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IE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212" i="69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4" i="56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81" i="54"/>
  <c r="W214" i="68"/>
  <c r="W17" i="12"/>
  <c r="W164" i="49"/>
  <c r="W161" i="49" s="1"/>
  <c r="W23" i="26"/>
  <c r="W162" i="63"/>
  <c r="W144" i="63"/>
  <c r="W162" i="62"/>
  <c r="W144" i="61"/>
  <c r="W23" i="15"/>
  <c r="W242" i="72"/>
  <c r="W260" i="71"/>
  <c r="W162" i="52"/>
  <c r="W162" i="5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406" i="72"/>
  <c r="W162" i="61"/>
  <c r="W442" i="72"/>
  <c r="W424" i="71"/>
  <c r="W144" i="62"/>
  <c r="W406" i="71"/>
  <c r="W442" i="71"/>
  <c r="W12" i="15"/>
  <c r="W224" i="72"/>
  <c r="W260" i="72"/>
  <c r="W162" i="53"/>
  <c r="W224" i="71"/>
  <c r="W144" i="51"/>
  <c r="W242" i="71"/>
  <c r="W144" i="52"/>
  <c r="W144" i="53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27" i="15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31" i="65" l="1"/>
  <c r="W250" i="70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11" i="4"/>
  <c r="B64" i="4"/>
  <c r="B58" i="4"/>
  <c r="B55" i="4"/>
  <c r="B49" i="4"/>
  <c r="B57" i="4"/>
  <c r="B40" i="4"/>
  <c r="B84" i="4"/>
  <c r="B38" i="4"/>
  <c r="B9" i="4"/>
  <c r="B68" i="4"/>
  <c r="B73" i="4"/>
  <c r="B12" i="4"/>
  <c r="B7" i="4"/>
  <c r="B77" i="4"/>
  <c r="B24" i="4"/>
  <c r="B8" i="4"/>
  <c r="B29" i="4"/>
  <c r="B59" i="4"/>
  <c r="B39" i="4"/>
  <c r="B33" i="4"/>
  <c r="B70" i="4"/>
  <c r="B71" i="4"/>
  <c r="B79" i="4"/>
  <c r="B15" i="4"/>
  <c r="B67" i="4"/>
  <c r="B65" i="4"/>
  <c r="B14" i="4"/>
  <c r="B61" i="4"/>
  <c r="B21" i="4"/>
  <c r="B83" i="4"/>
  <c r="B4" i="4"/>
  <c r="B23" i="4"/>
  <c r="B76" i="4"/>
  <c r="B37" i="4"/>
  <c r="B69" i="4"/>
  <c r="B36" i="4"/>
  <c r="B20" i="4"/>
  <c r="B53" i="4"/>
  <c r="B35" i="4"/>
  <c r="B26" i="4"/>
  <c r="B60" i="4"/>
  <c r="B48" i="4"/>
  <c r="B46" i="4"/>
  <c r="B17" i="4"/>
  <c r="B80" i="4"/>
  <c r="B27" i="4"/>
  <c r="B41" i="4"/>
  <c r="B30" i="4"/>
  <c r="B52" i="4"/>
  <c r="B22" i="4"/>
  <c r="B16" i="4"/>
  <c r="B47" i="4"/>
  <c r="B82" i="4"/>
  <c r="B28" i="4"/>
  <c r="B44" i="4"/>
  <c r="B54" i="4"/>
  <c r="B13" i="4"/>
  <c r="B72" i="4"/>
  <c r="B81" i="4"/>
  <c r="B45" i="4"/>
  <c r="B25" i="4"/>
  <c r="B66" i="4"/>
  <c r="B78" i="4"/>
  <c r="B34" i="4"/>
  <c r="B56" i="4"/>
  <c r="B10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B134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T7" i="56" l="1"/>
  <c r="S423" i="68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0" l="1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C3" i="1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T17" i="24"/>
  <c r="T17" i="27" s="1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408" i="68" l="1"/>
  <c r="Q81" i="56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<sst xmlns="http://schemas.openxmlformats.org/spreadsheetml/2006/main" count="18216" uniqueCount="4947">
  <si>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</si>
  <si>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</si>
  <si>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</si>
  <si>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</si>
  <si>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</si>
  <si>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</si>
  <si>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</si>
  <si>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</si>
  <si>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</si>
  <si>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</si>
  <si>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</si>
  <si>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</si>
  <si>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</si>
  <si>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</si>
  <si>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</si>
  <si>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</si>
  <si>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</si>
  <si>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</si>
  <si>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</si>
  <si>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</si>
  <si>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</si>
  <si>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</si>
  <si>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</si>
  <si>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</si>
  <si>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</si>
  <si>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</si>
  <si>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</si>
  <si>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</si>
  <si>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</si>
  <si>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</si>
  <si>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</si>
  <si>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</si>
  <si>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</si>
  <si>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</si>
  <si>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</si>
  <si>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</si>
  <si>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</si>
  <si>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</si>
  <si>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</si>
  <si>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</si>
  <si>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</si>
  <si>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</si>
  <si>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</si>
  <si>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</si>
  <si>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</si>
  <si>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</si>
  <si>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</si>
  <si>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</si>
  <si>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</si>
  <si>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</si>
  <si>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</si>
  <si>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</si>
  <si>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</si>
  <si>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</si>
  <si>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</si>
  <si>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</si>
  <si>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</si>
  <si>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</si>
  <si>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</si>
  <si>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</si>
  <si>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</si>
  <si>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</si>
  <si>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</si>
  <si>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</si>
  <si>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</si>
  <si>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</si>
  <si>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</si>
  <si>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</si>
  <si>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</si>
  <si>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</si>
  <si>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</si>
  <si>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</si>
  <si>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</si>
  <si>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</si>
  <si>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</si>
  <si>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</si>
  <si>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</si>
  <si>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</si>
  <si>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</si>
  <si>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</si>
  <si>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</si>
  <si>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</si>
  <si>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</si>
  <si>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</si>
  <si>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</si>
  <si>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</si>
  <si>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</si>
  <si>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</si>
  <si>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</si>
  <si>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</si>
  <si>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</si>
  <si>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</si>
  <si>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</si>
  <si>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</si>
  <si>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</si>
  <si>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</si>
  <si>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</si>
  <si>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</si>
  <si>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</si>
  <si>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</si>
  <si>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</si>
  <si>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</si>
  <si>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</si>
  <si>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</si>
  <si>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</si>
  <si>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</si>
  <si>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</si>
  <si>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</si>
  <si>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</si>
  <si>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</si>
  <si>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</si>
  <si>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</si>
  <si>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</si>
  <si>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</si>
  <si>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</si>
  <si>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</si>
  <si>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</si>
  <si>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</si>
  <si>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</si>
  <si>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</si>
  <si>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</si>
  <si>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</si>
  <si>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</si>
  <si>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</si>
  <si>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</si>
  <si>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</si>
  <si>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</si>
  <si>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</si>
  <si>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</si>
  <si>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</si>
  <si>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</si>
  <si>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</si>
  <si>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</si>
  <si>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</si>
  <si>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</si>
  <si>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</si>
  <si>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</si>
  <si>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</si>
  <si>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</si>
  <si>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</si>
  <si>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</si>
  <si>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</si>
  <si>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</si>
  <si>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</si>
  <si>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</si>
  <si>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</si>
  <si>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</si>
  <si>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</si>
  <si>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</si>
  <si>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</si>
  <si>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</si>
  <si>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</si>
  <si>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</si>
  <si>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</si>
  <si>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</si>
  <si>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</si>
  <si>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</si>
  <si>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</si>
  <si>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</si>
  <si>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</si>
  <si>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</si>
  <si>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</si>
  <si>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</si>
  <si>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</si>
  <si>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</si>
  <si>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</si>
  <si>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</si>
  <si>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</si>
  <si>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</si>
  <si>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</si>
  <si>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</si>
  <si>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</si>
  <si>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</si>
  <si>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</si>
  <si>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</si>
  <si>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</si>
  <si>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</si>
  <si>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</si>
  <si>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</si>
  <si>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</si>
  <si>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</si>
  <si>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</si>
  <si>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</si>
  <si>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</si>
  <si>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</si>
  <si>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</si>
  <si>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</si>
  <si>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</si>
  <si>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</si>
  <si>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</si>
  <si>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</si>
  <si>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</si>
  <si>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</si>
  <si>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</si>
  <si>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</si>
  <si>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</si>
  <si>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</si>
  <si>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</si>
  <si>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</si>
  <si>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</si>
  <si>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</si>
  <si>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</si>
  <si>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</si>
  <si>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</si>
  <si>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</si>
  <si>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</si>
  <si>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</si>
  <si>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</si>
  <si>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</si>
  <si>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</si>
  <si>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</si>
  <si>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</si>
  <si>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</si>
  <si>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</si>
  <si>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</si>
  <si>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</si>
  <si>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</si>
  <si>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</si>
  <si>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IE</t>
  </si>
  <si>
    <t>Ireland</t>
  </si>
  <si>
    <t>IE - Residential sector summary</t>
  </si>
  <si>
    <t>Macro.Meuro2015.IE.ConsumptionExpenditure</t>
  </si>
  <si>
    <t>Macro.number.IE.Population</t>
  </si>
  <si>
    <t>NUM.number.IE.Res.HH</t>
  </si>
  <si>
    <t>SurfaceArea.ksqm.IE.Res.HH</t>
  </si>
  <si>
    <t>NUM.number.IE.Res.HHnew</t>
  </si>
  <si>
    <t>SurfaceArea.ksqm.IE.Res.HHnew</t>
  </si>
  <si>
    <t>HDD.Celsius.IE.Actual</t>
  </si>
  <si>
    <t>HDD.Celsius.IE.Mean</t>
  </si>
  <si>
    <t>HDD.ratio.IE.Relative</t>
  </si>
  <si>
    <t>FEC.ktoe.IE.ES.Res</t>
  </si>
  <si>
    <t>FEC.ktoe.IE.ES.Res.Solids</t>
  </si>
  <si>
    <t>FEC.ktoe.IE.ES.Res.LPG</t>
  </si>
  <si>
    <t>FEC.ktoe.IE.ES.Res.Oil</t>
  </si>
  <si>
    <t>FEC.ktoe.IE.ES.Res.NG</t>
  </si>
  <si>
    <t>FEC.ktoe.IE.ES.Res.Biomass_Waste</t>
  </si>
  <si>
    <t>FEC.ktoe.IE.ES.Res.Biogas</t>
  </si>
  <si>
    <t>FEC.ktoe.IE.ES.Res.LiqBio</t>
  </si>
  <si>
    <t>FEC.ktoe.IE.ES.Res.Solar</t>
  </si>
  <si>
    <t>FEC.ktoe.IE.ES.Res.Geo</t>
  </si>
  <si>
    <t>FEC.ktoe.IE.ES.Res.Ambient</t>
  </si>
  <si>
    <t>FEC.ktoe.IE.ES.Res.Steam_Distr</t>
  </si>
  <si>
    <t>FEC.ktoe.IE.ES.Res.Elec</t>
  </si>
  <si>
    <t>FEC.ktoe.IE.Res.HH</t>
  </si>
  <si>
    <t>FEC.ktoe.IE.Res.HH.Thermal</t>
  </si>
  <si>
    <t>FEC.ktoe.IE.Res.HH.Thermal.SH</t>
  </si>
  <si>
    <t>FEC.ktoe.IE.Res.HH.Thermal.SC</t>
  </si>
  <si>
    <t>FEC.ktoe.IE.Res.HH.Thermal.WH</t>
  </si>
  <si>
    <t>FEC.ktoe.IE.Res.HH.Thermal.CO</t>
  </si>
  <si>
    <t>FEC.ktoe.IE.Res.HH.Appl</t>
  </si>
  <si>
    <t>EMI.ktCO2.IE.ES.Res</t>
  </si>
  <si>
    <t>EMI.ktCO2.IE.ES.Res.Solids</t>
  </si>
  <si>
    <t>EMI.ktCO2.IE.ES.Res.LPG</t>
  </si>
  <si>
    <t>EMI.ktCO2.IE.ES.Res.Oil</t>
  </si>
  <si>
    <t>EMI.ktCO2.IE.ES.Res.NG</t>
  </si>
  <si>
    <t>EMI.ktCO2.IE.ES.Res.Biomass_Waste</t>
  </si>
  <si>
    <t>EMI.ktCO2.IE.ES.Res.Biogas</t>
  </si>
  <si>
    <t>EMI.ktCO2.IE.ES.Res.LiqBio</t>
  </si>
  <si>
    <t>EMI.ktCO2.IE.ES.Res.Solar</t>
  </si>
  <si>
    <t>EMI.ktCO2.IE.ES.Res.Geo</t>
  </si>
  <si>
    <t>EMI.ktCO2.IE.ES.Res.Ambient</t>
  </si>
  <si>
    <t>EMI.ktCO2.IE.ES.Res.Steam_Distr</t>
  </si>
  <si>
    <t>EMI.ktCO2.IE.ES.Res.Elec</t>
  </si>
  <si>
    <t>EMI.ktCO2.IE.Res.HH</t>
  </si>
  <si>
    <t>EMI.ktCO2.IE.Res.HH.Thermal</t>
  </si>
  <si>
    <t>EMI.ktCO2.IE.Res.HH.Thermal.SH</t>
  </si>
  <si>
    <t>EMI.ktCO2.IE.Res.HH.Thermal.SC</t>
  </si>
  <si>
    <t>EMI.ktCO2.IE.Res.HH.Thermal.WH</t>
  </si>
  <si>
    <t>EMI.ktCO2.IE.Res.HH.Thermal.CO</t>
  </si>
  <si>
    <t>EMI.ktCO2.IE.Res.HH.Appl</t>
  </si>
  <si>
    <t>FEC_per_household.kWh.IE.Res.HH</t>
  </si>
  <si>
    <t>FEC_per_household.kWh.IE.Res.HH.Thermal</t>
  </si>
  <si>
    <t>FEC_per_household.kWh.IE.Res.HH.Thermal.SH</t>
  </si>
  <si>
    <t>FEC_per_household.kWh.IE.Res.HH.Thermal.SC</t>
  </si>
  <si>
    <t>FEC_per_household.kWh.IE.Res.HH.Thermal.WH</t>
  </si>
  <si>
    <t>FEC_per_household.kWh.IE.Res.HH.Thermal.CO</t>
  </si>
  <si>
    <t>FEC_per_household.kWh.IE.Res.HH.Appl</t>
  </si>
  <si>
    <t>TES_per_household.kWh.IE.Res.HH.Thermal</t>
  </si>
  <si>
    <t>TES_per_household.kWh.IE.Res.HH.Thermal.SH</t>
  </si>
  <si>
    <t>TES_per_household.kWh.IE.Res.HH.Thermal.SC</t>
  </si>
  <si>
    <t>TES_per_household.kWh.IE.Res.HH.Thermal.WH</t>
  </si>
  <si>
    <t>TES_per_household.kWh.IE.Res.HH.Thermal.CO</t>
  </si>
  <si>
    <t>EMI_per_household.kgCO2.IE.Res.HH</t>
  </si>
  <si>
    <t>EMI_per_household.kgCO2.IE.Res.HH.Thermal</t>
  </si>
  <si>
    <t>EMI_per_household.kgCO2.IE.Res.HH.Thermal.SH</t>
  </si>
  <si>
    <t>EMI_per_household.kgCO2.IE.Res.HH.Thermal.SC</t>
  </si>
  <si>
    <t>EMI_per_household.kgCO2.IE.Res.HH.Thermal.WH</t>
  </si>
  <si>
    <t>EMI_per_household.kgCO2.IE.Res.HH.Thermal.CO</t>
  </si>
  <si>
    <t>EMI_per_household.kgCO2.IE.Res.HH.Appl</t>
  </si>
  <si>
    <t>Eff.ratio.IE.Res.HH.Thermal</t>
  </si>
  <si>
    <t>Eff.ratio.IE.Res.HH.Thermal.SH</t>
  </si>
  <si>
    <t>Eff.ratio.IE.Res.HH.Thermal.SC</t>
  </si>
  <si>
    <t>Eff.ratio.IE.Res.HH.Thermal.WH</t>
  </si>
  <si>
    <t>Eff.ratio.IE.Res.HH.Thermal.CO</t>
  </si>
  <si>
    <t>FEC_per_sqm.kWh.IE.Res.HH</t>
  </si>
  <si>
    <t>FEC_per_sqm.kWh.IE.Res.HH.Thermal</t>
  </si>
  <si>
    <t>FEC_per_sqm.kWh.IE.Res.HH.Thermal.SH</t>
  </si>
  <si>
    <t>FEC_per_sqm.kWh.IE.Res.HH.Thermal.SC</t>
  </si>
  <si>
    <t>FEC_per_sqm.kWh.IE.Res.HH.Thermal.WH</t>
  </si>
  <si>
    <t>FEC_per_sqm.kWh.IE.Res.HH.Thermal.CO</t>
  </si>
  <si>
    <t>FEC_per_sqm.kWh.IE.Res.HH.Appl</t>
  </si>
  <si>
    <t>TES_per_sqm.kWh.IE.Res.HH.Thermal</t>
  </si>
  <si>
    <t>TES_per_sqm.kWh.IE.Res.HH.Thermal.SH</t>
  </si>
  <si>
    <t>TES_per_sqm.kWh.IE.Res.HH.Thermal.SC</t>
  </si>
  <si>
    <t>TES_per_sqm.kWh.IE.Res.HH.Thermal.WH</t>
  </si>
  <si>
    <t>TES_per_sqm.kWh.IE.Res.HH.Thermal.CO</t>
  </si>
  <si>
    <t>EMI_per_sqm.kgCO2.IE.Res.HH</t>
  </si>
  <si>
    <t>EMI_per_sqm.kgCO2.IE.Res.HH.Thermal</t>
  </si>
  <si>
    <t>EMI_per_sqm.kgCO2.IE.Res.HH.Thermal.SH</t>
  </si>
  <si>
    <t>EMI_per_sqm.kgCO2.IE.Res.HH.Thermal.SC</t>
  </si>
  <si>
    <t>EMI_per_sqm.kgCO2.IE.Res.HH.Thermal.WH</t>
  </si>
  <si>
    <t>EMI_per_sqm.kgCO2.IE.Res.HH.Thermal.CO</t>
  </si>
  <si>
    <t>EMI_per_sqm.kgCO2.IE.Res.HH.Appl</t>
  </si>
  <si>
    <t>FEC_per_capita.kWh.IE.Res.HH</t>
  </si>
  <si>
    <t>FEC_per_capita.kWh.IE.Res.HH.Thermal</t>
  </si>
  <si>
    <t>FEC_per_capita.kWh.IE.Res.HH.Thermal.SH</t>
  </si>
  <si>
    <t>FEC_per_capita.kWh.IE.Res.HH.Thermal.SC</t>
  </si>
  <si>
    <t>FEC_per_capita.kWh.IE.Res.HH.Thermal.WH</t>
  </si>
  <si>
    <t>FEC_per_capita.kWh.IE.Res.HH.Thermal.CO</t>
  </si>
  <si>
    <t>FEC_per_capita.kWh.IE.Res.HH.Appl</t>
  </si>
  <si>
    <t>TES_per_capita.kWh.IE.Res.HH.Thermal</t>
  </si>
  <si>
    <t>TES_per_capita.kWh.IE.Res.HH.Thermal.SH</t>
  </si>
  <si>
    <t>TES_per_capita.kWh.IE.Res.HH.Thermal.SC</t>
  </si>
  <si>
    <t>TES_per_capita.kWh.IE.Res.HH.Thermal.WH</t>
  </si>
  <si>
    <t>TES_per_capita.kWh.IE.Res.HH.Thermal.CO</t>
  </si>
  <si>
    <t>EMI_per_capita.kgCO2.IE.Res.HH</t>
  </si>
  <si>
    <t>EMI_per_capita.kgCO2.IE.Res.HH.Thermal</t>
  </si>
  <si>
    <t>EMI_per_capita.kgCO2.IE.Res.HH.Thermal.SH</t>
  </si>
  <si>
    <t>EMI_per_capita.kgCO2.IE.Res.HH.Thermal.SC</t>
  </si>
  <si>
    <t>EMI_per_capita.kgCO2.IE.Res.HH.Thermal.WH</t>
  </si>
  <si>
    <t>EMI_per_capita.kgCO2.IE.Res.HH.Thermal.CO</t>
  </si>
  <si>
    <t>EMI_per_capita.kgCO2.IE.Res.HH.Appl</t>
  </si>
  <si>
    <t>IE - Number of households</t>
  </si>
  <si>
    <t>NUM.number.IE.Res.HH.Thermal</t>
  </si>
  <si>
    <t>NUM.number.IE.Res.HH.Thermal.SH</t>
  </si>
  <si>
    <t>NUM.number.IE.Res.HH.Thermal.SH.Solids</t>
  </si>
  <si>
    <t>NUM.number.IE.Res.HH.Thermal.SH.LPG</t>
  </si>
  <si>
    <t>NUM.number.IE.Res.HH.Thermal.SH.Oil</t>
  </si>
  <si>
    <t>NUM.number.IE.Res.HH.Thermal.SH.Gas</t>
  </si>
  <si>
    <t>NUM.number.IE.Res.HH.Thermal.SH.Biomass</t>
  </si>
  <si>
    <t>NUM.number.IE.Res.HH.Thermal.SH.Geo</t>
  </si>
  <si>
    <t>NUM.number.IE.Res.HH.Thermal.SH.DistrHeat</t>
  </si>
  <si>
    <t>NUM.number.IE.Res.HH.Thermal.SH.AdvElc</t>
  </si>
  <si>
    <t>NUM.number.IE.Res.HH.Thermal.SH.ConvElc</t>
  </si>
  <si>
    <t>NUM.number.IE.Res.HH.Thermal.SC</t>
  </si>
  <si>
    <t>NUM.number.IE.Res.HH.Thermal.SC.AC</t>
  </si>
  <si>
    <t>NUM.number.IE.Res.HH.Thermal.WH</t>
  </si>
  <si>
    <t>NUM.number.IE.Res.HH.Thermal.WH.Solids</t>
  </si>
  <si>
    <t>NUM.number.IE.Res.HH.Thermal.WH.LPG</t>
  </si>
  <si>
    <t>NUM.number.IE.Res.HH.Thermal.WH.Oil</t>
  </si>
  <si>
    <t>NUM.number.IE.Res.HH.Thermal.WH.Gas</t>
  </si>
  <si>
    <t>NUM.number.IE.Res.HH.Thermal.WH.Biomass</t>
  </si>
  <si>
    <t>NUM.number.IE.Res.HH.Thermal.WH.Geo</t>
  </si>
  <si>
    <t>NUM.number.IE.Res.HH.Thermal.WH.DistrHeat</t>
  </si>
  <si>
    <t>NUM.number.IE.Res.HH.Thermal.WH.Elc</t>
  </si>
  <si>
    <t>NUM.number.IE.Res.HH.Thermal.WH.Solar</t>
  </si>
  <si>
    <t>NUM.number.IE.Res.HH.Thermal.CO</t>
  </si>
  <si>
    <t>NUM.number.IE.Res.HH.Thermal.CO.Solids</t>
  </si>
  <si>
    <t>NUM.number.IE.Res.HH.Thermal.CO.LPG</t>
  </si>
  <si>
    <t>NUM.number.IE.Res.HH.Thermal.CO.Gas</t>
  </si>
  <si>
    <t>NUM.number.IE.Res.HH.Thermal.CO.Biomass</t>
  </si>
  <si>
    <t>NUM.number.IE.Res.HH.Thermal.CO.Elc</t>
  </si>
  <si>
    <t>IE - Final energy consumption</t>
  </si>
  <si>
    <t>FEC.ktoe.IE.Res.HH.Thermal.SH.Solids.Solids</t>
  </si>
  <si>
    <t>FEC.ktoe.IE.Res.HH.Thermal.SH.LPG.LPG</t>
  </si>
  <si>
    <t>FEC.ktoe.IE.Res.HH.Thermal.SH.Oil.Oil_LiqBio</t>
  </si>
  <si>
    <t>FEC.ktoe.IE.Res.HH.Thermal.SH.Gas.NG_Biogas</t>
  </si>
  <si>
    <t>FEC.ktoe.IE.Res.HH.Thermal.SH.Biomass.Biomass_Waste</t>
  </si>
  <si>
    <t>FEC.ktoe.IE.Res.HH.Thermal.SH.Geo.Geo</t>
  </si>
  <si>
    <t>FEC.ktoe.IE.Res.HH.Thermal.SH.DistrHeat.Steam_Distr</t>
  </si>
  <si>
    <t>FEC.ktoe.IE.Res.HH.Thermal.SH.AdvElc.Elec</t>
  </si>
  <si>
    <t>FEC.ktoe.IE.Res.HH.Thermal.SH.ConvElc.Elec</t>
  </si>
  <si>
    <t>FEC.ktoe.IE.Res.HH.Thermal.SH.TotalCirculation.Elec</t>
  </si>
  <si>
    <t>FEC.ktoe.IE.Res.HH.Thermal.SC.AC.Elec</t>
  </si>
  <si>
    <t>FEC.ktoe.IE.Res.HH.Thermal.WH.Solids.Solids</t>
  </si>
  <si>
    <t>FEC.ktoe.IE.Res.HH.Thermal.WH.LPG.LPG</t>
  </si>
  <si>
    <t>FEC.ktoe.IE.Res.HH.Thermal.WH.Oil.Oil_LiqBio</t>
  </si>
  <si>
    <t>FEC.ktoe.IE.Res.HH.Thermal.WH.Gas.NG_Biogas</t>
  </si>
  <si>
    <t>FEC.ktoe.IE.Res.HH.Thermal.WH.Biomass.Biomass_Waste</t>
  </si>
  <si>
    <t>FEC.ktoe.IE.Res.HH.Thermal.WH.Geo.Geo</t>
  </si>
  <si>
    <t>FEC.ktoe.IE.Res.HH.Thermal.WH.DistrHeat.Steam_Distr</t>
  </si>
  <si>
    <t>FEC.ktoe.IE.Res.HH.Thermal.WH.Elc.Elec</t>
  </si>
  <si>
    <t>FEC.ktoe.IE.Res.HH.Thermal.WH.TotalSolar.Solar</t>
  </si>
  <si>
    <t>FEC.ktoe.IE.Res.HH.Thermal.CO.Solids.Solids</t>
  </si>
  <si>
    <t>FEC.ktoe.IE.Res.HH.Thermal.CO.LPG.LPG</t>
  </si>
  <si>
    <t>FEC.ktoe.IE.Res.HH.Thermal.CO.Gas.NG_Biogas</t>
  </si>
  <si>
    <t>FEC.ktoe.IE.Res.HH.Thermal.CO.Biomass.Biomass_Waste</t>
  </si>
  <si>
    <t>FEC.ktoe.IE.Res.HH.Thermal.CO.Elc.Elec</t>
  </si>
  <si>
    <t>IE - Thermal energy service</t>
  </si>
  <si>
    <t>TES.ktoe.IE.Res.HH.Thermal</t>
  </si>
  <si>
    <t>TES.ktoe.IE.Res.HH.Thermal.SH</t>
  </si>
  <si>
    <t>TES.ktoe.IE.Res.HH.Thermal.SH.Solids.Solids</t>
  </si>
  <si>
    <t>TES.ktoe.IE.Res.HH.Thermal.SH.LPG.LPG</t>
  </si>
  <si>
    <t>TES.ktoe.IE.Res.HH.Thermal.SH.Oil.Oil_LiqBio</t>
  </si>
  <si>
    <t>TES.ktoe.IE.Res.HH.Thermal.SH.Gas.NG_Biogas</t>
  </si>
  <si>
    <t>TES.ktoe.IE.Res.HH.Thermal.SH.Biomass.Biomass_Waste</t>
  </si>
  <si>
    <t>TES.ktoe.IE.Res.HH.Thermal.SH.Geo.Geo</t>
  </si>
  <si>
    <t>TES.ktoe.IE.Res.HH.Thermal.SH.DistrHeat.Steam_Distr</t>
  </si>
  <si>
    <t>TES.ktoe.IE.Res.HH.Thermal.SH.AdvElc.Elec</t>
  </si>
  <si>
    <t>TES.ktoe.IE.Res.HH.Thermal.SH.ConvElc.Elec</t>
  </si>
  <si>
    <t>TES.ktoe.IE.Res.HH.Thermal.SH.TotalCirculation.Elec</t>
  </si>
  <si>
    <t>TES.ktoe.IE.Res.HH.Thermal.SC</t>
  </si>
  <si>
    <t>TES.ktoe.IE.Res.HH.Thermal.SC.AC.Elec</t>
  </si>
  <si>
    <t>TES.ktoe.IE.Res.HH.Thermal.WH</t>
  </si>
  <si>
    <t>TES.ktoe.IE.Res.HH.Thermal.WH.Solids.Solids</t>
  </si>
  <si>
    <t>TES.ktoe.IE.Res.HH.Thermal.WH.LPG.LPG</t>
  </si>
  <si>
    <t>TES.ktoe.IE.Res.HH.Thermal.WH.Oil.Oil_LiqBio</t>
  </si>
  <si>
    <t>TES.ktoe.IE.Res.HH.Thermal.WH.Gas.NG_Biogas</t>
  </si>
  <si>
    <t>TES.ktoe.IE.Res.HH.Thermal.WH.Biomass.Biomass_Waste</t>
  </si>
  <si>
    <t>TES.ktoe.IE.Res.HH.Thermal.WH.Geo.Geo</t>
  </si>
  <si>
    <t>TES.ktoe.IE.Res.HH.Thermal.WH.DistrHeat.Steam_Distr</t>
  </si>
  <si>
    <t>TES.ktoe.IE.Res.HH.Thermal.WH.Elc.Elec</t>
  </si>
  <si>
    <t>TES.ktoe.IE.Res.HH.Thermal.WH.TotalSolar.Solar</t>
  </si>
  <si>
    <t>TES.ktoe.IE.Res.HH.Thermal.CO</t>
  </si>
  <si>
    <t>TES.ktoe.IE.Res.HH.Thermal.CO.Solids.Solids</t>
  </si>
  <si>
    <t>TES.ktoe.IE.Res.HH.Thermal.CO.LPG.LPG</t>
  </si>
  <si>
    <t>TES.ktoe.IE.Res.HH.Thermal.CO.Gas.NG_Biogas</t>
  </si>
  <si>
    <t>TES.ktoe.IE.Res.HH.Thermal.CO.Biomass.Biomass_Waste</t>
  </si>
  <si>
    <t>TES.ktoe.IE.Res.HH.Thermal.CO.Elc.Elec</t>
  </si>
  <si>
    <t>IE - System efficiency indicator of total stock</t>
  </si>
  <si>
    <t>Eff.ratio.IE.Res.HH.Thermal.SH.Solids.Solids</t>
  </si>
  <si>
    <t>Eff.ratio.IE.Res.HH.Thermal.SH.LPG.LPG</t>
  </si>
  <si>
    <t>Eff.ratio.IE.Res.HH.Thermal.SH.Oil.Oil_LiqBio</t>
  </si>
  <si>
    <t>Eff.ratio.IE.Res.HH.Thermal.SH.Gas.NG_Biogas</t>
  </si>
  <si>
    <t>Eff.ratio.IE.Res.HH.Thermal.SH.Biomass.Biomass_Waste</t>
  </si>
  <si>
    <t>Eff.ratio.IE.Res.HH.Thermal.SH.Geo.Geo</t>
  </si>
  <si>
    <t>Eff.ratio.IE.Res.HH.Thermal.SH.DistrHeat.Steam_Distr</t>
  </si>
  <si>
    <t>Eff.ratio.IE.Res.HH.Thermal.SH.AdvElc.Elec</t>
  </si>
  <si>
    <t>Eff.ratio.IE.Res.HH.Thermal.SH.ConvElc.Elec</t>
  </si>
  <si>
    <t>Eff.ratio.IE.Res.HH.Thermal.SH.TotalCirculation.Elec</t>
  </si>
  <si>
    <t>Eff.ratio.IE.Res.HH.Thermal.SC.AC.Elec</t>
  </si>
  <si>
    <t>Eff.ratio.IE.Res.HH.Thermal.WH.Solids.Solids</t>
  </si>
  <si>
    <t>Eff.ratio.IE.Res.HH.Thermal.WH.LPG.LPG</t>
  </si>
  <si>
    <t>Eff.ratio.IE.Res.HH.Thermal.WH.Oil.Oil_LiqBio</t>
  </si>
  <si>
    <t>Eff.ratio.IE.Res.HH.Thermal.WH.Gas.NG_Biogas</t>
  </si>
  <si>
    <t>Eff.ratio.IE.Res.HH.Thermal.WH.Biomass.Biomass_Waste</t>
  </si>
  <si>
    <t>Eff.ratio.IE.Res.HH.Thermal.WH.Geo.Geo</t>
  </si>
  <si>
    <t>Eff.ratio.IE.Res.HH.Thermal.WH.DistrHeat.Steam_Distr</t>
  </si>
  <si>
    <t>Eff.ratio.IE.Res.HH.Thermal.WH.Elc.Elec</t>
  </si>
  <si>
    <t>Eff.ratio.IE.Res.HH.Thermal.WH.TotalSolar.Solar</t>
  </si>
  <si>
    <t>Eff.ratio.IE.Res.HH.Thermal.CO.Solids.Solids</t>
  </si>
  <si>
    <t>Eff.ratio.IE.Res.HH.Thermal.CO.LPG.LPG</t>
  </si>
  <si>
    <t>Eff.ratio.IE.Res.HH.Thermal.CO.Gas.NG_Biogas</t>
  </si>
  <si>
    <t>Eff.ratio.IE.Res.HH.Thermal.CO.Biomass.Biomass_Waste</t>
  </si>
  <si>
    <t>Eff.ratio.IE.Res.HH.Thermal.CO.Elc.Elec</t>
  </si>
  <si>
    <t>IE - CO2 emissions</t>
  </si>
  <si>
    <t>EMI.ktCO2.IE.Res.HH.Thermal.SH.Solids.Solids</t>
  </si>
  <si>
    <t>EMI.ktCO2.IE.Res.HH.Thermal.SH.LPG.LPG</t>
  </si>
  <si>
    <t>EMI.ktCO2.IE.Res.HH.Thermal.SH.Oil.Oil_LiqBio</t>
  </si>
  <si>
    <t>EMI.ktCO2.IE.Res.HH.Thermal.SH.Gas.NG_Biogas</t>
  </si>
  <si>
    <t>EMI.ktCO2.IE.Res.HH.Thermal.SH.Biomass.Biomass_Waste</t>
  </si>
  <si>
    <t>EMI.ktCO2.IE.Res.HH.Thermal.SH.Geo.Geo</t>
  </si>
  <si>
    <t>EMI.ktCO2.IE.Res.HH.Thermal.SH.DistrHeat.Steam_Distr</t>
  </si>
  <si>
    <t>EMI.ktCO2.IE.Res.HH.Thermal.SH.AdvElc.Elec</t>
  </si>
  <si>
    <t>EMI.ktCO2.IE.Res.HH.Thermal.SH.ConvElc.Elec</t>
  </si>
  <si>
    <t>EMI.ktCO2.IE.Res.HH.Thermal.SH.TotalCirculation.Elec</t>
  </si>
  <si>
    <t>EMI.ktCO2.IE.Res.HH.Thermal.SC.AC.Elec</t>
  </si>
  <si>
    <t>EMI.ktCO2.IE.Res.HH.Thermal.WH.Solids.Solids</t>
  </si>
  <si>
    <t>EMI.ktCO2.IE.Res.HH.Thermal.WH.LPG.LPG</t>
  </si>
  <si>
    <t>EMI.ktCO2.IE.Res.HH.Thermal.WH.Oil.Oil_LiqBio</t>
  </si>
  <si>
    <t>EMI.ktCO2.IE.Res.HH.Thermal.WH.Gas.NG_Biogas</t>
  </si>
  <si>
    <t>EMI.ktCO2.IE.Res.HH.Thermal.WH.Biomass.Biomass_Waste</t>
  </si>
  <si>
    <t>EMI.ktCO2.IE.Res.HH.Thermal.WH.Geo.Geo</t>
  </si>
  <si>
    <t>EMI.ktCO2.IE.Res.HH.Thermal.WH.DistrHeat.Steam_Distr</t>
  </si>
  <si>
    <t>EMI.ktCO2.IE.Res.HH.Thermal.WH.Elc.Elec</t>
  </si>
  <si>
    <t>EMI.ktCO2.IE.Res.HH.Thermal.WH.TotalSolar.Solar</t>
  </si>
  <si>
    <t>EMI.ktCO2.IE.Res.HH.Thermal.CO.Solids.Solids</t>
  </si>
  <si>
    <t>EMI.ktCO2.IE.Res.HH.Thermal.CO.LPG.LPG</t>
  </si>
  <si>
    <t>EMI.ktCO2.IE.Res.HH.Thermal.CO.Gas.NG_Biogas</t>
  </si>
  <si>
    <t>EMI.ktCO2.IE.Res.HH.Thermal.CO.Biomass.Biomass_Waste</t>
  </si>
  <si>
    <t>EMI.ktCO2.IE.Res.HH.Thermal.CO.Elc.Elec</t>
  </si>
  <si>
    <t>IE - Final energy consumption per household</t>
  </si>
  <si>
    <t>FEC_per_household.kWh.IE.Res.HH.Thermal.SH.Solids.Solids</t>
  </si>
  <si>
    <t>FEC_per_household.kWh.IE.Res.HH.Thermal.SH.LPG.LPG</t>
  </si>
  <si>
    <t>FEC_per_household.kWh.IE.Res.HH.Thermal.SH.Oil.Oil_LiqBio</t>
  </si>
  <si>
    <t>FEC_per_household.kWh.IE.Res.HH.Thermal.SH.Gas.NG_Biogas</t>
  </si>
  <si>
    <t>FEC_per_household.kWh.IE.Res.HH.Thermal.SH.Biomass.Biomass_Waste</t>
  </si>
  <si>
    <t>FEC_per_household.kWh.IE.Res.HH.Thermal.SH.Geo.Geo</t>
  </si>
  <si>
    <t>FEC_per_household.kWh.IE.Res.HH.Thermal.SH.DistrHeat.Steam_Distr</t>
  </si>
  <si>
    <t>FEC_per_household.kWh.IE.Res.HH.Thermal.SH.AdvElc.Elec</t>
  </si>
  <si>
    <t>FEC_per_household.kWh.IE.Res.HH.Thermal.SH.ConvElc.Elec</t>
  </si>
  <si>
    <t>FEC_per_household.kWh.IE.Res.HH.Thermal.SH.TotalCirculation.Elec</t>
  </si>
  <si>
    <t>FEC_per_household.kWh.IE.Res.HH.Thermal.SC.AC.Elec</t>
  </si>
  <si>
    <t>FEC_per_household.kWh.IE.Res.HH.Thermal.WH.Solids.Solids</t>
  </si>
  <si>
    <t>FEC_per_household.kWh.IE.Res.HH.Thermal.WH.LPG.LPG</t>
  </si>
  <si>
    <t>FEC_per_household.kWh.IE.Res.HH.Thermal.WH.Oil.Oil_LiqBio</t>
  </si>
  <si>
    <t>FEC_per_household.kWh.IE.Res.HH.Thermal.WH.Gas.NG_Biogas</t>
  </si>
  <si>
    <t>FEC_per_household.kWh.IE.Res.HH.Thermal.WH.Biomass.Biomass_Waste</t>
  </si>
  <si>
    <t>FEC_per_household.kWh.IE.Res.HH.Thermal.WH.Geo.Geo</t>
  </si>
  <si>
    <t>FEC_per_household.kWh.IE.Res.HH.Thermal.WH.DistrHeat.Steam_Distr</t>
  </si>
  <si>
    <t>FEC_per_household.kWh.IE.Res.HH.Thermal.WH.Elc.Elec</t>
  </si>
  <si>
    <t>FEC_per_household.kWh.IE.Res.HH.Thermal.WH.TotalSolar.Solar</t>
  </si>
  <si>
    <t>FEC_per_household.kWh.IE.Res.HH.Thermal.CO.Solids.Solids</t>
  </si>
  <si>
    <t>FEC_per_household.kWh.IE.Res.HH.Thermal.CO.LPG.LPG</t>
  </si>
  <si>
    <t>FEC_per_household.kWh.IE.Res.HH.Thermal.CO.Gas.NG_Biogas</t>
  </si>
  <si>
    <t>FEC_per_household.kWh.IE.Res.HH.Thermal.CO.Biomass.Biomass_Waste</t>
  </si>
  <si>
    <t>FEC_per_household.kWh.IE.Res.HH.Thermal.CO.Elc.Elec</t>
  </si>
  <si>
    <t>IE - Thermal energy service per household</t>
  </si>
  <si>
    <t>TES_per_household.kWh.IE.Res.HH.Thermal.SH.Solids.Solids</t>
  </si>
  <si>
    <t>TES_per_household.kWh.IE.Res.HH.Thermal.SH.LPG.LPG</t>
  </si>
  <si>
    <t>TES_per_household.kWh.IE.Res.HH.Thermal.SH.Oil.Oil_LiqBio</t>
  </si>
  <si>
    <t>TES_per_household.kWh.IE.Res.HH.Thermal.SH.Gas.NG_Biogas</t>
  </si>
  <si>
    <t>TES_per_household.kWh.IE.Res.HH.Thermal.SH.Biomass.Biomass_Waste</t>
  </si>
  <si>
    <t>TES_per_household.kWh.IE.Res.HH.Thermal.SH.Geo.Geo</t>
  </si>
  <si>
    <t>TES_per_household.kWh.IE.Res.HH.Thermal.SH.DistrHeat.Steam_Distr</t>
  </si>
  <si>
    <t>TES_per_household.kWh.IE.Res.HH.Thermal.SH.AdvElc.Elec</t>
  </si>
  <si>
    <t>TES_per_household.kWh.IE.Res.HH.Thermal.SH.ConvElc.Elec</t>
  </si>
  <si>
    <t>TES_per_household.kWh.IE.Res.HH.Thermal.SH.TotalCirculation.Elec</t>
  </si>
  <si>
    <t>TES_per_household.kWh.IE.Res.HH.Thermal.SC.AC.Elec</t>
  </si>
  <si>
    <t>TES_per_household.kWh.IE.Res.HH.Thermal.WH.Solids.Solids</t>
  </si>
  <si>
    <t>TES_per_household.kWh.IE.Res.HH.Thermal.WH.LPG.LPG</t>
  </si>
  <si>
    <t>TES_per_household.kWh.IE.Res.HH.Thermal.WH.Oil.Oil_LiqBio</t>
  </si>
  <si>
    <t>TES_per_household.kWh.IE.Res.HH.Thermal.WH.Gas.NG_Biogas</t>
  </si>
  <si>
    <t>TES_per_household.kWh.IE.Res.HH.Thermal.WH.Biomass.Biomass_Waste</t>
  </si>
  <si>
    <t>TES_per_household.kWh.IE.Res.HH.Thermal.WH.Geo.Geo</t>
  </si>
  <si>
    <t>TES_per_household.kWh.IE.Res.HH.Thermal.WH.DistrHeat.Steam_Distr</t>
  </si>
  <si>
    <t>TES_per_household.kWh.IE.Res.HH.Thermal.WH.Elc.Elec</t>
  </si>
  <si>
    <t>TES_per_household.kWh.IE.Res.HH.Thermal.WH.TotalSolar.Solar</t>
  </si>
  <si>
    <t>TES_per_household.kWh.IE.Res.HH.Thermal.CO.Solids.Solids</t>
  </si>
  <si>
    <t>TES_per_household.kWh.IE.Res.HH.Thermal.CO.LPG.LPG</t>
  </si>
  <si>
    <t>TES_per_household.kWh.IE.Res.HH.Thermal.CO.Gas.NG_Biogas</t>
  </si>
  <si>
    <t>TES_per_household.kWh.IE.Res.HH.Thermal.CO.Biomass.Biomass_Waste</t>
  </si>
  <si>
    <t>TES_per_household.kWh.IE.Res.HH.Thermal.CO.Elc.Elec</t>
  </si>
  <si>
    <t>IE - CO2 emissions per household</t>
  </si>
  <si>
    <t>EMI_per_household.kgCO2.IE.Res.HH.Thermal.SH.Solids.Solids</t>
  </si>
  <si>
    <t>EMI_per_household.kgCO2.IE.Res.HH.Thermal.SH.LPG.LPG</t>
  </si>
  <si>
    <t>EMI_per_household.kgCO2.IE.Res.HH.Thermal.SH.Oil.Oil_LiqBio</t>
  </si>
  <si>
    <t>EMI_per_household.kgCO2.IE.Res.HH.Thermal.SH.Gas.NG_Biogas</t>
  </si>
  <si>
    <t>EMI_per_household.kgCO2.IE.Res.HH.Thermal.SH.Biomass.Biomass_Waste</t>
  </si>
  <si>
    <t>EMI_per_household.kgCO2.IE.Res.HH.Thermal.SH.Geo.Geo</t>
  </si>
  <si>
    <t>EMI_per_household.kgCO2.IE.Res.HH.Thermal.SH.DistrHeat.Steam_Distr</t>
  </si>
  <si>
    <t>EMI_per_household.kgCO2.IE.Res.HH.Thermal.SH.AdvElc.Elec</t>
  </si>
  <si>
    <t>EMI_per_household.kgCO2.IE.Res.HH.Thermal.SH.ConvElc.Elec</t>
  </si>
  <si>
    <t>EMI_per_household.kgCO2.IE.Res.HH.Thermal.SH.TotalCirculation.Elec</t>
  </si>
  <si>
    <t>EMI_per_household.kgCO2.IE.Res.HH.Thermal.SC.AC.Elec</t>
  </si>
  <si>
    <t>EMI_per_household.kgCO2.IE.Res.HH.Thermal.WH.Solids.Solids</t>
  </si>
  <si>
    <t>EMI_per_household.kgCO2.IE.Res.HH.Thermal.WH.LPG.LPG</t>
  </si>
  <si>
    <t>EMI_per_household.kgCO2.IE.Res.HH.Thermal.WH.Oil.Oil_LiqBio</t>
  </si>
  <si>
    <t>EMI_per_household.kgCO2.IE.Res.HH.Thermal.WH.Gas.NG_Biogas</t>
  </si>
  <si>
    <t>EMI_per_household.kgCO2.IE.Res.HH.Thermal.WH.Biomass.Biomass_Waste</t>
  </si>
  <si>
    <t>EMI_per_household.kgCO2.IE.Res.HH.Thermal.WH.Geo.Geo</t>
  </si>
  <si>
    <t>EMI_per_household.kgCO2.IE.Res.HH.Thermal.WH.DistrHeat.Steam_Distr</t>
  </si>
  <si>
    <t>EMI_per_household.kgCO2.IE.Res.HH.Thermal.WH.Elc.Elec</t>
  </si>
  <si>
    <t>EMI_per_household.kgCO2.IE.Res.HH.Thermal.WH.TotalSolar.Solar</t>
  </si>
  <si>
    <t>EMI_per_household.kgCO2.IE.Res.HH.Thermal.CO.Solids.Solids</t>
  </si>
  <si>
    <t>EMI_per_household.kgCO2.IE.Res.HH.Thermal.CO.LPG.LPG</t>
  </si>
  <si>
    <t>EMI_per_household.kgCO2.IE.Res.HH.Thermal.CO.Gas.NG_Biogas</t>
  </si>
  <si>
    <t>EMI_per_household.kgCO2.IE.Res.HH.Thermal.CO.Biomass.Biomass_Waste</t>
  </si>
  <si>
    <t>EMI_per_household.kgCO2.IE.Res.HH.Thermal.CO.Elc.Elec</t>
  </si>
  <si>
    <t>IE - Final energy consumption per surface area</t>
  </si>
  <si>
    <t>FEC_per_sqm.kWh.IE.Res.HH.Thermal.SH.Solids.Solids</t>
  </si>
  <si>
    <t>FEC_per_sqm.kWh.IE.Res.HH.Thermal.SH.LPG.LPG</t>
  </si>
  <si>
    <t>FEC_per_sqm.kWh.IE.Res.HH.Thermal.SH.Oil.Oil_LiqBio</t>
  </si>
  <si>
    <t>FEC_per_sqm.kWh.IE.Res.HH.Thermal.SH.Gas.NG_Biogas</t>
  </si>
  <si>
    <t>FEC_per_sqm.kWh.IE.Res.HH.Thermal.SH.Biomass.Biomass_Waste</t>
  </si>
  <si>
    <t>FEC_per_sqm.kWh.IE.Res.HH.Thermal.SH.Geo.Geo</t>
  </si>
  <si>
    <t>FEC_per_sqm.kWh.IE.Res.HH.Thermal.SH.DistrHeat.Steam_Distr</t>
  </si>
  <si>
    <t>FEC_per_sqm.kWh.IE.Res.HH.Thermal.SH.AdvElc.Elec</t>
  </si>
  <si>
    <t>FEC_per_sqm.kWh.IE.Res.HH.Thermal.SH.ConvElc.Elec</t>
  </si>
  <si>
    <t>FEC_per_sqm.kWh.IE.Res.HH.Thermal.SH.TotalCirculation.Elec</t>
  </si>
  <si>
    <t>FEC_per_sqm.kWh.IE.Res.HH.Thermal.SC.AC.Elec</t>
  </si>
  <si>
    <t>FEC_per_sqm.kWh.IE.Res.HH.Thermal.WH.Solids.Solids</t>
  </si>
  <si>
    <t>FEC_per_sqm.kWh.IE.Res.HH.Thermal.WH.LPG.LPG</t>
  </si>
  <si>
    <t>FEC_per_sqm.kWh.IE.Res.HH.Thermal.WH.Oil.Oil_LiqBio</t>
  </si>
  <si>
    <t>FEC_per_sqm.kWh.IE.Res.HH.Thermal.WH.Gas.NG_Biogas</t>
  </si>
  <si>
    <t>FEC_per_sqm.kWh.IE.Res.HH.Thermal.WH.Biomass.Biomass_Waste</t>
  </si>
  <si>
    <t>FEC_per_sqm.kWh.IE.Res.HH.Thermal.WH.Geo.Geo</t>
  </si>
  <si>
    <t>FEC_per_sqm.kWh.IE.Res.HH.Thermal.WH.DistrHeat.Steam_Distr</t>
  </si>
  <si>
    <t>FEC_per_sqm.kWh.IE.Res.HH.Thermal.WH.Elc.Elec</t>
  </si>
  <si>
    <t>FEC_per_sqm.kWh.IE.Res.HH.Thermal.WH.TotalSolar.Solar</t>
  </si>
  <si>
    <t>FEC_per_sqm.kWh.IE.Res.HH.Thermal.CO.Solids.Solids</t>
  </si>
  <si>
    <t>FEC_per_sqm.kWh.IE.Res.HH.Thermal.CO.LPG.LPG</t>
  </si>
  <si>
    <t>FEC_per_sqm.kWh.IE.Res.HH.Thermal.CO.Gas.NG_Biogas</t>
  </si>
  <si>
    <t>FEC_per_sqm.kWh.IE.Res.HH.Thermal.CO.Biomass.Biomass_Waste</t>
  </si>
  <si>
    <t>FEC_per_sqm.kWh.IE.Res.HH.Thermal.CO.Elc.Elec</t>
  </si>
  <si>
    <t>IE - Thermal energy service per surface area</t>
  </si>
  <si>
    <t>TES_per_sqm.kWh.IE.Res.HH.Thermal.SH.Solids.Solids</t>
  </si>
  <si>
    <t>TES_per_sqm.kWh.IE.Res.HH.Thermal.SH.LPG.LPG</t>
  </si>
  <si>
    <t>TES_per_sqm.kWh.IE.Res.HH.Thermal.SH.Oil.Oil_LiqBio</t>
  </si>
  <si>
    <t>TES_per_sqm.kWh.IE.Res.HH.Thermal.SH.Gas.NG_Biogas</t>
  </si>
  <si>
    <t>TES_per_sqm.kWh.IE.Res.HH.Thermal.SH.Biomass.Biomass_Waste</t>
  </si>
  <si>
    <t>TES_per_sqm.kWh.IE.Res.HH.Thermal.SH.Geo.Geo</t>
  </si>
  <si>
    <t>TES_per_sqm.kWh.IE.Res.HH.Thermal.SH.DistrHeat.Steam_Distr</t>
  </si>
  <si>
    <t>TES_per_sqm.kWh.IE.Res.HH.Thermal.SH.AdvElc.Elec</t>
  </si>
  <si>
    <t>TES_per_sqm.kWh.IE.Res.HH.Thermal.SH.ConvElc.Elec</t>
  </si>
  <si>
    <t>TES_per_sqm.kWh.IE.Res.HH.Thermal.SH.TotalCirculation.Elec</t>
  </si>
  <si>
    <t>TES_per_sqm.kWh.IE.Res.HH.Thermal.SC.AC.Elec</t>
  </si>
  <si>
    <t>TES_per_sqm.kWh.IE.Res.HH.Thermal.WH.Solids.Solids</t>
  </si>
  <si>
    <t>TES_per_sqm.kWh.IE.Res.HH.Thermal.WH.LPG.LPG</t>
  </si>
  <si>
    <t>TES_per_sqm.kWh.IE.Res.HH.Thermal.WH.Oil.Oil_LiqBio</t>
  </si>
  <si>
    <t>TES_per_sqm.kWh.IE.Res.HH.Thermal.WH.Gas.NG_Biogas</t>
  </si>
  <si>
    <t>TES_per_sqm.kWh.IE.Res.HH.Thermal.WH.Biomass.Biomass_Waste</t>
  </si>
  <si>
    <t>TES_per_sqm.kWh.IE.Res.HH.Thermal.WH.Geo.Geo</t>
  </si>
  <si>
    <t>TES_per_sqm.kWh.IE.Res.HH.Thermal.WH.DistrHeat.Steam_Distr</t>
  </si>
  <si>
    <t>TES_per_sqm.kWh.IE.Res.HH.Thermal.WH.Elc.Elec</t>
  </si>
  <si>
    <t>TES_per_sqm.kWh.IE.Res.HH.Thermal.WH.TotalSolar.Solar</t>
  </si>
  <si>
    <t>TES_per_sqm.kWh.IE.Res.HH.Thermal.CO.Solids.Solids</t>
  </si>
  <si>
    <t>TES_per_sqm.kWh.IE.Res.HH.Thermal.CO.LPG.LPG</t>
  </si>
  <si>
    <t>TES_per_sqm.kWh.IE.Res.HH.Thermal.CO.Gas.NG_Biogas</t>
  </si>
  <si>
    <t>TES_per_sqm.kWh.IE.Res.HH.Thermal.CO.Biomass.Biomass_Waste</t>
  </si>
  <si>
    <t>TES_per_sqm.kWh.IE.Res.HH.Thermal.CO.Elc.Elec</t>
  </si>
  <si>
    <t>IE - CO2 emissions per surface area</t>
  </si>
  <si>
    <t>EMI_per_sqm.kgCO2.IE.Res.HH.Thermal.SH.Solids.Solids</t>
  </si>
  <si>
    <t>EMI_per_sqm.kgCO2.IE.Res.HH.Thermal.SH.LPG.LPG</t>
  </si>
  <si>
    <t>EMI_per_sqm.kgCO2.IE.Res.HH.Thermal.SH.Oil.Oil_LiqBio</t>
  </si>
  <si>
    <t>EMI_per_sqm.kgCO2.IE.Res.HH.Thermal.SH.Gas.NG_Biogas</t>
  </si>
  <si>
    <t>EMI_per_sqm.kgCO2.IE.Res.HH.Thermal.SH.Biomass.Biomass_Waste</t>
  </si>
  <si>
    <t>EMI_per_sqm.kgCO2.IE.Res.HH.Thermal.SH.Geo.Geo</t>
  </si>
  <si>
    <t>EMI_per_sqm.kgCO2.IE.Res.HH.Thermal.SH.DistrHeat.Steam_Distr</t>
  </si>
  <si>
    <t>EMI_per_sqm.kgCO2.IE.Res.HH.Thermal.SH.AdvElc.Elec</t>
  </si>
  <si>
    <t>EMI_per_sqm.kgCO2.IE.Res.HH.Thermal.SH.ConvElc.Elec</t>
  </si>
  <si>
    <t>EMI_per_sqm.kgCO2.IE.Res.HH.Thermal.SH.TotalCirculation.Elec</t>
  </si>
  <si>
    <t>EMI_per_sqm.kgCO2.IE.Res.HH.Thermal.SC.AC.Elec</t>
  </si>
  <si>
    <t>EMI_per_sqm.kgCO2.IE.Res.HH.Thermal.WH.Solids.Solids</t>
  </si>
  <si>
    <t>EMI_per_sqm.kgCO2.IE.Res.HH.Thermal.WH.LPG.LPG</t>
  </si>
  <si>
    <t>EMI_per_sqm.kgCO2.IE.Res.HH.Thermal.WH.Oil.Oil_LiqBio</t>
  </si>
  <si>
    <t>EMI_per_sqm.kgCO2.IE.Res.HH.Thermal.WH.Gas.NG_Biogas</t>
  </si>
  <si>
    <t>EMI_per_sqm.kgCO2.IE.Res.HH.Thermal.WH.Biomass.Biomass_Waste</t>
  </si>
  <si>
    <t>EMI_per_sqm.kgCO2.IE.Res.HH.Thermal.WH.Geo.Geo</t>
  </si>
  <si>
    <t>EMI_per_sqm.kgCO2.IE.Res.HH.Thermal.WH.DistrHeat.Steam_Distr</t>
  </si>
  <si>
    <t>EMI_per_sqm.kgCO2.IE.Res.HH.Thermal.WH.Elc.Elec</t>
  </si>
  <si>
    <t>EMI_per_sqm.kgCO2.IE.Res.HH.Thermal.WH.TotalSolar.Solar</t>
  </si>
  <si>
    <t>EMI_per_sqm.kgCO2.IE.Res.HH.Thermal.CO.Solids.Solids</t>
  </si>
  <si>
    <t>EMI_per_sqm.kgCO2.IE.Res.HH.Thermal.CO.LPG.LPG</t>
  </si>
  <si>
    <t>EMI_per_sqm.kgCO2.IE.Res.HH.Thermal.CO.Gas.NG_Biogas</t>
  </si>
  <si>
    <t>EMI_per_sqm.kgCO2.IE.Res.HH.Thermal.CO.Biomass.Biomass_Waste</t>
  </si>
  <si>
    <t>EMI_per_sqm.kgCO2.IE.Res.HH.Thermal.CO.Elc.Elec</t>
  </si>
  <si>
    <t>IE - Number of new and renovated households</t>
  </si>
  <si>
    <t>NUM.number.IE.Res.HHnew.Thermal</t>
  </si>
  <si>
    <t>NUM.number.IE.Res.HHnew.Thermal.SH</t>
  </si>
  <si>
    <t>NUM.number.IE.Res.HHnew.Thermal.SH.Solids</t>
  </si>
  <si>
    <t>NUM.number.IE.Res.HHnew.Thermal.SH.LPG</t>
  </si>
  <si>
    <t>NUM.number.IE.Res.HHnew.Thermal.SH.Oil</t>
  </si>
  <si>
    <t>NUM.number.IE.Res.HHnew.Thermal.SH.Gas</t>
  </si>
  <si>
    <t>NUM.number.IE.Res.HHnew.Thermal.SH.Biomass</t>
  </si>
  <si>
    <t>NUM.number.IE.Res.HHnew.Thermal.SH.Geo</t>
  </si>
  <si>
    <t>NUM.number.IE.Res.HHnew.Thermal.SH.DistrHeat</t>
  </si>
  <si>
    <t>NUM.number.IE.Res.HHnew.Thermal.SH.AdvElc</t>
  </si>
  <si>
    <t>NUM.number.IE.Res.HHnew.Thermal.SH.ConvElc</t>
  </si>
  <si>
    <t>NUM.number.IE.Res.HHnew.Thermal.SC</t>
  </si>
  <si>
    <t>NUM.number.IE.Res.HHnew.Thermal.SC.AC</t>
  </si>
  <si>
    <t>NUM.number.IE.Res.HHnew.Thermal.WH</t>
  </si>
  <si>
    <t>NUM.number.IE.Res.HHnew.Thermal.WH.Solids</t>
  </si>
  <si>
    <t>NUM.number.IE.Res.HHnew.Thermal.WH.LPG</t>
  </si>
  <si>
    <t>NUM.number.IE.Res.HHnew.Thermal.WH.Oil</t>
  </si>
  <si>
    <t>NUM.number.IE.Res.HHnew.Thermal.WH.Gas</t>
  </si>
  <si>
    <t>NUM.number.IE.Res.HHnew.Thermal.WH.Biomass</t>
  </si>
  <si>
    <t>NUM.number.IE.Res.HHnew.Thermal.WH.Geo</t>
  </si>
  <si>
    <t>NUM.number.IE.Res.HHnew.Thermal.WH.DistrHeat</t>
  </si>
  <si>
    <t>NUM.number.IE.Res.HHnew.Thermal.WH.Elc</t>
  </si>
  <si>
    <t>NUM.number.IE.Res.HHnew.Thermal.WH.Solar</t>
  </si>
  <si>
    <t>NUM.number.IE.Res.HHnew.Thermal.CO</t>
  </si>
  <si>
    <t>NUM.number.IE.Res.HHnew.Thermal.CO.Solids</t>
  </si>
  <si>
    <t>NUM.number.IE.Res.HHnew.Thermal.CO.LPG</t>
  </si>
  <si>
    <t>NUM.number.IE.Res.HHnew.Thermal.CO.Gas</t>
  </si>
  <si>
    <t>NUM.number.IE.Res.HHnew.Thermal.CO.Biomass</t>
  </si>
  <si>
    <t>NUM.number.IE.Res.HHnew.Thermal.CO.Elc</t>
  </si>
  <si>
    <t>IE - Final energy consumption in new and renovated households</t>
  </si>
  <si>
    <t>FEC.ktoe.IE.Res.HHnew.Thermal</t>
  </si>
  <si>
    <t>FEC.ktoe.IE.Res.HHnew.Thermal.SH</t>
  </si>
  <si>
    <t>FEC.ktoe.IE.Res.HHnew.Thermal.SH.Solids.Solids</t>
  </si>
  <si>
    <t>FEC.ktoe.IE.Res.HHnew.Thermal.SH.LPG.LPG</t>
  </si>
  <si>
    <t>FEC.ktoe.IE.Res.HHnew.Thermal.SH.Oil.Oil_LiqBio</t>
  </si>
  <si>
    <t>FEC.ktoe.IE.Res.HHnew.Thermal.SH.Gas.NG_Biogas</t>
  </si>
  <si>
    <t>FEC.ktoe.IE.Res.HHnew.Thermal.SH.Biomass.Biomass_Waste</t>
  </si>
  <si>
    <t>FEC.ktoe.IE.Res.HHnew.Thermal.SH.Geo.Geo</t>
  </si>
  <si>
    <t>FEC.ktoe.IE.Res.HHnew.Thermal.SH.DistrHeat.Steam_Distr</t>
  </si>
  <si>
    <t>FEC.ktoe.IE.Res.HHnew.Thermal.SH.AdvElc.Elec</t>
  </si>
  <si>
    <t>FEC.ktoe.IE.Res.HHnew.Thermal.SH.ConvElc.Elec</t>
  </si>
  <si>
    <t>FEC.ktoe.IE.Res.HHnew.Thermal.SH.TotalCirculation.Elec</t>
  </si>
  <si>
    <t>FEC.ktoe.IE.Res.HHnew.Thermal.SC</t>
  </si>
  <si>
    <t>FEC.ktoe.IE.Res.HHnew.Thermal.SC.AC.Elec</t>
  </si>
  <si>
    <t>FEC.ktoe.IE.Res.HHnew.Thermal.WH</t>
  </si>
  <si>
    <t>FEC.ktoe.IE.Res.HHnew.Thermal.WH.Solids.Solids</t>
  </si>
  <si>
    <t>FEC.ktoe.IE.Res.HHnew.Thermal.WH.LPG.LPG</t>
  </si>
  <si>
    <t>FEC.ktoe.IE.Res.HHnew.Thermal.WH.Oil.Oil_LiqBio</t>
  </si>
  <si>
    <t>FEC.ktoe.IE.Res.HHnew.Thermal.WH.Gas.NG_Biogas</t>
  </si>
  <si>
    <t>FEC.ktoe.IE.Res.HHnew.Thermal.WH.Biomass.Biomass_Waste</t>
  </si>
  <si>
    <t>FEC.ktoe.IE.Res.HHnew.Thermal.WH.Geo.Geo</t>
  </si>
  <si>
    <t>FEC.ktoe.IE.Res.HHnew.Thermal.WH.DistrHeat.Steam_Distr</t>
  </si>
  <si>
    <t>FEC.ktoe.IE.Res.HHnew.Thermal.WH.Elc.Elec</t>
  </si>
  <si>
    <t>FEC.ktoe.IE.Res.HHnew.Thermal.WH.TotalSolar.Solar</t>
  </si>
  <si>
    <t>FEC.ktoe.IE.Res.HHnew.Thermal.CO</t>
  </si>
  <si>
    <t>FEC.ktoe.IE.Res.HHnew.Thermal.CO.Solids.Solids</t>
  </si>
  <si>
    <t>FEC.ktoe.IE.Res.HHnew.Thermal.CO.LPG.LPG</t>
  </si>
  <si>
    <t>FEC.ktoe.IE.Res.HHnew.Thermal.CO.Gas.NG_Biogas</t>
  </si>
  <si>
    <t>FEC.ktoe.IE.Res.HHnew.Thermal.CO.Biomass.Biomass_Waste</t>
  </si>
  <si>
    <t>FEC.ktoe.IE.Res.HHnew.Thermal.CO.Elc.Elec</t>
  </si>
  <si>
    <t>IE - Thermal energy service in new and renovated households</t>
  </si>
  <si>
    <t>TES.ktoe.IE.Res.HHnew.Thermal</t>
  </si>
  <si>
    <t>TES.ktoe.IE.Res.HHnew.Thermal.SH</t>
  </si>
  <si>
    <t>TES.ktoe.IE.Res.HHnew.Thermal.SH.Solids.Solids</t>
  </si>
  <si>
    <t>TES.ktoe.IE.Res.HHnew.Thermal.SH.LPG.LPG</t>
  </si>
  <si>
    <t>TES.ktoe.IE.Res.HHnew.Thermal.SH.Oil.Oil_LiqBio</t>
  </si>
  <si>
    <t>TES.ktoe.IE.Res.HHnew.Thermal.SH.Gas.NG_Biogas</t>
  </si>
  <si>
    <t>TES.ktoe.IE.Res.HHnew.Thermal.SH.Biomass.Biomass_Waste</t>
  </si>
  <si>
    <t>TES.ktoe.IE.Res.HHnew.Thermal.SH.Geo.Geo</t>
  </si>
  <si>
    <t>TES.ktoe.IE.Res.HHnew.Thermal.SH.DistrHeat.Steam_Distr</t>
  </si>
  <si>
    <t>TES.ktoe.IE.Res.HHnew.Thermal.SH.AdvElc.Elec</t>
  </si>
  <si>
    <t>TES.ktoe.IE.Res.HHnew.Thermal.SH.ConvElc.Elec</t>
  </si>
  <si>
    <t>TES.ktoe.IE.Res.HHnew.Thermal.SH.TotalCirculation.Elec</t>
  </si>
  <si>
    <t>TES.ktoe.IE.Res.HHnew.Thermal.SC</t>
  </si>
  <si>
    <t>TES.ktoe.IE.Res.HHnew.Thermal.SC.AC.Elec</t>
  </si>
  <si>
    <t>TES.ktoe.IE.Res.HHnew.Thermal.WH</t>
  </si>
  <si>
    <t>TES.ktoe.IE.Res.HHnew.Thermal.WH.Solids.Solids</t>
  </si>
  <si>
    <t>TES.ktoe.IE.Res.HHnew.Thermal.WH.LPG.LPG</t>
  </si>
  <si>
    <t>TES.ktoe.IE.Res.HHnew.Thermal.WH.Oil.Oil_LiqBio</t>
  </si>
  <si>
    <t>TES.ktoe.IE.Res.HHnew.Thermal.WH.Gas.NG_Biogas</t>
  </si>
  <si>
    <t>TES.ktoe.IE.Res.HHnew.Thermal.WH.Biomass.Biomass_Waste</t>
  </si>
  <si>
    <t>TES.ktoe.IE.Res.HHnew.Thermal.WH.Geo.Geo</t>
  </si>
  <si>
    <t>TES.ktoe.IE.Res.HHnew.Thermal.WH.DistrHeat.Steam_Distr</t>
  </si>
  <si>
    <t>TES.ktoe.IE.Res.HHnew.Thermal.WH.Elc.Elec</t>
  </si>
  <si>
    <t>TES.ktoe.IE.Res.HHnew.Thermal.WH.TotalSolar.Solar</t>
  </si>
  <si>
    <t>TES.ktoe.IE.Res.HHnew.Thermal.CO</t>
  </si>
  <si>
    <t>TES.ktoe.IE.Res.HHnew.Thermal.CO.Solids.Solids</t>
  </si>
  <si>
    <t>TES.ktoe.IE.Res.HHnew.Thermal.CO.LPG.LPG</t>
  </si>
  <si>
    <t>TES.ktoe.IE.Res.HHnew.Thermal.CO.Gas.NG_Biogas</t>
  </si>
  <si>
    <t>TES.ktoe.IE.Res.HHnew.Thermal.CO.Biomass.Biomass_Waste</t>
  </si>
  <si>
    <t>TES.ktoe.IE.Res.HHnew.Thermal.CO.Elc.Elec</t>
  </si>
  <si>
    <t>IE - System efficiency indicator of new and renovated households</t>
  </si>
  <si>
    <t>Eff.ratio.IE.Res.HHnew.Thermal</t>
  </si>
  <si>
    <t>Eff.ratio.IE.Res.HHnew.Thermal.SH</t>
  </si>
  <si>
    <t>Eff.ratio.IE.Res.HHnew.Thermal.SH.Solids.Solids</t>
  </si>
  <si>
    <t>Eff.ratio.IE.Res.HHnew.Thermal.SH.LPG.LPG</t>
  </si>
  <si>
    <t>Eff.ratio.IE.Res.HHnew.Thermal.SH.Oil.Oil_LiqBio</t>
  </si>
  <si>
    <t>Eff.ratio.IE.Res.HHnew.Thermal.SH.Gas.NG_Biogas</t>
  </si>
  <si>
    <t>Eff.ratio.IE.Res.HHnew.Thermal.SH.Biomass.Biomass_Waste</t>
  </si>
  <si>
    <t>Eff.ratio.IE.Res.HHnew.Thermal.SH.Geo.Geo</t>
  </si>
  <si>
    <t>Eff.ratio.IE.Res.HHnew.Thermal.SH.DistrHeat.Steam_Distr</t>
  </si>
  <si>
    <t>Eff.ratio.IE.Res.HHnew.Thermal.SH.AdvElc.Elec</t>
  </si>
  <si>
    <t>Eff.ratio.IE.Res.HHnew.Thermal.SH.ConvElc.Elec</t>
  </si>
  <si>
    <t>Eff.ratio.IE.Res.HHnew.Thermal.SH.TotalCirculation.Elec</t>
  </si>
  <si>
    <t>Eff.ratio.IE.Res.HHnew.Thermal.SC</t>
  </si>
  <si>
    <t>Eff.ratio.IE.Res.HHnew.Thermal.SC.AC.Elec</t>
  </si>
  <si>
    <t>Eff.ratio.IE.Res.HHnew.Thermal.WH</t>
  </si>
  <si>
    <t>Eff.ratio.IE.Res.HHnew.Thermal.WH.Solids.Solids</t>
  </si>
  <si>
    <t>Eff.ratio.IE.Res.HHnew.Thermal.WH.LPG.LPG</t>
  </si>
  <si>
    <t>Eff.ratio.IE.Res.HHnew.Thermal.WH.Oil.Oil_LiqBio</t>
  </si>
  <si>
    <t>Eff.ratio.IE.Res.HHnew.Thermal.WH.Gas.NG_Biogas</t>
  </si>
  <si>
    <t>Eff.ratio.IE.Res.HHnew.Thermal.WH.Biomass.Biomass_Waste</t>
  </si>
  <si>
    <t>Eff.ratio.IE.Res.HHnew.Thermal.WH.Geo.Geo</t>
  </si>
  <si>
    <t>Eff.ratio.IE.Res.HHnew.Thermal.WH.DistrHeat.Steam_Distr</t>
  </si>
  <si>
    <t>Eff.ratio.IE.Res.HHnew.Thermal.WH.Elc.Elec</t>
  </si>
  <si>
    <t>Eff.ratio.IE.Res.HHnew.Thermal.WH.TotalSolar.Solar</t>
  </si>
  <si>
    <t>Eff.ratio.IE.Res.HHnew.Thermal.CO</t>
  </si>
  <si>
    <t>Eff.ratio.IE.Res.HHnew.Thermal.CO.Solids.Solids</t>
  </si>
  <si>
    <t>Eff.ratio.IE.Res.HHnew.Thermal.CO.LPG.LPG</t>
  </si>
  <si>
    <t>Eff.ratio.IE.Res.HHnew.Thermal.CO.Gas.NG_Biogas</t>
  </si>
  <si>
    <t>Eff.ratio.IE.Res.HHnew.Thermal.CO.Biomass.Biomass_Waste</t>
  </si>
  <si>
    <t>Eff.ratio.IE.Res.HHnew.Thermal.CO.Elc.Elec</t>
  </si>
  <si>
    <t>IE - CO2 emissions in new and renovated households</t>
  </si>
  <si>
    <t>EMI.ktCO2.IE.Res.HHnew.Thermal</t>
  </si>
  <si>
    <t>EMI.ktCO2.IE.Res.HHnew.Thermal.SH</t>
  </si>
  <si>
    <t>EMI.ktCO2.IE.Res.HHnew.Thermal.SH.Solids.Solids</t>
  </si>
  <si>
    <t>EMI.ktCO2.IE.Res.HHnew.Thermal.SH.LPG.LPG</t>
  </si>
  <si>
    <t>EMI.ktCO2.IE.Res.HHnew.Thermal.SH.Oil.Oil_LiqBio</t>
  </si>
  <si>
    <t>EMI.ktCO2.IE.Res.HHnew.Thermal.SH.Gas.NG_Biogas</t>
  </si>
  <si>
    <t>EMI.ktCO2.IE.Res.HHnew.Thermal.SH.Biomass.Biomass_Waste</t>
  </si>
  <si>
    <t>EMI.ktCO2.IE.Res.HHnew.Thermal.SH.Geo.Geo</t>
  </si>
  <si>
    <t>EMI.ktCO2.IE.Res.HHnew.Thermal.SH.DistrHeat.Steam_Distr</t>
  </si>
  <si>
    <t>EMI.ktCO2.IE.Res.HHnew.Thermal.SH.AdvElc.Elec</t>
  </si>
  <si>
    <t>EMI.ktCO2.IE.Res.HHnew.Thermal.SH.ConvElc.Elec</t>
  </si>
  <si>
    <t>EMI.ktCO2.IE.Res.HHnew.Thermal.SH.TotalCirculation.Elec</t>
  </si>
  <si>
    <t>EMI.ktCO2.IE.Res.HHnew.Thermal.SC</t>
  </si>
  <si>
    <t>EMI.ktCO2.IE.Res.HHnew.Thermal.SC.AC.Elec</t>
  </si>
  <si>
    <t>EMI.ktCO2.IE.Res.HHnew.Thermal.WH</t>
  </si>
  <si>
    <t>EMI.ktCO2.IE.Res.HHnew.Thermal.WH.Solids.Solids</t>
  </si>
  <si>
    <t>EMI.ktCO2.IE.Res.HHnew.Thermal.WH.LPG.LPG</t>
  </si>
  <si>
    <t>EMI.ktCO2.IE.Res.HHnew.Thermal.WH.Oil.Oil_LiqBio</t>
  </si>
  <si>
    <t>EMI.ktCO2.IE.Res.HHnew.Thermal.WH.Gas.NG_Biogas</t>
  </si>
  <si>
    <t>EMI.ktCO2.IE.Res.HHnew.Thermal.WH.Biomass.Biomass_Waste</t>
  </si>
  <si>
    <t>EMI.ktCO2.IE.Res.HHnew.Thermal.WH.Geo.Geo</t>
  </si>
  <si>
    <t>EMI.ktCO2.IE.Res.HHnew.Thermal.WH.DistrHeat.Steam_Distr</t>
  </si>
  <si>
    <t>EMI.ktCO2.IE.Res.HHnew.Thermal.WH.Elc.Elec</t>
  </si>
  <si>
    <t>EMI.ktCO2.IE.Res.HHnew.Thermal.WH.TotalSolar.Solar</t>
  </si>
  <si>
    <t>EMI.ktCO2.IE.Res.HHnew.Thermal.CO</t>
  </si>
  <si>
    <t>EMI.ktCO2.IE.Res.HHnew.Thermal.CO.Solids.Solids</t>
  </si>
  <si>
    <t>EMI.ktCO2.IE.Res.HHnew.Thermal.CO.LPG.LPG</t>
  </si>
  <si>
    <t>EMI.ktCO2.IE.Res.HHnew.Thermal.CO.Gas.NG_Biogas</t>
  </si>
  <si>
    <t>EMI.ktCO2.IE.Res.HHnew.Thermal.CO.Biomass.Biomass_Waste</t>
  </si>
  <si>
    <t>EMI.ktCO2.IE.Res.HHnew.Thermal.CO.Elc.Elec</t>
  </si>
  <si>
    <t>IE - Final energy consumption of new and renovated households (per household)</t>
  </si>
  <si>
    <t>FEC_per_household.kWh.IE.Res.HHnew.Thermal</t>
  </si>
  <si>
    <t>FEC_per_household.kWh.IE.Res.HHnew.Thermal.SH</t>
  </si>
  <si>
    <t>FEC_per_household.kWh.IE.Res.HHnew.Thermal.SH.Solids.Solids</t>
  </si>
  <si>
    <t>FEC_per_household.kWh.IE.Res.HHnew.Thermal.SH.LPG.LPG</t>
  </si>
  <si>
    <t>FEC_per_household.kWh.IE.Res.HHnew.Thermal.SH.Oil.Oil_LiqBio</t>
  </si>
  <si>
    <t>FEC_per_household.kWh.IE.Res.HHnew.Thermal.SH.Gas.NG_Biogas</t>
  </si>
  <si>
    <t>FEC_per_household.kWh.IE.Res.HHnew.Thermal.SH.Biomass.Biomass_Waste</t>
  </si>
  <si>
    <t>FEC_per_household.kWh.IE.Res.HHnew.Thermal.SH.Geo.Geo</t>
  </si>
  <si>
    <t>FEC_per_household.kWh.IE.Res.HHnew.Thermal.SH.DistrHeat.Steam_Distr</t>
  </si>
  <si>
    <t>FEC_per_household.kWh.IE.Res.HHnew.Thermal.SH.AdvElc.Elec</t>
  </si>
  <si>
    <t>FEC_per_household.kWh.IE.Res.HHnew.Thermal.SH.ConvElc.Elec</t>
  </si>
  <si>
    <t>FEC_per_household.kWh.IE.Res.HHnew.Thermal.SH.TotalCirculation.Elec</t>
  </si>
  <si>
    <t>FEC_per_household.kWh.IE.Res.HHnew.Thermal.SC</t>
  </si>
  <si>
    <t>FEC_per_household.kWh.IE.Res.HHnew.Thermal.SC.AC.Elec</t>
  </si>
  <si>
    <t>FEC_per_household.kWh.IE.Res.HHnew.Thermal.WH</t>
  </si>
  <si>
    <t>FEC_per_household.kWh.IE.Res.HHnew.Thermal.WH.Solids.Solids</t>
  </si>
  <si>
    <t>FEC_per_household.kWh.IE.Res.HHnew.Thermal.WH.LPG.LPG</t>
  </si>
  <si>
    <t>FEC_per_household.kWh.IE.Res.HHnew.Thermal.WH.Oil.Oil_LiqBio</t>
  </si>
  <si>
    <t>FEC_per_household.kWh.IE.Res.HHnew.Thermal.WH.Gas.NG_Biogas</t>
  </si>
  <si>
    <t>FEC_per_household.kWh.IE.Res.HHnew.Thermal.WH.Biomass.Biomass_Waste</t>
  </si>
  <si>
    <t>FEC_per_household.kWh.IE.Res.HHnew.Thermal.WH.Geo.Geo</t>
  </si>
  <si>
    <t>FEC_per_household.kWh.IE.Res.HHnew.Thermal.WH.DistrHeat.Steam_Distr</t>
  </si>
  <si>
    <t>FEC_per_household.kWh.IE.Res.HHnew.Thermal.WH.Elc.Elec</t>
  </si>
  <si>
    <t>FEC_per_household.kWh.IE.Res.HHnew.Thermal.WH.TotalSolar.Solar</t>
  </si>
  <si>
    <t>FEC_per_household.kWh.IE.Res.HHnew.Thermal.CO</t>
  </si>
  <si>
    <t>FEC_per_household.kWh.IE.Res.HHnew.Thermal.CO.Solids.Solids</t>
  </si>
  <si>
    <t>FEC_per_household.kWh.IE.Res.HHnew.Thermal.CO.LPG.LPG</t>
  </si>
  <si>
    <t>FEC_per_household.kWh.IE.Res.HHnew.Thermal.CO.Gas.NG_Biogas</t>
  </si>
  <si>
    <t>FEC_per_household.kWh.IE.Res.HHnew.Thermal.CO.Biomass.Biomass_Waste</t>
  </si>
  <si>
    <t>FEC_per_household.kWh.IE.Res.HHnew.Thermal.CO.Elc.Elec</t>
  </si>
  <si>
    <t>IE - Thermal energy service of new and renovated households (per household)</t>
  </si>
  <si>
    <t>TES_per_household.kWh.IE.Res.HHnew.Thermal</t>
  </si>
  <si>
    <t>TES_per_household.kWh.IE.Res.HHnew.Thermal.SH</t>
  </si>
  <si>
    <t>TES_per_household.kWh.IE.Res.HHnew.Thermal.SH.Solids.Solids</t>
  </si>
  <si>
    <t>TES_per_household.kWh.IE.Res.HHnew.Thermal.SH.LPG.LPG</t>
  </si>
  <si>
    <t>TES_per_household.kWh.IE.Res.HHnew.Thermal.SH.Oil.Oil_LiqBio</t>
  </si>
  <si>
    <t>TES_per_household.kWh.IE.Res.HHnew.Thermal.SH.Gas.NG_Biogas</t>
  </si>
  <si>
    <t>TES_per_household.kWh.IE.Res.HHnew.Thermal.SH.Biomass.Biomass_Waste</t>
  </si>
  <si>
    <t>TES_per_household.kWh.IE.Res.HHnew.Thermal.SH.Geo.Geo</t>
  </si>
  <si>
    <t>TES_per_household.kWh.IE.Res.HHnew.Thermal.SH.DistrHeat.Steam_Distr</t>
  </si>
  <si>
    <t>TES_per_household.kWh.IE.Res.HHnew.Thermal.SH.AdvElc.Elec</t>
  </si>
  <si>
    <t>TES_per_household.kWh.IE.Res.HHnew.Thermal.SH.ConvElc.Elec</t>
  </si>
  <si>
    <t>TES_per_household.kWh.IE.Res.HHnew.Thermal.SH.TotalCirculation.Elec</t>
  </si>
  <si>
    <t>TES_per_household.kWh.IE.Res.HHnew.Thermal.SC</t>
  </si>
  <si>
    <t>TES_per_household.kWh.IE.Res.HHnew.Thermal.SC.AC.Elec</t>
  </si>
  <si>
    <t>TES_per_household.kWh.IE.Res.HHnew.Thermal.WH</t>
  </si>
  <si>
    <t>TES_per_household.kWh.IE.Res.HHnew.Thermal.WH.Solids.Solids</t>
  </si>
  <si>
    <t>TES_per_household.kWh.IE.Res.HHnew.Thermal.WH.LPG.LPG</t>
  </si>
  <si>
    <t>TES_per_household.kWh.IE.Res.HHnew.Thermal.WH.Oil.Oil_LiqBio</t>
  </si>
  <si>
    <t>TES_per_household.kWh.IE.Res.HHnew.Thermal.WH.Gas.NG_Biogas</t>
  </si>
  <si>
    <t>TES_per_household.kWh.IE.Res.HHnew.Thermal.WH.Biomass.Biomass_Waste</t>
  </si>
  <si>
    <t>TES_per_household.kWh.IE.Res.HHnew.Thermal.WH.Geo.Geo</t>
  </si>
  <si>
    <t>TES_per_household.kWh.IE.Res.HHnew.Thermal.WH.DistrHeat.Steam_Distr</t>
  </si>
  <si>
    <t>TES_per_household.kWh.IE.Res.HHnew.Thermal.WH.Elc.Elec</t>
  </si>
  <si>
    <t>TES_per_household.kWh.IE.Res.HHnew.Thermal.WH.TotalSolar.Solar</t>
  </si>
  <si>
    <t>TES_per_household.kWh.IE.Res.HHnew.Thermal.CO</t>
  </si>
  <si>
    <t>TES_per_household.kWh.IE.Res.HHnew.Thermal.CO.Solids.Solids</t>
  </si>
  <si>
    <t>TES_per_household.kWh.IE.Res.HHnew.Thermal.CO.LPG.LPG</t>
  </si>
  <si>
    <t>TES_per_household.kWh.IE.Res.HHnew.Thermal.CO.Gas.NG_Biogas</t>
  </si>
  <si>
    <t>TES_per_household.kWh.IE.Res.HHnew.Thermal.CO.Biomass.Biomass_Waste</t>
  </si>
  <si>
    <t>TES_per_household.kWh.IE.Res.HHnew.Thermal.CO.Elc.Elec</t>
  </si>
  <si>
    <t>IE - CO2 emissions in new and renovated households (per household)</t>
  </si>
  <si>
    <t>EMI_per_household.kgCO2.IE.Res.HHnew.Thermal</t>
  </si>
  <si>
    <t>EMI_per_household.kgCO2.IE.Res.HHnew.Thermal.SH</t>
  </si>
  <si>
    <t>EMI_per_household.kgCO2.IE.Res.HHnew.Thermal.SH.Solids.Solids</t>
  </si>
  <si>
    <t>EMI_per_household.kgCO2.IE.Res.HHnew.Thermal.SH.LPG.LPG</t>
  </si>
  <si>
    <t>EMI_per_household.kgCO2.IE.Res.HHnew.Thermal.SH.Oil.Oil_LiqBio</t>
  </si>
  <si>
    <t>EMI_per_household.kgCO2.IE.Res.HHnew.Thermal.SH.Gas.NG_Biogas</t>
  </si>
  <si>
    <t>EMI_per_household.kgCO2.IE.Res.HHnew.Thermal.SH.Biomass.Biomass_Waste</t>
  </si>
  <si>
    <t>EMI_per_household.kgCO2.IE.Res.HHnew.Thermal.SH.Geo.Geo</t>
  </si>
  <si>
    <t>EMI_per_household.kgCO2.IE.Res.HHnew.Thermal.SH.DistrHeat.Steam_Distr</t>
  </si>
  <si>
    <t>EMI_per_household.kgCO2.IE.Res.HHnew.Thermal.SH.AdvElc.Elec</t>
  </si>
  <si>
    <t>EMI_per_household.kgCO2.IE.Res.HHnew.Thermal.SH.ConvElc.Elec</t>
  </si>
  <si>
    <t>EMI_per_household.kgCO2.IE.Res.HHnew.Thermal.SH.TotalCirculation.Elec</t>
  </si>
  <si>
    <t>EMI_per_household.kgCO2.IE.Res.HHnew.Thermal.SC</t>
  </si>
  <si>
    <t>EMI_per_household.kgCO2.IE.Res.HHnew.Thermal.SC.AC.Elec</t>
  </si>
  <si>
    <t>EMI_per_household.kgCO2.IE.Res.HHnew.Thermal.WH</t>
  </si>
  <si>
    <t>EMI_per_household.kgCO2.IE.Res.HHnew.Thermal.WH.Solids.Solids</t>
  </si>
  <si>
    <t>EMI_per_household.kgCO2.IE.Res.HHnew.Thermal.WH.LPG.LPG</t>
  </si>
  <si>
    <t>EMI_per_household.kgCO2.IE.Res.HHnew.Thermal.WH.Oil.Oil_LiqBio</t>
  </si>
  <si>
    <t>EMI_per_household.kgCO2.IE.Res.HHnew.Thermal.WH.Gas.NG_Biogas</t>
  </si>
  <si>
    <t>EMI_per_household.kgCO2.IE.Res.HHnew.Thermal.WH.Biomass.Biomass_Waste</t>
  </si>
  <si>
    <t>EMI_per_household.kgCO2.IE.Res.HHnew.Thermal.WH.Geo.Geo</t>
  </si>
  <si>
    <t>EMI_per_household.kgCO2.IE.Res.HHnew.Thermal.WH.DistrHeat.Steam_Distr</t>
  </si>
  <si>
    <t>EMI_per_household.kgCO2.IE.Res.HHnew.Thermal.WH.Elc.Elec</t>
  </si>
  <si>
    <t>EMI_per_household.kgCO2.IE.Res.HHnew.Thermal.WH.TotalSolar.Solar</t>
  </si>
  <si>
    <t>EMI_per_household.kgCO2.IE.Res.HHnew.Thermal.CO</t>
  </si>
  <si>
    <t>EMI_per_household.kgCO2.IE.Res.HHnew.Thermal.CO.Solids.Solids</t>
  </si>
  <si>
    <t>EMI_per_household.kgCO2.IE.Res.HHnew.Thermal.CO.LPG.LPG</t>
  </si>
  <si>
    <t>EMI_per_household.kgCO2.IE.Res.HHnew.Thermal.CO.Gas.NG_Biogas</t>
  </si>
  <si>
    <t>EMI_per_household.kgCO2.IE.Res.HHnew.Thermal.CO.Biomass.Biomass_Waste</t>
  </si>
  <si>
    <t>EMI_per_household.kgCO2.IE.Res.HHnew.Thermal.CO.Elc.Elec</t>
  </si>
  <si>
    <t>IE - Final energy consumption in new and renovated households per surface area</t>
  </si>
  <si>
    <t>FEC_per_sqm.kWh.IE.Res.HHnew.Thermal</t>
  </si>
  <si>
    <t>FEC_per_sqm.kWh.IE.Res.HHnew.Thermal.SH</t>
  </si>
  <si>
    <t>FEC_per_sqm.kWh.IE.Res.HHnew.Thermal.SH.Solids.Solids</t>
  </si>
  <si>
    <t>FEC_per_sqm.kWh.IE.Res.HHnew.Thermal.SH.LPG.LPG</t>
  </si>
  <si>
    <t>FEC_per_sqm.kWh.IE.Res.HHnew.Thermal.SH.Oil.Oil_LiqBio</t>
  </si>
  <si>
    <t>FEC_per_sqm.kWh.IE.Res.HHnew.Thermal.SH.Gas.NG_Biogas</t>
  </si>
  <si>
    <t>FEC_per_sqm.kWh.IE.Res.HHnew.Thermal.SH.Biomass.Biomass_Waste</t>
  </si>
  <si>
    <t>FEC_per_sqm.kWh.IE.Res.HHnew.Thermal.SH.Geo.Geo</t>
  </si>
  <si>
    <t>FEC_per_sqm.kWh.IE.Res.HHnew.Thermal.SH.DistrHeat.Steam_Distr</t>
  </si>
  <si>
    <t>FEC_per_sqm.kWh.IE.Res.HHnew.Thermal.SH.AdvElc.Elec</t>
  </si>
  <si>
    <t>FEC_per_sqm.kWh.IE.Res.HHnew.Thermal.SH.ConvElc.Elec</t>
  </si>
  <si>
    <t>FEC_per_sqm.kWh.IE.Res.HHnew.Thermal.SH.TotalCirculation.Elec</t>
  </si>
  <si>
    <t>FEC_per_sqm.kWh.IE.Res.HHnew.Thermal.SC</t>
  </si>
  <si>
    <t>FEC_per_sqm.kWh.IE.Res.HHnew.Thermal.SC.AC.Elec</t>
  </si>
  <si>
    <t>FEC_per_sqm.kWh.IE.Res.HHnew.Thermal.WH</t>
  </si>
  <si>
    <t>FEC_per_sqm.kWh.IE.Res.HHnew.Thermal.WH.Solids.Solids</t>
  </si>
  <si>
    <t>FEC_per_sqm.kWh.IE.Res.HHnew.Thermal.WH.LPG.LPG</t>
  </si>
  <si>
    <t>FEC_per_sqm.kWh.IE.Res.HHnew.Thermal.WH.Oil.Oil_LiqBio</t>
  </si>
  <si>
    <t>FEC_per_sqm.kWh.IE.Res.HHnew.Thermal.WH.Gas.NG_Biogas</t>
  </si>
  <si>
    <t>FEC_per_sqm.kWh.IE.Res.HHnew.Thermal.WH.Biomass.Biomass_Waste</t>
  </si>
  <si>
    <t>FEC_per_sqm.kWh.IE.Res.HHnew.Thermal.WH.Geo.Geo</t>
  </si>
  <si>
    <t>FEC_per_sqm.kWh.IE.Res.HHnew.Thermal.WH.DistrHeat.Steam_Distr</t>
  </si>
  <si>
    <t>FEC_per_sqm.kWh.IE.Res.HHnew.Thermal.WH.Elc.Elec</t>
  </si>
  <si>
    <t>FEC_per_sqm.kWh.IE.Res.HHnew.Thermal.WH.TotalSolar.Solar</t>
  </si>
  <si>
    <t>FEC_per_sqm.kWh.IE.Res.HHnew.Thermal.CO</t>
  </si>
  <si>
    <t>FEC_per_sqm.kWh.IE.Res.HHnew.Thermal.CO.Solids.Solids</t>
  </si>
  <si>
    <t>FEC_per_sqm.kWh.IE.Res.HHnew.Thermal.CO.LPG.LPG</t>
  </si>
  <si>
    <t>FEC_per_sqm.kWh.IE.Res.HHnew.Thermal.CO.Gas.NG_Biogas</t>
  </si>
  <si>
    <t>FEC_per_sqm.kWh.IE.Res.HHnew.Thermal.CO.Biomass.Biomass_Waste</t>
  </si>
  <si>
    <t>FEC_per_sqm.kWh.IE.Res.HHnew.Thermal.CO.Elc.Elec</t>
  </si>
  <si>
    <t>IE - Thermal energy service in new and renovated households per surface area</t>
  </si>
  <si>
    <t>TES_per_sqm.kWh.IE.Res.HHnew.Thermal</t>
  </si>
  <si>
    <t>TES_per_sqm.kWh.IE.Res.HHnew.Thermal.SH</t>
  </si>
  <si>
    <t>TES_per_sqm.kWh.IE.Res.HHnew.Thermal.SH.Solids.Solids</t>
  </si>
  <si>
    <t>TES_per_sqm.kWh.IE.Res.HHnew.Thermal.SH.LPG.LPG</t>
  </si>
  <si>
    <t>TES_per_sqm.kWh.IE.Res.HHnew.Thermal.SH.Oil.Oil_LiqBio</t>
  </si>
  <si>
    <t>TES_per_sqm.kWh.IE.Res.HHnew.Thermal.SH.Gas.NG_Biogas</t>
  </si>
  <si>
    <t>TES_per_sqm.kWh.IE.Res.HHnew.Thermal.SH.Biomass.Biomass_Waste</t>
  </si>
  <si>
    <t>TES_per_sqm.kWh.IE.Res.HHnew.Thermal.SH.Geo.Geo</t>
  </si>
  <si>
    <t>TES_per_sqm.kWh.IE.Res.HHnew.Thermal.SH.DistrHeat.Steam_Distr</t>
  </si>
  <si>
    <t>TES_per_sqm.kWh.IE.Res.HHnew.Thermal.SH.AdvElc.Elec</t>
  </si>
  <si>
    <t>TES_per_sqm.kWh.IE.Res.HHnew.Thermal.SH.ConvElc.Elec</t>
  </si>
  <si>
    <t>TES_per_sqm.kWh.IE.Res.HHnew.Thermal.SH.TotalCirculation.Elec</t>
  </si>
  <si>
    <t>TES_per_sqm.kWh.IE.Res.HHnew.Thermal.SC</t>
  </si>
  <si>
    <t>TES_per_sqm.kWh.IE.Res.HHnew.Thermal.SC.AC.Elec</t>
  </si>
  <si>
    <t>TES_per_sqm.kWh.IE.Res.HHnew.Thermal.WH</t>
  </si>
  <si>
    <t>TES_per_sqm.kWh.IE.Res.HHnew.Thermal.WH.Solids.Solids</t>
  </si>
  <si>
    <t>TES_per_sqm.kWh.IE.Res.HHnew.Thermal.WH.LPG.LPG</t>
  </si>
  <si>
    <t>TES_per_sqm.kWh.IE.Res.HHnew.Thermal.WH.Oil.Oil_LiqBio</t>
  </si>
  <si>
    <t>TES_per_sqm.kWh.IE.Res.HHnew.Thermal.WH.Gas.NG_Biogas</t>
  </si>
  <si>
    <t>TES_per_sqm.kWh.IE.Res.HHnew.Thermal.WH.Biomass.Biomass_Waste</t>
  </si>
  <si>
    <t>TES_per_sqm.kWh.IE.Res.HHnew.Thermal.WH.Geo.Geo</t>
  </si>
  <si>
    <t>TES_per_sqm.kWh.IE.Res.HHnew.Thermal.WH.DistrHeat.Steam_Distr</t>
  </si>
  <si>
    <t>TES_per_sqm.kWh.IE.Res.HHnew.Thermal.WH.Elc.Elec</t>
  </si>
  <si>
    <t>TES_per_sqm.kWh.IE.Res.HHnew.Thermal.WH.TotalSolar.Solar</t>
  </si>
  <si>
    <t>TES_per_sqm.kWh.IE.Res.HHnew.Thermal.CO</t>
  </si>
  <si>
    <t>TES_per_sqm.kWh.IE.Res.HHnew.Thermal.CO.Solids.Solids</t>
  </si>
  <si>
    <t>TES_per_sqm.kWh.IE.Res.HHnew.Thermal.CO.LPG.LPG</t>
  </si>
  <si>
    <t>TES_per_sqm.kWh.IE.Res.HHnew.Thermal.CO.Gas.NG_Biogas</t>
  </si>
  <si>
    <t>TES_per_sqm.kWh.IE.Res.HHnew.Thermal.CO.Biomass.Biomass_Waste</t>
  </si>
  <si>
    <t>TES_per_sqm.kWh.IE.Res.HHnew.Thermal.CO.Elc.Elec</t>
  </si>
  <si>
    <t>IE - CO2 emissions in new and renovated households per surface area</t>
  </si>
  <si>
    <t>EMI_per_sqm.kgCO2.IE.Res.HHnew.Thermal</t>
  </si>
  <si>
    <t>EMI_per_sqm.kgCO2.IE.Res.HHnew.Thermal.SH</t>
  </si>
  <si>
    <t>EMI_per_sqm.kgCO2.IE.Res.HHnew.Thermal.SH.Solids.Solids</t>
  </si>
  <si>
    <t>EMI_per_sqm.kgCO2.IE.Res.HHnew.Thermal.SH.LPG.LPG</t>
  </si>
  <si>
    <t>EMI_per_sqm.kgCO2.IE.Res.HHnew.Thermal.SH.Oil.Oil_LiqBio</t>
  </si>
  <si>
    <t>EMI_per_sqm.kgCO2.IE.Res.HHnew.Thermal.SH.Gas.NG_Biogas</t>
  </si>
  <si>
    <t>EMI_per_sqm.kgCO2.IE.Res.HHnew.Thermal.SH.Biomass.Biomass_Waste</t>
  </si>
  <si>
    <t>EMI_per_sqm.kgCO2.IE.Res.HHnew.Thermal.SH.Geo.Geo</t>
  </si>
  <si>
    <t>EMI_per_sqm.kgCO2.IE.Res.HHnew.Thermal.SH.DistrHeat.Steam_Distr</t>
  </si>
  <si>
    <t>EMI_per_sqm.kgCO2.IE.Res.HHnew.Thermal.SH.AdvElc.Elec</t>
  </si>
  <si>
    <t>EMI_per_sqm.kgCO2.IE.Res.HHnew.Thermal.SH.ConvElc.Elec</t>
  </si>
  <si>
    <t>EMI_per_sqm.kgCO2.IE.Res.HHnew.Thermal.SH.TotalCirculation.Elec</t>
  </si>
  <si>
    <t>EMI_per_sqm.kgCO2.IE.Res.HHnew.Thermal.SC</t>
  </si>
  <si>
    <t>EMI_per_sqm.kgCO2.IE.Res.HHnew.Thermal.SC.AC.Elec</t>
  </si>
  <si>
    <t>EMI_per_sqm.kgCO2.IE.Res.HHnew.Thermal.WH</t>
  </si>
  <si>
    <t>EMI_per_sqm.kgCO2.IE.Res.HHnew.Thermal.WH.Solids.Solids</t>
  </si>
  <si>
    <t>EMI_per_sqm.kgCO2.IE.Res.HHnew.Thermal.WH.LPG.LPG</t>
  </si>
  <si>
    <t>EMI_per_sqm.kgCO2.IE.Res.HHnew.Thermal.WH.Oil.Oil_LiqBio</t>
  </si>
  <si>
    <t>EMI_per_sqm.kgCO2.IE.Res.HHnew.Thermal.WH.Gas.NG_Biogas</t>
  </si>
  <si>
    <t>EMI_per_sqm.kgCO2.IE.Res.HHnew.Thermal.WH.Biomass.Biomass_Waste</t>
  </si>
  <si>
    <t>EMI_per_sqm.kgCO2.IE.Res.HHnew.Thermal.WH.Geo.Geo</t>
  </si>
  <si>
    <t>EMI_per_sqm.kgCO2.IE.Res.HHnew.Thermal.WH.DistrHeat.Steam_Distr</t>
  </si>
  <si>
    <t>EMI_per_sqm.kgCO2.IE.Res.HHnew.Thermal.WH.Elc.Elec</t>
  </si>
  <si>
    <t>EMI_per_sqm.kgCO2.IE.Res.HHnew.Thermal.WH.TotalSolar.Solar</t>
  </si>
  <si>
    <t>EMI_per_sqm.kgCO2.IE.Res.HHnew.Thermal.CO</t>
  </si>
  <si>
    <t>EMI_per_sqm.kgCO2.IE.Res.HHnew.Thermal.CO.Solids.Solids</t>
  </si>
  <si>
    <t>EMI_per_sqm.kgCO2.IE.Res.HHnew.Thermal.CO.LPG.LPG</t>
  </si>
  <si>
    <t>EMI_per_sqm.kgCO2.IE.Res.HHnew.Thermal.CO.Gas.NG_Biogas</t>
  </si>
  <si>
    <t>EMI_per_sqm.kgCO2.IE.Res.HHnew.Thermal.CO.Biomass.Biomass_Waste</t>
  </si>
  <si>
    <t>EMI_per_sqm.kgCO2.IE.Res.HHnew.Thermal.CO.Elc.Elec</t>
  </si>
  <si>
    <t>FEC.ktoe.IE.Res.HH.Appl.RF</t>
  </si>
  <si>
    <t>FEC.ktoe.IE.Res.HH.Appl.WM</t>
  </si>
  <si>
    <t>FEC.ktoe.IE.Res.HH.Appl.DR</t>
  </si>
  <si>
    <t>FEC.ktoe.IE.Res.HH.Appl.DW</t>
  </si>
  <si>
    <t>FEC.ktoe.IE.Res.HH.Appl.TV</t>
  </si>
  <si>
    <t>FEC.ktoe.IE.Res.HH.Appl.IT</t>
  </si>
  <si>
    <t>FEC.ktoe.IE.Res.HH.Appl.LI</t>
  </si>
  <si>
    <t>FEC.ktoe.IE.Res.HH.Appl.OA</t>
  </si>
  <si>
    <t>Size.MW.IE.Res.HH.Appl</t>
  </si>
  <si>
    <t>Size.MW.IE.Res.HH.Appl.RF</t>
  </si>
  <si>
    <t>Size.MW.IE.Res.HH.Appl.WM</t>
  </si>
  <si>
    <t>Size.MW.IE.Res.HH.Appl.DR</t>
  </si>
  <si>
    <t>Size.MW.IE.Res.HH.Appl.DW</t>
  </si>
  <si>
    <t>Size.MW.IE.Res.HH.Appl.TV</t>
  </si>
  <si>
    <t>Size.MW.IE.Res.HH.Appl.IT</t>
  </si>
  <si>
    <t>Size.MW.IE.Res.HH.Appl.LI</t>
  </si>
  <si>
    <t>Size.MW.IE.Res.HH.Appl.OA</t>
  </si>
  <si>
    <t>NUM.number.IE.Res.HH.Appl.RF</t>
  </si>
  <si>
    <t>NUM.number.IE.Res.HH.Appl.WM</t>
  </si>
  <si>
    <t>NUM.number.IE.Res.HH.Appl.DR</t>
  </si>
  <si>
    <t>NUM.number.IE.Res.HH.Appl.DW</t>
  </si>
  <si>
    <t>NUM.number.IE.Res.HH.Appl.TV</t>
  </si>
  <si>
    <t>NUM.number.IE.Res.HH.Appl.IT</t>
  </si>
  <si>
    <t>NUM.number.IE.Res.HH.Appl.LI</t>
  </si>
  <si>
    <t>NUM.number.IE.Res.HH.Appl.OA</t>
  </si>
  <si>
    <t>NUM.number.IE.Res.HH.Applnew.RF</t>
  </si>
  <si>
    <t>NUM.number.IE.Res.HH.Applnew.WM</t>
  </si>
  <si>
    <t>NUM.number.IE.Res.HH.Applnew.DR</t>
  </si>
  <si>
    <t>NUM.number.IE.Res.HH.Applnew.DW</t>
  </si>
  <si>
    <t>NUM.number.IE.Res.HH.Applnew.TV</t>
  </si>
  <si>
    <t>NUM.number.IE.Res.HH.Applnew.IT</t>
  </si>
  <si>
    <t>NUM.number.IE.Res.HH.Applnew.LI</t>
  </si>
  <si>
    <t>NUM.number.IE.Res.HH.Applnew.OA</t>
  </si>
  <si>
    <t>NUM.number.IE.Res.HH.Applrepl.RF</t>
  </si>
  <si>
    <t>NUM.number.IE.Res.HH.Applrepl.WM</t>
  </si>
  <si>
    <t>NUM.number.IE.Res.HH.Applrepl.DR</t>
  </si>
  <si>
    <t>NUM.number.IE.Res.HH.Applrepl.DW</t>
  </si>
  <si>
    <t>NUM.number.IE.Res.HH.Applrepl.TV</t>
  </si>
  <si>
    <t>NUM.number.IE.Res.HH.Applrepl.IT</t>
  </si>
  <si>
    <t>NUM.number.IE.Res.HH.Applrepl.LI</t>
  </si>
  <si>
    <t>NUM.number.IE.Res.HH.Applrepl.OA</t>
  </si>
  <si>
    <t>Op.hours.IE.Res.HH.Appl.RF</t>
  </si>
  <si>
    <t>Op.hours.IE.Res.HH.Appl.WM</t>
  </si>
  <si>
    <t>Op.hours.IE.Res.HH.Appl.DR</t>
  </si>
  <si>
    <t>Op.hours.IE.Res.HH.Appl.DW</t>
  </si>
  <si>
    <t>Op.hours.IE.Res.HH.Appl.TV</t>
  </si>
  <si>
    <t>Op.hours.IE.Res.HH.Appl.IT</t>
  </si>
  <si>
    <t>Op.hours.IE.Res.HH.Appl.LI</t>
  </si>
  <si>
    <t>Op.hours.IE.Res.HH.Appl.OA</t>
  </si>
  <si>
    <t>Size_per_appl.W.IE.Res.HH.Appl.RF</t>
  </si>
  <si>
    <t>Size_per_appl.W.IE.Res.HH.Appl.WM</t>
  </si>
  <si>
    <t>Size_per_appl.W.IE.Res.HH.Appl.DR</t>
  </si>
  <si>
    <t>Size_per_appl.W.IE.Res.HH.Appl.DW</t>
  </si>
  <si>
    <t>Size_per_appl.W.IE.Res.HH.Appl.TV</t>
  </si>
  <si>
    <t>Size_per_appl.W.IE.Res.HH.Appl.IT</t>
  </si>
  <si>
    <t>Size_per_appl.W.IE.Res.HH.Appl.LI</t>
  </si>
  <si>
    <t>Size_per_appl.W.IE.Res.HH.Appl.OA</t>
  </si>
  <si>
    <t>Size_per_appl.W.IE.Res.HH.Applnew.RF</t>
  </si>
  <si>
    <t>Size_per_appl.W.IE.Res.HH.Applnew.WM</t>
  </si>
  <si>
    <t>Size_per_appl.W.IE.Res.HH.Applnew.DR</t>
  </si>
  <si>
    <t>Size_per_appl.W.IE.Res.HH.Applnew.DW</t>
  </si>
  <si>
    <t>Size_per_appl.W.IE.Res.HH.Applnew.TV</t>
  </si>
  <si>
    <t>Size_per_appl.W.IE.Res.HH.Applnew.IT</t>
  </si>
  <si>
    <t>Size_per_appl.W.IE.Res.HH.Applnew.LI</t>
  </si>
  <si>
    <t>Size_per_appl.W.IE.Res.HH.Applnew.OA</t>
  </si>
  <si>
    <t>NUM.number_per_household.IE.Res.HH.Appl.RF</t>
  </si>
  <si>
    <t>NUM.number_per_household.IE.Res.HH.Appl.WM</t>
  </si>
  <si>
    <t>NUM.number_per_household.IE.Res.HH.Appl.DR</t>
  </si>
  <si>
    <t>NUM.number_per_household.IE.Res.HH.Appl.DW</t>
  </si>
  <si>
    <t>NUM.number_per_household.IE.Res.HH.Appl.TV</t>
  </si>
  <si>
    <t>NUM.number_per_household.IE.Res.HH.Appl.IT</t>
  </si>
  <si>
    <t>NUM.number_per_household.IE.Res.HH.Appl.LI</t>
  </si>
  <si>
    <t>NUM.number_per_household.IE.Res.HH.Appl.OA</t>
  </si>
  <si>
    <t>Size_per_household.W.IE.Res.HH.Appl.RF</t>
  </si>
  <si>
    <t>Size_per_household.W.IE.Res.HH.Appl.WM</t>
  </si>
  <si>
    <t>Size_per_household.W.IE.Res.HH.Appl.DR</t>
  </si>
  <si>
    <t>Size_per_household.W.IE.Res.HH.Appl.DW</t>
  </si>
  <si>
    <t>Size_per_household.W.IE.Res.HH.Appl.TV</t>
  </si>
  <si>
    <t>Size_per_household.W.IE.Res.HH.Appl.IT</t>
  </si>
  <si>
    <t>Size_per_household.W.IE.Res.HH.Appl.LI</t>
  </si>
  <si>
    <t>Size_per_household.W.IE.Res.HH.Appl.OA</t>
  </si>
  <si>
    <t>FEC_per_household.kWh.IE.Res.HH.Appl.RF</t>
  </si>
  <si>
    <t>FEC_per_household.kWh.IE.Res.HH.Appl.WM</t>
  </si>
  <si>
    <t>FEC_per_household.kWh.IE.Res.HH.Appl.DR</t>
  </si>
  <si>
    <t>FEC_per_household.kWh.IE.Res.HH.Appl.DW</t>
  </si>
  <si>
    <t>FEC_per_household.kWh.IE.Res.HH.Appl.TV</t>
  </si>
  <si>
    <t>FEC_per_household.kWh.IE.Res.HH.Appl.IT</t>
  </si>
  <si>
    <t>FEC_per_household.kWh.IE.Res.HH.Appl.LI</t>
  </si>
  <si>
    <t>FEC_per_household.kWh.IE.Res.HH.Appl.OA</t>
  </si>
  <si>
    <t>Lumens_per_household.lumen.IE.Res.HH.Appl.LI</t>
  </si>
  <si>
    <t>IE - Number of households (detailed structure)</t>
  </si>
  <si>
    <t>NUM.number.IE.Res.HH.Thermal.SH.Solids.SH</t>
  </si>
  <si>
    <t>NUM.number.IE.Res.HH.Thermal.SH.Solids.SC.AC</t>
  </si>
  <si>
    <t>NUM.number.IE.Res.HH.Thermal.SH.Solids.WH.Solids.NoSolar</t>
  </si>
  <si>
    <t>NUM.number.IE.Res.HH.Thermal.SH.Solids.WH.LPG.NoSolar</t>
  </si>
  <si>
    <t>NUM.number.IE.Res.HH.Thermal.SH.Solids.WH.LPG.Solar</t>
  </si>
  <si>
    <t>NUM.number.IE.Res.HH.Thermal.SH.Solids.WH.Elc.NoSolar</t>
  </si>
  <si>
    <t>NUM.number.IE.Res.HH.Thermal.SH.Solids.WH.Elc.Solar</t>
  </si>
  <si>
    <t>NUM.number.IE.Res.HH.Thermal.SH.Solids.CO.Solids</t>
  </si>
  <si>
    <t>NUM.number.IE.Res.HH.Thermal.SH.Solids.CO.LPG</t>
  </si>
  <si>
    <t>NUM.number.IE.Res.HH.Thermal.SH.Solids.CO.Elc</t>
  </si>
  <si>
    <t>NUM.number.IE.Res.HH.Thermal.SH.LPG.SH</t>
  </si>
  <si>
    <t>NUM.number.IE.Res.HH.Thermal.SH.LPG.SC.AC</t>
  </si>
  <si>
    <t>NUM.number.IE.Res.HH.Thermal.SH.LPG.WH.LPG.NoSolar</t>
  </si>
  <si>
    <t>NUM.number.IE.Res.HH.Thermal.SH.LPG.WH.LPG.Solar</t>
  </si>
  <si>
    <t>NUM.number.IE.Res.HH.Thermal.SH.LPG.WH.Elc.NoSolar</t>
  </si>
  <si>
    <t>NUM.number.IE.Res.HH.Thermal.SH.LPG.WH.Elc.Solar</t>
  </si>
  <si>
    <t>NUM.number.IE.Res.HH.Thermal.SH.LPG.CO.LPG</t>
  </si>
  <si>
    <t>NUM.number.IE.Res.HH.Thermal.SH.LPG.CO.Elc</t>
  </si>
  <si>
    <t>NUM.number.IE.Res.HH.Thermal.SH.Oil.SH</t>
  </si>
  <si>
    <t>NUM.number.IE.Res.HH.Thermal.SH.Oil.SC.AC</t>
  </si>
  <si>
    <t>NUM.number.IE.Res.HH.Thermal.SH.Oil.WH.Oil.NoSolar</t>
  </si>
  <si>
    <t>NUM.number.IE.Res.HH.Thermal.SH.Oil.WH.Oil.Solar</t>
  </si>
  <si>
    <t>NUM.number.IE.Res.HH.Thermal.SH.Oil.WH.Elc.NoSolar</t>
  </si>
  <si>
    <t>NUM.number.IE.Res.HH.Thermal.SH.Oil.WH.Elc.Solar</t>
  </si>
  <si>
    <t>NUM.number.IE.Res.HH.Thermal.SH.Oil.CO.LPG</t>
  </si>
  <si>
    <t>NUM.number.IE.Res.HH.Thermal.SH.Oil.CO.Elc</t>
  </si>
  <si>
    <t>NUM.number.IE.Res.HH.Thermal.SH.Gas.SH</t>
  </si>
  <si>
    <t>NUM.number.IE.Res.HH.Thermal.SH.Gas.SC.AC</t>
  </si>
  <si>
    <t>NUM.number.IE.Res.HH.Thermal.SH.Gas.WH.Gas.NoSolar</t>
  </si>
  <si>
    <t>NUM.number.IE.Res.HH.Thermal.SH.Gas.WH.Gas.Solar</t>
  </si>
  <si>
    <t>NUM.number.IE.Res.HH.Thermal.SH.Gas.WH.Elc.NoSolar</t>
  </si>
  <si>
    <t>NUM.number.IE.Res.HH.Thermal.SH.Gas.WH.Elc.Solar</t>
  </si>
  <si>
    <t>NUM.number.IE.Res.HH.Thermal.SH.Gas.CO.Gas</t>
  </si>
  <si>
    <t>NUM.number.IE.Res.HH.Thermal.SH.Gas.CO.Elc</t>
  </si>
  <si>
    <t>NUM.number.IE.Res.HH.Thermal.SH.Biomass.SH</t>
  </si>
  <si>
    <t>NUM.number.IE.Res.HH.Thermal.SH.Biomass.SC.AC</t>
  </si>
  <si>
    <t>NUM.number.IE.Res.HH.Thermal.SH.Biomass.WH.Biomass.NoSolar</t>
  </si>
  <si>
    <t>NUM.number.IE.Res.HH.Thermal.SH.Biomass.WH.Biomass.Solar</t>
  </si>
  <si>
    <t>NUM.number.IE.Res.HH.Thermal.SH.Biomass.WH.LPG.NoSolar</t>
  </si>
  <si>
    <t>NUM.number.IE.Res.HH.Thermal.SH.Biomass.WH.LPG.Solar</t>
  </si>
  <si>
    <t>NUM.number.IE.Res.HH.Thermal.SH.Biomass.WH.Elc.NoSolar</t>
  </si>
  <si>
    <t>NUM.number.IE.Res.HH.Thermal.SH.Biomass.WH.Elc.Solar</t>
  </si>
  <si>
    <t>NUM.number.IE.Res.HH.Thermal.SH.Biomass.CO.Biomass</t>
  </si>
  <si>
    <t>NUM.number.IE.Res.HH.Thermal.SH.Biomass.CO.LPG</t>
  </si>
  <si>
    <t>NUM.number.IE.Res.HH.Thermal.SH.Biomass.CO.Elc</t>
  </si>
  <si>
    <t>NUM.number.IE.Res.HH.Thermal.SH.Geo.SH</t>
  </si>
  <si>
    <t>NUM.number.IE.Res.HH.Thermal.SH.Geo.SC.AC</t>
  </si>
  <si>
    <t>NUM.number.IE.Res.HH.Thermal.SH.Geo.WH.Geo.NoSolar</t>
  </si>
  <si>
    <t>NUM.number.IE.Res.HH.Thermal.SH.Geo.WH.Geo.Solar</t>
  </si>
  <si>
    <t>NUM.number.IE.Res.HH.Thermal.SH.Geo.WH.Elc.NoSolar</t>
  </si>
  <si>
    <t>NUM.number.IE.Res.HH.Thermal.SH.Geo.WH.Elc.Solar</t>
  </si>
  <si>
    <t>NUM.number.IE.Res.HH.Thermal.SH.Geo.CO.LPG</t>
  </si>
  <si>
    <t>NUM.number.IE.Res.HH.Thermal.SH.Geo.CO.Elc</t>
  </si>
  <si>
    <t>NUM.number.IE.Res.HH.Thermal.SH.DistrHeat.SH</t>
  </si>
  <si>
    <t>NUM.number.IE.Res.HH.Thermal.SH.DistrHeat.SC.AC</t>
  </si>
  <si>
    <t>NUM.number.IE.Res.HH.Thermal.SH.DistrHeat.WH.DistrHeat.NoSolar</t>
  </si>
  <si>
    <t>NUM.number.IE.Res.HH.Thermal.SH.DistrHeat.WH.DistrHeat.Solar</t>
  </si>
  <si>
    <t>NUM.number.IE.Res.HH.Thermal.SH.DistrHeat.WH.Elc.NoSolar</t>
  </si>
  <si>
    <t>NUM.number.IE.Res.HH.Thermal.SH.DistrHeat.WH.Elc.Solar</t>
  </si>
  <si>
    <t>NUM.number.IE.Res.HH.Thermal.SH.DistrHeat.CO.LPG</t>
  </si>
  <si>
    <t>NUM.number.IE.Res.HH.Thermal.SH.DistrHeat.CO.Elc</t>
  </si>
  <si>
    <t>NUM.number.IE.Res.HH.Thermal.SH.AdvElc.SH</t>
  </si>
  <si>
    <t>NUM.number.IE.Res.HH.Thermal.SH.AdvElc.SC.AC</t>
  </si>
  <si>
    <t>NUM.number.IE.Res.HH.Thermal.SH.AdvElc.WH.LPG.NoSolar</t>
  </si>
  <si>
    <t>NUM.number.IE.Res.HH.Thermal.SH.AdvElc.WH.LPG.Solar</t>
  </si>
  <si>
    <t>NUM.number.IE.Res.HH.Thermal.SH.AdvElc.WH.Elc.NoSolar</t>
  </si>
  <si>
    <t>NUM.number.IE.Res.HH.Thermal.SH.AdvElc.WH.Elc.Solar</t>
  </si>
  <si>
    <t>NUM.number.IE.Res.HH.Thermal.SH.AdvElc.CO.LPG</t>
  </si>
  <si>
    <t>NUM.number.IE.Res.HH.Thermal.SH.AdvElc.CO.Elc</t>
  </si>
  <si>
    <t>NUM.number.IE.Res.HH.Thermal.SH.ConvElc.SH</t>
  </si>
  <si>
    <t>NUM.number.IE.Res.HH.Thermal.SH.ConvElc.SC.AC</t>
  </si>
  <si>
    <t>NUM.number.IE.Res.HH.Thermal.SH.ConvElc.WH.LPG.NoSolar</t>
  </si>
  <si>
    <t>NUM.number.IE.Res.HH.Thermal.SH.ConvElc.WH.LPG.Solar</t>
  </si>
  <si>
    <t>NUM.number.IE.Res.HH.Thermal.SH.ConvElc.WH.Elc.NoSolar</t>
  </si>
  <si>
    <t>NUM.number.IE.Res.HH.Thermal.SH.ConvElc.WH.Elc.Solar</t>
  </si>
  <si>
    <t>NUM.number.IE.Res.HH.Thermal.SH.ConvElc.CO.LPG</t>
  </si>
  <si>
    <t>NUM.number.IE.Res.HH.Thermal.SH.ConvElc.CO.Elc</t>
  </si>
  <si>
    <t>IE - Retired equipment (detailed structure)</t>
  </si>
  <si>
    <t>NUM.number.IE.Res.HH.ThermalOut.SH.Solids</t>
  </si>
  <si>
    <t>NUM.number.IE.Res.HH.ThermalOut.SH.Solids.SH</t>
  </si>
  <si>
    <t>NUM.number.IE.Res.HH.ThermalOut.SH.Solids.SC.AC</t>
  </si>
  <si>
    <t>NUM.number.IE.Res.HH.ThermalOut.SH.Solids.WH.Solids.NoSolar</t>
  </si>
  <si>
    <t>NUM.number.IE.Res.HH.ThermalOut.SH.Solids.WH.LPG.NoSolar</t>
  </si>
  <si>
    <t>NUM.number.IE.Res.HH.ThermalOut.SH.Solids.WH.LPG.Solar</t>
  </si>
  <si>
    <t>NUM.number.IE.Res.HH.ThermalOut.SH.Solids.WH.Elc.NoSolar</t>
  </si>
  <si>
    <t>NUM.number.IE.Res.HH.ThermalOut.SH.Solids.WH.Elc.Solar</t>
  </si>
  <si>
    <t>NUM.number.IE.Res.HH.ThermalOut.SH.Solids.CO.Solids</t>
  </si>
  <si>
    <t>NUM.number.IE.Res.HH.ThermalOut.SH.Solids.CO.LPG</t>
  </si>
  <si>
    <t>NUM.number.IE.Res.HH.ThermalOut.SH.Solids.CO.Elc</t>
  </si>
  <si>
    <t>NUM.number.IE.Res.HH.ThermalOut.SH.LPG</t>
  </si>
  <si>
    <t>NUM.number.IE.Res.HH.ThermalOut.SH.LPG.SH</t>
  </si>
  <si>
    <t>NUM.number.IE.Res.HH.ThermalOut.SH.LPG.SC.AC</t>
  </si>
  <si>
    <t>NUM.number.IE.Res.HH.ThermalOut.SH.LPG.WH.LPG.NoSolar</t>
  </si>
  <si>
    <t>NUM.number.IE.Res.HH.ThermalOut.SH.LPG.WH.LPG.Solar</t>
  </si>
  <si>
    <t>NUM.number.IE.Res.HH.ThermalOut.SH.LPG.WH.Elc.NoSolar</t>
  </si>
  <si>
    <t>NUM.number.IE.Res.HH.ThermalOut.SH.LPG.WH.Elc.Solar</t>
  </si>
  <si>
    <t>NUM.number.IE.Res.HH.ThermalOut.SH.LPG.CO.LPG</t>
  </si>
  <si>
    <t>NUM.number.IE.Res.HH.ThermalOut.SH.LPG.CO.Elc</t>
  </si>
  <si>
    <t>NUM.number.IE.Res.HH.ThermalOut.SH.Oil</t>
  </si>
  <si>
    <t>NUM.number.IE.Res.HH.ThermalOut.SH.Oil.SH</t>
  </si>
  <si>
    <t>NUM.number.IE.Res.HH.ThermalOut.SH.Oil.SC.AC</t>
  </si>
  <si>
    <t>NUM.number.IE.Res.HH.ThermalOut.SH.Oil.WH.Oil.NoSolar</t>
  </si>
  <si>
    <t>NUM.number.IE.Res.HH.ThermalOut.SH.Oil.WH.Oil.Solar</t>
  </si>
  <si>
    <t>NUM.number.IE.Res.HH.ThermalOut.SH.Oil.WH.Elc.NoSolar</t>
  </si>
  <si>
    <t>NUM.number.IE.Res.HH.ThermalOut.SH.Oil.WH.Elc.Solar</t>
  </si>
  <si>
    <t>NUM.number.IE.Res.HH.ThermalOut.SH.Oil.CO.LPG</t>
  </si>
  <si>
    <t>NUM.number.IE.Res.HH.ThermalOut.SH.Oil.CO.Elc</t>
  </si>
  <si>
    <t>NUM.number.IE.Res.HH.ThermalOut.SH.Gas</t>
  </si>
  <si>
    <t>NUM.number.IE.Res.HH.ThermalOut.SH.Gas.SH</t>
  </si>
  <si>
    <t>NUM.number.IE.Res.HH.ThermalOut.SH.Gas.SC.AC</t>
  </si>
  <si>
    <t>NUM.number.IE.Res.HH.ThermalOut.SH.Gas.WH.Gas.NoSolar</t>
  </si>
  <si>
    <t>NUM.number.IE.Res.HH.ThermalOut.SH.Gas.WH.Gas.Solar</t>
  </si>
  <si>
    <t>NUM.number.IE.Res.HH.ThermalOut.SH.Gas.WH.Elc.NoSolar</t>
  </si>
  <si>
    <t>NUM.number.IE.Res.HH.ThermalOut.SH.Gas.WH.Elc.Solar</t>
  </si>
  <si>
    <t>NUM.number.IE.Res.HH.ThermalOut.SH.Gas.CO.Gas</t>
  </si>
  <si>
    <t>NUM.number.IE.Res.HH.ThermalOut.SH.Gas.CO.Elc</t>
  </si>
  <si>
    <t>NUM.number.IE.Res.HH.ThermalOut.SH.Biomass</t>
  </si>
  <si>
    <t>NUM.number.IE.Res.HH.ThermalOut.SH.Biomass.SH</t>
  </si>
  <si>
    <t>NUM.number.IE.Res.HH.ThermalOut.SH.Biomass.SC.AC</t>
  </si>
  <si>
    <t>NUM.number.IE.Res.HH.ThermalOut.SH.Biomass.WH.Biomass.NoSolar</t>
  </si>
  <si>
    <t>NUM.number.IE.Res.HH.ThermalOut.SH.Biomass.WH.Biomass.Solar</t>
  </si>
  <si>
    <t>NUM.number.IE.Res.HH.ThermalOut.SH.Biomass.WH.LPG.NoSolar</t>
  </si>
  <si>
    <t>NUM.number.IE.Res.HH.ThermalOut.SH.Biomass.WH.LPG.Solar</t>
  </si>
  <si>
    <t>NUM.number.IE.Res.HH.ThermalOut.SH.Biomass.WH.Elc.NoSolar</t>
  </si>
  <si>
    <t>NUM.number.IE.Res.HH.ThermalOut.SH.Biomass.WH.Elc.Solar</t>
  </si>
  <si>
    <t>NUM.number.IE.Res.HH.ThermalOut.SH.Biomass.CO.Biomass</t>
  </si>
  <si>
    <t>NUM.number.IE.Res.HH.ThermalOut.SH.Biomass.CO.LPG</t>
  </si>
  <si>
    <t>NUM.number.IE.Res.HH.ThermalOut.SH.Biomass.CO.Elc</t>
  </si>
  <si>
    <t>NUM.number.IE.Res.HH.ThermalOut.SH.Geo</t>
  </si>
  <si>
    <t>NUM.number.IE.Res.HH.ThermalOut.SH.Geo.SH</t>
  </si>
  <si>
    <t>NUM.number.IE.Res.HH.ThermalOut.SH.Geo.SC.AC</t>
  </si>
  <si>
    <t>NUM.number.IE.Res.HH.ThermalOut.SH.Geo.WH.Geo.NoSolar</t>
  </si>
  <si>
    <t>NUM.number.IE.Res.HH.ThermalOut.SH.Geo.WH.Geo.Solar</t>
  </si>
  <si>
    <t>NUM.number.IE.Res.HH.ThermalOut.SH.Geo.WH.Elc.NoSolar</t>
  </si>
  <si>
    <t>NUM.number.IE.Res.HH.ThermalOut.SH.Geo.WH.Elc.Solar</t>
  </si>
  <si>
    <t>NUM.number.IE.Res.HH.ThermalOut.SH.Geo.CO.LPG</t>
  </si>
  <si>
    <t>NUM.number.IE.Res.HH.ThermalOut.SH.Geo.CO.Elc</t>
  </si>
  <si>
    <t>NUM.number.IE.Res.HH.ThermalOut.SH.DistrHeat</t>
  </si>
  <si>
    <t>NUM.number.IE.Res.HH.ThermalOut.SH.DistrHeat.SH</t>
  </si>
  <si>
    <t>NUM.number.IE.Res.HH.ThermalOut.SH.DistrHeat.SC.AC</t>
  </si>
  <si>
    <t>NUM.number.IE.Res.HH.ThermalOut.SH.DistrHeat.WH.DistrHeat.NoSolar</t>
  </si>
  <si>
    <t>NUM.number.IE.Res.HH.ThermalOut.SH.DistrHeat.WH.DistrHeat.Solar</t>
  </si>
  <si>
    <t>NUM.number.IE.Res.HH.ThermalOut.SH.DistrHeat.WH.Elc.NoSolar</t>
  </si>
  <si>
    <t>NUM.number.IE.Res.HH.ThermalOut.SH.DistrHeat.WH.Elc.Solar</t>
  </si>
  <si>
    <t>NUM.number.IE.Res.HH.ThermalOut.SH.DistrHeat.CO.LPG</t>
  </si>
  <si>
    <t>NUM.number.IE.Res.HH.ThermalOut.SH.DistrHeat.CO.Elc</t>
  </si>
  <si>
    <t>NUM.number.IE.Res.HH.ThermalOut.SH.AdvElc</t>
  </si>
  <si>
    <t>NUM.number.IE.Res.HH.ThermalOut.SH.AdvElc.SH</t>
  </si>
  <si>
    <t>NUM.number.IE.Res.HH.ThermalOut.SH.AdvElc.SC.AC</t>
  </si>
  <si>
    <t>NUM.number.IE.Res.HH.ThermalOut.SH.AdvElc.WH.LPG.NoSolar</t>
  </si>
  <si>
    <t>NUM.number.IE.Res.HH.ThermalOut.SH.AdvElc.WH.LPG.Solar</t>
  </si>
  <si>
    <t>NUM.number.IE.Res.HH.ThermalOut.SH.AdvElc.WH.Elc.NoSolar</t>
  </si>
  <si>
    <t>NUM.number.IE.Res.HH.ThermalOut.SH.AdvElc.WH.Elc.Solar</t>
  </si>
  <si>
    <t>NUM.number.IE.Res.HH.ThermalOut.SH.AdvElc.CO.LPG</t>
  </si>
  <si>
    <t>NUM.number.IE.Res.HH.ThermalOut.SH.AdvElc.CO.Elc</t>
  </si>
  <si>
    <t>NUM.number.IE.Res.HH.ThermalOut.SH.ConvElc</t>
  </si>
  <si>
    <t>NUM.number.IE.Res.HH.ThermalOut.SH.ConvElc.SH</t>
  </si>
  <si>
    <t>NUM.number.IE.Res.HH.ThermalOut.SH.ConvElc.SC.AC</t>
  </si>
  <si>
    <t>NUM.number.IE.Res.HH.ThermalOut.SH.ConvElc.WH.LPG.NoSolar</t>
  </si>
  <si>
    <t>NUM.number.IE.Res.HH.ThermalOut.SH.ConvElc.WH.LPG.Solar</t>
  </si>
  <si>
    <t>NUM.number.IE.Res.HH.ThermalOut.SH.ConvElc.WH.Elc.NoSolar</t>
  </si>
  <si>
    <t>NUM.number.IE.Res.HH.ThermalOut.SH.ConvElc.WH.Elc.Solar</t>
  </si>
  <si>
    <t>NUM.number.IE.Res.HH.ThermalOut.SH.ConvElc.CO.LPG</t>
  </si>
  <si>
    <t>NUM.number.IE.Res.HH.ThermalOut.SH.ConvElc.CO.Elc</t>
  </si>
  <si>
    <t>IE - New equipment installations (detailed structure)</t>
  </si>
  <si>
    <t>NUM.number.IE.Res.HH.ThermalNew.SH.Solids</t>
  </si>
  <si>
    <t>NUM.number.IE.Res.HH.ThermalNew.SH.Solids.SH</t>
  </si>
  <si>
    <t>NUM.number.IE.Res.HH.ThermalNew.SH.Solids.SC.AC</t>
  </si>
  <si>
    <t>NUM.number.IE.Res.HH.ThermalNew.SH.Solids.WH.Solids.NoSolar</t>
  </si>
  <si>
    <t>NUM.number.IE.Res.HH.ThermalNew.SH.Solids.WH.LPG.NoSolar</t>
  </si>
  <si>
    <t>NUM.number.IE.Res.HH.ThermalNew.SH.Solids.WH.LPG.Solar</t>
  </si>
  <si>
    <t>NUM.number.IE.Res.HH.ThermalNew.SH.Solids.WH.Elc.NoSolar</t>
  </si>
  <si>
    <t>NUM.number.IE.Res.HH.ThermalNew.SH.Solids.WH.Elc.Solar</t>
  </si>
  <si>
    <t>NUM.number.IE.Res.HH.ThermalNew.SH.Solids.CO.Solids</t>
  </si>
  <si>
    <t>NUM.number.IE.Res.HH.ThermalNew.SH.Solids.CO.LPG</t>
  </si>
  <si>
    <t>NUM.number.IE.Res.HH.ThermalNew.SH.Solids.CO.Elc</t>
  </si>
  <si>
    <t>NUM.number.IE.Res.HH.ThermalNew.SH.LPG</t>
  </si>
  <si>
    <t>NUM.number.IE.Res.HH.ThermalNew.SH.LPG.SH</t>
  </si>
  <si>
    <t>NUM.number.IE.Res.HH.ThermalNew.SH.LPG.SC.AC</t>
  </si>
  <si>
    <t>NUM.number.IE.Res.HH.ThermalNew.SH.LPG.WH.LPG.NoSolar</t>
  </si>
  <si>
    <t>NUM.number.IE.Res.HH.ThermalNew.SH.LPG.WH.LPG.Solar</t>
  </si>
  <si>
    <t>NUM.number.IE.Res.HH.ThermalNew.SH.LPG.WH.Elc.NoSolar</t>
  </si>
  <si>
    <t>NUM.number.IE.Res.HH.ThermalNew.SH.LPG.WH.Elc.Solar</t>
  </si>
  <si>
    <t>NUM.number.IE.Res.HH.ThermalNew.SH.LPG.CO.LPG</t>
  </si>
  <si>
    <t>NUM.number.IE.Res.HH.ThermalNew.SH.LPG.CO.Elc</t>
  </si>
  <si>
    <t>NUM.number.IE.Res.HH.ThermalNew.SH.Oil</t>
  </si>
  <si>
    <t>NUM.number.IE.Res.HH.ThermalNew.SH.Oil.SH</t>
  </si>
  <si>
    <t>NUM.number.IE.Res.HH.ThermalNew.SH.Oil.SC.AC</t>
  </si>
  <si>
    <t>NUM.number.IE.Res.HH.ThermalNew.SH.Oil.WH.Oil.NoSolar</t>
  </si>
  <si>
    <t>NUM.number.IE.Res.HH.ThermalNew.SH.Oil.WH.Oil.Solar</t>
  </si>
  <si>
    <t>NUM.number.IE.Res.HH.ThermalNew.SH.Oil.WH.Elc.NoSolar</t>
  </si>
  <si>
    <t>NUM.number.IE.Res.HH.ThermalNew.SH.Oil.WH.Elc.Solar</t>
  </si>
  <si>
    <t>NUM.number.IE.Res.HH.ThermalNew.SH.Oil.CO.LPG</t>
  </si>
  <si>
    <t>NUM.number.IE.Res.HH.ThermalNew.SH.Oil.CO.Elc</t>
  </si>
  <si>
    <t>NUM.number.IE.Res.HH.ThermalNew.SH.Gas</t>
  </si>
  <si>
    <t>NUM.number.IE.Res.HH.ThermalNew.SH.Gas.SH</t>
  </si>
  <si>
    <t>NUM.number.IE.Res.HH.ThermalNew.SH.Gas.SC.AC</t>
  </si>
  <si>
    <t>NUM.number.IE.Res.HH.ThermalNew.SH.Gas.WH.Gas.NoSolar</t>
  </si>
  <si>
    <t>NUM.number.IE.Res.HH.ThermalNew.SH.Gas.WH.Gas.Solar</t>
  </si>
  <si>
    <t>NUM.number.IE.Res.HH.ThermalNew.SH.Gas.WH.Elc.NoSolar</t>
  </si>
  <si>
    <t>NUM.number.IE.Res.HH.ThermalNew.SH.Gas.WH.Elc.Solar</t>
  </si>
  <si>
    <t>NUM.number.IE.Res.HH.ThermalNew.SH.Gas.CO.Gas</t>
  </si>
  <si>
    <t>NUM.number.IE.Res.HH.ThermalNew.SH.Gas.CO.Elc</t>
  </si>
  <si>
    <t>NUM.number.IE.Res.HH.ThermalNew.SH.Biomass</t>
  </si>
  <si>
    <t>NUM.number.IE.Res.HH.ThermalNew.SH.Biomass.SH</t>
  </si>
  <si>
    <t>NUM.number.IE.Res.HH.ThermalNew.SH.Biomass.SC.AC</t>
  </si>
  <si>
    <t>NUM.number.IE.Res.HH.ThermalNew.SH.Biomass.WH.Biomass.NoSolar</t>
  </si>
  <si>
    <t>NUM.number.IE.Res.HH.ThermalNew.SH.Biomass.WH.Biomass.Solar</t>
  </si>
  <si>
    <t>NUM.number.IE.Res.HH.ThermalNew.SH.Biomass.WH.LPG.NoSolar</t>
  </si>
  <si>
    <t>NUM.number.IE.Res.HH.ThermalNew.SH.Biomass.WH.LPG.Solar</t>
  </si>
  <si>
    <t>NUM.number.IE.Res.HH.ThermalNew.SH.Biomass.WH.Elc.NoSolar</t>
  </si>
  <si>
    <t>NUM.number.IE.Res.HH.ThermalNew.SH.Biomass.WH.Elc.Solar</t>
  </si>
  <si>
    <t>NUM.number.IE.Res.HH.ThermalNew.SH.Biomass.CO.Biomass</t>
  </si>
  <si>
    <t>NUM.number.IE.Res.HH.ThermalNew.SH.Biomass.CO.LPG</t>
  </si>
  <si>
    <t>NUM.number.IE.Res.HH.ThermalNew.SH.Biomass.CO.Elc</t>
  </si>
  <si>
    <t>NUM.number.IE.Res.HH.ThermalNew.SH.Geo</t>
  </si>
  <si>
    <t>NUM.number.IE.Res.HH.ThermalNew.SH.Geo.SH</t>
  </si>
  <si>
    <t>NUM.number.IE.Res.HH.ThermalNew.SH.Geo.SC.AC</t>
  </si>
  <si>
    <t>NUM.number.IE.Res.HH.ThermalNew.SH.Geo.WH.Geo.NoSolar</t>
  </si>
  <si>
    <t>NUM.number.IE.Res.HH.ThermalNew.SH.Geo.WH.Geo.Solar</t>
  </si>
  <si>
    <t>NUM.number.IE.Res.HH.ThermalNew.SH.Geo.WH.Elc.NoSolar</t>
  </si>
  <si>
    <t>NUM.number.IE.Res.HH.ThermalNew.SH.Geo.WH.Elc.Solar</t>
  </si>
  <si>
    <t>NUM.number.IE.Res.HH.ThermalNew.SH.Geo.CO.LPG</t>
  </si>
  <si>
    <t>NUM.number.IE.Res.HH.ThermalNew.SH.Geo.CO.Elc</t>
  </si>
  <si>
    <t>NUM.number.IE.Res.HH.ThermalNew.SH.DistrHeat</t>
  </si>
  <si>
    <t>NUM.number.IE.Res.HH.ThermalNew.SH.DistrHeat.SH</t>
  </si>
  <si>
    <t>NUM.number.IE.Res.HH.ThermalNew.SH.DistrHeat.SC.AC</t>
  </si>
  <si>
    <t>NUM.number.IE.Res.HH.ThermalNew.SH.DistrHeat.WH.DistrHeat.NoSolar</t>
  </si>
  <si>
    <t>NUM.number.IE.Res.HH.ThermalNew.SH.DistrHeat.WH.DistrHeat.Solar</t>
  </si>
  <si>
    <t>NUM.number.IE.Res.HH.ThermalNew.SH.DistrHeat.WH.Elc.NoSolar</t>
  </si>
  <si>
    <t>NUM.number.IE.Res.HH.ThermalNew.SH.DistrHeat.WH.Elc.Solar</t>
  </si>
  <si>
    <t>NUM.number.IE.Res.HH.ThermalNew.SH.DistrHeat.CO.LPG</t>
  </si>
  <si>
    <t>NUM.number.IE.Res.HH.ThermalNew.SH.DistrHeat.CO.Elc</t>
  </si>
  <si>
    <t>NUM.number.IE.Res.HH.ThermalNew.SH.AdvElc</t>
  </si>
  <si>
    <t>NUM.number.IE.Res.HH.ThermalNew.SH.AdvElc.SH</t>
  </si>
  <si>
    <t>NUM.number.IE.Res.HH.ThermalNew.SH.AdvElc.SC.AC</t>
  </si>
  <si>
    <t>NUM.number.IE.Res.HH.ThermalNew.SH.AdvElc.WH.LPG.NoSolar</t>
  </si>
  <si>
    <t>NUM.number.IE.Res.HH.ThermalNew.SH.AdvElc.WH.LPG.Solar</t>
  </si>
  <si>
    <t>NUM.number.IE.Res.HH.ThermalNew.SH.AdvElc.WH.Elc.NoSolar</t>
  </si>
  <si>
    <t>NUM.number.IE.Res.HH.ThermalNew.SH.AdvElc.WH.Elc.Solar</t>
  </si>
  <si>
    <t>NUM.number.IE.Res.HH.ThermalNew.SH.AdvElc.CO.LPG</t>
  </si>
  <si>
    <t>NUM.number.IE.Res.HH.ThermalNew.SH.AdvElc.CO.Elc</t>
  </si>
  <si>
    <t>NUM.number.IE.Res.HH.ThermalNew.SH.ConvElc</t>
  </si>
  <si>
    <t>NUM.number.IE.Res.HH.ThermalNew.SH.ConvElc.SH</t>
  </si>
  <si>
    <t>NUM.number.IE.Res.HH.ThermalNew.SH.ConvElc.SC.AC</t>
  </si>
  <si>
    <t>NUM.number.IE.Res.HH.ThermalNew.SH.ConvElc.WH.LPG.NoSolar</t>
  </si>
  <si>
    <t>NUM.number.IE.Res.HH.ThermalNew.SH.ConvElc.WH.LPG.Solar</t>
  </si>
  <si>
    <t>NUM.number.IE.Res.HH.ThermalNew.SH.ConvElc.WH.Elc.NoSolar</t>
  </si>
  <si>
    <t>NUM.number.IE.Res.HH.ThermalNew.SH.ConvElc.WH.Elc.Solar</t>
  </si>
  <si>
    <t>NUM.number.IE.Res.HH.ThermalNew.SH.ConvElc.CO.LPG</t>
  </si>
  <si>
    <t>NUM.number.IE.Res.HH.ThermalNew.SH.ConvElc.CO.Elc</t>
  </si>
  <si>
    <t>IE - New equipment installations in new and renovated households (detailed structure)</t>
  </si>
  <si>
    <t>NUM.number.IE.Res.HHnew.ThermalNew.SH.Solids</t>
  </si>
  <si>
    <t>NUM.number.IE.Res.HHnew.ThermalNew.SH.Solids.SH</t>
  </si>
  <si>
    <t>NUM.number.IE.Res.HHnew.ThermalNew.SH.Solids.SC.AC</t>
  </si>
  <si>
    <t>NUM.number.IE.Res.HHnew.ThermalNew.SH.Solids.WH.Solids.NoSolar</t>
  </si>
  <si>
    <t>NUM.number.IE.Res.HHnew.ThermalNew.SH.Solids.WH.LPG.NoSolar</t>
  </si>
  <si>
    <t>NUM.number.IE.Res.HHnew.ThermalNew.SH.Solids.WH.LPG.Solar</t>
  </si>
  <si>
    <t>NUM.number.IE.Res.HHnew.ThermalNew.SH.Solids.WH.Elc.NoSolar</t>
  </si>
  <si>
    <t>NUM.number.IE.Res.HHnew.ThermalNew.SH.Solids.WH.Elc.Solar</t>
  </si>
  <si>
    <t>NUM.number.IE.Res.HHnew.ThermalNew.SH.Solids.CO.Solids</t>
  </si>
  <si>
    <t>NUM.number.IE.Res.HHnew.ThermalNew.SH.Solids.CO.LPG</t>
  </si>
  <si>
    <t>NUM.number.IE.Res.HHnew.ThermalNew.SH.Solids.CO.Elc</t>
  </si>
  <si>
    <t>NUM.number.IE.Res.HHnew.ThermalNew.SH.LPG</t>
  </si>
  <si>
    <t>NUM.number.IE.Res.HHnew.ThermalNew.SH.LPG.SH</t>
  </si>
  <si>
    <t>NUM.number.IE.Res.HHnew.ThermalNew.SH.LPG.SC.AC</t>
  </si>
  <si>
    <t>NUM.number.IE.Res.HHnew.ThermalNew.SH.LPG.WH.LPG.NoSolar</t>
  </si>
  <si>
    <t>NUM.number.IE.Res.HHnew.ThermalNew.SH.LPG.WH.LPG.Solar</t>
  </si>
  <si>
    <t>NUM.number.IE.Res.HHnew.ThermalNew.SH.LPG.WH.Elc.NoSolar</t>
  </si>
  <si>
    <t>NUM.number.IE.Res.HHnew.ThermalNew.SH.LPG.WH.Elc.Solar</t>
  </si>
  <si>
    <t>NUM.number.IE.Res.HHnew.ThermalNew.SH.LPG.CO.LPG</t>
  </si>
  <si>
    <t>NUM.number.IE.Res.HHnew.ThermalNew.SH.LPG.CO.Elc</t>
  </si>
  <si>
    <t>NUM.number.IE.Res.HHnew.ThermalNew.SH.Oil</t>
  </si>
  <si>
    <t>NUM.number.IE.Res.HHnew.ThermalNew.SH.Oil.SH</t>
  </si>
  <si>
    <t>NUM.number.IE.Res.HHnew.ThermalNew.SH.Oil.SC.AC</t>
  </si>
  <si>
    <t>NUM.number.IE.Res.HHnew.ThermalNew.SH.Oil.WH.Oil.NoSolar</t>
  </si>
  <si>
    <t>NUM.number.IE.Res.HHnew.ThermalNew.SH.Oil.WH.Oil.Solar</t>
  </si>
  <si>
    <t>NUM.number.IE.Res.HHnew.ThermalNew.SH.Oil.WH.Elc.NoSolar</t>
  </si>
  <si>
    <t>NUM.number.IE.Res.HHnew.ThermalNew.SH.Oil.WH.Elc.Solar</t>
  </si>
  <si>
    <t>NUM.number.IE.Res.HHnew.ThermalNew.SH.Oil.CO.LPG</t>
  </si>
  <si>
    <t>NUM.number.IE.Res.HHnew.ThermalNew.SH.Oil.CO.Elc</t>
  </si>
  <si>
    <t>NUM.number.IE.Res.HHnew.ThermalNew.SH.Gas</t>
  </si>
  <si>
    <t>NUM.number.IE.Res.HHnew.ThermalNew.SH.Gas.SH</t>
  </si>
  <si>
    <t>NUM.number.IE.Res.HHnew.ThermalNew.SH.Gas.SC.AC</t>
  </si>
  <si>
    <t>NUM.number.IE.Res.HHnew.ThermalNew.SH.Gas.WH.Gas.NoSolar</t>
  </si>
  <si>
    <t>NUM.number.IE.Res.HHnew.ThermalNew.SH.Gas.WH.Gas.Solar</t>
  </si>
  <si>
    <t>NUM.number.IE.Res.HHnew.ThermalNew.SH.Gas.WH.Elc.NoSolar</t>
  </si>
  <si>
    <t>NUM.number.IE.Res.HHnew.ThermalNew.SH.Gas.WH.Elc.Solar</t>
  </si>
  <si>
    <t>NUM.number.IE.Res.HHnew.ThermalNew.SH.Gas.CO.Gas</t>
  </si>
  <si>
    <t>NUM.number.IE.Res.HHnew.ThermalNew.SH.Gas.CO.Elc</t>
  </si>
  <si>
    <t>NUM.number.IE.Res.HHnew.ThermalNew.SH.Biomass</t>
  </si>
  <si>
    <t>NUM.number.IE.Res.HHnew.ThermalNew.SH.Biomass.SH</t>
  </si>
  <si>
    <t>NUM.number.IE.Res.HHnew.ThermalNew.SH.Biomass.SC.AC</t>
  </si>
  <si>
    <t>NUM.number.IE.Res.HHnew.ThermalNew.SH.Biomass.WH.Biomass.NoSolar</t>
  </si>
  <si>
    <t>NUM.number.IE.Res.HHnew.ThermalNew.SH.Biomass.WH.Biomass.Solar</t>
  </si>
  <si>
    <t>NUM.number.IE.Res.HHnew.ThermalNew.SH.Biomass.WH.LPG.NoSolar</t>
  </si>
  <si>
    <t>NUM.number.IE.Res.HHnew.ThermalNew.SH.Biomass.WH.LPG.Solar</t>
  </si>
  <si>
    <t>NUM.number.IE.Res.HHnew.ThermalNew.SH.Biomass.WH.Elc.NoSolar</t>
  </si>
  <si>
    <t>NUM.number.IE.Res.HHnew.ThermalNew.SH.Biomass.WH.Elc.Solar</t>
  </si>
  <si>
    <t>NUM.number.IE.Res.HHnew.ThermalNew.SH.Biomass.CO.Biomass</t>
  </si>
  <si>
    <t>NUM.number.IE.Res.HHnew.ThermalNew.SH.Biomass.CO.LPG</t>
  </si>
  <si>
    <t>NUM.number.IE.Res.HHnew.ThermalNew.SH.Biomass.CO.Elc</t>
  </si>
  <si>
    <t>NUM.number.IE.Res.HHnew.ThermalNew.SH.Geo</t>
  </si>
  <si>
    <t>NUM.number.IE.Res.HHnew.ThermalNew.SH.Geo.SH</t>
  </si>
  <si>
    <t>NUM.number.IE.Res.HHnew.ThermalNew.SH.Geo.SC.AC</t>
  </si>
  <si>
    <t>NUM.number.IE.Res.HHnew.ThermalNew.SH.Geo.WH.Geo.NoSolar</t>
  </si>
  <si>
    <t>NUM.number.IE.Res.HHnew.ThermalNew.SH.Geo.WH.Geo.Solar</t>
  </si>
  <si>
    <t>NUM.number.IE.Res.HHnew.ThermalNew.SH.Geo.WH.Elc.NoSolar</t>
  </si>
  <si>
    <t>NUM.number.IE.Res.HHnew.ThermalNew.SH.Geo.WH.Elc.Solar</t>
  </si>
  <si>
    <t>NUM.number.IE.Res.HHnew.ThermalNew.SH.Geo.CO.LPG</t>
  </si>
  <si>
    <t>NUM.number.IE.Res.HHnew.ThermalNew.SH.Geo.CO.Elc</t>
  </si>
  <si>
    <t>NUM.number.IE.Res.HHnew.ThermalNew.SH.DistrHeat</t>
  </si>
  <si>
    <t>NUM.number.IE.Res.HHnew.ThermalNew.SH.DistrHeat.SH</t>
  </si>
  <si>
    <t>NUM.number.IE.Res.HHnew.ThermalNew.SH.DistrHeat.SC.AC</t>
  </si>
  <si>
    <t>NUM.number.IE.Res.HHnew.ThermalNew.SH.DistrHeat.WH.DistrHeat.NoSolar</t>
  </si>
  <si>
    <t>NUM.number.IE.Res.HHnew.ThermalNew.SH.DistrHeat.WH.DistrHeat.Solar</t>
  </si>
  <si>
    <t>NUM.number.IE.Res.HHnew.ThermalNew.SH.DistrHeat.WH.Elc.NoSolar</t>
  </si>
  <si>
    <t>NUM.number.IE.Res.HHnew.ThermalNew.SH.DistrHeat.WH.Elc.Solar</t>
  </si>
  <si>
    <t>NUM.number.IE.Res.HHnew.ThermalNew.SH.DistrHeat.CO.LPG</t>
  </si>
  <si>
    <t>NUM.number.IE.Res.HHnew.ThermalNew.SH.DistrHeat.CO.Elc</t>
  </si>
  <si>
    <t>NUM.number.IE.Res.HHnew.ThermalNew.SH.AdvElc</t>
  </si>
  <si>
    <t>NUM.number.IE.Res.HHnew.ThermalNew.SH.AdvElc.SH</t>
  </si>
  <si>
    <t>NUM.number.IE.Res.HHnew.ThermalNew.SH.AdvElc.SC.AC</t>
  </si>
  <si>
    <t>NUM.number.IE.Res.HHnew.ThermalNew.SH.AdvElc.WH.LPG.NoSolar</t>
  </si>
  <si>
    <t>NUM.number.IE.Res.HHnew.ThermalNew.SH.AdvElc.WH.LPG.Solar</t>
  </si>
  <si>
    <t>NUM.number.IE.Res.HHnew.ThermalNew.SH.AdvElc.WH.Elc.NoSolar</t>
  </si>
  <si>
    <t>NUM.number.IE.Res.HHnew.ThermalNew.SH.AdvElc.WH.Elc.Solar</t>
  </si>
  <si>
    <t>NUM.number.IE.Res.HHnew.ThermalNew.SH.AdvElc.CO.LPG</t>
  </si>
  <si>
    <t>NUM.number.IE.Res.HHnew.ThermalNew.SH.AdvElc.CO.Elc</t>
  </si>
  <si>
    <t>NUM.number.IE.Res.HHnew.ThermalNew.SH.ConvElc</t>
  </si>
  <si>
    <t>NUM.number.IE.Res.HHnew.ThermalNew.SH.ConvElc.SH</t>
  </si>
  <si>
    <t>NUM.number.IE.Res.HHnew.ThermalNew.SH.ConvElc.SC.AC</t>
  </si>
  <si>
    <t>NUM.number.IE.Res.HHnew.ThermalNew.SH.ConvElc.WH.LPG.NoSolar</t>
  </si>
  <si>
    <t>NUM.number.IE.Res.HHnew.ThermalNew.SH.ConvElc.WH.LPG.Solar</t>
  </si>
  <si>
    <t>NUM.number.IE.Res.HHnew.ThermalNew.SH.ConvElc.WH.Elc.NoSolar</t>
  </si>
  <si>
    <t>NUM.number.IE.Res.HHnew.ThermalNew.SH.ConvElc.WH.Elc.Solar</t>
  </si>
  <si>
    <t>NUM.number.IE.Res.HHnew.ThermalNew.SH.ConvElc.CO.LPG</t>
  </si>
  <si>
    <t>NUM.number.IE.Res.HHnew.ThermalNew.SH.ConvElc.CO.Elc</t>
  </si>
  <si>
    <t>IE - New equipment installations via replacement (detailed structure)</t>
  </si>
  <si>
    <t>NUM.number.IE.Res.HH.ThermalRepl.SH.Solids</t>
  </si>
  <si>
    <t>NUM.number.IE.Res.HH.ThermalRepl.SH.Solids.SH</t>
  </si>
  <si>
    <t>NUM.number.IE.Res.HH.ThermalRepl.SH.Solids.SC.AC</t>
  </si>
  <si>
    <t>NUM.number.IE.Res.HH.ThermalRepl.SH.Solids.WH.Solids.NoSolar</t>
  </si>
  <si>
    <t>NUM.number.IE.Res.HH.ThermalRepl.SH.Solids.WH.LPG.NoSolar</t>
  </si>
  <si>
    <t>NUM.number.IE.Res.HH.ThermalRepl.SH.Solids.WH.LPG.Solar</t>
  </si>
  <si>
    <t>NUM.number.IE.Res.HH.ThermalRepl.SH.Solids.WH.Elc.NoSolar</t>
  </si>
  <si>
    <t>NUM.number.IE.Res.HH.ThermalRepl.SH.Solids.WH.Elc.Solar</t>
  </si>
  <si>
    <t>NUM.number.IE.Res.HH.ThermalRepl.SH.Solids.CO.Solids</t>
  </si>
  <si>
    <t>NUM.number.IE.Res.HH.ThermalRepl.SH.Solids.CO.LPG</t>
  </si>
  <si>
    <t>NUM.number.IE.Res.HH.ThermalRepl.SH.Solids.CO.Elc</t>
  </si>
  <si>
    <t>NUM.number.IE.Res.HH.ThermalRepl.SH.LPG</t>
  </si>
  <si>
    <t>NUM.number.IE.Res.HH.ThermalRepl.SH.LPG.SH</t>
  </si>
  <si>
    <t>NUM.number.IE.Res.HH.ThermalRepl.SH.LPG.SC.AC</t>
  </si>
  <si>
    <t>NUM.number.IE.Res.HH.ThermalRepl.SH.LPG.WH.LPG.NoSolar</t>
  </si>
  <si>
    <t>NUM.number.IE.Res.HH.ThermalRepl.SH.LPG.WH.LPG.Solar</t>
  </si>
  <si>
    <t>NUM.number.IE.Res.HH.ThermalRepl.SH.LPG.WH.Elc.NoSolar</t>
  </si>
  <si>
    <t>NUM.number.IE.Res.HH.ThermalRepl.SH.LPG.WH.Elc.Solar</t>
  </si>
  <si>
    <t>NUM.number.IE.Res.HH.ThermalRepl.SH.LPG.CO.LPG</t>
  </si>
  <si>
    <t>NUM.number.IE.Res.HH.ThermalRepl.SH.LPG.CO.Elc</t>
  </si>
  <si>
    <t>NUM.number.IE.Res.HH.ThermalRepl.SH.Oil</t>
  </si>
  <si>
    <t>NUM.number.IE.Res.HH.ThermalRepl.SH.Oil.SH</t>
  </si>
  <si>
    <t>NUM.number.IE.Res.HH.ThermalRepl.SH.Oil.SC.AC</t>
  </si>
  <si>
    <t>NUM.number.IE.Res.HH.ThermalRepl.SH.Oil.WH.Oil.NoSolar</t>
  </si>
  <si>
    <t>NUM.number.IE.Res.HH.ThermalRepl.SH.Oil.WH.Oil.Solar</t>
  </si>
  <si>
    <t>NUM.number.IE.Res.HH.ThermalRepl.SH.Oil.WH.Elc.NoSolar</t>
  </si>
  <si>
    <t>NUM.number.IE.Res.HH.ThermalRepl.SH.Oil.WH.Elc.Solar</t>
  </si>
  <si>
    <t>NUM.number.IE.Res.HH.ThermalRepl.SH.Oil.CO.LPG</t>
  </si>
  <si>
    <t>NUM.number.IE.Res.HH.ThermalRepl.SH.Oil.CO.Elc</t>
  </si>
  <si>
    <t>NUM.number.IE.Res.HH.ThermalRepl.SH.Gas</t>
  </si>
  <si>
    <t>NUM.number.IE.Res.HH.ThermalRepl.SH.Gas.SH</t>
  </si>
  <si>
    <t>NUM.number.IE.Res.HH.ThermalRepl.SH.Gas.SC.AC</t>
  </si>
  <si>
    <t>NUM.number.IE.Res.HH.ThermalRepl.SH.Gas.WH.Gas.NoSolar</t>
  </si>
  <si>
    <t>NUM.number.IE.Res.HH.ThermalRepl.SH.Gas.WH.Gas.Solar</t>
  </si>
  <si>
    <t>NUM.number.IE.Res.HH.ThermalRepl.SH.Gas.WH.Elc.NoSolar</t>
  </si>
  <si>
    <t>NUM.number.IE.Res.HH.ThermalRepl.SH.Gas.WH.Elc.Solar</t>
  </si>
  <si>
    <t>NUM.number.IE.Res.HH.ThermalRepl.SH.Gas.CO.Gas</t>
  </si>
  <si>
    <t>NUM.number.IE.Res.HH.ThermalRepl.SH.Gas.CO.Elc</t>
  </si>
  <si>
    <t>NUM.number.IE.Res.HH.ThermalRepl.SH.Biomass</t>
  </si>
  <si>
    <t>NUM.number.IE.Res.HH.ThermalRepl.SH.Biomass.SH</t>
  </si>
  <si>
    <t>NUM.number.IE.Res.HH.ThermalRepl.SH.Biomass.SC.AC</t>
  </si>
  <si>
    <t>NUM.number.IE.Res.HH.ThermalRepl.SH.Biomass.WH.Biomass.NoSolar</t>
  </si>
  <si>
    <t>NUM.number.IE.Res.HH.ThermalRepl.SH.Biomass.WH.Biomass.Solar</t>
  </si>
  <si>
    <t>NUM.number.IE.Res.HH.ThermalRepl.SH.Biomass.WH.LPG.NoSolar</t>
  </si>
  <si>
    <t>NUM.number.IE.Res.HH.ThermalRepl.SH.Biomass.WH.LPG.Solar</t>
  </si>
  <si>
    <t>NUM.number.IE.Res.HH.ThermalRepl.SH.Biomass.WH.Elc.NoSolar</t>
  </si>
  <si>
    <t>NUM.number.IE.Res.HH.ThermalRepl.SH.Biomass.WH.Elc.Solar</t>
  </si>
  <si>
    <t>NUM.number.IE.Res.HH.ThermalRepl.SH.Biomass.CO.Biomass</t>
  </si>
  <si>
    <t>NUM.number.IE.Res.HH.ThermalRepl.SH.Biomass.CO.LPG</t>
  </si>
  <si>
    <t>NUM.number.IE.Res.HH.ThermalRepl.SH.Biomass.CO.Elc</t>
  </si>
  <si>
    <t>NUM.number.IE.Res.HH.ThermalRepl.SH.Geo</t>
  </si>
  <si>
    <t>NUM.number.IE.Res.HH.ThermalRepl.SH.Geo.SH</t>
  </si>
  <si>
    <t>NUM.number.IE.Res.HH.ThermalRepl.SH.Geo.SC.AC</t>
  </si>
  <si>
    <t>NUM.number.IE.Res.HH.ThermalRepl.SH.Geo.WH.Geo.NoSolar</t>
  </si>
  <si>
    <t>NUM.number.IE.Res.HH.ThermalRepl.SH.Geo.WH.Geo.Solar</t>
  </si>
  <si>
    <t>NUM.number.IE.Res.HH.ThermalRepl.SH.Geo.WH.Elc.NoSolar</t>
  </si>
  <si>
    <t>NUM.number.IE.Res.HH.ThermalRepl.SH.Geo.WH.Elc.Solar</t>
  </si>
  <si>
    <t>NUM.number.IE.Res.HH.ThermalRepl.SH.Geo.CO.LPG</t>
  </si>
  <si>
    <t>NUM.number.IE.Res.HH.ThermalRepl.SH.Geo.CO.Elc</t>
  </si>
  <si>
    <t>NUM.number.IE.Res.HH.ThermalRepl.SH.DistrHeat</t>
  </si>
  <si>
    <t>NUM.number.IE.Res.HH.ThermalRepl.SH.DistrHeat.SH</t>
  </si>
  <si>
    <t>NUM.number.IE.Res.HH.ThermalRepl.SH.DistrHeat.SC.AC</t>
  </si>
  <si>
    <t>NUM.number.IE.Res.HH.ThermalRepl.SH.DistrHeat.WH.DistrHeat.NoSolar</t>
  </si>
  <si>
    <t>NUM.number.IE.Res.HH.ThermalRepl.SH.DistrHeat.WH.DistrHeat.Solar</t>
  </si>
  <si>
    <t>NUM.number.IE.Res.HH.ThermalRepl.SH.DistrHeat.WH.Elc.NoSolar</t>
  </si>
  <si>
    <t>NUM.number.IE.Res.HH.ThermalRepl.SH.DistrHeat.WH.Elc.Solar</t>
  </si>
  <si>
    <t>NUM.number.IE.Res.HH.ThermalRepl.SH.DistrHeat.CO.LPG</t>
  </si>
  <si>
    <t>NUM.number.IE.Res.HH.ThermalRepl.SH.DistrHeat.CO.Elc</t>
  </si>
  <si>
    <t>NUM.number.IE.Res.HH.ThermalRepl.SH.AdvElc</t>
  </si>
  <si>
    <t>NUM.number.IE.Res.HH.ThermalRepl.SH.AdvElc.SH</t>
  </si>
  <si>
    <t>NUM.number.IE.Res.HH.ThermalRepl.SH.AdvElc.SC.AC</t>
  </si>
  <si>
    <t>NUM.number.IE.Res.HH.ThermalRepl.SH.AdvElc.WH.LPG.NoSolar</t>
  </si>
  <si>
    <t>NUM.number.IE.Res.HH.ThermalRepl.SH.AdvElc.WH.LPG.Solar</t>
  </si>
  <si>
    <t>NUM.number.IE.Res.HH.ThermalRepl.SH.AdvElc.WH.Elc.NoSolar</t>
  </si>
  <si>
    <t>NUM.number.IE.Res.HH.ThermalRepl.SH.AdvElc.WH.Elc.Solar</t>
  </si>
  <si>
    <t>NUM.number.IE.Res.HH.ThermalRepl.SH.AdvElc.CO.LPG</t>
  </si>
  <si>
    <t>NUM.number.IE.Res.HH.ThermalRepl.SH.AdvElc.CO.Elc</t>
  </si>
  <si>
    <t>NUM.number.IE.Res.HH.ThermalRepl.SH.ConvElc</t>
  </si>
  <si>
    <t>NUM.number.IE.Res.HH.ThermalRepl.SH.ConvElc.SH</t>
  </si>
  <si>
    <t>NUM.number.IE.Res.HH.ThermalRepl.SH.ConvElc.SC.AC</t>
  </si>
  <si>
    <t>NUM.number.IE.Res.HH.ThermalRepl.SH.ConvElc.WH.LPG.NoSolar</t>
  </si>
  <si>
    <t>NUM.number.IE.Res.HH.ThermalRepl.SH.ConvElc.WH.LPG.Solar</t>
  </si>
  <si>
    <t>NUM.number.IE.Res.HH.ThermalRepl.SH.ConvElc.WH.Elc.NoSolar</t>
  </si>
  <si>
    <t>NUM.number.IE.Res.HH.ThermalRepl.SH.ConvElc.WH.Elc.Solar</t>
  </si>
  <si>
    <t>NUM.number.IE.Res.HH.ThermalRepl.SH.ConvElc.CO.LPG</t>
  </si>
  <si>
    <t>NUM.number.IE.Res.HH.ThermalRepl.SH.ConvElc.CO.Elc</t>
  </si>
  <si>
    <t>IE - Equipment installations in 2021 - vintage structure</t>
  </si>
  <si>
    <t>VIN.number.IE.Res.HH.Thermal.SH.Solids</t>
  </si>
  <si>
    <t>VIN.number.IE.Res.HH.Thermal.SH.Solids.SH</t>
  </si>
  <si>
    <t>VIN.number.IE.Res.HH.Thermal.SH.Solids.SC.AC</t>
  </si>
  <si>
    <t>VIN.number.IE.Res.HH.Thermal.SH.Solids.WH.Solids.NoSolar</t>
  </si>
  <si>
    <t>VIN.number.IE.Res.HH.Thermal.SH.Solids.WH.LPG.NoSolar</t>
  </si>
  <si>
    <t>VIN.number.IE.Res.HH.Thermal.SH.Solids.WH.LPG.Solar</t>
  </si>
  <si>
    <t>VIN.number.IE.Res.HH.Thermal.SH.Solids.WH.Elc.NoSolar</t>
  </si>
  <si>
    <t>VIN.number.IE.Res.HH.Thermal.SH.Solids.WH.Elc.Solar</t>
  </si>
  <si>
    <t>VIN.number.IE.Res.HH.Thermal.SH.Solids.CO.Solids</t>
  </si>
  <si>
    <t>VIN.number.IE.Res.HH.Thermal.SH.Solids.CO.LPG</t>
  </si>
  <si>
    <t>VIN.number.IE.Res.HH.Thermal.SH.Solids.CO.Elc</t>
  </si>
  <si>
    <t>VIN.number.IE.Res.HH.Thermal.SH.LPG</t>
  </si>
  <si>
    <t>VIN.number.IE.Res.HH.Thermal.SH.LPG.SH</t>
  </si>
  <si>
    <t>VIN.number.IE.Res.HH.Thermal.SH.LPG.SC.AC</t>
  </si>
  <si>
    <t>VIN.number.IE.Res.HH.Thermal.SH.LPG.WH.LPG.NoSolar</t>
  </si>
  <si>
    <t>VIN.number.IE.Res.HH.Thermal.SH.LPG.WH.LPG.Solar</t>
  </si>
  <si>
    <t>VIN.number.IE.Res.HH.Thermal.SH.LPG.WH.Elc.NoSolar</t>
  </si>
  <si>
    <t>VIN.number.IE.Res.HH.Thermal.SH.LPG.WH.Elc.Solar</t>
  </si>
  <si>
    <t>VIN.number.IE.Res.HH.Thermal.SH.LPG.CO.LPG</t>
  </si>
  <si>
    <t>VIN.number.IE.Res.HH.Thermal.SH.LPG.CO.Elc</t>
  </si>
  <si>
    <t>VIN.number.IE.Res.HH.Thermal.SH.Oil</t>
  </si>
  <si>
    <t>VIN.number.IE.Res.HH.Thermal.SH.Oil.SH</t>
  </si>
  <si>
    <t>VIN.number.IE.Res.HH.Thermal.SH.Oil.SC.AC</t>
  </si>
  <si>
    <t>VIN.number.IE.Res.HH.Thermal.SH.Oil.WH.Oil.NoSolar</t>
  </si>
  <si>
    <t>VIN.number.IE.Res.HH.Thermal.SH.Oil.WH.Oil.Solar</t>
  </si>
  <si>
    <t>VIN.number.IE.Res.HH.Thermal.SH.Oil.WH.Elc.NoSolar</t>
  </si>
  <si>
    <t>VIN.number.IE.Res.HH.Thermal.SH.Oil.WH.Elc.Solar</t>
  </si>
  <si>
    <t>VIN.number.IE.Res.HH.Thermal.SH.Oil.CO.LPG</t>
  </si>
  <si>
    <t>VIN.number.IE.Res.HH.Thermal.SH.Oil.CO.Elc</t>
  </si>
  <si>
    <t>VIN.number.IE.Res.HH.Thermal.SH.Gas</t>
  </si>
  <si>
    <t>VIN.number.IE.Res.HH.Thermal.SH.Gas.SH</t>
  </si>
  <si>
    <t>VIN.number.IE.Res.HH.Thermal.SH.Gas.SC.AC</t>
  </si>
  <si>
    <t>VIN.number.IE.Res.HH.Thermal.SH.Gas.WH.Gas.NoSolar</t>
  </si>
  <si>
    <t>VIN.number.IE.Res.HH.Thermal.SH.Gas.WH.Gas.Solar</t>
  </si>
  <si>
    <t>VIN.number.IE.Res.HH.Thermal.SH.Gas.WH.Elc.NoSolar</t>
  </si>
  <si>
    <t>VIN.number.IE.Res.HH.Thermal.SH.Gas.WH.Elc.Solar</t>
  </si>
  <si>
    <t>VIN.number.IE.Res.HH.Thermal.SH.Gas.CO.Gas</t>
  </si>
  <si>
    <t>VIN.number.IE.Res.HH.Thermal.SH.Gas.CO.Elc</t>
  </si>
  <si>
    <t>VIN.number.IE.Res.HH.Thermal.SH.Biomass</t>
  </si>
  <si>
    <t>VIN.number.IE.Res.HH.Thermal.SH.Biomass.SH</t>
  </si>
  <si>
    <t>VIN.number.IE.Res.HH.Thermal.SH.Biomass.SC.AC</t>
  </si>
  <si>
    <t>VIN.number.IE.Res.HH.Thermal.SH.Biomass.WH.Biomass.NoSolar</t>
  </si>
  <si>
    <t>VIN.number.IE.Res.HH.Thermal.SH.Biomass.WH.Biomass.Solar</t>
  </si>
  <si>
    <t>VIN.number.IE.Res.HH.Thermal.SH.Biomass.WH.LPG.NoSolar</t>
  </si>
  <si>
    <t>VIN.number.IE.Res.HH.Thermal.SH.Biomass.WH.LPG.Solar</t>
  </si>
  <si>
    <t>VIN.number.IE.Res.HH.Thermal.SH.Biomass.WH.Elc.NoSolar</t>
  </si>
  <si>
    <t>VIN.number.IE.Res.HH.Thermal.SH.Biomass.WH.Elc.Solar</t>
  </si>
  <si>
    <t>VIN.number.IE.Res.HH.Thermal.SH.Biomass.CO.Biomass</t>
  </si>
  <si>
    <t>VIN.number.IE.Res.HH.Thermal.SH.Biomass.CO.LPG</t>
  </si>
  <si>
    <t>VIN.number.IE.Res.HH.Thermal.SH.Biomass.CO.Elc</t>
  </si>
  <si>
    <t>VIN.number.IE.Res.HH.Thermal.SH.Geo</t>
  </si>
  <si>
    <t>VIN.number.IE.Res.HH.Thermal.SH.Geo.SH</t>
  </si>
  <si>
    <t>VIN.number.IE.Res.HH.Thermal.SH.Geo.SC.AC</t>
  </si>
  <si>
    <t>VIN.number.IE.Res.HH.Thermal.SH.Geo.WH.Geo.NoSolar</t>
  </si>
  <si>
    <t>VIN.number.IE.Res.HH.Thermal.SH.Geo.WH.Geo.Solar</t>
  </si>
  <si>
    <t>VIN.number.IE.Res.HH.Thermal.SH.Geo.WH.Elc.NoSolar</t>
  </si>
  <si>
    <t>VIN.number.IE.Res.HH.Thermal.SH.Geo.WH.Elc.Solar</t>
  </si>
  <si>
    <t>VIN.number.IE.Res.HH.Thermal.SH.Geo.CO.LPG</t>
  </si>
  <si>
    <t>VIN.number.IE.Res.HH.Thermal.SH.Geo.CO.Elc</t>
  </si>
  <si>
    <t>VIN.number.IE.Res.HH.Thermal.SH.DistrHeat</t>
  </si>
  <si>
    <t>VIN.number.IE.Res.HH.Thermal.SH.DistrHeat.SH</t>
  </si>
  <si>
    <t>VIN.number.IE.Res.HH.Thermal.SH.DistrHeat.SC.AC</t>
  </si>
  <si>
    <t>VIN.number.IE.Res.HH.Thermal.SH.DistrHeat.WH.DistrHeat.NoSolar</t>
  </si>
  <si>
    <t>VIN.number.IE.Res.HH.Thermal.SH.DistrHeat.WH.DistrHeat.Solar</t>
  </si>
  <si>
    <t>VIN.number.IE.Res.HH.Thermal.SH.DistrHeat.WH.Elc.NoSolar</t>
  </si>
  <si>
    <t>VIN.number.IE.Res.HH.Thermal.SH.DistrHeat.WH.Elc.Solar</t>
  </si>
  <si>
    <t>VIN.number.IE.Res.HH.Thermal.SH.DistrHeat.CO.LPG</t>
  </si>
  <si>
    <t>VIN.number.IE.Res.HH.Thermal.SH.DistrHeat.CO.Elc</t>
  </si>
  <si>
    <t>VIN.number.IE.Res.HH.Thermal.SH.AdvElc</t>
  </si>
  <si>
    <t>VIN.number.IE.Res.HH.Thermal.SH.AdvElc.SH</t>
  </si>
  <si>
    <t>VIN.number.IE.Res.HH.Thermal.SH.AdvElc.SC.AC</t>
  </si>
  <si>
    <t>VIN.number.IE.Res.HH.Thermal.SH.AdvElc.WH.LPG.NoSolar</t>
  </si>
  <si>
    <t>VIN.number.IE.Res.HH.Thermal.SH.AdvElc.WH.LPG.Solar</t>
  </si>
  <si>
    <t>VIN.number.IE.Res.HH.Thermal.SH.AdvElc.WH.Elc.NoSolar</t>
  </si>
  <si>
    <t>VIN.number.IE.Res.HH.Thermal.SH.AdvElc.WH.Elc.Solar</t>
  </si>
  <si>
    <t>VIN.number.IE.Res.HH.Thermal.SH.AdvElc.CO.LPG</t>
  </si>
  <si>
    <t>VIN.number.IE.Res.HH.Thermal.SH.AdvElc.CO.Elc</t>
  </si>
  <si>
    <t>VIN.number.IE.Res.HH.Thermal.SH.ConvElc</t>
  </si>
  <si>
    <t>VIN.number.IE.Res.HH.Thermal.SH.ConvElc.SH</t>
  </si>
  <si>
    <t>VIN.number.IE.Res.HH.Thermal.SH.ConvElc.SC.AC</t>
  </si>
  <si>
    <t>VIN.number.IE.Res.HH.Thermal.SH.ConvElc.WH.LPG.NoSolar</t>
  </si>
  <si>
    <t>VIN.number.IE.Res.HH.Thermal.SH.ConvElc.WH.LPG.Solar</t>
  </si>
  <si>
    <t>VIN.number.IE.Res.HH.Thermal.SH.ConvElc.WH.Elc.NoSolar</t>
  </si>
  <si>
    <t>VIN.number.IE.Res.HH.Thermal.SH.ConvElc.WH.Elc.Solar</t>
  </si>
  <si>
    <t>VIN.number.IE.Res.HH.Thermal.SH.ConvElc.CO.LPG</t>
  </si>
  <si>
    <t>VIN.number.IE.Res.HH.Thermal.SH.ConvElc.CO.Elc</t>
  </si>
  <si>
    <t>IE - Final energy consumption (detailed structure)</t>
  </si>
  <si>
    <t>FEC.ktoe.IE.Res.HH.Thermal.SH.Solids</t>
  </si>
  <si>
    <t>FEC.ktoe.IE.Res.HH.Thermal.SH.Solids.SH</t>
  </si>
  <si>
    <t>FEC.ktoe.IE.Res.HH.Thermal.SH.Solids.SH.Solids</t>
  </si>
  <si>
    <t>FEC.ktoe.IE.Res.HH.Thermal.SH.Solids.SH.Elec</t>
  </si>
  <si>
    <t>FEC.ktoe.IE.Res.HH.Thermal.SH.Solids.SC</t>
  </si>
  <si>
    <t>FEC.ktoe.IE.Res.HH.Thermal.SH.Solids.SC.AC.Elec</t>
  </si>
  <si>
    <t>FEC.ktoe.IE.Res.HH.Thermal.SH.Solids.WH</t>
  </si>
  <si>
    <t>FEC.ktoe.IE.Res.HH.Thermal.SH.Solids.WH.Solids.NoSolar.Solids</t>
  </si>
  <si>
    <t>FEC.ktoe.IE.Res.HH.Thermal.SH.Solids.WH.LPG.NoSolar.LPG</t>
  </si>
  <si>
    <t>FEC.ktoe.IE.Res.HH.Thermal.SH.Solids.WH.LPG.Solar</t>
  </si>
  <si>
    <t>FEC.ktoe.IE.Res.HH.Thermal.SH.Solids.WH.LPG.Solar.LPG</t>
  </si>
  <si>
    <t>FEC.ktoe.IE.Res.HH.Thermal.SH.Solids.WH.LPG.Solar.Solar</t>
  </si>
  <si>
    <t>FEC.ktoe.IE.Res.HH.Thermal.SH.Solids.WH.Elc.NoSolar.Elec</t>
  </si>
  <si>
    <t>FEC.ktoe.IE.Res.HH.Thermal.SH.Solids.WH.Elc.Solar</t>
  </si>
  <si>
    <t>FEC.ktoe.IE.Res.HH.Thermal.SH.Solids.WH.Elc.Solar.Elec</t>
  </si>
  <si>
    <t>FEC.ktoe.IE.Res.HH.Thermal.SH.Solids.WH.Elc.Solar.Solar</t>
  </si>
  <si>
    <t>FEC.ktoe.IE.Res.HH.Thermal.SH.Solids.CO</t>
  </si>
  <si>
    <t>FEC.ktoe.IE.Res.HH.Thermal.SH.Solids.CO.Solids.Solids</t>
  </si>
  <si>
    <t>FEC.ktoe.IE.Res.HH.Thermal.SH.Solids.CO.LPG.LPG</t>
  </si>
  <si>
    <t>FEC.ktoe.IE.Res.HH.Thermal.SH.Solids.CO.Elc.Elec</t>
  </si>
  <si>
    <t>FEC.ktoe.IE.Res.HH.Thermal.SH.LPG</t>
  </si>
  <si>
    <t>FEC.ktoe.IE.Res.HH.Thermal.SH.LPG.SH</t>
  </si>
  <si>
    <t>FEC.ktoe.IE.Res.HH.Thermal.SH.LPG.SH.LPG</t>
  </si>
  <si>
    <t>FEC.ktoe.IE.Res.HH.Thermal.SH.LPG.SH.Elec</t>
  </si>
  <si>
    <t>FEC.ktoe.IE.Res.HH.Thermal.SH.LPG.SC</t>
  </si>
  <si>
    <t>FEC.ktoe.IE.Res.HH.Thermal.SH.LPG.SC.AC.Elec</t>
  </si>
  <si>
    <t>FEC.ktoe.IE.Res.HH.Thermal.SH.LPG.WH</t>
  </si>
  <si>
    <t>FEC.ktoe.IE.Res.HH.Thermal.SH.LPG.WH.LPG.NoSolar.LPG</t>
  </si>
  <si>
    <t>FEC.ktoe.IE.Res.HH.Thermal.SH.LPG.WH.LPG.Solar</t>
  </si>
  <si>
    <t>FEC.ktoe.IE.Res.HH.Thermal.SH.LPG.WH.LPG.Solar.LPG</t>
  </si>
  <si>
    <t>FEC.ktoe.IE.Res.HH.Thermal.SH.LPG.WH.LPG.Solar.Solar</t>
  </si>
  <si>
    <t>FEC.ktoe.IE.Res.HH.Thermal.SH.LPG.WH.Elc.NoSolar.Elec</t>
  </si>
  <si>
    <t>FEC.ktoe.IE.Res.HH.Thermal.SH.LPG.WH.Elc.Solar</t>
  </si>
  <si>
    <t>FEC.ktoe.IE.Res.HH.Thermal.SH.LPG.WH.Elc.Solar.Elec</t>
  </si>
  <si>
    <t>FEC.ktoe.IE.Res.HH.Thermal.SH.LPG.WH.Elc.Solar.Solar</t>
  </si>
  <si>
    <t>FEC.ktoe.IE.Res.HH.Thermal.SH.LPG.CO</t>
  </si>
  <si>
    <t>FEC.ktoe.IE.Res.HH.Thermal.SH.LPG.CO.LPG.LPG</t>
  </si>
  <si>
    <t>FEC.ktoe.IE.Res.HH.Thermal.SH.LPG.CO.Elc.Elec</t>
  </si>
  <si>
    <t>FEC.ktoe.IE.Res.HH.Thermal.SH.Oil</t>
  </si>
  <si>
    <t>FEC.ktoe.IE.Res.HH.Thermal.SH.Oil.SH</t>
  </si>
  <si>
    <t>FEC.ktoe.IE.Res.HH.Thermal.SH.Oil.SH.Oil</t>
  </si>
  <si>
    <t>FEC.ktoe.IE.Res.HH.Thermal.SH.Oil.SH.Elec</t>
  </si>
  <si>
    <t>FEC.ktoe.IE.Res.HH.Thermal.SH.Oil.SC</t>
  </si>
  <si>
    <t>FEC.ktoe.IE.Res.HH.Thermal.SH.Oil.SC.AC.Elec</t>
  </si>
  <si>
    <t>FEC.ktoe.IE.Res.HH.Thermal.SH.Oil.WH</t>
  </si>
  <si>
    <t>FEC.ktoe.IE.Res.HH.Thermal.SH.Oil.WH.Oil.NoSolar.Oil</t>
  </si>
  <si>
    <t>FEC.ktoe.IE.Res.HH.Thermal.SH.Oil.WH.Oil.Solar</t>
  </si>
  <si>
    <t>FEC.ktoe.IE.Res.HH.Thermal.SH.Oil.WH.Oil.Solar.Oil</t>
  </si>
  <si>
    <t>FEC.ktoe.IE.Res.HH.Thermal.SH.Oil.WH.Oil.Solar.Solar</t>
  </si>
  <si>
    <t>FEC.ktoe.IE.Res.HH.Thermal.SH.Oil.WH.Elc.NoSolar.Elec</t>
  </si>
  <si>
    <t>FEC.ktoe.IE.Res.HH.Thermal.SH.Oil.WH.Elc.Solar</t>
  </si>
  <si>
    <t>FEC.ktoe.IE.Res.HH.Thermal.SH.Oil.WH.Elc.Solar.Elec</t>
  </si>
  <si>
    <t>FEC.ktoe.IE.Res.HH.Thermal.SH.Oil.WH.Elc.Solar.Solar</t>
  </si>
  <si>
    <t>FEC.ktoe.IE.Res.HH.Thermal.SH.Oil.CO</t>
  </si>
  <si>
    <t>FEC.ktoe.IE.Res.HH.Thermal.SH.Oil.CO.LPG.LPG</t>
  </si>
  <si>
    <t>FEC.ktoe.IE.Res.HH.Thermal.SH.Oil.CO.Elc.Elec</t>
  </si>
  <si>
    <t>FEC.ktoe.IE.Res.HH.Thermal.SH.Gas</t>
  </si>
  <si>
    <t>FEC.ktoe.IE.Res.HH.Thermal.SH.Gas.SH</t>
  </si>
  <si>
    <t>FEC.ktoe.IE.Res.HH.Thermal.SH.Gas.SH.Gas</t>
  </si>
  <si>
    <t>FEC.ktoe.IE.Res.HH.Thermal.SH.Gas.SH.Elec</t>
  </si>
  <si>
    <t>FEC.ktoe.IE.Res.HH.Thermal.SH.Gas.SC</t>
  </si>
  <si>
    <t>FEC.ktoe.IE.Res.HH.Thermal.SH.Gas.SC.AC.Elec</t>
  </si>
  <si>
    <t>FEC.ktoe.IE.Res.HH.Thermal.SH.Gas.WH</t>
  </si>
  <si>
    <t>FEC.ktoe.IE.Res.HH.Thermal.SH.Gas.WH.Gas.NoSolar.Gas</t>
  </si>
  <si>
    <t>FEC.ktoe.IE.Res.HH.Thermal.SH.Gas.WH.Gas.Solar</t>
  </si>
  <si>
    <t>FEC.ktoe.IE.Res.HH.Thermal.SH.Gas.WH.Gas.Solar.Gas</t>
  </si>
  <si>
    <t>FEC.ktoe.IE.Res.HH.Thermal.SH.Gas.WH.Gas.Solar.Solar</t>
  </si>
  <si>
    <t>FEC.ktoe.IE.Res.HH.Thermal.SH.Gas.WH.Elc.NoSolar.Elec</t>
  </si>
  <si>
    <t>FEC.ktoe.IE.Res.HH.Thermal.SH.Gas.WH.Elc.Solar</t>
  </si>
  <si>
    <t>FEC.ktoe.IE.Res.HH.Thermal.SH.Gas.WH.Elc.Solar.Elec</t>
  </si>
  <si>
    <t>FEC.ktoe.IE.Res.HH.Thermal.SH.Gas.WH.Elc.Solar.Solar</t>
  </si>
  <si>
    <t>FEC.ktoe.IE.Res.HH.Thermal.SH.Gas.CO</t>
  </si>
  <si>
    <t>FEC.ktoe.IE.Res.HH.Thermal.SH.Gas.CO.Gas.Gas</t>
  </si>
  <si>
    <t>FEC.ktoe.IE.Res.HH.Thermal.SH.Gas.CO.Elc.Elec</t>
  </si>
  <si>
    <t>FEC.ktoe.IE.Res.HH.Thermal.SH.Biomass</t>
  </si>
  <si>
    <t>FEC.ktoe.IE.Res.HH.Thermal.SH.Biomass.SH</t>
  </si>
  <si>
    <t>FEC.ktoe.IE.Res.HH.Thermal.SH.Biomass.SH.Biomass</t>
  </si>
  <si>
    <t>FEC.ktoe.IE.Res.HH.Thermal.SH.Biomass.SH.Elec</t>
  </si>
  <si>
    <t>FEC.ktoe.IE.Res.HH.Thermal.SH.Biomass.SC</t>
  </si>
  <si>
    <t>FEC.ktoe.IE.Res.HH.Thermal.SH.Biomass.SC.AC.Elec</t>
  </si>
  <si>
    <t>FEC.ktoe.IE.Res.HH.Thermal.SH.Biomass.WH</t>
  </si>
  <si>
    <t>FEC.ktoe.IE.Res.HH.Thermal.SH.Biomass.WH.Biomass.NoSolar.Biomass</t>
  </si>
  <si>
    <t>FEC.ktoe.IE.Res.HH.Thermal.SH.Biomass.WH.Biomass.Solar</t>
  </si>
  <si>
    <t>FEC.ktoe.IE.Res.HH.Thermal.SH.Biomass.WH.Biomass.Solar.Biomass</t>
  </si>
  <si>
    <t>FEC.ktoe.IE.Res.HH.Thermal.SH.Biomass.WH.Biomass.Solar.Solar</t>
  </si>
  <si>
    <t>FEC.ktoe.IE.Res.HH.Thermal.SH.Biomass.WH.LPG.NoSolar.LPG</t>
  </si>
  <si>
    <t>FEC.ktoe.IE.Res.HH.Thermal.SH.Biomass.WH.LPG.Solar</t>
  </si>
  <si>
    <t>FEC.ktoe.IE.Res.HH.Thermal.SH.Biomass.WH.LPG.Solar.LPG</t>
  </si>
  <si>
    <t>FEC.ktoe.IE.Res.HH.Thermal.SH.Biomass.WH.LPG.Solar.Solar</t>
  </si>
  <si>
    <t>FEC.ktoe.IE.Res.HH.Thermal.SH.Biomass.WH.Elc.NoSolar.Elec</t>
  </si>
  <si>
    <t>FEC.ktoe.IE.Res.HH.Thermal.SH.Biomass.WH.Elc.Solar</t>
  </si>
  <si>
    <t>FEC.ktoe.IE.Res.HH.Thermal.SH.Biomass.WH.Elc.Solar.Elec</t>
  </si>
  <si>
    <t>FEC.ktoe.IE.Res.HH.Thermal.SH.Biomass.WH.Elc.Solar.Solar</t>
  </si>
  <si>
    <t>FEC.ktoe.IE.Res.HH.Thermal.SH.Biomass.CO</t>
  </si>
  <si>
    <t>FEC.ktoe.IE.Res.HH.Thermal.SH.Biomass.CO.Biomass.Biomass</t>
  </si>
  <si>
    <t>FEC.ktoe.IE.Res.HH.Thermal.SH.Biomass.CO.LPG.LPG</t>
  </si>
  <si>
    <t>FEC.ktoe.IE.Res.HH.Thermal.SH.Biomass.CO.Elc.Elec</t>
  </si>
  <si>
    <t>FEC.ktoe.IE.Res.HH.Thermal.SH.Geo</t>
  </si>
  <si>
    <t>FEC.ktoe.IE.Res.HH.Thermal.SH.Geo.SH</t>
  </si>
  <si>
    <t>FEC.ktoe.IE.Res.HH.Thermal.SH.Geo.SH.Geo</t>
  </si>
  <si>
    <t>FEC.ktoe.IE.Res.HH.Thermal.SH.Geo.SH.Elec</t>
  </si>
  <si>
    <t>FEC.ktoe.IE.Res.HH.Thermal.SH.Geo.SC</t>
  </si>
  <si>
    <t>FEC.ktoe.IE.Res.HH.Thermal.SH.Geo.SC.AC.Elec</t>
  </si>
  <si>
    <t>FEC.ktoe.IE.Res.HH.Thermal.SH.Geo.WH</t>
  </si>
  <si>
    <t>FEC.ktoe.IE.Res.HH.Thermal.SH.Geo.WH.Geo.NoSolar.Geo</t>
  </si>
  <si>
    <t>FEC.ktoe.IE.Res.HH.Thermal.SH.Geo.WH.Geo.Solar</t>
  </si>
  <si>
    <t>FEC.ktoe.IE.Res.HH.Thermal.SH.Geo.WH.Geo.Solar.Geo</t>
  </si>
  <si>
    <t>FEC.ktoe.IE.Res.HH.Thermal.SH.Geo.WH.Geo.Solar.Solar</t>
  </si>
  <si>
    <t>FEC.ktoe.IE.Res.HH.Thermal.SH.Geo.WH.Elc.NoSolar.Elec</t>
  </si>
  <si>
    <t>FEC.ktoe.IE.Res.HH.Thermal.SH.Geo.WH.Elc.Solar</t>
  </si>
  <si>
    <t>FEC.ktoe.IE.Res.HH.Thermal.SH.Geo.WH.Elc.Solar.Elec</t>
  </si>
  <si>
    <t>FEC.ktoe.IE.Res.HH.Thermal.SH.Geo.WH.Elc.Solar.Solar</t>
  </si>
  <si>
    <t>FEC.ktoe.IE.Res.HH.Thermal.SH.Geo.CO</t>
  </si>
  <si>
    <t>FEC.ktoe.IE.Res.HH.Thermal.SH.Geo.CO.LPG.LPG</t>
  </si>
  <si>
    <t>FEC.ktoe.IE.Res.HH.Thermal.SH.Geo.CO.Elc.Elec</t>
  </si>
  <si>
    <t>FEC.ktoe.IE.Res.HH.Thermal.SH.DistrHeat</t>
  </si>
  <si>
    <t>FEC.ktoe.IE.Res.HH.Thermal.SH.DistrHeat.SH</t>
  </si>
  <si>
    <t>FEC.ktoe.IE.Res.HH.Thermal.SH.DistrHeat.SH.Steam_Distr</t>
  </si>
  <si>
    <t>FEC.ktoe.IE.Res.HH.Thermal.SH.DistrHeat.SH.Elec</t>
  </si>
  <si>
    <t>FEC.ktoe.IE.Res.HH.Thermal.SH.DistrHeat.SC</t>
  </si>
  <si>
    <t>FEC.ktoe.IE.Res.HH.Thermal.SH.DistrHeat.SC.AC.Elec</t>
  </si>
  <si>
    <t>FEC.ktoe.IE.Res.HH.Thermal.SH.DistrHeat.WH</t>
  </si>
  <si>
    <t>FEC.ktoe.IE.Res.HH.Thermal.SH.DistrHeat.WH.DistrHeat.NoSolar.Steam_Distr</t>
  </si>
  <si>
    <t>FEC.ktoe.IE.Res.HH.Thermal.SH.DistrHeat.WH.DistrHeat.Solar</t>
  </si>
  <si>
    <t>FEC.ktoe.IE.Res.HH.Thermal.SH.DistrHeat.WH.DistrHeat.Solar.Steam_Distr</t>
  </si>
  <si>
    <t>FEC.ktoe.IE.Res.HH.Thermal.SH.DistrHeat.WH.DistrHeat.Solar.Solar</t>
  </si>
  <si>
    <t>FEC.ktoe.IE.Res.HH.Thermal.SH.DistrHeat.WH.Elc.NoSolar.Elec</t>
  </si>
  <si>
    <t>FEC.ktoe.IE.Res.HH.Thermal.SH.DistrHeat.WH.Elc.Solar</t>
  </si>
  <si>
    <t>FEC.ktoe.IE.Res.HH.Thermal.SH.DistrHeat.WH.Elc.Solar.Elec</t>
  </si>
  <si>
    <t>FEC.ktoe.IE.Res.HH.Thermal.SH.DistrHeat.WH.Elc.Solar.Solar</t>
  </si>
  <si>
    <t>FEC.ktoe.IE.Res.HH.Thermal.SH.DistrHeat.CO</t>
  </si>
  <si>
    <t>FEC.ktoe.IE.Res.HH.Thermal.SH.DistrHeat.CO.LPG.LPG</t>
  </si>
  <si>
    <t>FEC.ktoe.IE.Res.HH.Thermal.SH.DistrHeat.CO.Elc.Elec</t>
  </si>
  <si>
    <t>FEC.ktoe.IE.Res.HH.Thermal.SH.AdvElc</t>
  </si>
  <si>
    <t>FEC.ktoe.IE.Res.HH.Thermal.SH.AdvElc.SH</t>
  </si>
  <si>
    <t>FEC.ktoe.IE.Res.HH.Thermal.SH.AdvElc.SH.Elec</t>
  </si>
  <si>
    <t>FEC.ktoe.IE.Res.HH.Thermal.SH.AdvElc.SC</t>
  </si>
  <si>
    <t>FEC.ktoe.IE.Res.HH.Thermal.SH.AdvElc.SC.AC.Elec</t>
  </si>
  <si>
    <t>FEC.ktoe.IE.Res.HH.Thermal.SH.AdvElc.WH</t>
  </si>
  <si>
    <t>FEC.ktoe.IE.Res.HH.Thermal.SH.AdvElc.WH.LPG.NoSolar.LPG</t>
  </si>
  <si>
    <t>FEC.ktoe.IE.Res.HH.Thermal.SH.AdvElc.WH.LPG.Solar</t>
  </si>
  <si>
    <t>FEC.ktoe.IE.Res.HH.Thermal.SH.AdvElc.WH.LPG.Solar.LPG</t>
  </si>
  <si>
    <t>FEC.ktoe.IE.Res.HH.Thermal.SH.AdvElc.WH.LPG.Solar.Solar</t>
  </si>
  <si>
    <t>FEC.ktoe.IE.Res.HH.Thermal.SH.AdvElc.WH.Elc.NoSolar.Elec</t>
  </si>
  <si>
    <t>FEC.ktoe.IE.Res.HH.Thermal.SH.AdvElc.WH.Elc.Solar</t>
  </si>
  <si>
    <t>FEC.ktoe.IE.Res.HH.Thermal.SH.AdvElc.WH.Elc.Solar.Elec</t>
  </si>
  <si>
    <t>FEC.ktoe.IE.Res.HH.Thermal.SH.AdvElc.WH.Elc.Solar.Solar</t>
  </si>
  <si>
    <t>FEC.ktoe.IE.Res.HH.Thermal.SH.AdvElc.CO</t>
  </si>
  <si>
    <t>FEC.ktoe.IE.Res.HH.Thermal.SH.AdvElc.CO.LPG.LPG</t>
  </si>
  <si>
    <t>FEC.ktoe.IE.Res.HH.Thermal.SH.AdvElc.CO.Elc.Elec</t>
  </si>
  <si>
    <t>FEC.ktoe.IE.Res.HH.Thermal.SH.ConvElc</t>
  </si>
  <si>
    <t>FEC.ktoe.IE.Res.HH.Thermal.SH.ConvElc.SH</t>
  </si>
  <si>
    <t>FEC.ktoe.IE.Res.HH.Thermal.SH.ConvElc.SH.Elec</t>
  </si>
  <si>
    <t>FEC.ktoe.IE.Res.HH.Thermal.SH.ConvElc.SC</t>
  </si>
  <si>
    <t>FEC.ktoe.IE.Res.HH.Thermal.SH.ConvElc.SC.AC.Elec</t>
  </si>
  <si>
    <t>FEC.ktoe.IE.Res.HH.Thermal.SH.ConvElc.WH</t>
  </si>
  <si>
    <t>FEC.ktoe.IE.Res.HH.Thermal.SH.ConvElc.WH.LPG.NoSolar.LPG</t>
  </si>
  <si>
    <t>FEC.ktoe.IE.Res.HH.Thermal.SH.ConvElc.WH.LPG.Solar</t>
  </si>
  <si>
    <t>FEC.ktoe.IE.Res.HH.Thermal.SH.ConvElc.WH.LPG.Solar.LPG</t>
  </si>
  <si>
    <t>FEC.ktoe.IE.Res.HH.Thermal.SH.ConvElc.WH.LPG.Solar.Solar</t>
  </si>
  <si>
    <t>FEC.ktoe.IE.Res.HH.Thermal.SH.ConvElc.WH.Elc.NoSolar.Elec</t>
  </si>
  <si>
    <t>FEC.ktoe.IE.Res.HH.Thermal.SH.ConvElc.WH.Elc.Solar</t>
  </si>
  <si>
    <t>FEC.ktoe.IE.Res.HH.Thermal.SH.ConvElc.WH.Elc.Solar.Elec</t>
  </si>
  <si>
    <t>FEC.ktoe.IE.Res.HH.Thermal.SH.ConvElc.WH.Elc.Solar.Solar</t>
  </si>
  <si>
    <t>FEC.ktoe.IE.Res.HH.Thermal.SH.ConvElc.CO</t>
  </si>
  <si>
    <t>FEC.ktoe.IE.Res.HH.Thermal.SH.ConvElc.CO.LPG.LPG</t>
  </si>
  <si>
    <t>FEC.ktoe.IE.Res.HH.Thermal.SH.ConvElc.CO.Elc.Elec</t>
  </si>
  <si>
    <t>IE - Thermal energy service (detailed structure)</t>
  </si>
  <si>
    <t>TES.ktoe.IE.Res.HH.Thermal.SH.Solids</t>
  </si>
  <si>
    <t>TES.ktoe.IE.Res.HH.Thermal.SH.Solids.SH</t>
  </si>
  <si>
    <t>TES.ktoe.IE.Res.HH.Thermal.SH.Solids.SH.Solids</t>
  </si>
  <si>
    <t>TES.ktoe.IE.Res.HH.Thermal.SH.Solids.SH.Elec</t>
  </si>
  <si>
    <t>TES.ktoe.IE.Res.HH.Thermal.SH.Solids.SC</t>
  </si>
  <si>
    <t>TES.ktoe.IE.Res.HH.Thermal.SH.Solids.SC.AC.Elec</t>
  </si>
  <si>
    <t>TES.ktoe.IE.Res.HH.Thermal.SH.Solids.WH</t>
  </si>
  <si>
    <t>TES.ktoe.IE.Res.HH.Thermal.SH.Solids.WH.Solids.NoSolar.Solids</t>
  </si>
  <si>
    <t>TES.ktoe.IE.Res.HH.Thermal.SH.Solids.WH.LPG.NoSolar.LPG</t>
  </si>
  <si>
    <t>TES.ktoe.IE.Res.HH.Thermal.SH.Solids.WH.LPG.Solar</t>
  </si>
  <si>
    <t>TES.ktoe.IE.Res.HH.Thermal.SH.Solids.WH.LPG.Solar.LPG</t>
  </si>
  <si>
    <t>TES.ktoe.IE.Res.HH.Thermal.SH.Solids.WH.LPG.Solar.Solar</t>
  </si>
  <si>
    <t>TES.ktoe.IE.Res.HH.Thermal.SH.Solids.WH.Elc.NoSolar.Elec</t>
  </si>
  <si>
    <t>TES.ktoe.IE.Res.HH.Thermal.SH.Solids.WH.Elc.Solar</t>
  </si>
  <si>
    <t>TES.ktoe.IE.Res.HH.Thermal.SH.Solids.WH.Elc.Solar.Elec</t>
  </si>
  <si>
    <t>TES.ktoe.IE.Res.HH.Thermal.SH.Solids.WH.Elc.Solar.Solar</t>
  </si>
  <si>
    <t>TES.ktoe.IE.Res.HH.Thermal.SH.Solids.CO</t>
  </si>
  <si>
    <t>TES.ktoe.IE.Res.HH.Thermal.SH.Solids.CO.Solids.Solids</t>
  </si>
  <si>
    <t>TES.ktoe.IE.Res.HH.Thermal.SH.Solids.CO.LPG.LPG</t>
  </si>
  <si>
    <t>TES.ktoe.IE.Res.HH.Thermal.SH.Solids.CO.Elc.Elec</t>
  </si>
  <si>
    <t>TES.ktoe.IE.Res.HH.Thermal.SH.LPG</t>
  </si>
  <si>
    <t>TES.ktoe.IE.Res.HH.Thermal.SH.LPG.SH</t>
  </si>
  <si>
    <t>TES.ktoe.IE.Res.HH.Thermal.SH.LPG.SH.LPG</t>
  </si>
  <si>
    <t>TES.ktoe.IE.Res.HH.Thermal.SH.LPG.SH.Elec</t>
  </si>
  <si>
    <t>TES.ktoe.IE.Res.HH.Thermal.SH.LPG.SC</t>
  </si>
  <si>
    <t>TES.ktoe.IE.Res.HH.Thermal.SH.LPG.SC.AC.Elec</t>
  </si>
  <si>
    <t>TES.ktoe.IE.Res.HH.Thermal.SH.LPG.WH</t>
  </si>
  <si>
    <t>TES.ktoe.IE.Res.HH.Thermal.SH.LPG.WH.LPG.NoSolar.LPG</t>
  </si>
  <si>
    <t>TES.ktoe.IE.Res.HH.Thermal.SH.LPG.WH.LPG.Solar</t>
  </si>
  <si>
    <t>TES.ktoe.IE.Res.HH.Thermal.SH.LPG.WH.LPG.Solar.LPG</t>
  </si>
  <si>
    <t>TES.ktoe.IE.Res.HH.Thermal.SH.LPG.WH.LPG.Solar.Solar</t>
  </si>
  <si>
    <t>TES.ktoe.IE.Res.HH.Thermal.SH.LPG.WH.Elc.NoSolar.Elec</t>
  </si>
  <si>
    <t>TES.ktoe.IE.Res.HH.Thermal.SH.LPG.WH.Elc.Solar</t>
  </si>
  <si>
    <t>TES.ktoe.IE.Res.HH.Thermal.SH.LPG.WH.Elc.Solar.Elec</t>
  </si>
  <si>
    <t>TES.ktoe.IE.Res.HH.Thermal.SH.LPG.WH.Elc.Solar.Solar</t>
  </si>
  <si>
    <t>TES.ktoe.IE.Res.HH.Thermal.SH.LPG.CO</t>
  </si>
  <si>
    <t>TES.ktoe.IE.Res.HH.Thermal.SH.LPG.CO.LPG.LPG</t>
  </si>
  <si>
    <t>TES.ktoe.IE.Res.HH.Thermal.SH.LPG.CO.Elc.Elec</t>
  </si>
  <si>
    <t>TES.ktoe.IE.Res.HH.Thermal.SH.Oil</t>
  </si>
  <si>
    <t>TES.ktoe.IE.Res.HH.Thermal.SH.Oil.SH</t>
  </si>
  <si>
    <t>TES.ktoe.IE.Res.HH.Thermal.SH.Oil.SH.Oil</t>
  </si>
  <si>
    <t>TES.ktoe.IE.Res.HH.Thermal.SH.Oil.SH.Elec</t>
  </si>
  <si>
    <t>TES.ktoe.IE.Res.HH.Thermal.SH.Oil.SC</t>
  </si>
  <si>
    <t>TES.ktoe.IE.Res.HH.Thermal.SH.Oil.SC.AC.Elec</t>
  </si>
  <si>
    <t>TES.ktoe.IE.Res.HH.Thermal.SH.Oil.WH</t>
  </si>
  <si>
    <t>TES.ktoe.IE.Res.HH.Thermal.SH.Oil.WH.Oil.NoSolar.Oil</t>
  </si>
  <si>
    <t>TES.ktoe.IE.Res.HH.Thermal.SH.Oil.WH.Oil.Solar</t>
  </si>
  <si>
    <t>TES.ktoe.IE.Res.HH.Thermal.SH.Oil.WH.Oil.Solar.Oil</t>
  </si>
  <si>
    <t>TES.ktoe.IE.Res.HH.Thermal.SH.Oil.WH.Oil.Solar.Solar</t>
  </si>
  <si>
    <t>TES.ktoe.IE.Res.HH.Thermal.SH.Oil.WH.Elc.NoSolar.Elec</t>
  </si>
  <si>
    <t>TES.ktoe.IE.Res.HH.Thermal.SH.Oil.WH.Elc.Solar</t>
  </si>
  <si>
    <t>TES.ktoe.IE.Res.HH.Thermal.SH.Oil.WH.Elc.Solar.Elec</t>
  </si>
  <si>
    <t>TES.ktoe.IE.Res.HH.Thermal.SH.Oil.WH.Elc.Solar.Solar</t>
  </si>
  <si>
    <t>TES.ktoe.IE.Res.HH.Thermal.SH.Oil.CO</t>
  </si>
  <si>
    <t>TES.ktoe.IE.Res.HH.Thermal.SH.Oil.CO.LPG.LPG</t>
  </si>
  <si>
    <t>TES.ktoe.IE.Res.HH.Thermal.SH.Oil.CO.Elc.Elec</t>
  </si>
  <si>
    <t>TES.ktoe.IE.Res.HH.Thermal.SH.Gas</t>
  </si>
  <si>
    <t>TES.ktoe.IE.Res.HH.Thermal.SH.Gas.SH</t>
  </si>
  <si>
    <t>TES.ktoe.IE.Res.HH.Thermal.SH.Gas.SH.Gas</t>
  </si>
  <si>
    <t>TES.ktoe.IE.Res.HH.Thermal.SH.Gas.SH.Elec</t>
  </si>
  <si>
    <t>TES.ktoe.IE.Res.HH.Thermal.SH.Gas.SC</t>
  </si>
  <si>
    <t>TES.ktoe.IE.Res.HH.Thermal.SH.Gas.SC.AC.Elec</t>
  </si>
  <si>
    <t>TES.ktoe.IE.Res.HH.Thermal.SH.Gas.WH</t>
  </si>
  <si>
    <t>TES.ktoe.IE.Res.HH.Thermal.SH.Gas.WH.Gas.NoSolar.Gas</t>
  </si>
  <si>
    <t>TES.ktoe.IE.Res.HH.Thermal.SH.Gas.WH.Gas.Solar</t>
  </si>
  <si>
    <t>TES.ktoe.IE.Res.HH.Thermal.SH.Gas.WH.Gas.Solar.Gas</t>
  </si>
  <si>
    <t>TES.ktoe.IE.Res.HH.Thermal.SH.Gas.WH.Gas.Solar.Solar</t>
  </si>
  <si>
    <t>TES.ktoe.IE.Res.HH.Thermal.SH.Gas.WH.Elc.NoSolar.Elec</t>
  </si>
  <si>
    <t>TES.ktoe.IE.Res.HH.Thermal.SH.Gas.WH.Elc.Solar</t>
  </si>
  <si>
    <t>TES.ktoe.IE.Res.HH.Thermal.SH.Gas.WH.Elc.Solar.Elec</t>
  </si>
  <si>
    <t>TES.ktoe.IE.Res.HH.Thermal.SH.Gas.WH.Elc.Solar.Solar</t>
  </si>
  <si>
    <t>TES.ktoe.IE.Res.HH.Thermal.SH.Gas.CO</t>
  </si>
  <si>
    <t>TES.ktoe.IE.Res.HH.Thermal.SH.Gas.CO.Gas.Gas</t>
  </si>
  <si>
    <t>TES.ktoe.IE.Res.HH.Thermal.SH.Gas.CO.Elc.Elec</t>
  </si>
  <si>
    <t>TES.ktoe.IE.Res.HH.Thermal.SH.Biomass</t>
  </si>
  <si>
    <t>TES.ktoe.IE.Res.HH.Thermal.SH.Biomass.SH</t>
  </si>
  <si>
    <t>TES.ktoe.IE.Res.HH.Thermal.SH.Biomass.SH.Biomass</t>
  </si>
  <si>
    <t>TES.ktoe.IE.Res.HH.Thermal.SH.Biomass.SH.Elec</t>
  </si>
  <si>
    <t>TES.ktoe.IE.Res.HH.Thermal.SH.Biomass.SC</t>
  </si>
  <si>
    <t>TES.ktoe.IE.Res.HH.Thermal.SH.Biomass.SC.AC.Elec</t>
  </si>
  <si>
    <t>TES.ktoe.IE.Res.HH.Thermal.SH.Biomass.WH</t>
  </si>
  <si>
    <t>TES.ktoe.IE.Res.HH.Thermal.SH.Biomass.WH.Biomass.NoSolar.Biomass</t>
  </si>
  <si>
    <t>TES.ktoe.IE.Res.HH.Thermal.SH.Biomass.WH.Biomass.Solar</t>
  </si>
  <si>
    <t>TES.ktoe.IE.Res.HH.Thermal.SH.Biomass.WH.Biomass.Solar.Biomass</t>
  </si>
  <si>
    <t>TES.ktoe.IE.Res.HH.Thermal.SH.Biomass.WH.Biomass.Solar.Solar</t>
  </si>
  <si>
    <t>TES.ktoe.IE.Res.HH.Thermal.SH.Biomass.WH.LPG.NoSolar.LPG</t>
  </si>
  <si>
    <t>TES.ktoe.IE.Res.HH.Thermal.SH.Biomass.WH.LPG.Solar</t>
  </si>
  <si>
    <t>TES.ktoe.IE.Res.HH.Thermal.SH.Biomass.WH.LPG.Solar.LPG</t>
  </si>
  <si>
    <t>TES.ktoe.IE.Res.HH.Thermal.SH.Biomass.WH.LPG.Solar.Solar</t>
  </si>
  <si>
    <t>TES.ktoe.IE.Res.HH.Thermal.SH.Biomass.WH.Elc.NoSolar.Elec</t>
  </si>
  <si>
    <t>TES.ktoe.IE.Res.HH.Thermal.SH.Biomass.WH.Elc.Solar</t>
  </si>
  <si>
    <t>TES.ktoe.IE.Res.HH.Thermal.SH.Biomass.WH.Elc.Solar.Elec</t>
  </si>
  <si>
    <t>TES.ktoe.IE.Res.HH.Thermal.SH.Biomass.WH.Elc.Solar.Solar</t>
  </si>
  <si>
    <t>TES.ktoe.IE.Res.HH.Thermal.SH.Biomass.CO</t>
  </si>
  <si>
    <t>TES.ktoe.IE.Res.HH.Thermal.SH.Biomass.CO.Biomass.Biomass</t>
  </si>
  <si>
    <t>TES.ktoe.IE.Res.HH.Thermal.SH.Biomass.CO.LPG.LPG</t>
  </si>
  <si>
    <t>TES.ktoe.IE.Res.HH.Thermal.SH.Biomass.CO.Elc.Elec</t>
  </si>
  <si>
    <t>TES.ktoe.IE.Res.HH.Thermal.SH.Geo</t>
  </si>
  <si>
    <t>TES.ktoe.IE.Res.HH.Thermal.SH.Geo.SH</t>
  </si>
  <si>
    <t>TES.ktoe.IE.Res.HH.Thermal.SH.Geo.SH.Geo</t>
  </si>
  <si>
    <t>TES.ktoe.IE.Res.HH.Thermal.SH.Geo.SH.Elec</t>
  </si>
  <si>
    <t>TES.ktoe.IE.Res.HH.Thermal.SH.Geo.SC</t>
  </si>
  <si>
    <t>TES.ktoe.IE.Res.HH.Thermal.SH.Geo.SC.AC.Elec</t>
  </si>
  <si>
    <t>TES.ktoe.IE.Res.HH.Thermal.SH.Geo.WH</t>
  </si>
  <si>
    <t>TES.ktoe.IE.Res.HH.Thermal.SH.Geo.WH.Geo.NoSolar.Geo</t>
  </si>
  <si>
    <t>TES.ktoe.IE.Res.HH.Thermal.SH.Geo.WH.Geo.Solar</t>
  </si>
  <si>
    <t>TES.ktoe.IE.Res.HH.Thermal.SH.Geo.WH.Geo.Solar.Geo</t>
  </si>
  <si>
    <t>TES.ktoe.IE.Res.HH.Thermal.SH.Geo.WH.Geo.Solar.Solar</t>
  </si>
  <si>
    <t>TES.ktoe.IE.Res.HH.Thermal.SH.Geo.WH.Elc.NoSolar.Elec</t>
  </si>
  <si>
    <t>TES.ktoe.IE.Res.HH.Thermal.SH.Geo.WH.Elc.Solar</t>
  </si>
  <si>
    <t>TES.ktoe.IE.Res.HH.Thermal.SH.Geo.WH.Elc.Solar.Elec</t>
  </si>
  <si>
    <t>TES.ktoe.IE.Res.HH.Thermal.SH.Geo.WH.Elc.Solar.Solar</t>
  </si>
  <si>
    <t>TES.ktoe.IE.Res.HH.Thermal.SH.Geo.CO</t>
  </si>
  <si>
    <t>TES.ktoe.IE.Res.HH.Thermal.SH.Geo.CO.LPG.LPG</t>
  </si>
  <si>
    <t>TES.ktoe.IE.Res.HH.Thermal.SH.Geo.CO.Elc.Elec</t>
  </si>
  <si>
    <t>TES.ktoe.IE.Res.HH.Thermal.SH.DistrHeat</t>
  </si>
  <si>
    <t>TES.ktoe.IE.Res.HH.Thermal.SH.DistrHeat.SH</t>
  </si>
  <si>
    <t>TES.ktoe.IE.Res.HH.Thermal.SH.DistrHeat.SH.Steam_Distr</t>
  </si>
  <si>
    <t>TES.ktoe.IE.Res.HH.Thermal.SH.DistrHeat.SH.Elec</t>
  </si>
  <si>
    <t>TES.ktoe.IE.Res.HH.Thermal.SH.DistrHeat.SC</t>
  </si>
  <si>
    <t>TES.ktoe.IE.Res.HH.Thermal.SH.DistrHeat.SC.AC.Elec</t>
  </si>
  <si>
    <t>TES.ktoe.IE.Res.HH.Thermal.SH.DistrHeat.WH</t>
  </si>
  <si>
    <t>TES.ktoe.IE.Res.HH.Thermal.SH.DistrHeat.WH.DistrHeat.NoSolar.Steam_Distr</t>
  </si>
  <si>
    <t>TES.ktoe.IE.Res.HH.Thermal.SH.DistrHeat.WH.DistrHeat.Solar</t>
  </si>
  <si>
    <t>TES.ktoe.IE.Res.HH.Thermal.SH.DistrHeat.WH.DistrHeat.Solar.Steam_Distr</t>
  </si>
  <si>
    <t>TES.ktoe.IE.Res.HH.Thermal.SH.DistrHeat.WH.DistrHeat.Solar.Solar</t>
  </si>
  <si>
    <t>TES.ktoe.IE.Res.HH.Thermal.SH.DistrHeat.WH.Elc.NoSolar.Elec</t>
  </si>
  <si>
    <t>TES.ktoe.IE.Res.HH.Thermal.SH.DistrHeat.WH.Elc.Solar</t>
  </si>
  <si>
    <t>TES.ktoe.IE.Res.HH.Thermal.SH.DistrHeat.WH.Elc.Solar.Elec</t>
  </si>
  <si>
    <t>TES.ktoe.IE.Res.HH.Thermal.SH.DistrHeat.WH.Elc.Solar.Solar</t>
  </si>
  <si>
    <t>TES.ktoe.IE.Res.HH.Thermal.SH.DistrHeat.CO</t>
  </si>
  <si>
    <t>TES.ktoe.IE.Res.HH.Thermal.SH.DistrHeat.CO.LPG.LPG</t>
  </si>
  <si>
    <t>TES.ktoe.IE.Res.HH.Thermal.SH.DistrHeat.CO.Elc.Elec</t>
  </si>
  <si>
    <t>TES.ktoe.IE.Res.HH.Thermal.SH.AdvElc</t>
  </si>
  <si>
    <t>TES.ktoe.IE.Res.HH.Thermal.SH.AdvElc.SH</t>
  </si>
  <si>
    <t>TES.ktoe.IE.Res.HH.Thermal.SH.AdvElc.SH.Elec</t>
  </si>
  <si>
    <t>TES.ktoe.IE.Res.HH.Thermal.SH.AdvElc.SC</t>
  </si>
  <si>
    <t>TES.ktoe.IE.Res.HH.Thermal.SH.AdvElc.SC.AC.Elec</t>
  </si>
  <si>
    <t>TES.ktoe.IE.Res.HH.Thermal.SH.AdvElc.WH</t>
  </si>
  <si>
    <t>TES.ktoe.IE.Res.HH.Thermal.SH.AdvElc.WH.LPG.NoSolar.LPG</t>
  </si>
  <si>
    <t>TES.ktoe.IE.Res.HH.Thermal.SH.AdvElc.WH.LPG.Solar</t>
  </si>
  <si>
    <t>TES.ktoe.IE.Res.HH.Thermal.SH.AdvElc.WH.LPG.Solar.LPG</t>
  </si>
  <si>
    <t>TES.ktoe.IE.Res.HH.Thermal.SH.AdvElc.WH.LPG.Solar.Solar</t>
  </si>
  <si>
    <t>TES.ktoe.IE.Res.HH.Thermal.SH.AdvElc.WH.Elc.NoSolar.Elec</t>
  </si>
  <si>
    <t>TES.ktoe.IE.Res.HH.Thermal.SH.AdvElc.WH.Elc.Solar</t>
  </si>
  <si>
    <t>TES.ktoe.IE.Res.HH.Thermal.SH.AdvElc.WH.Elc.Solar.Elec</t>
  </si>
  <si>
    <t>TES.ktoe.IE.Res.HH.Thermal.SH.AdvElc.WH.Elc.Solar.Solar</t>
  </si>
  <si>
    <t>TES.ktoe.IE.Res.HH.Thermal.SH.AdvElc.CO</t>
  </si>
  <si>
    <t>TES.ktoe.IE.Res.HH.Thermal.SH.AdvElc.CO.LPG.LPG</t>
  </si>
  <si>
    <t>TES.ktoe.IE.Res.HH.Thermal.SH.AdvElc.CO.Elc.Elec</t>
  </si>
  <si>
    <t>TES.ktoe.IE.Res.HH.Thermal.SH.ConvElc</t>
  </si>
  <si>
    <t>TES.ktoe.IE.Res.HH.Thermal.SH.ConvElc.SH</t>
  </si>
  <si>
    <t>TES.ktoe.IE.Res.HH.Thermal.SH.ConvElc.SH.Elec</t>
  </si>
  <si>
    <t>TES.ktoe.IE.Res.HH.Thermal.SH.ConvElc.SC</t>
  </si>
  <si>
    <t>TES.ktoe.IE.Res.HH.Thermal.SH.ConvElc.SC.AC.Elec</t>
  </si>
  <si>
    <t>TES.ktoe.IE.Res.HH.Thermal.SH.ConvElc.WH</t>
  </si>
  <si>
    <t>TES.ktoe.IE.Res.HH.Thermal.SH.ConvElc.WH.LPG.NoSolar.LPG</t>
  </si>
  <si>
    <t>TES.ktoe.IE.Res.HH.Thermal.SH.ConvElc.WH.LPG.Solar</t>
  </si>
  <si>
    <t>TES.ktoe.IE.Res.HH.Thermal.SH.ConvElc.WH.LPG.Solar.LPG</t>
  </si>
  <si>
    <t>TES.ktoe.IE.Res.HH.Thermal.SH.ConvElc.WH.LPG.Solar.Solar</t>
  </si>
  <si>
    <t>TES.ktoe.IE.Res.HH.Thermal.SH.ConvElc.WH.Elc.NoSolar.Elec</t>
  </si>
  <si>
    <t>TES.ktoe.IE.Res.HH.Thermal.SH.ConvElc.WH.Elc.Solar</t>
  </si>
  <si>
    <t>TES.ktoe.IE.Res.HH.Thermal.SH.ConvElc.WH.Elc.Solar.Elec</t>
  </si>
  <si>
    <t>TES.ktoe.IE.Res.HH.Thermal.SH.ConvElc.WH.Elc.Solar.Solar</t>
  </si>
  <si>
    <t>TES.ktoe.IE.Res.HH.Thermal.SH.ConvElc.CO</t>
  </si>
  <si>
    <t>TES.ktoe.IE.Res.HH.Thermal.SH.ConvElc.CO.LPG.LPG</t>
  </si>
  <si>
    <t>TES.ktoe.IE.Res.HH.Thermal.SH.ConvElc.CO.Elc.Elec</t>
  </si>
  <si>
    <t>IE - System efficiency indicator (detailed structure)</t>
  </si>
  <si>
    <t>Eff.ratio.IE.Res.HH.Thermal.SH.Solids</t>
  </si>
  <si>
    <t>Eff.ratio.IE.Res.HH.Thermal.SH.Solids.SH</t>
  </si>
  <si>
    <t>Eff.ratio.IE.Res.HH.Thermal.SH.Solids.SH.Solids</t>
  </si>
  <si>
    <t>Eff.ratio.IE.Res.HH.Thermal.SH.Solids.SH.Elec</t>
  </si>
  <si>
    <t>Eff.ratio.IE.Res.HH.Thermal.SH.Solids.SC</t>
  </si>
  <si>
    <t>Eff.ratio.IE.Res.HH.Thermal.SH.Solids.SC.AC.Elec</t>
  </si>
  <si>
    <t>Eff.ratio.IE.Res.HH.Thermal.SH.Solids.WH</t>
  </si>
  <si>
    <t>Eff.ratio.IE.Res.HH.Thermal.SH.Solids.WH.Solids.NoSolar.Solids</t>
  </si>
  <si>
    <t>Eff.ratio.IE.Res.HH.Thermal.SH.Solids.WH.LPG.NoSolar.LPG</t>
  </si>
  <si>
    <t>Eff.ratio.IE.Res.HH.Thermal.SH.Solids.WH.LPG.Solar</t>
  </si>
  <si>
    <t>Eff.ratio.IE.Res.HH.Thermal.SH.Solids.WH.LPG.Solar.LPG</t>
  </si>
  <si>
    <t>Eff.ratio.IE.Res.HH.Thermal.SH.Solids.WH.LPG.Solar.Solar</t>
  </si>
  <si>
    <t>Eff.ratio.IE.Res.HH.Thermal.SH.Solids.WH.Elc.NoSolar.Elec</t>
  </si>
  <si>
    <t>Eff.ratio.IE.Res.HH.Thermal.SH.Solids.WH.Elc.Solar</t>
  </si>
  <si>
    <t>Eff.ratio.IE.Res.HH.Thermal.SH.Solids.WH.Elc.Solar.Elec</t>
  </si>
  <si>
    <t>Eff.ratio.IE.Res.HH.Thermal.SH.Solids.WH.Elc.Solar.Solar</t>
  </si>
  <si>
    <t>Eff.ratio.IE.Res.HH.Thermal.SH.Solids.CO</t>
  </si>
  <si>
    <t>Eff.ratio.IE.Res.HH.Thermal.SH.Solids.CO.Solids.Solids</t>
  </si>
  <si>
    <t>Eff.ratio.IE.Res.HH.Thermal.SH.Solids.CO.LPG.LPG</t>
  </si>
  <si>
    <t>Eff.ratio.IE.Res.HH.Thermal.SH.Solids.CO.Elc.Elec</t>
  </si>
  <si>
    <t>Eff.ratio.IE.Res.HH.Thermal.SH.LPG</t>
  </si>
  <si>
    <t>Eff.ratio.IE.Res.HH.Thermal.SH.LPG.SH</t>
  </si>
  <si>
    <t>Eff.ratio.IE.Res.HH.Thermal.SH.LPG.SH.LPG</t>
  </si>
  <si>
    <t>Eff.ratio.IE.Res.HH.Thermal.SH.LPG.SH.Elec</t>
  </si>
  <si>
    <t>Eff.ratio.IE.Res.HH.Thermal.SH.LPG.SC</t>
  </si>
  <si>
    <t>Eff.ratio.IE.Res.HH.Thermal.SH.LPG.SC.AC.Elec</t>
  </si>
  <si>
    <t>Eff.ratio.IE.Res.HH.Thermal.SH.LPG.WH</t>
  </si>
  <si>
    <t>Eff.ratio.IE.Res.HH.Thermal.SH.LPG.WH.LPG.NoSolar.LPG</t>
  </si>
  <si>
    <t>Eff.ratio.IE.Res.HH.Thermal.SH.LPG.WH.LPG.Solar</t>
  </si>
  <si>
    <t>Eff.ratio.IE.Res.HH.Thermal.SH.LPG.WH.LPG.Solar.LPG</t>
  </si>
  <si>
    <t>Eff.ratio.IE.Res.HH.Thermal.SH.LPG.WH.LPG.Solar.Solar</t>
  </si>
  <si>
    <t>Eff.ratio.IE.Res.HH.Thermal.SH.LPG.WH.Elc.NoSolar.Elec</t>
  </si>
  <si>
    <t>Eff.ratio.IE.Res.HH.Thermal.SH.LPG.WH.Elc.Solar</t>
  </si>
  <si>
    <t>Eff.ratio.IE.Res.HH.Thermal.SH.LPG.WH.Elc.Solar.Elec</t>
  </si>
  <si>
    <t>Eff.ratio.IE.Res.HH.Thermal.SH.LPG.WH.Elc.Solar.Solar</t>
  </si>
  <si>
    <t>Eff.ratio.IE.Res.HH.Thermal.SH.LPG.CO</t>
  </si>
  <si>
    <t>Eff.ratio.IE.Res.HH.Thermal.SH.LPG.CO.LPG.LPG</t>
  </si>
  <si>
    <t>Eff.ratio.IE.Res.HH.Thermal.SH.LPG.CO.Elc.Elec</t>
  </si>
  <si>
    <t>Eff.ratio.IE.Res.HH.Thermal.SH.Oil</t>
  </si>
  <si>
    <t>Eff.ratio.IE.Res.HH.Thermal.SH.Oil.SH</t>
  </si>
  <si>
    <t>Eff.ratio.IE.Res.HH.Thermal.SH.Oil.SH.Oil</t>
  </si>
  <si>
    <t>Eff.ratio.IE.Res.HH.Thermal.SH.Oil.SH.Elec</t>
  </si>
  <si>
    <t>Eff.ratio.IE.Res.HH.Thermal.SH.Oil.SC</t>
  </si>
  <si>
    <t>Eff.ratio.IE.Res.HH.Thermal.SH.Oil.SC.AC.Elec</t>
  </si>
  <si>
    <t>Eff.ratio.IE.Res.HH.Thermal.SH.Oil.WH</t>
  </si>
  <si>
    <t>Eff.ratio.IE.Res.HH.Thermal.SH.Oil.WH.Oil.NoSolar.Oil</t>
  </si>
  <si>
    <t>Eff.ratio.IE.Res.HH.Thermal.SH.Oil.WH.Oil.Solar</t>
  </si>
  <si>
    <t>Eff.ratio.IE.Res.HH.Thermal.SH.Oil.WH.Oil.Solar.Oil</t>
  </si>
  <si>
    <t>Eff.ratio.IE.Res.HH.Thermal.SH.Oil.WH.Oil.Solar.Solar</t>
  </si>
  <si>
    <t>Eff.ratio.IE.Res.HH.Thermal.SH.Oil.WH.Elc.NoSolar.Elec</t>
  </si>
  <si>
    <t>Eff.ratio.IE.Res.HH.Thermal.SH.Oil.WH.Elc.Solar</t>
  </si>
  <si>
    <t>Eff.ratio.IE.Res.HH.Thermal.SH.Oil.WH.Elc.Solar.Elec</t>
  </si>
  <si>
    <t>Eff.ratio.IE.Res.HH.Thermal.SH.Oil.WH.Elc.Solar.Solar</t>
  </si>
  <si>
    <t>Eff.ratio.IE.Res.HH.Thermal.SH.Oil.CO</t>
  </si>
  <si>
    <t>Eff.ratio.IE.Res.HH.Thermal.SH.Oil.CO.LPG.LPG</t>
  </si>
  <si>
    <t>Eff.ratio.IE.Res.HH.Thermal.SH.Oil.CO.Elc.Elec</t>
  </si>
  <si>
    <t>Eff.ratio.IE.Res.HH.Thermal.SH.Gas</t>
  </si>
  <si>
    <t>Eff.ratio.IE.Res.HH.Thermal.SH.Gas.SH</t>
  </si>
  <si>
    <t>Eff.ratio.IE.Res.HH.Thermal.SH.Gas.SH.Gas</t>
  </si>
  <si>
    <t>Eff.ratio.IE.Res.HH.Thermal.SH.Gas.SH.Elec</t>
  </si>
  <si>
    <t>Eff.ratio.IE.Res.HH.Thermal.SH.Gas.SC</t>
  </si>
  <si>
    <t>Eff.ratio.IE.Res.HH.Thermal.SH.Gas.SC.AC.Elec</t>
  </si>
  <si>
    <t>Eff.ratio.IE.Res.HH.Thermal.SH.Gas.WH</t>
  </si>
  <si>
    <t>Eff.ratio.IE.Res.HH.Thermal.SH.Gas.WH.Gas.NoSolar.Gas</t>
  </si>
  <si>
    <t>Eff.ratio.IE.Res.HH.Thermal.SH.Gas.WH.Gas.Solar</t>
  </si>
  <si>
    <t>Eff.ratio.IE.Res.HH.Thermal.SH.Gas.WH.Gas.Solar.Gas</t>
  </si>
  <si>
    <t>Eff.ratio.IE.Res.HH.Thermal.SH.Gas.WH.Gas.Solar.Solar</t>
  </si>
  <si>
    <t>Eff.ratio.IE.Res.HH.Thermal.SH.Gas.WH.Elc.NoSolar.Elec</t>
  </si>
  <si>
    <t>Eff.ratio.IE.Res.HH.Thermal.SH.Gas.WH.Elc.Solar</t>
  </si>
  <si>
    <t>Eff.ratio.IE.Res.HH.Thermal.SH.Gas.WH.Elc.Solar.Elec</t>
  </si>
  <si>
    <t>Eff.ratio.IE.Res.HH.Thermal.SH.Gas.WH.Elc.Solar.Solar</t>
  </si>
  <si>
    <t>Eff.ratio.IE.Res.HH.Thermal.SH.Gas.CO</t>
  </si>
  <si>
    <t>Eff.ratio.IE.Res.HH.Thermal.SH.Gas.CO.Gas.Gas</t>
  </si>
  <si>
    <t>Eff.ratio.IE.Res.HH.Thermal.SH.Gas.CO.Elc.Elec</t>
  </si>
  <si>
    <t>Eff.ratio.IE.Res.HH.Thermal.SH.Biomass</t>
  </si>
  <si>
    <t>Eff.ratio.IE.Res.HH.Thermal.SH.Biomass.SH</t>
  </si>
  <si>
    <t>Eff.ratio.IE.Res.HH.Thermal.SH.Biomass.SH.Biomass</t>
  </si>
  <si>
    <t>Eff.ratio.IE.Res.HH.Thermal.SH.Biomass.SH.Elec</t>
  </si>
  <si>
    <t>Eff.ratio.IE.Res.HH.Thermal.SH.Biomass.SC</t>
  </si>
  <si>
    <t>Eff.ratio.IE.Res.HH.Thermal.SH.Biomass.SC.AC.Elec</t>
  </si>
  <si>
    <t>Eff.ratio.IE.Res.HH.Thermal.SH.Biomass.WH</t>
  </si>
  <si>
    <t>Eff.ratio.IE.Res.HH.Thermal.SH.Biomass.WH.Biomass.NoSolar.Biomass</t>
  </si>
  <si>
    <t>Eff.ratio.IE.Res.HH.Thermal.SH.Biomass.WH.Biomass.Solar</t>
  </si>
  <si>
    <t>Eff.ratio.IE.Res.HH.Thermal.SH.Biomass.WH.Biomass.Solar.Biomass</t>
  </si>
  <si>
    <t>Eff.ratio.IE.Res.HH.Thermal.SH.Biomass.WH.Biomass.Solar.Solar</t>
  </si>
  <si>
    <t>Eff.ratio.IE.Res.HH.Thermal.SH.Biomass.WH.LPG.NoSolar.LPG</t>
  </si>
  <si>
    <t>Eff.ratio.IE.Res.HH.Thermal.SH.Biomass.WH.LPG.Solar</t>
  </si>
  <si>
    <t>Eff.ratio.IE.Res.HH.Thermal.SH.Biomass.WH.LPG.Solar.LPG</t>
  </si>
  <si>
    <t>Eff.ratio.IE.Res.HH.Thermal.SH.Biomass.WH.LPG.Solar.Solar</t>
  </si>
  <si>
    <t>Eff.ratio.IE.Res.HH.Thermal.SH.Biomass.WH.Elc.NoSolar.Elec</t>
  </si>
  <si>
    <t>Eff.ratio.IE.Res.HH.Thermal.SH.Biomass.WH.Elc.Solar</t>
  </si>
  <si>
    <t>Eff.ratio.IE.Res.HH.Thermal.SH.Biomass.WH.Elc.Solar.Elec</t>
  </si>
  <si>
    <t>Eff.ratio.IE.Res.HH.Thermal.SH.Biomass.WH.Elc.Solar.Solar</t>
  </si>
  <si>
    <t>Eff.ratio.IE.Res.HH.Thermal.SH.Biomass.CO</t>
  </si>
  <si>
    <t>Eff.ratio.IE.Res.HH.Thermal.SH.Biomass.CO.Biomass.Biomass</t>
  </si>
  <si>
    <t>Eff.ratio.IE.Res.HH.Thermal.SH.Biomass.CO.LPG.LPG</t>
  </si>
  <si>
    <t>Eff.ratio.IE.Res.HH.Thermal.SH.Biomass.CO.Elc.Elec</t>
  </si>
  <si>
    <t>Eff.ratio.IE.Res.HH.Thermal.SH.Geo</t>
  </si>
  <si>
    <t>Eff.ratio.IE.Res.HH.Thermal.SH.Geo.SH</t>
  </si>
  <si>
    <t>Eff.ratio.IE.Res.HH.Thermal.SH.Geo.SH.Geo</t>
  </si>
  <si>
    <t>Eff.ratio.IE.Res.HH.Thermal.SH.Geo.SH.Elec</t>
  </si>
  <si>
    <t>Eff.ratio.IE.Res.HH.Thermal.SH.Geo.SC</t>
  </si>
  <si>
    <t>Eff.ratio.IE.Res.HH.Thermal.SH.Geo.SC.AC.Elec</t>
  </si>
  <si>
    <t>Eff.ratio.IE.Res.HH.Thermal.SH.Geo.WH</t>
  </si>
  <si>
    <t>Eff.ratio.IE.Res.HH.Thermal.SH.Geo.WH.Geo.NoSolar.Geo</t>
  </si>
  <si>
    <t>Eff.ratio.IE.Res.HH.Thermal.SH.Geo.WH.Geo.Solar</t>
  </si>
  <si>
    <t>Eff.ratio.IE.Res.HH.Thermal.SH.Geo.WH.Geo.Solar.Geo</t>
  </si>
  <si>
    <t>Eff.ratio.IE.Res.HH.Thermal.SH.Geo.WH.Geo.Solar.Solar</t>
  </si>
  <si>
    <t>Eff.ratio.IE.Res.HH.Thermal.SH.Geo.WH.Elc.NoSolar.Elec</t>
  </si>
  <si>
    <t>Eff.ratio.IE.Res.HH.Thermal.SH.Geo.WH.Elc.Solar</t>
  </si>
  <si>
    <t>Eff.ratio.IE.Res.HH.Thermal.SH.Geo.WH.Elc.Solar.Elec</t>
  </si>
  <si>
    <t>Eff.ratio.IE.Res.HH.Thermal.SH.Geo.WH.Elc.Solar.Solar</t>
  </si>
  <si>
    <t>Eff.ratio.IE.Res.HH.Thermal.SH.Geo.CO</t>
  </si>
  <si>
    <t>Eff.ratio.IE.Res.HH.Thermal.SH.Geo.CO.LPG.LPG</t>
  </si>
  <si>
    <t>Eff.ratio.IE.Res.HH.Thermal.SH.Geo.CO.Elc.Elec</t>
  </si>
  <si>
    <t>Eff.ratio.IE.Res.HH.Thermal.SH.DistrHeat</t>
  </si>
  <si>
    <t>Eff.ratio.IE.Res.HH.Thermal.SH.DistrHeat.SH</t>
  </si>
  <si>
    <t>Eff.ratio.IE.Res.HH.Thermal.SH.DistrHeat.SH.Steam_Distr</t>
  </si>
  <si>
    <t>Eff.ratio.IE.Res.HH.Thermal.SH.DistrHeat.SH.Elec</t>
  </si>
  <si>
    <t>Eff.ratio.IE.Res.HH.Thermal.SH.DistrHeat.SC</t>
  </si>
  <si>
    <t>Eff.ratio.IE.Res.HH.Thermal.SH.DistrHeat.SC.AC.Elec</t>
  </si>
  <si>
    <t>Eff.ratio.IE.Res.HH.Thermal.SH.DistrHeat.WH</t>
  </si>
  <si>
    <t>Eff.ratio.IE.Res.HH.Thermal.SH.DistrHeat.WH.DistrHeat.NoSolar.Steam_Distr</t>
  </si>
  <si>
    <t>Eff.ratio.IE.Res.HH.Thermal.SH.DistrHeat.WH.DistrHeat.Solar</t>
  </si>
  <si>
    <t>Eff.ratio.IE.Res.HH.Thermal.SH.DistrHeat.WH.DistrHeat.Solar.Steam_Distr</t>
  </si>
  <si>
    <t>Eff.ratio.IE.Res.HH.Thermal.SH.DistrHeat.WH.DistrHeat.Solar.Solar</t>
  </si>
  <si>
    <t>Eff.ratio.IE.Res.HH.Thermal.SH.DistrHeat.WH.Elc.NoSolar.Elec</t>
  </si>
  <si>
    <t>Eff.ratio.IE.Res.HH.Thermal.SH.DistrHeat.WH.Elc.Solar</t>
  </si>
  <si>
    <t>Eff.ratio.IE.Res.HH.Thermal.SH.DistrHeat.WH.Elc.Solar.Elec</t>
  </si>
  <si>
    <t>Eff.ratio.IE.Res.HH.Thermal.SH.DistrHeat.WH.Elc.Solar.Solar</t>
  </si>
  <si>
    <t>Eff.ratio.IE.Res.HH.Thermal.SH.DistrHeat.CO</t>
  </si>
  <si>
    <t>Eff.ratio.IE.Res.HH.Thermal.SH.DistrHeat.CO.LPG.LPG</t>
  </si>
  <si>
    <t>Eff.ratio.IE.Res.HH.Thermal.SH.DistrHeat.CO.Elc.Elec</t>
  </si>
  <si>
    <t>Eff.ratio.IE.Res.HH.Thermal.SH.AdvElc</t>
  </si>
  <si>
    <t>Eff.ratio.IE.Res.HH.Thermal.SH.AdvElc.SH</t>
  </si>
  <si>
    <t>Eff.ratio.IE.Res.HH.Thermal.SH.AdvElc.SH.Elec</t>
  </si>
  <si>
    <t>Eff.ratio.IE.Res.HH.Thermal.SH.AdvElc.SC</t>
  </si>
  <si>
    <t>Eff.ratio.IE.Res.HH.Thermal.SH.AdvElc.SC.AC.Elec</t>
  </si>
  <si>
    <t>Eff.ratio.IE.Res.HH.Thermal.SH.AdvElc.WH</t>
  </si>
  <si>
    <t>Eff.ratio.IE.Res.HH.Thermal.SH.AdvElc.WH.LPG.NoSolar.LPG</t>
  </si>
  <si>
    <t>Eff.ratio.IE.Res.HH.Thermal.SH.AdvElc.WH.LPG.Solar</t>
  </si>
  <si>
    <t>Eff.ratio.IE.Res.HH.Thermal.SH.AdvElc.WH.LPG.Solar.LPG</t>
  </si>
  <si>
    <t>Eff.ratio.IE.Res.HH.Thermal.SH.AdvElc.WH.LPG.Solar.Solar</t>
  </si>
  <si>
    <t>Eff.ratio.IE.Res.HH.Thermal.SH.AdvElc.WH.Elc.NoSolar.Elec</t>
  </si>
  <si>
    <t>Eff.ratio.IE.Res.HH.Thermal.SH.AdvElc.WH.Elc.Solar</t>
  </si>
  <si>
    <t>Eff.ratio.IE.Res.HH.Thermal.SH.AdvElc.WH.Elc.Solar.Elec</t>
  </si>
  <si>
    <t>Eff.ratio.IE.Res.HH.Thermal.SH.AdvElc.WH.Elc.Solar.Solar</t>
  </si>
  <si>
    <t>Eff.ratio.IE.Res.HH.Thermal.SH.AdvElc.CO</t>
  </si>
  <si>
    <t>Eff.ratio.IE.Res.HH.Thermal.SH.AdvElc.CO.LPG.LPG</t>
  </si>
  <si>
    <t>Eff.ratio.IE.Res.HH.Thermal.SH.AdvElc.CO.Elc.Elec</t>
  </si>
  <si>
    <t>Eff.ratio.IE.Res.HH.Thermal.SH.ConvElc</t>
  </si>
  <si>
    <t>Eff.ratio.IE.Res.HH.Thermal.SH.ConvElc.SH</t>
  </si>
  <si>
    <t>Eff.ratio.IE.Res.HH.Thermal.SH.ConvElc.SH.Elec</t>
  </si>
  <si>
    <t>Eff.ratio.IE.Res.HH.Thermal.SH.ConvElc.SC</t>
  </si>
  <si>
    <t>Eff.ratio.IE.Res.HH.Thermal.SH.ConvElc.SC.AC.Elec</t>
  </si>
  <si>
    <t>Eff.ratio.IE.Res.HH.Thermal.SH.ConvElc.WH</t>
  </si>
  <si>
    <t>Eff.ratio.IE.Res.HH.Thermal.SH.ConvElc.WH.LPG.NoSolar.LPG</t>
  </si>
  <si>
    <t>Eff.ratio.IE.Res.HH.Thermal.SH.ConvElc.WH.LPG.Solar</t>
  </si>
  <si>
    <t>Eff.ratio.IE.Res.HH.Thermal.SH.ConvElc.WH.LPG.Solar.LPG</t>
  </si>
  <si>
    <t>Eff.ratio.IE.Res.HH.Thermal.SH.ConvElc.WH.LPG.Solar.Solar</t>
  </si>
  <si>
    <t>Eff.ratio.IE.Res.HH.Thermal.SH.ConvElc.WH.Elc.NoSolar.Elec</t>
  </si>
  <si>
    <t>Eff.ratio.IE.Res.HH.Thermal.SH.ConvElc.WH.Elc.Solar</t>
  </si>
  <si>
    <t>Eff.ratio.IE.Res.HH.Thermal.SH.ConvElc.WH.Elc.Solar.Elec</t>
  </si>
  <si>
    <t>Eff.ratio.IE.Res.HH.Thermal.SH.ConvElc.WH.Elc.Solar.Solar</t>
  </si>
  <si>
    <t>Eff.ratio.IE.Res.HH.Thermal.SH.ConvElc.CO</t>
  </si>
  <si>
    <t>Eff.ratio.IE.Res.HH.Thermal.SH.ConvElc.CO.LPG.LPG</t>
  </si>
  <si>
    <t>Eff.ratio.IE.Res.HH.Thermal.SH.ConvElc.CO.Elc.Elec</t>
  </si>
  <si>
    <t>IE - CO2 emissions (detailed structure)</t>
  </si>
  <si>
    <t>EMI.ktCO2.IE.Res.HH.Thermal.SH.Solids</t>
  </si>
  <si>
    <t>EMI.ktCO2.IE.Res.HH.Thermal.SH.Solids.SH</t>
  </si>
  <si>
    <t>EMI.ktCO2.IE.Res.HH.Thermal.SH.Solids.SH.Solids</t>
  </si>
  <si>
    <t>EMI.ktCO2.IE.Res.HH.Thermal.SH.Solids.SH.Elec</t>
  </si>
  <si>
    <t>EMI.ktCO2.IE.Res.HH.Thermal.SH.Solids.SC</t>
  </si>
  <si>
    <t>EMI.ktCO2.IE.Res.HH.Thermal.SH.Solids.SC.AC.Elec</t>
  </si>
  <si>
    <t>EMI.ktCO2.IE.Res.HH.Thermal.SH.Solids.WH</t>
  </si>
  <si>
    <t>EMI.ktCO2.IE.Res.HH.Thermal.SH.Solids.WH.Solids.NoSolar.Solids</t>
  </si>
  <si>
    <t>EMI.ktCO2.IE.Res.HH.Thermal.SH.Solids.WH.LPG.NoSolar.LPG</t>
  </si>
  <si>
    <t>EMI.ktCO2.IE.Res.HH.Thermal.SH.Solids.WH.LPG.Solar</t>
  </si>
  <si>
    <t>EMI.ktCO2.IE.Res.HH.Thermal.SH.Solids.WH.LPG.Solar.LPG</t>
  </si>
  <si>
    <t>EMI.ktCO2.IE.Res.HH.Thermal.SH.Solids.WH.LPG.Solar.Solar</t>
  </si>
  <si>
    <t>EMI.ktCO2.IE.Res.HH.Thermal.SH.Solids.WH.Elc.NoSolar.Elec</t>
  </si>
  <si>
    <t>EMI.ktCO2.IE.Res.HH.Thermal.SH.Solids.WH.Elc.Solar</t>
  </si>
  <si>
    <t>EMI.ktCO2.IE.Res.HH.Thermal.SH.Solids.WH.Elc.Solar.Elec</t>
  </si>
  <si>
    <t>EMI.ktCO2.IE.Res.HH.Thermal.SH.Solids.WH.Elc.Solar.Solar</t>
  </si>
  <si>
    <t>EMI.ktCO2.IE.Res.HH.Thermal.SH.Solids.CO</t>
  </si>
  <si>
    <t>EMI.ktCO2.IE.Res.HH.Thermal.SH.Solids.CO.Solids.Solids</t>
  </si>
  <si>
    <t>EMI.ktCO2.IE.Res.HH.Thermal.SH.Solids.CO.LPG.LPG</t>
  </si>
  <si>
    <t>EMI.ktCO2.IE.Res.HH.Thermal.SH.Solids.CO.Elc.Elec</t>
  </si>
  <si>
    <t>EMI.ktCO2.IE.Res.HH.Thermal.SH.LPG</t>
  </si>
  <si>
    <t>EMI.ktCO2.IE.Res.HH.Thermal.SH.LPG.SH</t>
  </si>
  <si>
    <t>EMI.ktCO2.IE.Res.HH.Thermal.SH.LPG.SH.LPG</t>
  </si>
  <si>
    <t>EMI.ktCO2.IE.Res.HH.Thermal.SH.LPG.SH.Elec</t>
  </si>
  <si>
    <t>EMI.ktCO2.IE.Res.HH.Thermal.SH.LPG.SC</t>
  </si>
  <si>
    <t>EMI.ktCO2.IE.Res.HH.Thermal.SH.LPG.SC.AC.Elec</t>
  </si>
  <si>
    <t>EMI.ktCO2.IE.Res.HH.Thermal.SH.LPG.WH</t>
  </si>
  <si>
    <t>EMI.ktCO2.IE.Res.HH.Thermal.SH.LPG.WH.LPG.NoSolar.LPG</t>
  </si>
  <si>
    <t>EMI.ktCO2.IE.Res.HH.Thermal.SH.LPG.WH.LPG.Solar</t>
  </si>
  <si>
    <t>EMI.ktCO2.IE.Res.HH.Thermal.SH.LPG.WH.LPG.Solar.LPG</t>
  </si>
  <si>
    <t>EMI.ktCO2.IE.Res.HH.Thermal.SH.LPG.WH.LPG.Solar.Solar</t>
  </si>
  <si>
    <t>EMI.ktCO2.IE.Res.HH.Thermal.SH.LPG.WH.Elc.NoSolar.Elec</t>
  </si>
  <si>
    <t>EMI.ktCO2.IE.Res.HH.Thermal.SH.LPG.WH.Elc.Solar</t>
  </si>
  <si>
    <t>EMI.ktCO2.IE.Res.HH.Thermal.SH.LPG.WH.Elc.Solar.Elec</t>
  </si>
  <si>
    <t>EMI.ktCO2.IE.Res.HH.Thermal.SH.LPG.WH.Elc.Solar.Solar</t>
  </si>
  <si>
    <t>EMI.ktCO2.IE.Res.HH.Thermal.SH.LPG.CO</t>
  </si>
  <si>
    <t>EMI.ktCO2.IE.Res.HH.Thermal.SH.LPG.CO.LPG.LPG</t>
  </si>
  <si>
    <t>EMI.ktCO2.IE.Res.HH.Thermal.SH.LPG.CO.Elc.Elec</t>
  </si>
  <si>
    <t>EMI.ktCO2.IE.Res.HH.Thermal.SH.Oil</t>
  </si>
  <si>
    <t>EMI.ktCO2.IE.Res.HH.Thermal.SH.Oil.SH</t>
  </si>
  <si>
    <t>EMI.ktCO2.IE.Res.HH.Thermal.SH.Oil.SH.Oil</t>
  </si>
  <si>
    <t>EMI.ktCO2.IE.Res.HH.Thermal.SH.Oil.SH.Elec</t>
  </si>
  <si>
    <t>EMI.ktCO2.IE.Res.HH.Thermal.SH.Oil.SC</t>
  </si>
  <si>
    <t>EMI.ktCO2.IE.Res.HH.Thermal.SH.Oil.SC.AC.Elec</t>
  </si>
  <si>
    <t>EMI.ktCO2.IE.Res.HH.Thermal.SH.Oil.WH</t>
  </si>
  <si>
    <t>EMI.ktCO2.IE.Res.HH.Thermal.SH.Oil.WH.Oil.NoSolar.Oil</t>
  </si>
  <si>
    <t>EMI.ktCO2.IE.Res.HH.Thermal.SH.Oil.WH.Oil.Solar</t>
  </si>
  <si>
    <t>EMI.ktCO2.IE.Res.HH.Thermal.SH.Oil.WH.Oil.Solar.Oil</t>
  </si>
  <si>
    <t>EMI.ktCO2.IE.Res.HH.Thermal.SH.Oil.WH.Oil.Solar.Solar</t>
  </si>
  <si>
    <t>EMI.ktCO2.IE.Res.HH.Thermal.SH.Oil.WH.Elc.NoSolar.Elec</t>
  </si>
  <si>
    <t>EMI.ktCO2.IE.Res.HH.Thermal.SH.Oil.WH.Elc.Solar</t>
  </si>
  <si>
    <t>EMI.ktCO2.IE.Res.HH.Thermal.SH.Oil.WH.Elc.Solar.Elec</t>
  </si>
  <si>
    <t>EMI.ktCO2.IE.Res.HH.Thermal.SH.Oil.WH.Elc.Solar.Solar</t>
  </si>
  <si>
    <t>EMI.ktCO2.IE.Res.HH.Thermal.SH.Oil.CO</t>
  </si>
  <si>
    <t>EMI.ktCO2.IE.Res.HH.Thermal.SH.Oil.CO.LPG.LPG</t>
  </si>
  <si>
    <t>EMI.ktCO2.IE.Res.HH.Thermal.SH.Oil.CO.Elc.Elec</t>
  </si>
  <si>
    <t>EMI.ktCO2.IE.Res.HH.Thermal.SH.Gas</t>
  </si>
  <si>
    <t>EMI.ktCO2.IE.Res.HH.Thermal.SH.Gas.SH</t>
  </si>
  <si>
    <t>EMI.ktCO2.IE.Res.HH.Thermal.SH.Gas.SH.Gas</t>
  </si>
  <si>
    <t>EMI.ktCO2.IE.Res.HH.Thermal.SH.Gas.SH.Elec</t>
  </si>
  <si>
    <t>EMI.ktCO2.IE.Res.HH.Thermal.SH.Gas.SC</t>
  </si>
  <si>
    <t>EMI.ktCO2.IE.Res.HH.Thermal.SH.Gas.SC.AC.Elec</t>
  </si>
  <si>
    <t>EMI.ktCO2.IE.Res.HH.Thermal.SH.Gas.WH</t>
  </si>
  <si>
    <t>EMI.ktCO2.IE.Res.HH.Thermal.SH.Gas.WH.Gas.NoSolar.Gas</t>
  </si>
  <si>
    <t>EMI.ktCO2.IE.Res.HH.Thermal.SH.Gas.WH.Gas.Solar</t>
  </si>
  <si>
    <t>EMI.ktCO2.IE.Res.HH.Thermal.SH.Gas.WH.Gas.Solar.Gas</t>
  </si>
  <si>
    <t>EMI.ktCO2.IE.Res.HH.Thermal.SH.Gas.WH.Gas.Solar.Solar</t>
  </si>
  <si>
    <t>EMI.ktCO2.IE.Res.HH.Thermal.SH.Gas.WH.Elc.NoSolar.Elec</t>
  </si>
  <si>
    <t>EMI.ktCO2.IE.Res.HH.Thermal.SH.Gas.WH.Elc.Solar</t>
  </si>
  <si>
    <t>EMI.ktCO2.IE.Res.HH.Thermal.SH.Gas.WH.Elc.Solar.Elec</t>
  </si>
  <si>
    <t>EMI.ktCO2.IE.Res.HH.Thermal.SH.Gas.WH.Elc.Solar.Solar</t>
  </si>
  <si>
    <t>EMI.ktCO2.IE.Res.HH.Thermal.SH.Gas.CO</t>
  </si>
  <si>
    <t>EMI.ktCO2.IE.Res.HH.Thermal.SH.Gas.CO.Gas.Gas</t>
  </si>
  <si>
    <t>EMI.ktCO2.IE.Res.HH.Thermal.SH.Gas.CO.Elc.Elec</t>
  </si>
  <si>
    <t>EMI.ktCO2.IE.Res.HH.Thermal.SH.Biomass</t>
  </si>
  <si>
    <t>EMI.ktCO2.IE.Res.HH.Thermal.SH.Biomass.SH</t>
  </si>
  <si>
    <t>EMI.ktCO2.IE.Res.HH.Thermal.SH.Biomass.SH.Biomass</t>
  </si>
  <si>
    <t>EMI.ktCO2.IE.Res.HH.Thermal.SH.Biomass.SH.Elec</t>
  </si>
  <si>
    <t>EMI.ktCO2.IE.Res.HH.Thermal.SH.Biomass.SC</t>
  </si>
  <si>
    <t>EMI.ktCO2.IE.Res.HH.Thermal.SH.Biomass.SC.AC.Elec</t>
  </si>
  <si>
    <t>EMI.ktCO2.IE.Res.HH.Thermal.SH.Biomass.WH</t>
  </si>
  <si>
    <t>EMI.ktCO2.IE.Res.HH.Thermal.SH.Biomass.WH.Biomass.NoSolar.Biomass</t>
  </si>
  <si>
    <t>EMI.ktCO2.IE.Res.HH.Thermal.SH.Biomass.WH.Biomass.Solar</t>
  </si>
  <si>
    <t>EMI.ktCO2.IE.Res.HH.Thermal.SH.Biomass.WH.Biomass.Solar.Biomass</t>
  </si>
  <si>
    <t>EMI.ktCO2.IE.Res.HH.Thermal.SH.Biomass.WH.Biomass.Solar.Solar</t>
  </si>
  <si>
    <t>EMI.ktCO2.IE.Res.HH.Thermal.SH.Biomass.WH.LPG.NoSolar.LPG</t>
  </si>
  <si>
    <t>EMI.ktCO2.IE.Res.HH.Thermal.SH.Biomass.WH.LPG.Solar</t>
  </si>
  <si>
    <t>EMI.ktCO2.IE.Res.HH.Thermal.SH.Biomass.WH.LPG.Solar.LPG</t>
  </si>
  <si>
    <t>EMI.ktCO2.IE.Res.HH.Thermal.SH.Biomass.WH.LPG.Solar.Solar</t>
  </si>
  <si>
    <t>EMI.ktCO2.IE.Res.HH.Thermal.SH.Biomass.WH.Elc.NoSolar.Elec</t>
  </si>
  <si>
    <t>EMI.ktCO2.IE.Res.HH.Thermal.SH.Biomass.WH.Elc.Solar</t>
  </si>
  <si>
    <t>EMI.ktCO2.IE.Res.HH.Thermal.SH.Biomass.WH.Elc.Solar.Elec</t>
  </si>
  <si>
    <t>EMI.ktCO2.IE.Res.HH.Thermal.SH.Biomass.WH.Elc.Solar.Solar</t>
  </si>
  <si>
    <t>EMI.ktCO2.IE.Res.HH.Thermal.SH.Biomass.CO</t>
  </si>
  <si>
    <t>EMI.ktCO2.IE.Res.HH.Thermal.SH.Biomass.CO.Biomass.Biomass</t>
  </si>
  <si>
    <t>EMI.ktCO2.IE.Res.HH.Thermal.SH.Biomass.CO.LPG.LPG</t>
  </si>
  <si>
    <t>EMI.ktCO2.IE.Res.HH.Thermal.SH.Biomass.CO.Elc.Elec</t>
  </si>
  <si>
    <t>EMI.ktCO2.IE.Res.HH.Thermal.SH.Geo</t>
  </si>
  <si>
    <t>EMI.ktCO2.IE.Res.HH.Thermal.SH.Geo.SH</t>
  </si>
  <si>
    <t>EMI.ktCO2.IE.Res.HH.Thermal.SH.Geo.SH.Geo</t>
  </si>
  <si>
    <t>EMI.ktCO2.IE.Res.HH.Thermal.SH.Geo.SH.Elec</t>
  </si>
  <si>
    <t>EMI.ktCO2.IE.Res.HH.Thermal.SH.Geo.SC</t>
  </si>
  <si>
    <t>EMI.ktCO2.IE.Res.HH.Thermal.SH.Geo.SC.AC.Elec</t>
  </si>
  <si>
    <t>EMI.ktCO2.IE.Res.HH.Thermal.SH.Geo.WH</t>
  </si>
  <si>
    <t>EMI.ktCO2.IE.Res.HH.Thermal.SH.Geo.WH.Geo.NoSolar.Geo</t>
  </si>
  <si>
    <t>EMI.ktCO2.IE.Res.HH.Thermal.SH.Geo.WH.Geo.Solar</t>
  </si>
  <si>
    <t>EMI.ktCO2.IE.Res.HH.Thermal.SH.Geo.WH.Geo.Solar.Geo</t>
  </si>
  <si>
    <t>EMI.ktCO2.IE.Res.HH.Thermal.SH.Geo.WH.Geo.Solar.Solar</t>
  </si>
  <si>
    <t>EMI.ktCO2.IE.Res.HH.Thermal.SH.Geo.WH.Elc.NoSolar.Elec</t>
  </si>
  <si>
    <t>EMI.ktCO2.IE.Res.HH.Thermal.SH.Geo.WH.Elc.Solar</t>
  </si>
  <si>
    <t>EMI.ktCO2.IE.Res.HH.Thermal.SH.Geo.WH.Elc.Solar.Elec</t>
  </si>
  <si>
    <t>EMI.ktCO2.IE.Res.HH.Thermal.SH.Geo.WH.Elc.Solar.Solar</t>
  </si>
  <si>
    <t>EMI.ktCO2.IE.Res.HH.Thermal.SH.Geo.CO</t>
  </si>
  <si>
    <t>EMI.ktCO2.IE.Res.HH.Thermal.SH.Geo.CO.LPG.LPG</t>
  </si>
  <si>
    <t>EMI.ktCO2.IE.Res.HH.Thermal.SH.Geo.CO.Elc.Elec</t>
  </si>
  <si>
    <t>EMI.ktCO2.IE.Res.HH.Thermal.SH.DistrHeat</t>
  </si>
  <si>
    <t>EMI.ktCO2.IE.Res.HH.Thermal.SH.DistrHeat.SH</t>
  </si>
  <si>
    <t>EMI.ktCO2.IE.Res.HH.Thermal.SH.DistrHeat.SH.Steam_Distr</t>
  </si>
  <si>
    <t>EMI.ktCO2.IE.Res.HH.Thermal.SH.DistrHeat.SH.Elec</t>
  </si>
  <si>
    <t>EMI.ktCO2.IE.Res.HH.Thermal.SH.DistrHeat.SC</t>
  </si>
  <si>
    <t>EMI.ktCO2.IE.Res.HH.Thermal.SH.DistrHeat.SC.AC.Elec</t>
  </si>
  <si>
    <t>EMI.ktCO2.IE.Res.HH.Thermal.SH.DistrHeat.WH</t>
  </si>
  <si>
    <t>EMI.ktCO2.IE.Res.HH.Thermal.SH.DistrHeat.WH.DistrHeat.NoSolar.Steam_Distr</t>
  </si>
  <si>
    <t>EMI.ktCO2.IE.Res.HH.Thermal.SH.DistrHeat.WH.DistrHeat.Solar</t>
  </si>
  <si>
    <t>EMI.ktCO2.IE.Res.HH.Thermal.SH.DistrHeat.WH.DistrHeat.Solar.Steam_Distr</t>
  </si>
  <si>
    <t>EMI.ktCO2.IE.Res.HH.Thermal.SH.DistrHeat.WH.DistrHeat.Solar.Solar</t>
  </si>
  <si>
    <t>EMI.ktCO2.IE.Res.HH.Thermal.SH.DistrHeat.WH.Elc.NoSolar.Elec</t>
  </si>
  <si>
    <t>EMI.ktCO2.IE.Res.HH.Thermal.SH.DistrHeat.WH.Elc.Solar</t>
  </si>
  <si>
    <t>EMI.ktCO2.IE.Res.HH.Thermal.SH.DistrHeat.WH.Elc.Solar.Elec</t>
  </si>
  <si>
    <t>EMI.ktCO2.IE.Res.HH.Thermal.SH.DistrHeat.WH.Elc.Solar.Solar</t>
  </si>
  <si>
    <t>EMI.ktCO2.IE.Res.HH.Thermal.SH.DistrHeat.CO</t>
  </si>
  <si>
    <t>EMI.ktCO2.IE.Res.HH.Thermal.SH.DistrHeat.CO.LPG.LPG</t>
  </si>
  <si>
    <t>EMI.ktCO2.IE.Res.HH.Thermal.SH.DistrHeat.CO.Elc.Elec</t>
  </si>
  <si>
    <t>EMI.ktCO2.IE.Res.HH.Thermal.SH.AdvElc</t>
  </si>
  <si>
    <t>EMI.ktCO2.IE.Res.HH.Thermal.SH.AdvElc.SH</t>
  </si>
  <si>
    <t>EMI.ktCO2.IE.Res.HH.Thermal.SH.AdvElc.SH.Elec</t>
  </si>
  <si>
    <t>EMI.ktCO2.IE.Res.HH.Thermal.SH.AdvElc.SC</t>
  </si>
  <si>
    <t>EMI.ktCO2.IE.Res.HH.Thermal.SH.AdvElc.SC.AC.Elec</t>
  </si>
  <si>
    <t>EMI.ktCO2.IE.Res.HH.Thermal.SH.AdvElc.WH</t>
  </si>
  <si>
    <t>EMI.ktCO2.IE.Res.HH.Thermal.SH.AdvElc.WH.LPG.NoSolar.LPG</t>
  </si>
  <si>
    <t>EMI.ktCO2.IE.Res.HH.Thermal.SH.AdvElc.WH.LPG.Solar</t>
  </si>
  <si>
    <t>EMI.ktCO2.IE.Res.HH.Thermal.SH.AdvElc.WH.LPG.Solar.LPG</t>
  </si>
  <si>
    <t>EMI.ktCO2.IE.Res.HH.Thermal.SH.AdvElc.WH.LPG.Solar.Solar</t>
  </si>
  <si>
    <t>EMI.ktCO2.IE.Res.HH.Thermal.SH.AdvElc.WH.Elc.NoSolar.Elec</t>
  </si>
  <si>
    <t>EMI.ktCO2.IE.Res.HH.Thermal.SH.AdvElc.WH.Elc.Solar</t>
  </si>
  <si>
    <t>EMI.ktCO2.IE.Res.HH.Thermal.SH.AdvElc.WH.Elc.Solar.Elec</t>
  </si>
  <si>
    <t>EMI.ktCO2.IE.Res.HH.Thermal.SH.AdvElc.WH.Elc.Solar.Solar</t>
  </si>
  <si>
    <t>EMI.ktCO2.IE.Res.HH.Thermal.SH.AdvElc.CO</t>
  </si>
  <si>
    <t>EMI.ktCO2.IE.Res.HH.Thermal.SH.AdvElc.CO.LPG.LPG</t>
  </si>
  <si>
    <t>EMI.ktCO2.IE.Res.HH.Thermal.SH.AdvElc.CO.Elc.Elec</t>
  </si>
  <si>
    <t>EMI.ktCO2.IE.Res.HH.Thermal.SH.ConvElc</t>
  </si>
  <si>
    <t>EMI.ktCO2.IE.Res.HH.Thermal.SH.ConvElc.SH</t>
  </si>
  <si>
    <t>EMI.ktCO2.IE.Res.HH.Thermal.SH.ConvElc.SH.Elec</t>
  </si>
  <si>
    <t>EMI.ktCO2.IE.Res.HH.Thermal.SH.ConvElc.SC</t>
  </si>
  <si>
    <t>EMI.ktCO2.IE.Res.HH.Thermal.SH.ConvElc.SC.AC.Elec</t>
  </si>
  <si>
    <t>EMI.ktCO2.IE.Res.HH.Thermal.SH.ConvElc.WH</t>
  </si>
  <si>
    <t>EMI.ktCO2.IE.Res.HH.Thermal.SH.ConvElc.WH.LPG.NoSolar.LPG</t>
  </si>
  <si>
    <t>EMI.ktCO2.IE.Res.HH.Thermal.SH.ConvElc.WH.LPG.Solar</t>
  </si>
  <si>
    <t>EMI.ktCO2.IE.Res.HH.Thermal.SH.ConvElc.WH.LPG.Solar.LPG</t>
  </si>
  <si>
    <t>EMI.ktCO2.IE.Res.HH.Thermal.SH.ConvElc.WH.LPG.Solar.Solar</t>
  </si>
  <si>
    <t>EMI.ktCO2.IE.Res.HH.Thermal.SH.ConvElc.WH.Elc.NoSolar.Elec</t>
  </si>
  <si>
    <t>EMI.ktCO2.IE.Res.HH.Thermal.SH.ConvElc.WH.Elc.Solar</t>
  </si>
  <si>
    <t>EMI.ktCO2.IE.Res.HH.Thermal.SH.ConvElc.WH.Elc.Solar.Elec</t>
  </si>
  <si>
    <t>EMI.ktCO2.IE.Res.HH.Thermal.SH.ConvElc.WH.Elc.Solar.Solar</t>
  </si>
  <si>
    <t>EMI.ktCO2.IE.Res.HH.Thermal.SH.ConvElc.CO</t>
  </si>
  <si>
    <t>EMI.ktCO2.IE.Res.HH.Thermal.SH.ConvElc.CO.LPG.LPG</t>
  </si>
  <si>
    <t>EMI.ktCO2.IE.Res.HH.Thermal.SH.ConvElc.CO.Elc.Elec</t>
  </si>
  <si>
    <t>IE - Final energy consumption per household (detailed structure)</t>
  </si>
  <si>
    <t>FEC_per_household.kWh.IE.Res.HH.Thermal.SH.Solids</t>
  </si>
  <si>
    <t>FEC_per_household.kWh.IE.Res.HH.Thermal.SH.Solids.SH</t>
  </si>
  <si>
    <t>FEC_per_household.kWh.IE.Res.HH.Thermal.SH.Solids.SH.Solids</t>
  </si>
  <si>
    <t>FEC_per_household.kWh.IE.Res.HH.Thermal.SH.Solids.SH.Elec</t>
  </si>
  <si>
    <t>FEC_per_household.kWh.IE.Res.HH.Thermal.SH.Solids.SC</t>
  </si>
  <si>
    <t>FEC_per_household.kWh.IE.Res.HH.Thermal.SH.Solids.SC.AC.Elec</t>
  </si>
  <si>
    <t>FEC_per_household.kWh.IE.Res.HH.Thermal.SH.Solids.WH</t>
  </si>
  <si>
    <t>FEC_per_household.kWh.IE.Res.HH.Thermal.SH.Solids.WH.Solids.NoSolar.Solids</t>
  </si>
  <si>
    <t>FEC_per_household.kWh.IE.Res.HH.Thermal.SH.Solids.WH.LPG.NoSolar.LPG</t>
  </si>
  <si>
    <t>FEC_per_household.kWh.IE.Res.HH.Thermal.SH.Solids.WH.LPG.Solar</t>
  </si>
  <si>
    <t>FEC_per_household.kWh.IE.Res.HH.Thermal.SH.Solids.WH.LPG.Solar.LPG</t>
  </si>
  <si>
    <t>FEC_per_household.kWh.IE.Res.HH.Thermal.SH.Solids.WH.LPG.Solar.Solar</t>
  </si>
  <si>
    <t>FEC_per_household.kWh.IE.Res.HH.Thermal.SH.Solids.WH.Elc.NoSolar.Elec</t>
  </si>
  <si>
    <t>FEC_per_household.kWh.IE.Res.HH.Thermal.SH.Solids.WH.Elc.Solar</t>
  </si>
  <si>
    <t>FEC_per_household.kWh.IE.Res.HH.Thermal.SH.Solids.WH.Elc.Solar.Elec</t>
  </si>
  <si>
    <t>FEC_per_household.kWh.IE.Res.HH.Thermal.SH.Solids.WH.Elc.Solar.Solar</t>
  </si>
  <si>
    <t>FEC_per_household.kWh.IE.Res.HH.Thermal.SH.Solids.CO</t>
  </si>
  <si>
    <t>FEC_per_household.kWh.IE.Res.HH.Thermal.SH.Solids.CO.Solids.Solids</t>
  </si>
  <si>
    <t>FEC_per_household.kWh.IE.Res.HH.Thermal.SH.Solids.CO.LPG.LPG</t>
  </si>
  <si>
    <t>FEC_per_household.kWh.IE.Res.HH.Thermal.SH.Solids.CO.Elc.Elec</t>
  </si>
  <si>
    <t>FEC_per_household.kWh.IE.Res.HH.Thermal.SH.LPG</t>
  </si>
  <si>
    <t>FEC_per_household.kWh.IE.Res.HH.Thermal.SH.LPG.SH</t>
  </si>
  <si>
    <t>FEC_per_household.kWh.IE.Res.HH.Thermal.SH.LPG.SH.LPG</t>
  </si>
  <si>
    <t>FEC_per_household.kWh.IE.Res.HH.Thermal.SH.LPG.SH.Elec</t>
  </si>
  <si>
    <t>FEC_per_household.kWh.IE.Res.HH.Thermal.SH.LPG.SC</t>
  </si>
  <si>
    <t>FEC_per_household.kWh.IE.Res.HH.Thermal.SH.LPG.SC.AC.Elec</t>
  </si>
  <si>
    <t>FEC_per_household.kWh.IE.Res.HH.Thermal.SH.LPG.WH</t>
  </si>
  <si>
    <t>FEC_per_household.kWh.IE.Res.HH.Thermal.SH.LPG.WH.LPG.NoSolar.LPG</t>
  </si>
  <si>
    <t>FEC_per_household.kWh.IE.Res.HH.Thermal.SH.LPG.WH.LPG.Solar</t>
  </si>
  <si>
    <t>FEC_per_household.kWh.IE.Res.HH.Thermal.SH.LPG.WH.LPG.Solar.LPG</t>
  </si>
  <si>
    <t>FEC_per_household.kWh.IE.Res.HH.Thermal.SH.LPG.WH.LPG.Solar.Solar</t>
  </si>
  <si>
    <t>FEC_per_household.kWh.IE.Res.HH.Thermal.SH.LPG.WH.Elc.NoSolar.Elec</t>
  </si>
  <si>
    <t>FEC_per_household.kWh.IE.Res.HH.Thermal.SH.LPG.WH.Elc.Solar</t>
  </si>
  <si>
    <t>FEC_per_household.kWh.IE.Res.HH.Thermal.SH.LPG.WH.Elc.Solar.Elec</t>
  </si>
  <si>
    <t>FEC_per_household.kWh.IE.Res.HH.Thermal.SH.LPG.WH.Elc.Solar.Solar</t>
  </si>
  <si>
    <t>FEC_per_household.kWh.IE.Res.HH.Thermal.SH.LPG.CO</t>
  </si>
  <si>
    <t>FEC_per_household.kWh.IE.Res.HH.Thermal.SH.LPG.CO.LPG.LPG</t>
  </si>
  <si>
    <t>FEC_per_household.kWh.IE.Res.HH.Thermal.SH.LPG.CO.Elc.Elec</t>
  </si>
  <si>
    <t>FEC_per_household.kWh.IE.Res.HH.Thermal.SH.Oil</t>
  </si>
  <si>
    <t>FEC_per_household.kWh.IE.Res.HH.Thermal.SH.Oil.SH</t>
  </si>
  <si>
    <t>FEC_per_household.kWh.IE.Res.HH.Thermal.SH.Oil.SH.Oil</t>
  </si>
  <si>
    <t>FEC_per_household.kWh.IE.Res.HH.Thermal.SH.Oil.SH.Elec</t>
  </si>
  <si>
    <t>FEC_per_household.kWh.IE.Res.HH.Thermal.SH.Oil.SC</t>
  </si>
  <si>
    <t>FEC_per_household.kWh.IE.Res.HH.Thermal.SH.Oil.SC.AC.Elec</t>
  </si>
  <si>
    <t>FEC_per_household.kWh.IE.Res.HH.Thermal.SH.Oil.WH</t>
  </si>
  <si>
    <t>FEC_per_household.kWh.IE.Res.HH.Thermal.SH.Oil.WH.Oil.NoSolar.Oil</t>
  </si>
  <si>
    <t>FEC_per_household.kWh.IE.Res.HH.Thermal.SH.Oil.WH.Oil.Solar</t>
  </si>
  <si>
    <t>FEC_per_household.kWh.IE.Res.HH.Thermal.SH.Oil.WH.Oil.Solar.Oil</t>
  </si>
  <si>
    <t>FEC_per_household.kWh.IE.Res.HH.Thermal.SH.Oil.WH.Oil.Solar.Solar</t>
  </si>
  <si>
    <t>FEC_per_household.kWh.IE.Res.HH.Thermal.SH.Oil.WH.Elc.NoSolar.Elec</t>
  </si>
  <si>
    <t>FEC_per_household.kWh.IE.Res.HH.Thermal.SH.Oil.WH.Elc.Solar</t>
  </si>
  <si>
    <t>FEC_per_household.kWh.IE.Res.HH.Thermal.SH.Oil.WH.Elc.Solar.Elec</t>
  </si>
  <si>
    <t>FEC_per_household.kWh.IE.Res.HH.Thermal.SH.Oil.WH.Elc.Solar.Solar</t>
  </si>
  <si>
    <t>FEC_per_household.kWh.IE.Res.HH.Thermal.SH.Oil.CO</t>
  </si>
  <si>
    <t>FEC_per_household.kWh.IE.Res.HH.Thermal.SH.Oil.CO.LPG.LPG</t>
  </si>
  <si>
    <t>FEC_per_household.kWh.IE.Res.HH.Thermal.SH.Oil.CO.Elc.Elec</t>
  </si>
  <si>
    <t>FEC_per_household.kWh.IE.Res.HH.Thermal.SH.Gas</t>
  </si>
  <si>
    <t>FEC_per_household.kWh.IE.Res.HH.Thermal.SH.Gas.SH</t>
  </si>
  <si>
    <t>FEC_per_household.kWh.IE.Res.HH.Thermal.SH.Gas.SH.Gas</t>
  </si>
  <si>
    <t>FEC_per_household.kWh.IE.Res.HH.Thermal.SH.Gas.SH.Elec</t>
  </si>
  <si>
    <t>FEC_per_household.kWh.IE.Res.HH.Thermal.SH.Gas.SC</t>
  </si>
  <si>
    <t>FEC_per_household.kWh.IE.Res.HH.Thermal.SH.Gas.SC.AC.Elec</t>
  </si>
  <si>
    <t>FEC_per_household.kWh.IE.Res.HH.Thermal.SH.Gas.WH</t>
  </si>
  <si>
    <t>FEC_per_household.kWh.IE.Res.HH.Thermal.SH.Gas.WH.Gas.NoSolar.Gas</t>
  </si>
  <si>
    <t>FEC_per_household.kWh.IE.Res.HH.Thermal.SH.Gas.WH.Gas.Solar</t>
  </si>
  <si>
    <t>FEC_per_household.kWh.IE.Res.HH.Thermal.SH.Gas.WH.Gas.Solar.Gas</t>
  </si>
  <si>
    <t>FEC_per_household.kWh.IE.Res.HH.Thermal.SH.Gas.WH.Gas.Solar.Solar</t>
  </si>
  <si>
    <t>FEC_per_household.kWh.IE.Res.HH.Thermal.SH.Gas.WH.Elc.NoSolar.Elec</t>
  </si>
  <si>
    <t>FEC_per_household.kWh.IE.Res.HH.Thermal.SH.Gas.WH.Elc.Solar</t>
  </si>
  <si>
    <t>FEC_per_household.kWh.IE.Res.HH.Thermal.SH.Gas.WH.Elc.Solar.Elec</t>
  </si>
  <si>
    <t>FEC_per_household.kWh.IE.Res.HH.Thermal.SH.Gas.WH.Elc.Solar.Solar</t>
  </si>
  <si>
    <t>FEC_per_household.kWh.IE.Res.HH.Thermal.SH.Gas.CO</t>
  </si>
  <si>
    <t>FEC_per_household.kWh.IE.Res.HH.Thermal.SH.Gas.CO.Gas.Gas</t>
  </si>
  <si>
    <t>FEC_per_household.kWh.IE.Res.HH.Thermal.SH.Gas.CO.Elc.Elec</t>
  </si>
  <si>
    <t>FEC_per_household.kWh.IE.Res.HH.Thermal.SH.Biomass</t>
  </si>
  <si>
    <t>FEC_per_household.kWh.IE.Res.HH.Thermal.SH.Biomass.SH</t>
  </si>
  <si>
    <t>FEC_per_household.kWh.IE.Res.HH.Thermal.SH.Biomass.SH.Biomass</t>
  </si>
  <si>
    <t>FEC_per_household.kWh.IE.Res.HH.Thermal.SH.Biomass.SH.Elec</t>
  </si>
  <si>
    <t>FEC_per_household.kWh.IE.Res.HH.Thermal.SH.Biomass.SC</t>
  </si>
  <si>
    <t>FEC_per_household.kWh.IE.Res.HH.Thermal.SH.Biomass.SC.AC.Elec</t>
  </si>
  <si>
    <t>FEC_per_household.kWh.IE.Res.HH.Thermal.SH.Biomass.WH</t>
  </si>
  <si>
    <t>FEC_per_household.kWh.IE.Res.HH.Thermal.SH.Biomass.WH.Biomass.NoSolar.Biomass</t>
  </si>
  <si>
    <t>FEC_per_household.kWh.IE.Res.HH.Thermal.SH.Biomass.WH.Biomass.Solar</t>
  </si>
  <si>
    <t>FEC_per_household.kWh.IE.Res.HH.Thermal.SH.Biomass.WH.Biomass.Solar.Biomass</t>
  </si>
  <si>
    <t>FEC_per_household.kWh.IE.Res.HH.Thermal.SH.Biomass.WH.Biomass.Solar.Solar</t>
  </si>
  <si>
    <t>FEC_per_household.kWh.IE.Res.HH.Thermal.SH.Biomass.WH.LPG.NoSolar.LPG</t>
  </si>
  <si>
    <t>FEC_per_household.kWh.IE.Res.HH.Thermal.SH.Biomass.WH.LPG.Solar</t>
  </si>
  <si>
    <t>FEC_per_household.kWh.IE.Res.HH.Thermal.SH.Biomass.WH.LPG.Solar.LPG</t>
  </si>
  <si>
    <t>FEC_per_household.kWh.IE.Res.HH.Thermal.SH.Biomass.WH.LPG.Solar.Solar</t>
  </si>
  <si>
    <t>FEC_per_household.kWh.IE.Res.HH.Thermal.SH.Biomass.WH.Elc.NoSolar.Elec</t>
  </si>
  <si>
    <t>FEC_per_household.kWh.IE.Res.HH.Thermal.SH.Biomass.WH.Elc.Solar</t>
  </si>
  <si>
    <t>FEC_per_household.kWh.IE.Res.HH.Thermal.SH.Biomass.WH.Elc.Solar.Elec</t>
  </si>
  <si>
    <t>FEC_per_household.kWh.IE.Res.HH.Thermal.SH.Biomass.WH.Elc.Solar.Solar</t>
  </si>
  <si>
    <t>FEC_per_household.kWh.IE.Res.HH.Thermal.SH.Biomass.CO</t>
  </si>
  <si>
    <t>FEC_per_household.kWh.IE.Res.HH.Thermal.SH.Biomass.CO.Biomass.Biomass</t>
  </si>
  <si>
    <t>FEC_per_household.kWh.IE.Res.HH.Thermal.SH.Biomass.CO.LPG.LPG</t>
  </si>
  <si>
    <t>FEC_per_household.kWh.IE.Res.HH.Thermal.SH.Biomass.CO.Elc.Elec</t>
  </si>
  <si>
    <t>FEC_per_household.kWh.IE.Res.HH.Thermal.SH.Geo</t>
  </si>
  <si>
    <t>FEC_per_household.kWh.IE.Res.HH.Thermal.SH.Geo.SH</t>
  </si>
  <si>
    <t>FEC_per_household.kWh.IE.Res.HH.Thermal.SH.Geo.SH.Geo</t>
  </si>
  <si>
    <t>FEC_per_household.kWh.IE.Res.HH.Thermal.SH.Geo.SH.Elec</t>
  </si>
  <si>
    <t>FEC_per_household.kWh.IE.Res.HH.Thermal.SH.Geo.SC</t>
  </si>
  <si>
    <t>FEC_per_household.kWh.IE.Res.HH.Thermal.SH.Geo.SC.AC.Elec</t>
  </si>
  <si>
    <t>FEC_per_household.kWh.IE.Res.HH.Thermal.SH.Geo.WH</t>
  </si>
  <si>
    <t>FEC_per_household.kWh.IE.Res.HH.Thermal.SH.Geo.WH.Geo.NoSolar.Geo</t>
  </si>
  <si>
    <t>FEC_per_household.kWh.IE.Res.HH.Thermal.SH.Geo.WH.Geo.Solar</t>
  </si>
  <si>
    <t>FEC_per_household.kWh.IE.Res.HH.Thermal.SH.Geo.WH.Geo.Solar.Geo</t>
  </si>
  <si>
    <t>FEC_per_household.kWh.IE.Res.HH.Thermal.SH.Geo.WH.Geo.Solar.Solar</t>
  </si>
  <si>
    <t>FEC_per_household.kWh.IE.Res.HH.Thermal.SH.Geo.WH.Elc.NoSolar.Elec</t>
  </si>
  <si>
    <t>FEC_per_household.kWh.IE.Res.HH.Thermal.SH.Geo.WH.Elc.Solar</t>
  </si>
  <si>
    <t>FEC_per_household.kWh.IE.Res.HH.Thermal.SH.Geo.WH.Elc.Solar.Elec</t>
  </si>
  <si>
    <t>FEC_per_household.kWh.IE.Res.HH.Thermal.SH.Geo.WH.Elc.Solar.Solar</t>
  </si>
  <si>
    <t>FEC_per_household.kWh.IE.Res.HH.Thermal.SH.Geo.CO</t>
  </si>
  <si>
    <t>FEC_per_household.kWh.IE.Res.HH.Thermal.SH.Geo.CO.LPG.LPG</t>
  </si>
  <si>
    <t>FEC_per_household.kWh.IE.Res.HH.Thermal.SH.Geo.CO.Elc.Elec</t>
  </si>
  <si>
    <t>FEC_per_household.kWh.IE.Res.HH.Thermal.SH.DistrHeat</t>
  </si>
  <si>
    <t>FEC_per_household.kWh.IE.Res.HH.Thermal.SH.DistrHeat.SH</t>
  </si>
  <si>
    <t>FEC_per_household.kWh.IE.Res.HH.Thermal.SH.DistrHeat.SH.Steam_Distr</t>
  </si>
  <si>
    <t>FEC_per_household.kWh.IE.Res.HH.Thermal.SH.DistrHeat.SH.Elec</t>
  </si>
  <si>
    <t>FEC_per_household.kWh.IE.Res.HH.Thermal.SH.DistrHeat.SC</t>
  </si>
  <si>
    <t>FEC_per_household.kWh.IE.Res.HH.Thermal.SH.DistrHeat.SC.AC.Elec</t>
  </si>
  <si>
    <t>FEC_per_household.kWh.IE.Res.HH.Thermal.SH.DistrHeat.WH</t>
  </si>
  <si>
    <t>FEC_per_household.kWh.IE.Res.HH.Thermal.SH.DistrHeat.WH.DistrHeat.NoSolar.Steam_Distr</t>
  </si>
  <si>
    <t>FEC_per_household.kWh.IE.Res.HH.Thermal.SH.DistrHeat.WH.DistrHeat.Solar</t>
  </si>
  <si>
    <t>FEC_per_household.kWh.IE.Res.HH.Thermal.SH.DistrHeat.WH.DistrHeat.Solar.Steam_Distr</t>
  </si>
  <si>
    <t>FEC_per_household.kWh.IE.Res.HH.Thermal.SH.DistrHeat.WH.DistrHeat.Solar.Solar</t>
  </si>
  <si>
    <t>FEC_per_household.kWh.IE.Res.HH.Thermal.SH.DistrHeat.WH.Elc.NoSolar.Elec</t>
  </si>
  <si>
    <t>FEC_per_household.kWh.IE.Res.HH.Thermal.SH.DistrHeat.WH.Elc.Solar</t>
  </si>
  <si>
    <t>FEC_per_household.kWh.IE.Res.HH.Thermal.SH.DistrHeat.WH.Elc.Solar.Elec</t>
  </si>
  <si>
    <t>FEC_per_household.kWh.IE.Res.HH.Thermal.SH.DistrHeat.WH.Elc.Solar.Solar</t>
  </si>
  <si>
    <t>FEC_per_household.kWh.IE.Res.HH.Thermal.SH.DistrHeat.CO</t>
  </si>
  <si>
    <t>FEC_per_household.kWh.IE.Res.HH.Thermal.SH.DistrHeat.CO.LPG.LPG</t>
  </si>
  <si>
    <t>FEC_per_household.kWh.IE.Res.HH.Thermal.SH.DistrHeat.CO.Elc.Elec</t>
  </si>
  <si>
    <t>FEC_per_household.kWh.IE.Res.HH.Thermal.SH.AdvElc</t>
  </si>
  <si>
    <t>FEC_per_household.kWh.IE.Res.HH.Thermal.SH.AdvElc.SH</t>
  </si>
  <si>
    <t>FEC_per_household.kWh.IE.Res.HH.Thermal.SH.AdvElc.SH.Elec</t>
  </si>
  <si>
    <t>FEC_per_household.kWh.IE.Res.HH.Thermal.SH.AdvElc.SC</t>
  </si>
  <si>
    <t>FEC_per_household.kWh.IE.Res.HH.Thermal.SH.AdvElc.SC.AC.Elec</t>
  </si>
  <si>
    <t>FEC_per_household.kWh.IE.Res.HH.Thermal.SH.AdvElc.WH</t>
  </si>
  <si>
    <t>FEC_per_household.kWh.IE.Res.HH.Thermal.SH.AdvElc.WH.LPG.NoSolar.LPG</t>
  </si>
  <si>
    <t>FEC_per_household.kWh.IE.Res.HH.Thermal.SH.AdvElc.WH.LPG.Solar</t>
  </si>
  <si>
    <t>FEC_per_household.kWh.IE.Res.HH.Thermal.SH.AdvElc.WH.LPG.Solar.LPG</t>
  </si>
  <si>
    <t>FEC_per_household.kWh.IE.Res.HH.Thermal.SH.AdvElc.WH.LPG.Solar.Solar</t>
  </si>
  <si>
    <t>FEC_per_household.kWh.IE.Res.HH.Thermal.SH.AdvElc.WH.Elc.NoSolar.Elec</t>
  </si>
  <si>
    <t>FEC_per_household.kWh.IE.Res.HH.Thermal.SH.AdvElc.WH.Elc.Solar</t>
  </si>
  <si>
    <t>FEC_per_household.kWh.IE.Res.HH.Thermal.SH.AdvElc.WH.Elc.Solar.Elec</t>
  </si>
  <si>
    <t>FEC_per_household.kWh.IE.Res.HH.Thermal.SH.AdvElc.WH.Elc.Solar.Solar</t>
  </si>
  <si>
    <t>FEC_per_household.kWh.IE.Res.HH.Thermal.SH.AdvElc.CO</t>
  </si>
  <si>
    <t>FEC_per_household.kWh.IE.Res.HH.Thermal.SH.AdvElc.CO.LPG.LPG</t>
  </si>
  <si>
    <t>FEC_per_household.kWh.IE.Res.HH.Thermal.SH.AdvElc.CO.Elc.Elec</t>
  </si>
  <si>
    <t>FEC_per_household.kWh.IE.Res.HH.Thermal.SH.ConvElc</t>
  </si>
  <si>
    <t>FEC_per_household.kWh.IE.Res.HH.Thermal.SH.ConvElc.SH</t>
  </si>
  <si>
    <t>FEC_per_household.kWh.IE.Res.HH.Thermal.SH.ConvElc.SH.Elec</t>
  </si>
  <si>
    <t>FEC_per_household.kWh.IE.Res.HH.Thermal.SH.ConvElc.SC</t>
  </si>
  <si>
    <t>FEC_per_household.kWh.IE.Res.HH.Thermal.SH.ConvElc.SC.AC.Elec</t>
  </si>
  <si>
    <t>FEC_per_household.kWh.IE.Res.HH.Thermal.SH.ConvElc.WH</t>
  </si>
  <si>
    <t>FEC_per_household.kWh.IE.Res.HH.Thermal.SH.ConvElc.WH.LPG.NoSolar.LPG</t>
  </si>
  <si>
    <t>FEC_per_household.kWh.IE.Res.HH.Thermal.SH.ConvElc.WH.LPG.Solar</t>
  </si>
  <si>
    <t>FEC_per_household.kWh.IE.Res.HH.Thermal.SH.ConvElc.WH.LPG.Solar.LPG</t>
  </si>
  <si>
    <t>FEC_per_household.kWh.IE.Res.HH.Thermal.SH.ConvElc.WH.LPG.Solar.Solar</t>
  </si>
  <si>
    <t>FEC_per_household.kWh.IE.Res.HH.Thermal.SH.ConvElc.WH.Elc.NoSolar.Elec</t>
  </si>
  <si>
    <t>FEC_per_household.kWh.IE.Res.HH.Thermal.SH.ConvElc.WH.Elc.Solar</t>
  </si>
  <si>
    <t>FEC_per_household.kWh.IE.Res.HH.Thermal.SH.ConvElc.WH.Elc.Solar.Elec</t>
  </si>
  <si>
    <t>FEC_per_household.kWh.IE.Res.HH.Thermal.SH.ConvElc.WH.Elc.Solar.Solar</t>
  </si>
  <si>
    <t>FEC_per_household.kWh.IE.Res.HH.Thermal.SH.ConvElc.CO</t>
  </si>
  <si>
    <t>FEC_per_household.kWh.IE.Res.HH.Thermal.SH.ConvElc.CO.LPG.LPG</t>
  </si>
  <si>
    <t>FEC_per_household.kWh.IE.Res.HH.Thermal.SH.ConvElc.CO.Elc.Elec</t>
  </si>
  <si>
    <t>IE - Thermal energy service per household (detailed structure)</t>
  </si>
  <si>
    <t>TES_per_household.kWh.IE.Res.HH.Thermal.SH.Solids</t>
  </si>
  <si>
    <t>TES_per_household.kWh.IE.Res.HH.Thermal.SH.Solids.SH</t>
  </si>
  <si>
    <t>TES_per_household.kWh.IE.Res.HH.Thermal.SH.Solids.SH.Solids</t>
  </si>
  <si>
    <t>TES_per_household.kWh.IE.Res.HH.Thermal.SH.Solids.SH.Elec</t>
  </si>
  <si>
    <t>TES_per_household.kWh.IE.Res.HH.Thermal.SH.Solids.SC</t>
  </si>
  <si>
    <t>TES_per_household.kWh.IE.Res.HH.Thermal.SH.Solids.SC.AC.Elec</t>
  </si>
  <si>
    <t>TES_per_household.kWh.IE.Res.HH.Thermal.SH.Solids.WH</t>
  </si>
  <si>
    <t>TES_per_household.kWh.IE.Res.HH.Thermal.SH.Solids.WH.Solids.NoSolar.Solids</t>
  </si>
  <si>
    <t>TES_per_household.kWh.IE.Res.HH.Thermal.SH.Solids.WH.LPG.NoSolar.LPG</t>
  </si>
  <si>
    <t>TES_per_household.kWh.IE.Res.HH.Thermal.SH.Solids.WH.LPG.Solar</t>
  </si>
  <si>
    <t>TES_per_household.kWh.IE.Res.HH.Thermal.SH.Solids.WH.LPG.Solar.LPG</t>
  </si>
  <si>
    <t>TES_per_household.kWh.IE.Res.HH.Thermal.SH.Solids.WH.LPG.Solar.Solar</t>
  </si>
  <si>
    <t>TES_per_household.kWh.IE.Res.HH.Thermal.SH.Solids.WH.Elc.NoSolar.Elec</t>
  </si>
  <si>
    <t>TES_per_household.kWh.IE.Res.HH.Thermal.SH.Solids.WH.Elc.Solar</t>
  </si>
  <si>
    <t>TES_per_household.kWh.IE.Res.HH.Thermal.SH.Solids.WH.Elc.Solar.Elec</t>
  </si>
  <si>
    <t>TES_per_household.kWh.IE.Res.HH.Thermal.SH.Solids.WH.Elc.Solar.Solar</t>
  </si>
  <si>
    <t>TES_per_household.kWh.IE.Res.HH.Thermal.SH.Solids.CO</t>
  </si>
  <si>
    <t>TES_per_household.kWh.IE.Res.HH.Thermal.SH.Solids.CO.Solids.Solids</t>
  </si>
  <si>
    <t>TES_per_household.kWh.IE.Res.HH.Thermal.SH.Solids.CO.LPG.LPG</t>
  </si>
  <si>
    <t>TES_per_household.kWh.IE.Res.HH.Thermal.SH.Solids.CO.Elc.Elec</t>
  </si>
  <si>
    <t>TES_per_household.kWh.IE.Res.HH.Thermal.SH.LPG</t>
  </si>
  <si>
    <t>TES_per_household.kWh.IE.Res.HH.Thermal.SH.LPG.SH</t>
  </si>
  <si>
    <t>TES_per_household.kWh.IE.Res.HH.Thermal.SH.LPG.SH.LPG</t>
  </si>
  <si>
    <t>TES_per_household.kWh.IE.Res.HH.Thermal.SH.LPG.SH.Elec</t>
  </si>
  <si>
    <t>TES_per_household.kWh.IE.Res.HH.Thermal.SH.LPG.SC</t>
  </si>
  <si>
    <t>TES_per_household.kWh.IE.Res.HH.Thermal.SH.LPG.SC.AC.Elec</t>
  </si>
  <si>
    <t>TES_per_household.kWh.IE.Res.HH.Thermal.SH.LPG.WH</t>
  </si>
  <si>
    <t>TES_per_household.kWh.IE.Res.HH.Thermal.SH.LPG.WH.LPG.NoSolar.LPG</t>
  </si>
  <si>
    <t>TES_per_household.kWh.IE.Res.HH.Thermal.SH.LPG.WH.LPG.Solar</t>
  </si>
  <si>
    <t>TES_per_household.kWh.IE.Res.HH.Thermal.SH.LPG.WH.LPG.Solar.LPG</t>
  </si>
  <si>
    <t>TES_per_household.kWh.IE.Res.HH.Thermal.SH.LPG.WH.LPG.Solar.Solar</t>
  </si>
  <si>
    <t>TES_per_household.kWh.IE.Res.HH.Thermal.SH.LPG.WH.Elc.NoSolar.Elec</t>
  </si>
  <si>
    <t>TES_per_household.kWh.IE.Res.HH.Thermal.SH.LPG.WH.Elc.Solar</t>
  </si>
  <si>
    <t>TES_per_household.kWh.IE.Res.HH.Thermal.SH.LPG.WH.Elc.Solar.Elec</t>
  </si>
  <si>
    <t>TES_per_household.kWh.IE.Res.HH.Thermal.SH.LPG.WH.Elc.Solar.Solar</t>
  </si>
  <si>
    <t>TES_per_household.kWh.IE.Res.HH.Thermal.SH.LPG.CO</t>
  </si>
  <si>
    <t>TES_per_household.kWh.IE.Res.HH.Thermal.SH.LPG.CO.LPG.LPG</t>
  </si>
  <si>
    <t>TES_per_household.kWh.IE.Res.HH.Thermal.SH.LPG.CO.Elc.Elec</t>
  </si>
  <si>
    <t>TES_per_household.kWh.IE.Res.HH.Thermal.SH.Oil</t>
  </si>
  <si>
    <t>TES_per_household.kWh.IE.Res.HH.Thermal.SH.Oil.SH</t>
  </si>
  <si>
    <t>TES_per_household.kWh.IE.Res.HH.Thermal.SH.Oil.SH.Oil</t>
  </si>
  <si>
    <t>TES_per_household.kWh.IE.Res.HH.Thermal.SH.Oil.SH.Elec</t>
  </si>
  <si>
    <t>TES_per_household.kWh.IE.Res.HH.Thermal.SH.Oil.SC</t>
  </si>
  <si>
    <t>TES_per_household.kWh.IE.Res.HH.Thermal.SH.Oil.SC.AC.Elec</t>
  </si>
  <si>
    <t>TES_per_household.kWh.IE.Res.HH.Thermal.SH.Oil.WH</t>
  </si>
  <si>
    <t>TES_per_household.kWh.IE.Res.HH.Thermal.SH.Oil.WH.Oil.NoSolar.Oil</t>
  </si>
  <si>
    <t>TES_per_household.kWh.IE.Res.HH.Thermal.SH.Oil.WH.Oil.Solar</t>
  </si>
  <si>
    <t>TES_per_household.kWh.IE.Res.HH.Thermal.SH.Oil.WH.Oil.Solar.Oil</t>
  </si>
  <si>
    <t>TES_per_household.kWh.IE.Res.HH.Thermal.SH.Oil.WH.Oil.Solar.Solar</t>
  </si>
  <si>
    <t>TES_per_household.kWh.IE.Res.HH.Thermal.SH.Oil.WH.Elc.NoSolar.Elec</t>
  </si>
  <si>
    <t>TES_per_household.kWh.IE.Res.HH.Thermal.SH.Oil.WH.Elc.Solar</t>
  </si>
  <si>
    <t>TES_per_household.kWh.IE.Res.HH.Thermal.SH.Oil.WH.Elc.Solar.Elec</t>
  </si>
  <si>
    <t>TES_per_household.kWh.IE.Res.HH.Thermal.SH.Oil.WH.Elc.Solar.Solar</t>
  </si>
  <si>
    <t>TES_per_household.kWh.IE.Res.HH.Thermal.SH.Oil.CO</t>
  </si>
  <si>
    <t>TES_per_household.kWh.IE.Res.HH.Thermal.SH.Oil.CO.LPG.LPG</t>
  </si>
  <si>
    <t>TES_per_household.kWh.IE.Res.HH.Thermal.SH.Oil.CO.Elc.Elec</t>
  </si>
  <si>
    <t>TES_per_household.kWh.IE.Res.HH.Thermal.SH.Gas</t>
  </si>
  <si>
    <t>TES_per_household.kWh.IE.Res.HH.Thermal.SH.Gas.SH</t>
  </si>
  <si>
    <t>TES_per_household.kWh.IE.Res.HH.Thermal.SH.Gas.SH.Gas</t>
  </si>
  <si>
    <t>TES_per_household.kWh.IE.Res.HH.Thermal.SH.Gas.SH.Elec</t>
  </si>
  <si>
    <t>TES_per_household.kWh.IE.Res.HH.Thermal.SH.Gas.SC</t>
  </si>
  <si>
    <t>TES_per_household.kWh.IE.Res.HH.Thermal.SH.Gas.SC.AC.Elec</t>
  </si>
  <si>
    <t>TES_per_household.kWh.IE.Res.HH.Thermal.SH.Gas.WH</t>
  </si>
  <si>
    <t>TES_per_household.kWh.IE.Res.HH.Thermal.SH.Gas.WH.Gas.NoSolar.Gas</t>
  </si>
  <si>
    <t>TES_per_household.kWh.IE.Res.HH.Thermal.SH.Gas.WH.Gas.Solar</t>
  </si>
  <si>
    <t>TES_per_household.kWh.IE.Res.HH.Thermal.SH.Gas.WH.Gas.Solar.Gas</t>
  </si>
  <si>
    <t>TES_per_household.kWh.IE.Res.HH.Thermal.SH.Gas.WH.Gas.Solar.Solar</t>
  </si>
  <si>
    <t>TES_per_household.kWh.IE.Res.HH.Thermal.SH.Gas.WH.Elc.NoSolar.Elec</t>
  </si>
  <si>
    <t>TES_per_household.kWh.IE.Res.HH.Thermal.SH.Gas.WH.Elc.Solar</t>
  </si>
  <si>
    <t>TES_per_household.kWh.IE.Res.HH.Thermal.SH.Gas.WH.Elc.Solar.Elec</t>
  </si>
  <si>
    <t>TES_per_household.kWh.IE.Res.HH.Thermal.SH.Gas.WH.Elc.Solar.Solar</t>
  </si>
  <si>
    <t>TES_per_household.kWh.IE.Res.HH.Thermal.SH.Gas.CO</t>
  </si>
  <si>
    <t>TES_per_household.kWh.IE.Res.HH.Thermal.SH.Gas.CO.Gas.Gas</t>
  </si>
  <si>
    <t>TES_per_household.kWh.IE.Res.HH.Thermal.SH.Gas.CO.Elc.Elec</t>
  </si>
  <si>
    <t>TES_per_household.kWh.IE.Res.HH.Thermal.SH.Biomass</t>
  </si>
  <si>
    <t>TES_per_household.kWh.IE.Res.HH.Thermal.SH.Biomass.SH</t>
  </si>
  <si>
    <t>TES_per_household.kWh.IE.Res.HH.Thermal.SH.Biomass.SH.Biomass</t>
  </si>
  <si>
    <t>TES_per_household.kWh.IE.Res.HH.Thermal.SH.Biomass.SH.Elec</t>
  </si>
  <si>
    <t>TES_per_household.kWh.IE.Res.HH.Thermal.SH.Biomass.SC</t>
  </si>
  <si>
    <t>TES_per_household.kWh.IE.Res.HH.Thermal.SH.Biomass.SC.AC.Elec</t>
  </si>
  <si>
    <t>TES_per_household.kWh.IE.Res.HH.Thermal.SH.Biomass.WH</t>
  </si>
  <si>
    <t>TES_per_household.kWh.IE.Res.HH.Thermal.SH.Biomass.WH.Biomass.NoSolar.Biomass</t>
  </si>
  <si>
    <t>TES_per_household.kWh.IE.Res.HH.Thermal.SH.Biomass.WH.Biomass.Solar</t>
  </si>
  <si>
    <t>TES_per_household.kWh.IE.Res.HH.Thermal.SH.Biomass.WH.Biomass.Solar.Biomass</t>
  </si>
  <si>
    <t>TES_per_household.kWh.IE.Res.HH.Thermal.SH.Biomass.WH.Biomass.Solar.Solar</t>
  </si>
  <si>
    <t>TES_per_household.kWh.IE.Res.HH.Thermal.SH.Biomass.WH.LPG.NoSolar.LPG</t>
  </si>
  <si>
    <t>TES_per_household.kWh.IE.Res.HH.Thermal.SH.Biomass.WH.LPG.Solar</t>
  </si>
  <si>
    <t>TES_per_household.kWh.IE.Res.HH.Thermal.SH.Biomass.WH.LPG.Solar.LPG</t>
  </si>
  <si>
    <t>TES_per_household.kWh.IE.Res.HH.Thermal.SH.Biomass.WH.LPG.Solar.Solar</t>
  </si>
  <si>
    <t>TES_per_household.kWh.IE.Res.HH.Thermal.SH.Biomass.WH.Elc.NoSolar.Elec</t>
  </si>
  <si>
    <t>TES_per_household.kWh.IE.Res.HH.Thermal.SH.Biomass.WH.Elc.Solar</t>
  </si>
  <si>
    <t>TES_per_household.kWh.IE.Res.HH.Thermal.SH.Biomass.WH.Elc.Solar.Elec</t>
  </si>
  <si>
    <t>TES_per_household.kWh.IE.Res.HH.Thermal.SH.Biomass.WH.Elc.Solar.Solar</t>
  </si>
  <si>
    <t>TES_per_household.kWh.IE.Res.HH.Thermal.SH.Biomass.CO</t>
  </si>
  <si>
    <t>TES_per_household.kWh.IE.Res.HH.Thermal.SH.Biomass.CO.Biomass.Biomass</t>
  </si>
  <si>
    <t>TES_per_household.kWh.IE.Res.HH.Thermal.SH.Biomass.CO.LPG.LPG</t>
  </si>
  <si>
    <t>TES_per_household.kWh.IE.Res.HH.Thermal.SH.Biomass.CO.Elc.Elec</t>
  </si>
  <si>
    <t>TES_per_household.kWh.IE.Res.HH.Thermal.SH.Geo</t>
  </si>
  <si>
    <t>TES_per_household.kWh.IE.Res.HH.Thermal.SH.Geo.SH</t>
  </si>
  <si>
    <t>TES_per_household.kWh.IE.Res.HH.Thermal.SH.Geo.SH.Geo</t>
  </si>
  <si>
    <t>TES_per_household.kWh.IE.Res.HH.Thermal.SH.Geo.SH.Elec</t>
  </si>
  <si>
    <t>TES_per_household.kWh.IE.Res.HH.Thermal.SH.Geo.SC</t>
  </si>
  <si>
    <t>TES_per_household.kWh.IE.Res.HH.Thermal.SH.Geo.SC.AC.Elec</t>
  </si>
  <si>
    <t>TES_per_household.kWh.IE.Res.HH.Thermal.SH.Geo.WH</t>
  </si>
  <si>
    <t>TES_per_household.kWh.IE.Res.HH.Thermal.SH.Geo.WH.Geo.NoSolar.Geo</t>
  </si>
  <si>
    <t>TES_per_household.kWh.IE.Res.HH.Thermal.SH.Geo.WH.Geo.Solar</t>
  </si>
  <si>
    <t>TES_per_household.kWh.IE.Res.HH.Thermal.SH.Geo.WH.Geo.Solar.Geo</t>
  </si>
  <si>
    <t>TES_per_household.kWh.IE.Res.HH.Thermal.SH.Geo.WH.Geo.Solar.Solar</t>
  </si>
  <si>
    <t>TES_per_household.kWh.IE.Res.HH.Thermal.SH.Geo.WH.Elc.NoSolar.Elec</t>
  </si>
  <si>
    <t>TES_per_household.kWh.IE.Res.HH.Thermal.SH.Geo.WH.Elc.Solar</t>
  </si>
  <si>
    <t>TES_per_household.kWh.IE.Res.HH.Thermal.SH.Geo.WH.Elc.Solar.Elec</t>
  </si>
  <si>
    <t>TES_per_household.kWh.IE.Res.HH.Thermal.SH.Geo.WH.Elc.Solar.Solar</t>
  </si>
  <si>
    <t>TES_per_household.kWh.IE.Res.HH.Thermal.SH.Geo.CO</t>
  </si>
  <si>
    <t>TES_per_household.kWh.IE.Res.HH.Thermal.SH.Geo.CO.LPG.LPG</t>
  </si>
  <si>
    <t>TES_per_household.kWh.IE.Res.HH.Thermal.SH.Geo.CO.Elc.Elec</t>
  </si>
  <si>
    <t>TES_per_household.kWh.IE.Res.HH.Thermal.SH.DistrHeat</t>
  </si>
  <si>
    <t>TES_per_household.kWh.IE.Res.HH.Thermal.SH.DistrHeat.SH</t>
  </si>
  <si>
    <t>TES_per_household.kWh.IE.Res.HH.Thermal.SH.DistrHeat.SH.Steam_Distr</t>
  </si>
  <si>
    <t>TES_per_household.kWh.IE.Res.HH.Thermal.SH.DistrHeat.SH.Elec</t>
  </si>
  <si>
    <t>TES_per_household.kWh.IE.Res.HH.Thermal.SH.DistrHeat.SC</t>
  </si>
  <si>
    <t>TES_per_household.kWh.IE.Res.HH.Thermal.SH.DistrHeat.SC.AC.Elec</t>
  </si>
  <si>
    <t>TES_per_household.kWh.IE.Res.HH.Thermal.SH.DistrHeat.WH</t>
  </si>
  <si>
    <t>TES_per_household.kWh.IE.Res.HH.Thermal.SH.DistrHeat.WH.DistrHeat.NoSolar.Steam_Distr</t>
  </si>
  <si>
    <t>TES_per_household.kWh.IE.Res.HH.Thermal.SH.DistrHeat.WH.DistrHeat.Solar</t>
  </si>
  <si>
    <t>TES_per_household.kWh.IE.Res.HH.Thermal.SH.DistrHeat.WH.DistrHeat.Solar.Steam_Distr</t>
  </si>
  <si>
    <t>TES_per_household.kWh.IE.Res.HH.Thermal.SH.DistrHeat.WH.DistrHeat.Solar.Solar</t>
  </si>
  <si>
    <t>TES_per_household.kWh.IE.Res.HH.Thermal.SH.DistrHeat.WH.Elc.NoSolar.Elec</t>
  </si>
  <si>
    <t>TES_per_household.kWh.IE.Res.HH.Thermal.SH.DistrHeat.WH.Elc.Solar</t>
  </si>
  <si>
    <t>TES_per_household.kWh.IE.Res.HH.Thermal.SH.DistrHeat.WH.Elc.Solar.Elec</t>
  </si>
  <si>
    <t>TES_per_household.kWh.IE.Res.HH.Thermal.SH.DistrHeat.WH.Elc.Solar.Solar</t>
  </si>
  <si>
    <t>TES_per_household.kWh.IE.Res.HH.Thermal.SH.DistrHeat.CO</t>
  </si>
  <si>
    <t>TES_per_household.kWh.IE.Res.HH.Thermal.SH.DistrHeat.CO.LPG.LPG</t>
  </si>
  <si>
    <t>TES_per_household.kWh.IE.Res.HH.Thermal.SH.DistrHeat.CO.Elc.Elec</t>
  </si>
  <si>
    <t>TES_per_household.kWh.IE.Res.HH.Thermal.SH.AdvElc</t>
  </si>
  <si>
    <t>TES_per_household.kWh.IE.Res.HH.Thermal.SH.AdvElc.SH</t>
  </si>
  <si>
    <t>TES_per_household.kWh.IE.Res.HH.Thermal.SH.AdvElc.SH.Elec</t>
  </si>
  <si>
    <t>TES_per_household.kWh.IE.Res.HH.Thermal.SH.AdvElc.SC</t>
  </si>
  <si>
    <t>TES_per_household.kWh.IE.Res.HH.Thermal.SH.AdvElc.SC.AC.Elec</t>
  </si>
  <si>
    <t>TES_per_household.kWh.IE.Res.HH.Thermal.SH.AdvElc.WH</t>
  </si>
  <si>
    <t>TES_per_household.kWh.IE.Res.HH.Thermal.SH.AdvElc.WH.LPG.NoSolar.LPG</t>
  </si>
  <si>
    <t>TES_per_household.kWh.IE.Res.HH.Thermal.SH.AdvElc.WH.LPG.Solar</t>
  </si>
  <si>
    <t>TES_per_household.kWh.IE.Res.HH.Thermal.SH.AdvElc.WH.LPG.Solar.LPG</t>
  </si>
  <si>
    <t>TES_per_household.kWh.IE.Res.HH.Thermal.SH.AdvElc.WH.LPG.Solar.Solar</t>
  </si>
  <si>
    <t>TES_per_household.kWh.IE.Res.HH.Thermal.SH.AdvElc.WH.Elc.NoSolar.Elec</t>
  </si>
  <si>
    <t>TES_per_household.kWh.IE.Res.HH.Thermal.SH.AdvElc.WH.Elc.Solar</t>
  </si>
  <si>
    <t>TES_per_household.kWh.IE.Res.HH.Thermal.SH.AdvElc.WH.Elc.Solar.Elec</t>
  </si>
  <si>
    <t>TES_per_household.kWh.IE.Res.HH.Thermal.SH.AdvElc.WH.Elc.Solar.Solar</t>
  </si>
  <si>
    <t>TES_per_household.kWh.IE.Res.HH.Thermal.SH.AdvElc.CO</t>
  </si>
  <si>
    <t>TES_per_household.kWh.IE.Res.HH.Thermal.SH.AdvElc.CO.LPG.LPG</t>
  </si>
  <si>
    <t>TES_per_household.kWh.IE.Res.HH.Thermal.SH.AdvElc.CO.Elc.Elec</t>
  </si>
  <si>
    <t>TES_per_household.kWh.IE.Res.HH.Thermal.SH.ConvElc</t>
  </si>
  <si>
    <t>TES_per_household.kWh.IE.Res.HH.Thermal.SH.ConvElc.SH</t>
  </si>
  <si>
    <t>TES_per_household.kWh.IE.Res.HH.Thermal.SH.ConvElc.SH.Elec</t>
  </si>
  <si>
    <t>TES_per_household.kWh.IE.Res.HH.Thermal.SH.ConvElc.SC</t>
  </si>
  <si>
    <t>TES_per_household.kWh.IE.Res.HH.Thermal.SH.ConvElc.SC.AC.Elec</t>
  </si>
  <si>
    <t>TES_per_household.kWh.IE.Res.HH.Thermal.SH.ConvElc.WH</t>
  </si>
  <si>
    <t>TES_per_household.kWh.IE.Res.HH.Thermal.SH.ConvElc.WH.LPG.NoSolar.LPG</t>
  </si>
  <si>
    <t>TES_per_household.kWh.IE.Res.HH.Thermal.SH.ConvElc.WH.LPG.Solar</t>
  </si>
  <si>
    <t>TES_per_household.kWh.IE.Res.HH.Thermal.SH.ConvElc.WH.LPG.Solar.LPG</t>
  </si>
  <si>
    <t>TES_per_household.kWh.IE.Res.HH.Thermal.SH.ConvElc.WH.LPG.Solar.Solar</t>
  </si>
  <si>
    <t>TES_per_household.kWh.IE.Res.HH.Thermal.SH.ConvElc.WH.Elc.NoSolar.Elec</t>
  </si>
  <si>
    <t>TES_per_household.kWh.IE.Res.HH.Thermal.SH.ConvElc.WH.Elc.Solar</t>
  </si>
  <si>
    <t>TES_per_household.kWh.IE.Res.HH.Thermal.SH.ConvElc.WH.Elc.Solar.Elec</t>
  </si>
  <si>
    <t>TES_per_household.kWh.IE.Res.HH.Thermal.SH.ConvElc.WH.Elc.Solar.Solar</t>
  </si>
  <si>
    <t>TES_per_household.kWh.IE.Res.HH.Thermal.SH.ConvElc.CO</t>
  </si>
  <si>
    <t>TES_per_household.kWh.IE.Res.HH.Thermal.SH.ConvElc.CO.LPG.LPG</t>
  </si>
  <si>
    <t>TES_per_household.kWh.IE.Res.HH.Thermal.SH.ConvElc.CO.Elc.Elec</t>
  </si>
  <si>
    <t>IE - CO2 emissions per household (detailed structure)</t>
  </si>
  <si>
    <t>EMI_per_household.kgCO2.IE.Res.HH.Thermal.SH.Solids</t>
  </si>
  <si>
    <t>EMI_per_household.kgCO2.IE.Res.HH.Thermal.SH.Solids.SH</t>
  </si>
  <si>
    <t>EMI_per_household.kgCO2.IE.Res.HH.Thermal.SH.Solids.SH.Solids</t>
  </si>
  <si>
    <t>EMI_per_household.kgCO2.IE.Res.HH.Thermal.SH.Solids.SH.Elec</t>
  </si>
  <si>
    <t>EMI_per_household.kgCO2.IE.Res.HH.Thermal.SH.Solids.SC</t>
  </si>
  <si>
    <t>EMI_per_household.kgCO2.IE.Res.HH.Thermal.SH.Solids.SC.AC.Elec</t>
  </si>
  <si>
    <t>EMI_per_household.kgCO2.IE.Res.HH.Thermal.SH.Solids.WH</t>
  </si>
  <si>
    <t>EMI_per_household.kgCO2.IE.Res.HH.Thermal.SH.Solids.WH.Solids.NoSolar.Solids</t>
  </si>
  <si>
    <t>EMI_per_household.kgCO2.IE.Res.HH.Thermal.SH.Solids.WH.LPG.NoSolar.LPG</t>
  </si>
  <si>
    <t>EMI_per_household.kgCO2.IE.Res.HH.Thermal.SH.Solids.WH.LPG.Solar</t>
  </si>
  <si>
    <t>EMI_per_household.kgCO2.IE.Res.HH.Thermal.SH.Solids.WH.LPG.Solar.LPG</t>
  </si>
  <si>
    <t>EMI_per_household.kgCO2.IE.Res.HH.Thermal.SH.Solids.WH.LPG.Solar.Solar</t>
  </si>
  <si>
    <t>EMI_per_household.kgCO2.IE.Res.HH.Thermal.SH.Solids.WH.Elc.NoSolar.Elec</t>
  </si>
  <si>
    <t>EMI_per_household.kgCO2.IE.Res.HH.Thermal.SH.Solids.WH.Elc.Solar</t>
  </si>
  <si>
    <t>EMI_per_household.kgCO2.IE.Res.HH.Thermal.SH.Solids.WH.Elc.Solar.Elec</t>
  </si>
  <si>
    <t>EMI_per_household.kgCO2.IE.Res.HH.Thermal.SH.Solids.WH.Elc.Solar.Solar</t>
  </si>
  <si>
    <t>EMI_per_household.kgCO2.IE.Res.HH.Thermal.SH.Solids.CO</t>
  </si>
  <si>
    <t>EMI_per_household.kgCO2.IE.Res.HH.Thermal.SH.Solids.CO.Solids.Solids</t>
  </si>
  <si>
    <t>EMI_per_household.kgCO2.IE.Res.HH.Thermal.SH.Solids.CO.LPG.LPG</t>
  </si>
  <si>
    <t>EMI_per_household.kgCO2.IE.Res.HH.Thermal.SH.Solids.CO.Elc.Elec</t>
  </si>
  <si>
    <t>EMI_per_household.kgCO2.IE.Res.HH.Thermal.SH.LPG</t>
  </si>
  <si>
    <t>EMI_per_household.kgCO2.IE.Res.HH.Thermal.SH.LPG.SH</t>
  </si>
  <si>
    <t>EMI_per_household.kgCO2.IE.Res.HH.Thermal.SH.LPG.SH.LPG</t>
  </si>
  <si>
    <t>EMI_per_household.kgCO2.IE.Res.HH.Thermal.SH.LPG.SH.Elec</t>
  </si>
  <si>
    <t>EMI_per_household.kgCO2.IE.Res.HH.Thermal.SH.LPG.SC</t>
  </si>
  <si>
    <t>EMI_per_household.kgCO2.IE.Res.HH.Thermal.SH.LPG.SC.AC.Elec</t>
  </si>
  <si>
    <t>EMI_per_household.kgCO2.IE.Res.HH.Thermal.SH.LPG.WH</t>
  </si>
  <si>
    <t>EMI_per_household.kgCO2.IE.Res.HH.Thermal.SH.LPG.WH.LPG.NoSolar.LPG</t>
  </si>
  <si>
    <t>EMI_per_household.kgCO2.IE.Res.HH.Thermal.SH.LPG.WH.LPG.Solar</t>
  </si>
  <si>
    <t>EMI_per_household.kgCO2.IE.Res.HH.Thermal.SH.LPG.WH.LPG.Solar.LPG</t>
  </si>
  <si>
    <t>EMI_per_household.kgCO2.IE.Res.HH.Thermal.SH.LPG.WH.LPG.Solar.Solar</t>
  </si>
  <si>
    <t>EMI_per_household.kgCO2.IE.Res.HH.Thermal.SH.LPG.WH.Elc.NoSolar.Elec</t>
  </si>
  <si>
    <t>EMI_per_household.kgCO2.IE.Res.HH.Thermal.SH.LPG.WH.Elc.Solar</t>
  </si>
  <si>
    <t>EMI_per_household.kgCO2.IE.Res.HH.Thermal.SH.LPG.WH.Elc.Solar.Elec</t>
  </si>
  <si>
    <t>EMI_per_household.kgCO2.IE.Res.HH.Thermal.SH.LPG.WH.Elc.Solar.Solar</t>
  </si>
  <si>
    <t>EMI_per_household.kgCO2.IE.Res.HH.Thermal.SH.LPG.CO</t>
  </si>
  <si>
    <t>EMI_per_household.kgCO2.IE.Res.HH.Thermal.SH.LPG.CO.LPG.LPG</t>
  </si>
  <si>
    <t>EMI_per_household.kgCO2.IE.Res.HH.Thermal.SH.LPG.CO.Elc.Elec</t>
  </si>
  <si>
    <t>EMI_per_household.kgCO2.IE.Res.HH.Thermal.SH.Oil</t>
  </si>
  <si>
    <t>EMI_per_household.kgCO2.IE.Res.HH.Thermal.SH.Oil.SH</t>
  </si>
  <si>
    <t>EMI_per_household.kgCO2.IE.Res.HH.Thermal.SH.Oil.SH.Oil</t>
  </si>
  <si>
    <t>EMI_per_household.kgCO2.IE.Res.HH.Thermal.SH.Oil.SH.Elec</t>
  </si>
  <si>
    <t>EMI_per_household.kgCO2.IE.Res.HH.Thermal.SH.Oil.SC</t>
  </si>
  <si>
    <t>EMI_per_household.kgCO2.IE.Res.HH.Thermal.SH.Oil.SC.AC.Elec</t>
  </si>
  <si>
    <t>EMI_per_household.kgCO2.IE.Res.HH.Thermal.SH.Oil.WH</t>
  </si>
  <si>
    <t>EMI_per_household.kgCO2.IE.Res.HH.Thermal.SH.Oil.WH.Oil.NoSolar.Oil</t>
  </si>
  <si>
    <t>EMI_per_household.kgCO2.IE.Res.HH.Thermal.SH.Oil.WH.Oil.Solar</t>
  </si>
  <si>
    <t>EMI_per_household.kgCO2.IE.Res.HH.Thermal.SH.Oil.WH.Oil.Solar.Oil</t>
  </si>
  <si>
    <t>EMI_per_household.kgCO2.IE.Res.HH.Thermal.SH.Oil.WH.Oil.Solar.Solar</t>
  </si>
  <si>
    <t>EMI_per_household.kgCO2.IE.Res.HH.Thermal.SH.Oil.WH.Elc.NoSolar.Elec</t>
  </si>
  <si>
    <t>EMI_per_household.kgCO2.IE.Res.HH.Thermal.SH.Oil.WH.Elc.Solar</t>
  </si>
  <si>
    <t>EMI_per_household.kgCO2.IE.Res.HH.Thermal.SH.Oil.WH.Elc.Solar.Elec</t>
  </si>
  <si>
    <t>EMI_per_household.kgCO2.IE.Res.HH.Thermal.SH.Oil.WH.Elc.Solar.Solar</t>
  </si>
  <si>
    <t>EMI_per_household.kgCO2.IE.Res.HH.Thermal.SH.Oil.CO</t>
  </si>
  <si>
    <t>EMI_per_household.kgCO2.IE.Res.HH.Thermal.SH.Oil.CO.LPG.LPG</t>
  </si>
  <si>
    <t>EMI_per_household.kgCO2.IE.Res.HH.Thermal.SH.Oil.CO.Elc.Elec</t>
  </si>
  <si>
    <t>EMI_per_household.kgCO2.IE.Res.HH.Thermal.SH.Gas</t>
  </si>
  <si>
    <t>EMI_per_household.kgCO2.IE.Res.HH.Thermal.SH.Gas.SH</t>
  </si>
  <si>
    <t>EMI_per_household.kgCO2.IE.Res.HH.Thermal.SH.Gas.SH.Gas</t>
  </si>
  <si>
    <t>EMI_per_household.kgCO2.IE.Res.HH.Thermal.SH.Gas.SH.Elec</t>
  </si>
  <si>
    <t>EMI_per_household.kgCO2.IE.Res.HH.Thermal.SH.Gas.SC</t>
  </si>
  <si>
    <t>EMI_per_household.kgCO2.IE.Res.HH.Thermal.SH.Gas.SC.AC.Elec</t>
  </si>
  <si>
    <t>EMI_per_household.kgCO2.IE.Res.HH.Thermal.SH.Gas.WH</t>
  </si>
  <si>
    <t>EMI_per_household.kgCO2.IE.Res.HH.Thermal.SH.Gas.WH.Gas.NoSolar.Gas</t>
  </si>
  <si>
    <t>EMI_per_household.kgCO2.IE.Res.HH.Thermal.SH.Gas.WH.Gas.Solar</t>
  </si>
  <si>
    <t>EMI_per_household.kgCO2.IE.Res.HH.Thermal.SH.Gas.WH.Gas.Solar.Gas</t>
  </si>
  <si>
    <t>EMI_per_household.kgCO2.IE.Res.HH.Thermal.SH.Gas.WH.Gas.Solar.Solar</t>
  </si>
  <si>
    <t>EMI_per_household.kgCO2.IE.Res.HH.Thermal.SH.Gas.WH.Elc.NoSolar.Elec</t>
  </si>
  <si>
    <t>EMI_per_household.kgCO2.IE.Res.HH.Thermal.SH.Gas.WH.Elc.Solar</t>
  </si>
  <si>
    <t>EMI_per_household.kgCO2.IE.Res.HH.Thermal.SH.Gas.WH.Elc.Solar.Elec</t>
  </si>
  <si>
    <t>EMI_per_household.kgCO2.IE.Res.HH.Thermal.SH.Gas.WH.Elc.Solar.Solar</t>
  </si>
  <si>
    <t>EMI_per_household.kgCO2.IE.Res.HH.Thermal.SH.Gas.CO</t>
  </si>
  <si>
    <t>EMI_per_household.kgCO2.IE.Res.HH.Thermal.SH.Gas.CO.Gas.Gas</t>
  </si>
  <si>
    <t>EMI_per_household.kgCO2.IE.Res.HH.Thermal.SH.Gas.CO.Elc.Elec</t>
  </si>
  <si>
    <t>EMI_per_household.kgCO2.IE.Res.HH.Thermal.SH.Biomass</t>
  </si>
  <si>
    <t>EMI_per_household.kgCO2.IE.Res.HH.Thermal.SH.Biomass.SH</t>
  </si>
  <si>
    <t>EMI_per_household.kgCO2.IE.Res.HH.Thermal.SH.Biomass.SH.Biomass</t>
  </si>
  <si>
    <t>EMI_per_household.kgCO2.IE.Res.HH.Thermal.SH.Biomass.SH.Elec</t>
  </si>
  <si>
    <t>EMI_per_household.kgCO2.IE.Res.HH.Thermal.SH.Biomass.SC</t>
  </si>
  <si>
    <t>EMI_per_household.kgCO2.IE.Res.HH.Thermal.SH.Biomass.SC.AC.Elec</t>
  </si>
  <si>
    <t>EMI_per_household.kgCO2.IE.Res.HH.Thermal.SH.Biomass.WH</t>
  </si>
  <si>
    <t>EMI_per_household.kgCO2.IE.Res.HH.Thermal.SH.Biomass.WH.Biomass.NoSolar.Biomass</t>
  </si>
  <si>
    <t>EMI_per_household.kgCO2.IE.Res.HH.Thermal.SH.Biomass.WH.Biomass.Solar</t>
  </si>
  <si>
    <t>EMI_per_household.kgCO2.IE.Res.HH.Thermal.SH.Biomass.WH.Biomass.Solar.Biomass</t>
  </si>
  <si>
    <t>EMI_per_household.kgCO2.IE.Res.HH.Thermal.SH.Biomass.WH.Biomass.Solar.Solar</t>
  </si>
  <si>
    <t>EMI_per_household.kgCO2.IE.Res.HH.Thermal.SH.Biomass.WH.LPG.NoSolar.LPG</t>
  </si>
  <si>
    <t>EMI_per_household.kgCO2.IE.Res.HH.Thermal.SH.Biomass.WH.LPG.Solar</t>
  </si>
  <si>
    <t>EMI_per_household.kgCO2.IE.Res.HH.Thermal.SH.Biomass.WH.LPG.Solar.LPG</t>
  </si>
  <si>
    <t>EMI_per_household.kgCO2.IE.Res.HH.Thermal.SH.Biomass.WH.LPG.Solar.Solar</t>
  </si>
  <si>
    <t>EMI_per_household.kgCO2.IE.Res.HH.Thermal.SH.Biomass.WH.Elc.NoSolar.Elec</t>
  </si>
  <si>
    <t>EMI_per_household.kgCO2.IE.Res.HH.Thermal.SH.Biomass.WH.Elc.Solar</t>
  </si>
  <si>
    <t>EMI_per_household.kgCO2.IE.Res.HH.Thermal.SH.Biomass.WH.Elc.Solar.Elec</t>
  </si>
  <si>
    <t>EMI_per_household.kgCO2.IE.Res.HH.Thermal.SH.Biomass.WH.Elc.Solar.Solar</t>
  </si>
  <si>
    <t>EMI_per_household.kgCO2.IE.Res.HH.Thermal.SH.Biomass.CO</t>
  </si>
  <si>
    <t>EMI_per_household.kgCO2.IE.Res.HH.Thermal.SH.Biomass.CO.Biomass.Biomass</t>
  </si>
  <si>
    <t>EMI_per_household.kgCO2.IE.Res.HH.Thermal.SH.Biomass.CO.LPG.LPG</t>
  </si>
  <si>
    <t>EMI_per_household.kgCO2.IE.Res.HH.Thermal.SH.Biomass.CO.Elc.Elec</t>
  </si>
  <si>
    <t>EMI_per_household.kgCO2.IE.Res.HH.Thermal.SH.Geo</t>
  </si>
  <si>
    <t>EMI_per_household.kgCO2.IE.Res.HH.Thermal.SH.Geo.SH</t>
  </si>
  <si>
    <t>EMI_per_household.kgCO2.IE.Res.HH.Thermal.SH.Geo.SH.Geo</t>
  </si>
  <si>
    <t>EMI_per_household.kgCO2.IE.Res.HH.Thermal.SH.Geo.SH.Elec</t>
  </si>
  <si>
    <t>EMI_per_household.kgCO2.IE.Res.HH.Thermal.SH.Geo.SC</t>
  </si>
  <si>
    <t>EMI_per_household.kgCO2.IE.Res.HH.Thermal.SH.Geo.SC.AC.Elec</t>
  </si>
  <si>
    <t>EMI_per_household.kgCO2.IE.Res.HH.Thermal.SH.Geo.WH</t>
  </si>
  <si>
    <t>EMI_per_household.kgCO2.IE.Res.HH.Thermal.SH.Geo.WH.Geo.NoSolar.Geo</t>
  </si>
  <si>
    <t>EMI_per_household.kgCO2.IE.Res.HH.Thermal.SH.Geo.WH.Geo.Solar</t>
  </si>
  <si>
    <t>EMI_per_household.kgCO2.IE.Res.HH.Thermal.SH.Geo.WH.Geo.Solar.Geo</t>
  </si>
  <si>
    <t>EMI_per_household.kgCO2.IE.Res.HH.Thermal.SH.Geo.WH.Geo.Solar.Solar</t>
  </si>
  <si>
    <t>EMI_per_household.kgCO2.IE.Res.HH.Thermal.SH.Geo.WH.Elc.NoSolar.Elec</t>
  </si>
  <si>
    <t>EMI_per_household.kgCO2.IE.Res.HH.Thermal.SH.Geo.WH.Elc.Solar</t>
  </si>
  <si>
    <t>EMI_per_household.kgCO2.IE.Res.HH.Thermal.SH.Geo.WH.Elc.Solar.Elec</t>
  </si>
  <si>
    <t>EMI_per_household.kgCO2.IE.Res.HH.Thermal.SH.Geo.WH.Elc.Solar.Solar</t>
  </si>
  <si>
    <t>EMI_per_household.kgCO2.IE.Res.HH.Thermal.SH.Geo.CO</t>
  </si>
  <si>
    <t>EMI_per_household.kgCO2.IE.Res.HH.Thermal.SH.Geo.CO.LPG.LPG</t>
  </si>
  <si>
    <t>EMI_per_household.kgCO2.IE.Res.HH.Thermal.SH.Geo.CO.Elc.Elec</t>
  </si>
  <si>
    <t>EMI_per_household.kgCO2.IE.Res.HH.Thermal.SH.DistrHeat</t>
  </si>
  <si>
    <t>EMI_per_household.kgCO2.IE.Res.HH.Thermal.SH.DistrHeat.SH</t>
  </si>
  <si>
    <t>EMI_per_household.kgCO2.IE.Res.HH.Thermal.SH.DistrHeat.SH.Steam_Distr</t>
  </si>
  <si>
    <t>EMI_per_household.kgCO2.IE.Res.HH.Thermal.SH.DistrHeat.SH.Elec</t>
  </si>
  <si>
    <t>EMI_per_household.kgCO2.IE.Res.HH.Thermal.SH.DistrHeat.SC</t>
  </si>
  <si>
    <t>EMI_per_household.kgCO2.IE.Res.HH.Thermal.SH.DistrHeat.SC.AC.Elec</t>
  </si>
  <si>
    <t>EMI_per_household.kgCO2.IE.Res.HH.Thermal.SH.DistrHeat.WH</t>
  </si>
  <si>
    <t>EMI_per_household.kgCO2.IE.Res.HH.Thermal.SH.DistrHeat.WH.DistrHeat.NoSolar.Steam_Distr</t>
  </si>
  <si>
    <t>EMI_per_household.kgCO2.IE.Res.HH.Thermal.SH.DistrHeat.WH.DistrHeat.Solar</t>
  </si>
  <si>
    <t>EMI_per_household.kgCO2.IE.Res.HH.Thermal.SH.DistrHeat.WH.DistrHeat.Solar.Steam_Distr</t>
  </si>
  <si>
    <t>EMI_per_household.kgCO2.IE.Res.HH.Thermal.SH.DistrHeat.WH.DistrHeat.Solar.Solar</t>
  </si>
  <si>
    <t>EMI_per_household.kgCO2.IE.Res.HH.Thermal.SH.DistrHeat.WH.Elc.NoSolar.Elec</t>
  </si>
  <si>
    <t>EMI_per_household.kgCO2.IE.Res.HH.Thermal.SH.DistrHeat.WH.Elc.Solar</t>
  </si>
  <si>
    <t>EMI_per_household.kgCO2.IE.Res.HH.Thermal.SH.DistrHeat.WH.Elc.Solar.Elec</t>
  </si>
  <si>
    <t>EMI_per_household.kgCO2.IE.Res.HH.Thermal.SH.DistrHeat.WH.Elc.Solar.Solar</t>
  </si>
  <si>
    <t>EMI_per_household.kgCO2.IE.Res.HH.Thermal.SH.DistrHeat.CO</t>
  </si>
  <si>
    <t>EMI_per_household.kgCO2.IE.Res.HH.Thermal.SH.DistrHeat.CO.LPG.LPG</t>
  </si>
  <si>
    <t>EMI_per_household.kgCO2.IE.Res.HH.Thermal.SH.DistrHeat.CO.Elc.Elec</t>
  </si>
  <si>
    <t>EMI_per_household.kgCO2.IE.Res.HH.Thermal.SH.AdvElc</t>
  </si>
  <si>
    <t>EMI_per_household.kgCO2.IE.Res.HH.Thermal.SH.AdvElc.SH</t>
  </si>
  <si>
    <t>EMI_per_household.kgCO2.IE.Res.HH.Thermal.SH.AdvElc.SH.Elec</t>
  </si>
  <si>
    <t>EMI_per_household.kgCO2.IE.Res.HH.Thermal.SH.AdvElc.SC</t>
  </si>
  <si>
    <t>EMI_per_household.kgCO2.IE.Res.HH.Thermal.SH.AdvElc.SC.AC.Elec</t>
  </si>
  <si>
    <t>EMI_per_household.kgCO2.IE.Res.HH.Thermal.SH.AdvElc.WH</t>
  </si>
  <si>
    <t>EMI_per_household.kgCO2.IE.Res.HH.Thermal.SH.AdvElc.WH.LPG.NoSolar.LPG</t>
  </si>
  <si>
    <t>EMI_per_household.kgCO2.IE.Res.HH.Thermal.SH.AdvElc.WH.LPG.Solar</t>
  </si>
  <si>
    <t>EMI_per_household.kgCO2.IE.Res.HH.Thermal.SH.AdvElc.WH.LPG.Solar.LPG</t>
  </si>
  <si>
    <t>EMI_per_household.kgCO2.IE.Res.HH.Thermal.SH.AdvElc.WH.LPG.Solar.Solar</t>
  </si>
  <si>
    <t>EMI_per_household.kgCO2.IE.Res.HH.Thermal.SH.AdvElc.WH.Elc.NoSolar.Elec</t>
  </si>
  <si>
    <t>EMI_per_household.kgCO2.IE.Res.HH.Thermal.SH.AdvElc.WH.Elc.Solar</t>
  </si>
  <si>
    <t>EMI_per_household.kgCO2.IE.Res.HH.Thermal.SH.AdvElc.WH.Elc.Solar.Elec</t>
  </si>
  <si>
    <t>EMI_per_household.kgCO2.IE.Res.HH.Thermal.SH.AdvElc.WH.Elc.Solar.Solar</t>
  </si>
  <si>
    <t>EMI_per_household.kgCO2.IE.Res.HH.Thermal.SH.AdvElc.CO</t>
  </si>
  <si>
    <t>EMI_per_household.kgCO2.IE.Res.HH.Thermal.SH.AdvElc.CO.LPG.LPG</t>
  </si>
  <si>
    <t>EMI_per_household.kgCO2.IE.Res.HH.Thermal.SH.AdvElc.CO.Elc.Elec</t>
  </si>
  <si>
    <t>EMI_per_household.kgCO2.IE.Res.HH.Thermal.SH.ConvElc</t>
  </si>
  <si>
    <t>EMI_per_household.kgCO2.IE.Res.HH.Thermal.SH.ConvElc.SH</t>
  </si>
  <si>
    <t>EMI_per_household.kgCO2.IE.Res.HH.Thermal.SH.ConvElc.SH.Elec</t>
  </si>
  <si>
    <t>EMI_per_household.kgCO2.IE.Res.HH.Thermal.SH.ConvElc.SC</t>
  </si>
  <si>
    <t>EMI_per_household.kgCO2.IE.Res.HH.Thermal.SH.ConvElc.SC.AC.Elec</t>
  </si>
  <si>
    <t>EMI_per_household.kgCO2.IE.Res.HH.Thermal.SH.ConvElc.WH</t>
  </si>
  <si>
    <t>EMI_per_household.kgCO2.IE.Res.HH.Thermal.SH.ConvElc.WH.LPG.NoSolar.LPG</t>
  </si>
  <si>
    <t>EMI_per_household.kgCO2.IE.Res.HH.Thermal.SH.ConvElc.WH.LPG.Solar</t>
  </si>
  <si>
    <t>EMI_per_household.kgCO2.IE.Res.HH.Thermal.SH.ConvElc.WH.LPG.Solar.LPG</t>
  </si>
  <si>
    <t>EMI_per_household.kgCO2.IE.Res.HH.Thermal.SH.ConvElc.WH.LPG.Solar.Solar</t>
  </si>
  <si>
    <t>EMI_per_household.kgCO2.IE.Res.HH.Thermal.SH.ConvElc.WH.Elc.NoSolar.Elec</t>
  </si>
  <si>
    <t>EMI_per_household.kgCO2.IE.Res.HH.Thermal.SH.ConvElc.WH.Elc.Solar</t>
  </si>
  <si>
    <t>EMI_per_household.kgCO2.IE.Res.HH.Thermal.SH.ConvElc.WH.Elc.Solar.Elec</t>
  </si>
  <si>
    <t>EMI_per_household.kgCO2.IE.Res.HH.Thermal.SH.ConvElc.WH.Elc.Solar.Solar</t>
  </si>
  <si>
    <t>EMI_per_household.kgCO2.IE.Res.HH.Thermal.SH.ConvElc.CO</t>
  </si>
  <si>
    <t>EMI_per_household.kgCO2.IE.Res.HH.Thermal.SH.ConvElc.CO.LPG.LPG</t>
  </si>
  <si>
    <t>EMI_per_household.kgCO2.IE.Res.HH.Thermal.SH.ConvElc.CO.Elc.Elec</t>
  </si>
  <si>
    <t>IE - Final energy consumption per surface area (detailed structure)</t>
  </si>
  <si>
    <t>FEC_per_sqm.kWh.IE.Res.HH.Thermal.SH.Solids</t>
  </si>
  <si>
    <t>FEC_per_sqm.kWh.IE.Res.HH.Thermal.SH.Solids.SH</t>
  </si>
  <si>
    <t>FEC_per_sqm.kWh.IE.Res.HH.Thermal.SH.Solids.SH.Solids</t>
  </si>
  <si>
    <t>FEC_per_sqm.kWh.IE.Res.HH.Thermal.SH.Solids.SH.Elec</t>
  </si>
  <si>
    <t>FEC_per_sqm.kWh.IE.Res.HH.Thermal.SH.Solids.SC</t>
  </si>
  <si>
    <t>FEC_per_sqm.kWh.IE.Res.HH.Thermal.SH.Solids.SC.AC.Elec</t>
  </si>
  <si>
    <t>FEC_per_sqm.kWh.IE.Res.HH.Thermal.SH.Solids.WH</t>
  </si>
  <si>
    <t>FEC_per_sqm.kWh.IE.Res.HH.Thermal.SH.Solids.WH.Solids.NoSolar.Solids</t>
  </si>
  <si>
    <t>FEC_per_sqm.kWh.IE.Res.HH.Thermal.SH.Solids.WH.LPG.NoSolar.LPG</t>
  </si>
  <si>
    <t>FEC_per_sqm.kWh.IE.Res.HH.Thermal.SH.Solids.WH.LPG.Solar</t>
  </si>
  <si>
    <t>FEC_per_sqm.kWh.IE.Res.HH.Thermal.SH.Solids.WH.LPG.Solar.LPG</t>
  </si>
  <si>
    <t>FEC_per_sqm.kWh.IE.Res.HH.Thermal.SH.Solids.WH.LPG.Solar.Solar</t>
  </si>
  <si>
    <t>FEC_per_sqm.kWh.IE.Res.HH.Thermal.SH.Solids.WH.Elc.NoSolar.Elec</t>
  </si>
  <si>
    <t>FEC_per_sqm.kWh.IE.Res.HH.Thermal.SH.Solids.WH.Elc.Solar</t>
  </si>
  <si>
    <t>FEC_per_sqm.kWh.IE.Res.HH.Thermal.SH.Solids.WH.Elc.Solar.Elec</t>
  </si>
  <si>
    <t>FEC_per_sqm.kWh.IE.Res.HH.Thermal.SH.Solids.WH.Elc.Solar.Solar</t>
  </si>
  <si>
    <t>FEC_per_sqm.kWh.IE.Res.HH.Thermal.SH.Solids.CO</t>
  </si>
  <si>
    <t>FEC_per_sqm.kWh.IE.Res.HH.Thermal.SH.Solids.CO.Solids.Solids</t>
  </si>
  <si>
    <t>FEC_per_sqm.kWh.IE.Res.HH.Thermal.SH.Solids.CO.LPG.LPG</t>
  </si>
  <si>
    <t>FEC_per_sqm.kWh.IE.Res.HH.Thermal.SH.Solids.CO.Elc.Elec</t>
  </si>
  <si>
    <t>FEC_per_sqm.kWh.IE.Res.HH.Thermal.SH.LPG</t>
  </si>
  <si>
    <t>FEC_per_sqm.kWh.IE.Res.HH.Thermal.SH.LPG.SH</t>
  </si>
  <si>
    <t>FEC_per_sqm.kWh.IE.Res.HH.Thermal.SH.LPG.SH.LPG</t>
  </si>
  <si>
    <t>FEC_per_sqm.kWh.IE.Res.HH.Thermal.SH.LPG.SH.Elec</t>
  </si>
  <si>
    <t>FEC_per_sqm.kWh.IE.Res.HH.Thermal.SH.LPG.SC</t>
  </si>
  <si>
    <t>FEC_per_sqm.kWh.IE.Res.HH.Thermal.SH.LPG.SC.AC.Elec</t>
  </si>
  <si>
    <t>FEC_per_sqm.kWh.IE.Res.HH.Thermal.SH.LPG.WH</t>
  </si>
  <si>
    <t>FEC_per_sqm.kWh.IE.Res.HH.Thermal.SH.LPG.WH.LPG.NoSolar.LPG</t>
  </si>
  <si>
    <t>FEC_per_sqm.kWh.IE.Res.HH.Thermal.SH.LPG.WH.LPG.Solar</t>
  </si>
  <si>
    <t>FEC_per_sqm.kWh.IE.Res.HH.Thermal.SH.LPG.WH.LPG.Solar.LPG</t>
  </si>
  <si>
    <t>FEC_per_sqm.kWh.IE.Res.HH.Thermal.SH.LPG.WH.LPG.Solar.Solar</t>
  </si>
  <si>
    <t>FEC_per_sqm.kWh.IE.Res.HH.Thermal.SH.LPG.WH.Elc.NoSolar.Elec</t>
  </si>
  <si>
    <t>FEC_per_sqm.kWh.IE.Res.HH.Thermal.SH.LPG.WH.Elc.Solar</t>
  </si>
  <si>
    <t>FEC_per_sqm.kWh.IE.Res.HH.Thermal.SH.LPG.WH.Elc.Solar.Elec</t>
  </si>
  <si>
    <t>FEC_per_sqm.kWh.IE.Res.HH.Thermal.SH.LPG.WH.Elc.Solar.Solar</t>
  </si>
  <si>
    <t>FEC_per_sqm.kWh.IE.Res.HH.Thermal.SH.LPG.CO</t>
  </si>
  <si>
    <t>FEC_per_sqm.kWh.IE.Res.HH.Thermal.SH.LPG.CO.LPG.LPG</t>
  </si>
  <si>
    <t>FEC_per_sqm.kWh.IE.Res.HH.Thermal.SH.LPG.CO.Elc.Elec</t>
  </si>
  <si>
    <t>FEC_per_sqm.kWh.IE.Res.HH.Thermal.SH.Oil</t>
  </si>
  <si>
    <t>FEC_per_sqm.kWh.IE.Res.HH.Thermal.SH.Oil.SH</t>
  </si>
  <si>
    <t>FEC_per_sqm.kWh.IE.Res.HH.Thermal.SH.Oil.SH.Oil</t>
  </si>
  <si>
    <t>FEC_per_sqm.kWh.IE.Res.HH.Thermal.SH.Oil.SH.Elec</t>
  </si>
  <si>
    <t>FEC_per_sqm.kWh.IE.Res.HH.Thermal.SH.Oil.SC</t>
  </si>
  <si>
    <t>FEC_per_sqm.kWh.IE.Res.HH.Thermal.SH.Oil.SC.AC.Elec</t>
  </si>
  <si>
    <t>FEC_per_sqm.kWh.IE.Res.HH.Thermal.SH.Oil.WH</t>
  </si>
  <si>
    <t>FEC_per_sqm.kWh.IE.Res.HH.Thermal.SH.Oil.WH.Oil.NoSolar.Oil</t>
  </si>
  <si>
    <t>FEC_per_sqm.kWh.IE.Res.HH.Thermal.SH.Oil.WH.Oil.Solar</t>
  </si>
  <si>
    <t>FEC_per_sqm.kWh.IE.Res.HH.Thermal.SH.Oil.WH.Oil.Solar.Oil</t>
  </si>
  <si>
    <t>FEC_per_sqm.kWh.IE.Res.HH.Thermal.SH.Oil.WH.Oil.Solar.Solar</t>
  </si>
  <si>
    <t>FEC_per_sqm.kWh.IE.Res.HH.Thermal.SH.Oil.WH.Elc.NoSolar.Elec</t>
  </si>
  <si>
    <t>FEC_per_sqm.kWh.IE.Res.HH.Thermal.SH.Oil.WH.Elc.Solar</t>
  </si>
  <si>
    <t>FEC_per_sqm.kWh.IE.Res.HH.Thermal.SH.Oil.WH.Elc.Solar.Elec</t>
  </si>
  <si>
    <t>FEC_per_sqm.kWh.IE.Res.HH.Thermal.SH.Oil.WH.Elc.Solar.Solar</t>
  </si>
  <si>
    <t>FEC_per_sqm.kWh.IE.Res.HH.Thermal.SH.Oil.CO</t>
  </si>
  <si>
    <t>FEC_per_sqm.kWh.IE.Res.HH.Thermal.SH.Oil.CO.LPG.LPG</t>
  </si>
  <si>
    <t>FEC_per_sqm.kWh.IE.Res.HH.Thermal.SH.Oil.CO.Elc.Elec</t>
  </si>
  <si>
    <t>FEC_per_sqm.kWh.IE.Res.HH.Thermal.SH.Gas</t>
  </si>
  <si>
    <t>FEC_per_sqm.kWh.IE.Res.HH.Thermal.SH.Gas.SH</t>
  </si>
  <si>
    <t>FEC_per_sqm.kWh.IE.Res.HH.Thermal.SH.Gas.SH.Gas</t>
  </si>
  <si>
    <t>FEC_per_sqm.kWh.IE.Res.HH.Thermal.SH.Gas.SH.Elec</t>
  </si>
  <si>
    <t>FEC_per_sqm.kWh.IE.Res.HH.Thermal.SH.Gas.SC</t>
  </si>
  <si>
    <t>FEC_per_sqm.kWh.IE.Res.HH.Thermal.SH.Gas.SC.AC.Elec</t>
  </si>
  <si>
    <t>FEC_per_sqm.kWh.IE.Res.HH.Thermal.SH.Gas.WH</t>
  </si>
  <si>
    <t>FEC_per_sqm.kWh.IE.Res.HH.Thermal.SH.Gas.WH.Gas.NoSolar.Gas</t>
  </si>
  <si>
    <t>FEC_per_sqm.kWh.IE.Res.HH.Thermal.SH.Gas.WH.Gas.Solar</t>
  </si>
  <si>
    <t>FEC_per_sqm.kWh.IE.Res.HH.Thermal.SH.Gas.WH.Gas.Solar.Gas</t>
  </si>
  <si>
    <t>FEC_per_sqm.kWh.IE.Res.HH.Thermal.SH.Gas.WH.Gas.Solar.Solar</t>
  </si>
  <si>
    <t>FEC_per_sqm.kWh.IE.Res.HH.Thermal.SH.Gas.WH.Elc.NoSolar.Elec</t>
  </si>
  <si>
    <t>FEC_per_sqm.kWh.IE.Res.HH.Thermal.SH.Gas.WH.Elc.Solar</t>
  </si>
  <si>
    <t>FEC_per_sqm.kWh.IE.Res.HH.Thermal.SH.Gas.WH.Elc.Solar.Elec</t>
  </si>
  <si>
    <t>FEC_per_sqm.kWh.IE.Res.HH.Thermal.SH.Gas.WH.Elc.Solar.Solar</t>
  </si>
  <si>
    <t>FEC_per_sqm.kWh.IE.Res.HH.Thermal.SH.Gas.CO</t>
  </si>
  <si>
    <t>FEC_per_sqm.kWh.IE.Res.HH.Thermal.SH.Gas.CO.Gas.Gas</t>
  </si>
  <si>
    <t>FEC_per_sqm.kWh.IE.Res.HH.Thermal.SH.Gas.CO.Elc.Elec</t>
  </si>
  <si>
    <t>FEC_per_sqm.kWh.IE.Res.HH.Thermal.SH.Biomass</t>
  </si>
  <si>
    <t>FEC_per_sqm.kWh.IE.Res.HH.Thermal.SH.Biomass.SH</t>
  </si>
  <si>
    <t>FEC_per_sqm.kWh.IE.Res.HH.Thermal.SH.Biomass.SH.Biomass</t>
  </si>
  <si>
    <t>FEC_per_sqm.kWh.IE.Res.HH.Thermal.SH.Biomass.SH.Elec</t>
  </si>
  <si>
    <t>FEC_per_sqm.kWh.IE.Res.HH.Thermal.SH.Biomass.SC</t>
  </si>
  <si>
    <t>FEC_per_sqm.kWh.IE.Res.HH.Thermal.SH.Biomass.SC.AC.Elec</t>
  </si>
  <si>
    <t>FEC_per_sqm.kWh.IE.Res.HH.Thermal.SH.Biomass.WH</t>
  </si>
  <si>
    <t>FEC_per_sqm.kWh.IE.Res.HH.Thermal.SH.Biomass.WH.Biomass.NoSolar.Biomass</t>
  </si>
  <si>
    <t>FEC_per_sqm.kWh.IE.Res.HH.Thermal.SH.Biomass.WH.Biomass.Solar</t>
  </si>
  <si>
    <t>FEC_per_sqm.kWh.IE.Res.HH.Thermal.SH.Biomass.WH.Biomass.Solar.Biomass</t>
  </si>
  <si>
    <t>FEC_per_sqm.kWh.IE.Res.HH.Thermal.SH.Biomass.WH.Biomass.Solar.Solar</t>
  </si>
  <si>
    <t>FEC_per_sqm.kWh.IE.Res.HH.Thermal.SH.Biomass.WH.LPG.NoSolar.LPG</t>
  </si>
  <si>
    <t>FEC_per_sqm.kWh.IE.Res.HH.Thermal.SH.Biomass.WH.LPG.Solar</t>
  </si>
  <si>
    <t>FEC_per_sqm.kWh.IE.Res.HH.Thermal.SH.Biomass.WH.LPG.Solar.LPG</t>
  </si>
  <si>
    <t>FEC_per_sqm.kWh.IE.Res.HH.Thermal.SH.Biomass.WH.LPG.Solar.Solar</t>
  </si>
  <si>
    <t>FEC_per_sqm.kWh.IE.Res.HH.Thermal.SH.Biomass.WH.Elc.NoSolar.Elec</t>
  </si>
  <si>
    <t>FEC_per_sqm.kWh.IE.Res.HH.Thermal.SH.Biomass.WH.Elc.Solar</t>
  </si>
  <si>
    <t>FEC_per_sqm.kWh.IE.Res.HH.Thermal.SH.Biomass.WH.Elc.Solar.Elec</t>
  </si>
  <si>
    <t>FEC_per_sqm.kWh.IE.Res.HH.Thermal.SH.Biomass.WH.Elc.Solar.Solar</t>
  </si>
  <si>
    <t>FEC_per_sqm.kWh.IE.Res.HH.Thermal.SH.Biomass.CO</t>
  </si>
  <si>
    <t>FEC_per_sqm.kWh.IE.Res.HH.Thermal.SH.Biomass.CO.Biomass.Biomass</t>
  </si>
  <si>
    <t>FEC_per_sqm.kWh.IE.Res.HH.Thermal.SH.Biomass.CO.LPG.LPG</t>
  </si>
  <si>
    <t>FEC_per_sqm.kWh.IE.Res.HH.Thermal.SH.Biomass.CO.Elc.Elec</t>
  </si>
  <si>
    <t>FEC_per_sqm.kWh.IE.Res.HH.Thermal.SH.Geo</t>
  </si>
  <si>
    <t>FEC_per_sqm.kWh.IE.Res.HH.Thermal.SH.Geo.SH</t>
  </si>
  <si>
    <t>FEC_per_sqm.kWh.IE.Res.HH.Thermal.SH.Geo.SH.Geo</t>
  </si>
  <si>
    <t>FEC_per_sqm.kWh.IE.Res.HH.Thermal.SH.Geo.SH.Elec</t>
  </si>
  <si>
    <t>FEC_per_sqm.kWh.IE.Res.HH.Thermal.SH.Geo.SC</t>
  </si>
  <si>
    <t>FEC_per_sqm.kWh.IE.Res.HH.Thermal.SH.Geo.SC.AC.Elec</t>
  </si>
  <si>
    <t>FEC_per_sqm.kWh.IE.Res.HH.Thermal.SH.Geo.WH</t>
  </si>
  <si>
    <t>FEC_per_sqm.kWh.IE.Res.HH.Thermal.SH.Geo.WH.Geo.NoSolar.Geo</t>
  </si>
  <si>
    <t>FEC_per_sqm.kWh.IE.Res.HH.Thermal.SH.Geo.WH.Geo.Solar</t>
  </si>
  <si>
    <t>FEC_per_sqm.kWh.IE.Res.HH.Thermal.SH.Geo.WH.Geo.Solar.Geo</t>
  </si>
  <si>
    <t>FEC_per_sqm.kWh.IE.Res.HH.Thermal.SH.Geo.WH.Geo.Solar.Solar</t>
  </si>
  <si>
    <t>FEC_per_sqm.kWh.IE.Res.HH.Thermal.SH.Geo.WH.Elc.NoSolar.Elec</t>
  </si>
  <si>
    <t>FEC_per_sqm.kWh.IE.Res.HH.Thermal.SH.Geo.WH.Elc.Solar</t>
  </si>
  <si>
    <t>FEC_per_sqm.kWh.IE.Res.HH.Thermal.SH.Geo.WH.Elc.Solar.Elec</t>
  </si>
  <si>
    <t>FEC_per_sqm.kWh.IE.Res.HH.Thermal.SH.Geo.WH.Elc.Solar.Solar</t>
  </si>
  <si>
    <t>FEC_per_sqm.kWh.IE.Res.HH.Thermal.SH.Geo.CO</t>
  </si>
  <si>
    <t>FEC_per_sqm.kWh.IE.Res.HH.Thermal.SH.Geo.CO.LPG.LPG</t>
  </si>
  <si>
    <t>FEC_per_sqm.kWh.IE.Res.HH.Thermal.SH.Geo.CO.Elc.Elec</t>
  </si>
  <si>
    <t>FEC_per_sqm.kWh.IE.Res.HH.Thermal.SH.DistrHeat</t>
  </si>
  <si>
    <t>FEC_per_sqm.kWh.IE.Res.HH.Thermal.SH.DistrHeat.SH</t>
  </si>
  <si>
    <t>FEC_per_sqm.kWh.IE.Res.HH.Thermal.SH.DistrHeat.SH.Steam_Distr</t>
  </si>
  <si>
    <t>FEC_per_sqm.kWh.IE.Res.HH.Thermal.SH.DistrHeat.SH.Elec</t>
  </si>
  <si>
    <t>FEC_per_sqm.kWh.IE.Res.HH.Thermal.SH.DistrHeat.SC</t>
  </si>
  <si>
    <t>FEC_per_sqm.kWh.IE.Res.HH.Thermal.SH.DistrHeat.SC.AC.Elec</t>
  </si>
  <si>
    <t>FEC_per_sqm.kWh.IE.Res.HH.Thermal.SH.DistrHeat.WH</t>
  </si>
  <si>
    <t>FEC_per_sqm.kWh.IE.Res.HH.Thermal.SH.DistrHeat.WH.DistrHeat.NoSolar.Steam_Distr</t>
  </si>
  <si>
    <t>FEC_per_sqm.kWh.IE.Res.HH.Thermal.SH.DistrHeat.WH.DistrHeat.Solar</t>
  </si>
  <si>
    <t>FEC_per_sqm.kWh.IE.Res.HH.Thermal.SH.DistrHeat.WH.DistrHeat.Solar.Steam_Distr</t>
  </si>
  <si>
    <t>FEC_per_sqm.kWh.IE.Res.HH.Thermal.SH.DistrHeat.WH.DistrHeat.Solar.Solar</t>
  </si>
  <si>
    <t>FEC_per_sqm.kWh.IE.Res.HH.Thermal.SH.DistrHeat.WH.Elc.NoSolar.Elec</t>
  </si>
  <si>
    <t>FEC_per_sqm.kWh.IE.Res.HH.Thermal.SH.DistrHeat.WH.Elc.Solar</t>
  </si>
  <si>
    <t>FEC_per_sqm.kWh.IE.Res.HH.Thermal.SH.DistrHeat.WH.Elc.Solar.Elec</t>
  </si>
  <si>
    <t>FEC_per_sqm.kWh.IE.Res.HH.Thermal.SH.DistrHeat.WH.Elc.Solar.Solar</t>
  </si>
  <si>
    <t>FEC_per_sqm.kWh.IE.Res.HH.Thermal.SH.DistrHeat.CO</t>
  </si>
  <si>
    <t>FEC_per_sqm.kWh.IE.Res.HH.Thermal.SH.DistrHeat.CO.LPG.LPG</t>
  </si>
  <si>
    <t>FEC_per_sqm.kWh.IE.Res.HH.Thermal.SH.DistrHeat.CO.Elc.Elec</t>
  </si>
  <si>
    <t>FEC_per_sqm.kWh.IE.Res.HH.Thermal.SH.AdvElc</t>
  </si>
  <si>
    <t>FEC_per_sqm.kWh.IE.Res.HH.Thermal.SH.AdvElc.SH</t>
  </si>
  <si>
    <t>FEC_per_sqm.kWh.IE.Res.HH.Thermal.SH.AdvElc.SH.Elec</t>
  </si>
  <si>
    <t>FEC_per_sqm.kWh.IE.Res.HH.Thermal.SH.AdvElc.SC</t>
  </si>
  <si>
    <t>FEC_per_sqm.kWh.IE.Res.HH.Thermal.SH.AdvElc.SC.AC.Elec</t>
  </si>
  <si>
    <t>FEC_per_sqm.kWh.IE.Res.HH.Thermal.SH.AdvElc.WH</t>
  </si>
  <si>
    <t>FEC_per_sqm.kWh.IE.Res.HH.Thermal.SH.AdvElc.WH.LPG.NoSolar.LPG</t>
  </si>
  <si>
    <t>FEC_per_sqm.kWh.IE.Res.HH.Thermal.SH.AdvElc.WH.LPG.Solar</t>
  </si>
  <si>
    <t>FEC_per_sqm.kWh.IE.Res.HH.Thermal.SH.AdvElc.WH.LPG.Solar.LPG</t>
  </si>
  <si>
    <t>FEC_per_sqm.kWh.IE.Res.HH.Thermal.SH.AdvElc.WH.LPG.Solar.Solar</t>
  </si>
  <si>
    <t>FEC_per_sqm.kWh.IE.Res.HH.Thermal.SH.AdvElc.WH.Elc.NoSolar.Elec</t>
  </si>
  <si>
    <t>FEC_per_sqm.kWh.IE.Res.HH.Thermal.SH.AdvElc.WH.Elc.Solar</t>
  </si>
  <si>
    <t>FEC_per_sqm.kWh.IE.Res.HH.Thermal.SH.AdvElc.WH.Elc.Solar.Elec</t>
  </si>
  <si>
    <t>FEC_per_sqm.kWh.IE.Res.HH.Thermal.SH.AdvElc.WH.Elc.Solar.Solar</t>
  </si>
  <si>
    <t>FEC_per_sqm.kWh.IE.Res.HH.Thermal.SH.AdvElc.CO</t>
  </si>
  <si>
    <t>FEC_per_sqm.kWh.IE.Res.HH.Thermal.SH.AdvElc.CO.LPG.LPG</t>
  </si>
  <si>
    <t>FEC_per_sqm.kWh.IE.Res.HH.Thermal.SH.AdvElc.CO.Elc.Elec</t>
  </si>
  <si>
    <t>FEC_per_sqm.kWh.IE.Res.HH.Thermal.SH.ConvElc</t>
  </si>
  <si>
    <t>FEC_per_sqm.kWh.IE.Res.HH.Thermal.SH.ConvElc.SH</t>
  </si>
  <si>
    <t>FEC_per_sqm.kWh.IE.Res.HH.Thermal.SH.ConvElc.SH.Elec</t>
  </si>
  <si>
    <t>FEC_per_sqm.kWh.IE.Res.HH.Thermal.SH.ConvElc.SC</t>
  </si>
  <si>
    <t>FEC_per_sqm.kWh.IE.Res.HH.Thermal.SH.ConvElc.SC.AC.Elec</t>
  </si>
  <si>
    <t>FEC_per_sqm.kWh.IE.Res.HH.Thermal.SH.ConvElc.WH</t>
  </si>
  <si>
    <t>FEC_per_sqm.kWh.IE.Res.HH.Thermal.SH.ConvElc.WH.LPG.NoSolar.LPG</t>
  </si>
  <si>
    <t>FEC_per_sqm.kWh.IE.Res.HH.Thermal.SH.ConvElc.WH.LPG.Solar</t>
  </si>
  <si>
    <t>FEC_per_sqm.kWh.IE.Res.HH.Thermal.SH.ConvElc.WH.LPG.Solar.LPG</t>
  </si>
  <si>
    <t>FEC_per_sqm.kWh.IE.Res.HH.Thermal.SH.ConvElc.WH.LPG.Solar.Solar</t>
  </si>
  <si>
    <t>FEC_per_sqm.kWh.IE.Res.HH.Thermal.SH.ConvElc.WH.Elc.NoSolar.Elec</t>
  </si>
  <si>
    <t>FEC_per_sqm.kWh.IE.Res.HH.Thermal.SH.ConvElc.WH.Elc.Solar</t>
  </si>
  <si>
    <t>FEC_per_sqm.kWh.IE.Res.HH.Thermal.SH.ConvElc.WH.Elc.Solar.Elec</t>
  </si>
  <si>
    <t>FEC_per_sqm.kWh.IE.Res.HH.Thermal.SH.ConvElc.WH.Elc.Solar.Solar</t>
  </si>
  <si>
    <t>FEC_per_sqm.kWh.IE.Res.HH.Thermal.SH.ConvElc.CO</t>
  </si>
  <si>
    <t>FEC_per_sqm.kWh.IE.Res.HH.Thermal.SH.ConvElc.CO.LPG.LPG</t>
  </si>
  <si>
    <t>FEC_per_sqm.kWh.IE.Res.HH.Thermal.SH.ConvElc.CO.Elc.Elec</t>
  </si>
  <si>
    <t>IE - Thermal energy service per surface area (detailed structure)</t>
  </si>
  <si>
    <t>TES_per_sqm.kWh.IE.Res.HH.Thermal.SH.Solids</t>
  </si>
  <si>
    <t>TES_per_sqm.kWh.IE.Res.HH.Thermal.SH.Solids.SH</t>
  </si>
  <si>
    <t>TES_per_sqm.kWh.IE.Res.HH.Thermal.SH.Solids.SH.Solids</t>
  </si>
  <si>
    <t>TES_per_sqm.kWh.IE.Res.HH.Thermal.SH.Solids.SH.Elec</t>
  </si>
  <si>
    <t>TES_per_sqm.kWh.IE.Res.HH.Thermal.SH.Solids.SC</t>
  </si>
  <si>
    <t>TES_per_sqm.kWh.IE.Res.HH.Thermal.SH.Solids.SC.AC.Elec</t>
  </si>
  <si>
    <t>TES_per_sqm.kWh.IE.Res.HH.Thermal.SH.Solids.WH</t>
  </si>
  <si>
    <t>TES_per_sqm.kWh.IE.Res.HH.Thermal.SH.Solids.WH.Solids.NoSolar.Solids</t>
  </si>
  <si>
    <t>TES_per_sqm.kWh.IE.Res.HH.Thermal.SH.Solids.WH.LPG.NoSolar.LPG</t>
  </si>
  <si>
    <t>TES_per_sqm.kWh.IE.Res.HH.Thermal.SH.Solids.WH.LPG.Solar</t>
  </si>
  <si>
    <t>TES_per_sqm.kWh.IE.Res.HH.Thermal.SH.Solids.WH.LPG.Solar.LPG</t>
  </si>
  <si>
    <t>TES_per_sqm.kWh.IE.Res.HH.Thermal.SH.Solids.WH.LPG.Solar.Solar</t>
  </si>
  <si>
    <t>TES_per_sqm.kWh.IE.Res.HH.Thermal.SH.Solids.WH.Elc.NoSolar.Elec</t>
  </si>
  <si>
    <t>TES_per_sqm.kWh.IE.Res.HH.Thermal.SH.Solids.WH.Elc.Solar</t>
  </si>
  <si>
    <t>TES_per_sqm.kWh.IE.Res.HH.Thermal.SH.Solids.WH.Elc.Solar.Elec</t>
  </si>
  <si>
    <t>TES_per_sqm.kWh.IE.Res.HH.Thermal.SH.Solids.WH.Elc.Solar.Solar</t>
  </si>
  <si>
    <t>TES_per_sqm.kWh.IE.Res.HH.Thermal.SH.Solids.CO</t>
  </si>
  <si>
    <t>TES_per_sqm.kWh.IE.Res.HH.Thermal.SH.Solids.CO.Solids.Solids</t>
  </si>
  <si>
    <t>TES_per_sqm.kWh.IE.Res.HH.Thermal.SH.Solids.CO.LPG.LPG</t>
  </si>
  <si>
    <t>TES_per_sqm.kWh.IE.Res.HH.Thermal.SH.Solids.CO.Elc.Elec</t>
  </si>
  <si>
    <t>TES_per_sqm.kWh.IE.Res.HH.Thermal.SH.LPG</t>
  </si>
  <si>
    <t>TES_per_sqm.kWh.IE.Res.HH.Thermal.SH.LPG.SH</t>
  </si>
  <si>
    <t>TES_per_sqm.kWh.IE.Res.HH.Thermal.SH.LPG.SH.LPG</t>
  </si>
  <si>
    <t>TES_per_sqm.kWh.IE.Res.HH.Thermal.SH.LPG.SH.Elec</t>
  </si>
  <si>
    <t>TES_per_sqm.kWh.IE.Res.HH.Thermal.SH.LPG.SC</t>
  </si>
  <si>
    <t>TES_per_sqm.kWh.IE.Res.HH.Thermal.SH.LPG.SC.AC.Elec</t>
  </si>
  <si>
    <t>TES_per_sqm.kWh.IE.Res.HH.Thermal.SH.LPG.WH</t>
  </si>
  <si>
    <t>TES_per_sqm.kWh.IE.Res.HH.Thermal.SH.LPG.WH.LPG.NoSolar.LPG</t>
  </si>
  <si>
    <t>TES_per_sqm.kWh.IE.Res.HH.Thermal.SH.LPG.WH.LPG.Solar</t>
  </si>
  <si>
    <t>TES_per_sqm.kWh.IE.Res.HH.Thermal.SH.LPG.WH.LPG.Solar.LPG</t>
  </si>
  <si>
    <t>TES_per_sqm.kWh.IE.Res.HH.Thermal.SH.LPG.WH.LPG.Solar.Solar</t>
  </si>
  <si>
    <t>TES_per_sqm.kWh.IE.Res.HH.Thermal.SH.LPG.WH.Elc.NoSolar.Elec</t>
  </si>
  <si>
    <t>TES_per_sqm.kWh.IE.Res.HH.Thermal.SH.LPG.WH.Elc.Solar</t>
  </si>
  <si>
    <t>TES_per_sqm.kWh.IE.Res.HH.Thermal.SH.LPG.WH.Elc.Solar.Elec</t>
  </si>
  <si>
    <t>TES_per_sqm.kWh.IE.Res.HH.Thermal.SH.LPG.WH.Elc.Solar.Solar</t>
  </si>
  <si>
    <t>TES_per_sqm.kWh.IE.Res.HH.Thermal.SH.LPG.CO</t>
  </si>
  <si>
    <t>TES_per_sqm.kWh.IE.Res.HH.Thermal.SH.LPG.CO.LPG.LPG</t>
  </si>
  <si>
    <t>TES_per_sqm.kWh.IE.Res.HH.Thermal.SH.LPG.CO.Elc.Elec</t>
  </si>
  <si>
    <t>TES_per_sqm.kWh.IE.Res.HH.Thermal.SH.Oil</t>
  </si>
  <si>
    <t>TES_per_sqm.kWh.IE.Res.HH.Thermal.SH.Oil.SH</t>
  </si>
  <si>
    <t>TES_per_sqm.kWh.IE.Res.HH.Thermal.SH.Oil.SH.Oil</t>
  </si>
  <si>
    <t>TES_per_sqm.kWh.IE.Res.HH.Thermal.SH.Oil.SH.Elec</t>
  </si>
  <si>
    <t>TES_per_sqm.kWh.IE.Res.HH.Thermal.SH.Oil.SC</t>
  </si>
  <si>
    <t>TES_per_sqm.kWh.IE.Res.HH.Thermal.SH.Oil.SC.AC.Elec</t>
  </si>
  <si>
    <t>TES_per_sqm.kWh.IE.Res.HH.Thermal.SH.Oil.WH</t>
  </si>
  <si>
    <t>TES_per_sqm.kWh.IE.Res.HH.Thermal.SH.Oil.WH.Oil.NoSolar.Oil</t>
  </si>
  <si>
    <t>TES_per_sqm.kWh.IE.Res.HH.Thermal.SH.Oil.WH.Oil.Solar</t>
  </si>
  <si>
    <t>TES_per_sqm.kWh.IE.Res.HH.Thermal.SH.Oil.WH.Oil.Solar.Oil</t>
  </si>
  <si>
    <t>TES_per_sqm.kWh.IE.Res.HH.Thermal.SH.Oil.WH.Oil.Solar.Solar</t>
  </si>
  <si>
    <t>TES_per_sqm.kWh.IE.Res.HH.Thermal.SH.Oil.WH.Elc.NoSolar.Elec</t>
  </si>
  <si>
    <t>TES_per_sqm.kWh.IE.Res.HH.Thermal.SH.Oil.WH.Elc.Solar</t>
  </si>
  <si>
    <t>TES_per_sqm.kWh.IE.Res.HH.Thermal.SH.Oil.WH.Elc.Solar.Elec</t>
  </si>
  <si>
    <t>TES_per_sqm.kWh.IE.Res.HH.Thermal.SH.Oil.WH.Elc.Solar.Solar</t>
  </si>
  <si>
    <t>TES_per_sqm.kWh.IE.Res.HH.Thermal.SH.Oil.CO</t>
  </si>
  <si>
    <t>TES_per_sqm.kWh.IE.Res.HH.Thermal.SH.Oil.CO.LPG.LPG</t>
  </si>
  <si>
    <t>TES_per_sqm.kWh.IE.Res.HH.Thermal.SH.Oil.CO.Elc.Elec</t>
  </si>
  <si>
    <t>TES_per_sqm.kWh.IE.Res.HH.Thermal.SH.Gas</t>
  </si>
  <si>
    <t>TES_per_sqm.kWh.IE.Res.HH.Thermal.SH.Gas.SH</t>
  </si>
  <si>
    <t>TES_per_sqm.kWh.IE.Res.HH.Thermal.SH.Gas.SH.Gas</t>
  </si>
  <si>
    <t>TES_per_sqm.kWh.IE.Res.HH.Thermal.SH.Gas.SH.Elec</t>
  </si>
  <si>
    <t>TES_per_sqm.kWh.IE.Res.HH.Thermal.SH.Gas.SC</t>
  </si>
  <si>
    <t>TES_per_sqm.kWh.IE.Res.HH.Thermal.SH.Gas.SC.AC.Elec</t>
  </si>
  <si>
    <t>TES_per_sqm.kWh.IE.Res.HH.Thermal.SH.Gas.WH</t>
  </si>
  <si>
    <t>TES_per_sqm.kWh.IE.Res.HH.Thermal.SH.Gas.WH.Gas.NoSolar.Gas</t>
  </si>
  <si>
    <t>TES_per_sqm.kWh.IE.Res.HH.Thermal.SH.Gas.WH.Gas.Solar</t>
  </si>
  <si>
    <t>TES_per_sqm.kWh.IE.Res.HH.Thermal.SH.Gas.WH.Gas.Solar.Gas</t>
  </si>
  <si>
    <t>TES_per_sqm.kWh.IE.Res.HH.Thermal.SH.Gas.WH.Gas.Solar.Solar</t>
  </si>
  <si>
    <t>TES_per_sqm.kWh.IE.Res.HH.Thermal.SH.Gas.WH.Elc.NoSolar.Elec</t>
  </si>
  <si>
    <t>TES_per_sqm.kWh.IE.Res.HH.Thermal.SH.Gas.WH.Elc.Solar</t>
  </si>
  <si>
    <t>TES_per_sqm.kWh.IE.Res.HH.Thermal.SH.Gas.WH.Elc.Solar.Elec</t>
  </si>
  <si>
    <t>TES_per_sqm.kWh.IE.Res.HH.Thermal.SH.Gas.WH.Elc.Solar.Solar</t>
  </si>
  <si>
    <t>TES_per_sqm.kWh.IE.Res.HH.Thermal.SH.Gas.CO</t>
  </si>
  <si>
    <t>TES_per_sqm.kWh.IE.Res.HH.Thermal.SH.Gas.CO.Gas.Gas</t>
  </si>
  <si>
    <t>TES_per_sqm.kWh.IE.Res.HH.Thermal.SH.Gas.CO.Elc.Elec</t>
  </si>
  <si>
    <t>TES_per_sqm.kWh.IE.Res.HH.Thermal.SH.Biomass</t>
  </si>
  <si>
    <t>TES_per_sqm.kWh.IE.Res.HH.Thermal.SH.Biomass.SH</t>
  </si>
  <si>
    <t>TES_per_sqm.kWh.IE.Res.HH.Thermal.SH.Biomass.SH.Biomass</t>
  </si>
  <si>
    <t>TES_per_sqm.kWh.IE.Res.HH.Thermal.SH.Biomass.SH.Elec</t>
  </si>
  <si>
    <t>TES_per_sqm.kWh.IE.Res.HH.Thermal.SH.Biomass.SC</t>
  </si>
  <si>
    <t>TES_per_sqm.kWh.IE.Res.HH.Thermal.SH.Biomass.SC.AC.Elec</t>
  </si>
  <si>
    <t>TES_per_sqm.kWh.IE.Res.HH.Thermal.SH.Biomass.WH</t>
  </si>
  <si>
    <t>TES_per_sqm.kWh.IE.Res.HH.Thermal.SH.Biomass.WH.Biomass.NoSolar.Biomass</t>
  </si>
  <si>
    <t>TES_per_sqm.kWh.IE.Res.HH.Thermal.SH.Biomass.WH.Biomass.Solar</t>
  </si>
  <si>
    <t>TES_per_sqm.kWh.IE.Res.HH.Thermal.SH.Biomass.WH.Biomass.Solar.Biomass</t>
  </si>
  <si>
    <t>TES_per_sqm.kWh.IE.Res.HH.Thermal.SH.Biomass.WH.Biomass.Solar.Solar</t>
  </si>
  <si>
    <t>TES_per_sqm.kWh.IE.Res.HH.Thermal.SH.Biomass.WH.LPG.NoSolar.LPG</t>
  </si>
  <si>
    <t>TES_per_sqm.kWh.IE.Res.HH.Thermal.SH.Biomass.WH.LPG.Solar</t>
  </si>
  <si>
    <t>TES_per_sqm.kWh.IE.Res.HH.Thermal.SH.Biomass.WH.LPG.Solar.LPG</t>
  </si>
  <si>
    <t>TES_per_sqm.kWh.IE.Res.HH.Thermal.SH.Biomass.WH.LPG.Solar.Solar</t>
  </si>
  <si>
    <t>TES_per_sqm.kWh.IE.Res.HH.Thermal.SH.Biomass.WH.Elc.NoSolar.Elec</t>
  </si>
  <si>
    <t>TES_per_sqm.kWh.IE.Res.HH.Thermal.SH.Biomass.WH.Elc.Solar</t>
  </si>
  <si>
    <t>TES_per_sqm.kWh.IE.Res.HH.Thermal.SH.Biomass.WH.Elc.Solar.Elec</t>
  </si>
  <si>
    <t>TES_per_sqm.kWh.IE.Res.HH.Thermal.SH.Biomass.WH.Elc.Solar.Solar</t>
  </si>
  <si>
    <t>TES_per_sqm.kWh.IE.Res.HH.Thermal.SH.Biomass.CO</t>
  </si>
  <si>
    <t>TES_per_sqm.kWh.IE.Res.HH.Thermal.SH.Biomass.CO.Biomass.Biomass</t>
  </si>
  <si>
    <t>TES_per_sqm.kWh.IE.Res.HH.Thermal.SH.Biomass.CO.LPG.LPG</t>
  </si>
  <si>
    <t>TES_per_sqm.kWh.IE.Res.HH.Thermal.SH.Biomass.CO.Elc.Elec</t>
  </si>
  <si>
    <t>TES_per_sqm.kWh.IE.Res.HH.Thermal.SH.Geo</t>
  </si>
  <si>
    <t>TES_per_sqm.kWh.IE.Res.HH.Thermal.SH.Geo.SH</t>
  </si>
  <si>
    <t>TES_per_sqm.kWh.IE.Res.HH.Thermal.SH.Geo.SH.Geo</t>
  </si>
  <si>
    <t>TES_per_sqm.kWh.IE.Res.HH.Thermal.SH.Geo.SH.Elec</t>
  </si>
  <si>
    <t>TES_per_sqm.kWh.IE.Res.HH.Thermal.SH.Geo.SC</t>
  </si>
  <si>
    <t>TES_per_sqm.kWh.IE.Res.HH.Thermal.SH.Geo.SC.AC.Elec</t>
  </si>
  <si>
    <t>TES_per_sqm.kWh.IE.Res.HH.Thermal.SH.Geo.WH</t>
  </si>
  <si>
    <t>TES_per_sqm.kWh.IE.Res.HH.Thermal.SH.Geo.WH.Geo.NoSolar.Geo</t>
  </si>
  <si>
    <t>TES_per_sqm.kWh.IE.Res.HH.Thermal.SH.Geo.WH.Geo.Solar</t>
  </si>
  <si>
    <t>TES_per_sqm.kWh.IE.Res.HH.Thermal.SH.Geo.WH.Geo.Solar.Geo</t>
  </si>
  <si>
    <t>TES_per_sqm.kWh.IE.Res.HH.Thermal.SH.Geo.WH.Geo.Solar.Solar</t>
  </si>
  <si>
    <t>TES_per_sqm.kWh.IE.Res.HH.Thermal.SH.Geo.WH.Elc.NoSolar.Elec</t>
  </si>
  <si>
    <t>TES_per_sqm.kWh.IE.Res.HH.Thermal.SH.Geo.WH.Elc.Solar</t>
  </si>
  <si>
    <t>TES_per_sqm.kWh.IE.Res.HH.Thermal.SH.Geo.WH.Elc.Solar.Elec</t>
  </si>
  <si>
    <t>TES_per_sqm.kWh.IE.Res.HH.Thermal.SH.Geo.WH.Elc.Solar.Solar</t>
  </si>
  <si>
    <t>TES_per_sqm.kWh.IE.Res.HH.Thermal.SH.Geo.CO</t>
  </si>
  <si>
    <t>TES_per_sqm.kWh.IE.Res.HH.Thermal.SH.Geo.CO.LPG.LPG</t>
  </si>
  <si>
    <t>TES_per_sqm.kWh.IE.Res.HH.Thermal.SH.Geo.CO.Elc.Elec</t>
  </si>
  <si>
    <t>TES_per_sqm.kWh.IE.Res.HH.Thermal.SH.DistrHeat</t>
  </si>
  <si>
    <t>TES_per_sqm.kWh.IE.Res.HH.Thermal.SH.DistrHeat.SH</t>
  </si>
  <si>
    <t>TES_per_sqm.kWh.IE.Res.HH.Thermal.SH.DistrHeat.SH.Steam_Distr</t>
  </si>
  <si>
    <t>TES_per_sqm.kWh.IE.Res.HH.Thermal.SH.DistrHeat.SH.Elec</t>
  </si>
  <si>
    <t>TES_per_sqm.kWh.IE.Res.HH.Thermal.SH.DistrHeat.SC</t>
  </si>
  <si>
    <t>TES_per_sqm.kWh.IE.Res.HH.Thermal.SH.DistrHeat.SC.AC.Elec</t>
  </si>
  <si>
    <t>TES_per_sqm.kWh.IE.Res.HH.Thermal.SH.DistrHeat.WH</t>
  </si>
  <si>
    <t>TES_per_sqm.kWh.IE.Res.HH.Thermal.SH.DistrHeat.WH.DistrHeat.NoSolar.Steam_Distr</t>
  </si>
  <si>
    <t>TES_per_sqm.kWh.IE.Res.HH.Thermal.SH.DistrHeat.WH.DistrHeat.Solar</t>
  </si>
  <si>
    <t>TES_per_sqm.kWh.IE.Res.HH.Thermal.SH.DistrHeat.WH.DistrHeat.Solar.Steam_Distr</t>
  </si>
  <si>
    <t>TES_per_sqm.kWh.IE.Res.HH.Thermal.SH.DistrHeat.WH.DistrHeat.Solar.Solar</t>
  </si>
  <si>
    <t>TES_per_sqm.kWh.IE.Res.HH.Thermal.SH.DistrHeat.WH.Elc.NoSolar.Elec</t>
  </si>
  <si>
    <t>TES_per_sqm.kWh.IE.Res.HH.Thermal.SH.DistrHeat.WH.Elc.Solar</t>
  </si>
  <si>
    <t>TES_per_sqm.kWh.IE.Res.HH.Thermal.SH.DistrHeat.WH.Elc.Solar.Elec</t>
  </si>
  <si>
    <t>TES_per_sqm.kWh.IE.Res.HH.Thermal.SH.DistrHeat.WH.Elc.Solar.Solar</t>
  </si>
  <si>
    <t>TES_per_sqm.kWh.IE.Res.HH.Thermal.SH.DistrHeat.CO</t>
  </si>
  <si>
    <t>TES_per_sqm.kWh.IE.Res.HH.Thermal.SH.DistrHeat.CO.LPG.LPG</t>
  </si>
  <si>
    <t>TES_per_sqm.kWh.IE.Res.HH.Thermal.SH.DistrHeat.CO.Elc.Elec</t>
  </si>
  <si>
    <t>TES_per_sqm.kWh.IE.Res.HH.Thermal.SH.AdvElc</t>
  </si>
  <si>
    <t>TES_per_sqm.kWh.IE.Res.HH.Thermal.SH.AdvElc.SH</t>
  </si>
  <si>
    <t>TES_per_sqm.kWh.IE.Res.HH.Thermal.SH.AdvElc.SH.Elec</t>
  </si>
  <si>
    <t>TES_per_sqm.kWh.IE.Res.HH.Thermal.SH.AdvElc.SC</t>
  </si>
  <si>
    <t>TES_per_sqm.kWh.IE.Res.HH.Thermal.SH.AdvElc.SC.AC.Elec</t>
  </si>
  <si>
    <t>TES_per_sqm.kWh.IE.Res.HH.Thermal.SH.AdvElc.WH</t>
  </si>
  <si>
    <t>TES_per_sqm.kWh.IE.Res.HH.Thermal.SH.AdvElc.WH.LPG.NoSolar.LPG</t>
  </si>
  <si>
    <t>TES_per_sqm.kWh.IE.Res.HH.Thermal.SH.AdvElc.WH.LPG.Solar</t>
  </si>
  <si>
    <t>TES_per_sqm.kWh.IE.Res.HH.Thermal.SH.AdvElc.WH.LPG.Solar.LPG</t>
  </si>
  <si>
    <t>TES_per_sqm.kWh.IE.Res.HH.Thermal.SH.AdvElc.WH.LPG.Solar.Solar</t>
  </si>
  <si>
    <t>TES_per_sqm.kWh.IE.Res.HH.Thermal.SH.AdvElc.WH.Elc.NoSolar.Elec</t>
  </si>
  <si>
    <t>TES_per_sqm.kWh.IE.Res.HH.Thermal.SH.AdvElc.WH.Elc.Solar</t>
  </si>
  <si>
    <t>TES_per_sqm.kWh.IE.Res.HH.Thermal.SH.AdvElc.WH.Elc.Solar.Elec</t>
  </si>
  <si>
    <t>TES_per_sqm.kWh.IE.Res.HH.Thermal.SH.AdvElc.WH.Elc.Solar.Solar</t>
  </si>
  <si>
    <t>TES_per_sqm.kWh.IE.Res.HH.Thermal.SH.AdvElc.CO</t>
  </si>
  <si>
    <t>TES_per_sqm.kWh.IE.Res.HH.Thermal.SH.AdvElc.CO.LPG.LPG</t>
  </si>
  <si>
    <t>TES_per_sqm.kWh.IE.Res.HH.Thermal.SH.AdvElc.CO.Elc.Elec</t>
  </si>
  <si>
    <t>TES_per_sqm.kWh.IE.Res.HH.Thermal.SH.ConvElc</t>
  </si>
  <si>
    <t>TES_per_sqm.kWh.IE.Res.HH.Thermal.SH.ConvElc.SH</t>
  </si>
  <si>
    <t>TES_per_sqm.kWh.IE.Res.HH.Thermal.SH.ConvElc.SH.Elec</t>
  </si>
  <si>
    <t>TES_per_sqm.kWh.IE.Res.HH.Thermal.SH.ConvElc.SC</t>
  </si>
  <si>
    <t>TES_per_sqm.kWh.IE.Res.HH.Thermal.SH.ConvElc.SC.AC.Elec</t>
  </si>
  <si>
    <t>TES_per_sqm.kWh.IE.Res.HH.Thermal.SH.ConvElc.WH</t>
  </si>
  <si>
    <t>TES_per_sqm.kWh.IE.Res.HH.Thermal.SH.ConvElc.WH.LPG.NoSolar.LPG</t>
  </si>
  <si>
    <t>TES_per_sqm.kWh.IE.Res.HH.Thermal.SH.ConvElc.WH.LPG.Solar</t>
  </si>
  <si>
    <t>TES_per_sqm.kWh.IE.Res.HH.Thermal.SH.ConvElc.WH.LPG.Solar.LPG</t>
  </si>
  <si>
    <t>TES_per_sqm.kWh.IE.Res.HH.Thermal.SH.ConvElc.WH.LPG.Solar.Solar</t>
  </si>
  <si>
    <t>TES_per_sqm.kWh.IE.Res.HH.Thermal.SH.ConvElc.WH.Elc.NoSolar.Elec</t>
  </si>
  <si>
    <t>TES_per_sqm.kWh.IE.Res.HH.Thermal.SH.ConvElc.WH.Elc.Solar</t>
  </si>
  <si>
    <t>TES_per_sqm.kWh.IE.Res.HH.Thermal.SH.ConvElc.WH.Elc.Solar.Elec</t>
  </si>
  <si>
    <t>TES_per_sqm.kWh.IE.Res.HH.Thermal.SH.ConvElc.WH.Elc.Solar.Solar</t>
  </si>
  <si>
    <t>TES_per_sqm.kWh.IE.Res.HH.Thermal.SH.ConvElc.CO</t>
  </si>
  <si>
    <t>TES_per_sqm.kWh.IE.Res.HH.Thermal.SH.ConvElc.CO.LPG.LPG</t>
  </si>
  <si>
    <t>TES_per_sqm.kWh.IE.Res.HH.Thermal.SH.ConvElc.CO.Elc.Elec</t>
  </si>
  <si>
    <t>IE - CO2 emissions per surface area (detailed structure)</t>
  </si>
  <si>
    <t>EMI_per_sqm.kgCO2.IE.Res.HH.Thermal.SH.Solids</t>
  </si>
  <si>
    <t>EMI_per_sqm.kgCO2.IE.Res.HH.Thermal.SH.Solids.SH</t>
  </si>
  <si>
    <t>EMI_per_sqm.kgCO2.IE.Res.HH.Thermal.SH.Solids.SH.Solids</t>
  </si>
  <si>
    <t>EMI_per_sqm.kgCO2.IE.Res.HH.Thermal.SH.Solids.SH.Elec</t>
  </si>
  <si>
    <t>EMI_per_sqm.kgCO2.IE.Res.HH.Thermal.SH.Solids.SC</t>
  </si>
  <si>
    <t>EMI_per_sqm.kgCO2.IE.Res.HH.Thermal.SH.Solids.SC.AC.Elec</t>
  </si>
  <si>
    <t>EMI_per_sqm.kgCO2.IE.Res.HH.Thermal.SH.Solids.WH</t>
  </si>
  <si>
    <t>EMI_per_sqm.kgCO2.IE.Res.HH.Thermal.SH.Solids.WH.Solids.NoSolar.Solids</t>
  </si>
  <si>
    <t>EMI_per_sqm.kgCO2.IE.Res.HH.Thermal.SH.Solids.WH.LPG.NoSolar.LPG</t>
  </si>
  <si>
    <t>EMI_per_sqm.kgCO2.IE.Res.HH.Thermal.SH.Solids.WH.LPG.Solar</t>
  </si>
  <si>
    <t>EMI_per_sqm.kgCO2.IE.Res.HH.Thermal.SH.Solids.WH.LPG.Solar.LPG</t>
  </si>
  <si>
    <t>EMI_per_sqm.kgCO2.IE.Res.HH.Thermal.SH.Solids.WH.LPG.Solar.Solar</t>
  </si>
  <si>
    <t>EMI_per_sqm.kgCO2.IE.Res.HH.Thermal.SH.Solids.WH.Elc.NoSolar.Elec</t>
  </si>
  <si>
    <t>EMI_per_sqm.kgCO2.IE.Res.HH.Thermal.SH.Solids.WH.Elc.Solar</t>
  </si>
  <si>
    <t>EMI_per_sqm.kgCO2.IE.Res.HH.Thermal.SH.Solids.WH.Elc.Solar.Elec</t>
  </si>
  <si>
    <t>EMI_per_sqm.kgCO2.IE.Res.HH.Thermal.SH.Solids.WH.Elc.Solar.Solar</t>
  </si>
  <si>
    <t>EMI_per_sqm.kgCO2.IE.Res.HH.Thermal.SH.Solids.CO</t>
  </si>
  <si>
    <t>EMI_per_sqm.kgCO2.IE.Res.HH.Thermal.SH.Solids.CO.Solids.Solids</t>
  </si>
  <si>
    <t>EMI_per_sqm.kgCO2.IE.Res.HH.Thermal.SH.Solids.CO.LPG.LPG</t>
  </si>
  <si>
    <t>EMI_per_sqm.kgCO2.IE.Res.HH.Thermal.SH.Solids.CO.Elc.Elec</t>
  </si>
  <si>
    <t>EMI_per_sqm.kgCO2.IE.Res.HH.Thermal.SH.LPG</t>
  </si>
  <si>
    <t>EMI_per_sqm.kgCO2.IE.Res.HH.Thermal.SH.LPG.SH</t>
  </si>
  <si>
    <t>EMI_per_sqm.kgCO2.IE.Res.HH.Thermal.SH.LPG.SH.LPG</t>
  </si>
  <si>
    <t>EMI_per_sqm.kgCO2.IE.Res.HH.Thermal.SH.LPG.SH.Elec</t>
  </si>
  <si>
    <t>EMI_per_sqm.kgCO2.IE.Res.HH.Thermal.SH.LPG.SC</t>
  </si>
  <si>
    <t>EMI_per_sqm.kgCO2.IE.Res.HH.Thermal.SH.LPG.SC.AC.Elec</t>
  </si>
  <si>
    <t>EMI_per_sqm.kgCO2.IE.Res.HH.Thermal.SH.LPG.WH</t>
  </si>
  <si>
    <t>EMI_per_sqm.kgCO2.IE.Res.HH.Thermal.SH.LPG.WH.LPG.NoSolar.LPG</t>
  </si>
  <si>
    <t>EMI_per_sqm.kgCO2.IE.Res.HH.Thermal.SH.LPG.WH.LPG.Solar</t>
  </si>
  <si>
    <t>EMI_per_sqm.kgCO2.IE.Res.HH.Thermal.SH.LPG.WH.LPG.Solar.LPG</t>
  </si>
  <si>
    <t>EMI_per_sqm.kgCO2.IE.Res.HH.Thermal.SH.LPG.WH.LPG.Solar.Solar</t>
  </si>
  <si>
    <t>EMI_per_sqm.kgCO2.IE.Res.HH.Thermal.SH.LPG.WH.Elc.NoSolar.Elec</t>
  </si>
  <si>
    <t>EMI_per_sqm.kgCO2.IE.Res.HH.Thermal.SH.LPG.WH.Elc.Solar</t>
  </si>
  <si>
    <t>EMI_per_sqm.kgCO2.IE.Res.HH.Thermal.SH.LPG.WH.Elc.Solar.Elec</t>
  </si>
  <si>
    <t>EMI_per_sqm.kgCO2.IE.Res.HH.Thermal.SH.LPG.WH.Elc.Solar.Solar</t>
  </si>
  <si>
    <t>EMI_per_sqm.kgCO2.IE.Res.HH.Thermal.SH.LPG.CO</t>
  </si>
  <si>
    <t>EMI_per_sqm.kgCO2.IE.Res.HH.Thermal.SH.LPG.CO.LPG.LPG</t>
  </si>
  <si>
    <t>EMI_per_sqm.kgCO2.IE.Res.HH.Thermal.SH.LPG.CO.Elc.Elec</t>
  </si>
  <si>
    <t>EMI_per_sqm.kgCO2.IE.Res.HH.Thermal.SH.Oil</t>
  </si>
  <si>
    <t>EMI_per_sqm.kgCO2.IE.Res.HH.Thermal.SH.Oil.SH</t>
  </si>
  <si>
    <t>EMI_per_sqm.kgCO2.IE.Res.HH.Thermal.SH.Oil.SH.Oil</t>
  </si>
  <si>
    <t>EMI_per_sqm.kgCO2.IE.Res.HH.Thermal.SH.Oil.SH.Elec</t>
  </si>
  <si>
    <t>EMI_per_sqm.kgCO2.IE.Res.HH.Thermal.SH.Oil.SC</t>
  </si>
  <si>
    <t>EMI_per_sqm.kgCO2.IE.Res.HH.Thermal.SH.Oil.SC.AC.Elec</t>
  </si>
  <si>
    <t>EMI_per_sqm.kgCO2.IE.Res.HH.Thermal.SH.Oil.WH</t>
  </si>
  <si>
    <t>EMI_per_sqm.kgCO2.IE.Res.HH.Thermal.SH.Oil.WH.Oil.NoSolar.Oil</t>
  </si>
  <si>
    <t>EMI_per_sqm.kgCO2.IE.Res.HH.Thermal.SH.Oil.WH.Oil.Solar</t>
  </si>
  <si>
    <t>EMI_per_sqm.kgCO2.IE.Res.HH.Thermal.SH.Oil.WH.Oil.Solar.Oil</t>
  </si>
  <si>
    <t>EMI_per_sqm.kgCO2.IE.Res.HH.Thermal.SH.Oil.WH.Oil.Solar.Solar</t>
  </si>
  <si>
    <t>EMI_per_sqm.kgCO2.IE.Res.HH.Thermal.SH.Oil.WH.Elc.NoSolar.Elec</t>
  </si>
  <si>
    <t>EMI_per_sqm.kgCO2.IE.Res.HH.Thermal.SH.Oil.WH.Elc.Solar</t>
  </si>
  <si>
    <t>EMI_per_sqm.kgCO2.IE.Res.HH.Thermal.SH.Oil.WH.Elc.Solar.Elec</t>
  </si>
  <si>
    <t>EMI_per_sqm.kgCO2.IE.Res.HH.Thermal.SH.Oil.WH.Elc.Solar.Solar</t>
  </si>
  <si>
    <t>EMI_per_sqm.kgCO2.IE.Res.HH.Thermal.SH.Oil.CO</t>
  </si>
  <si>
    <t>EMI_per_sqm.kgCO2.IE.Res.HH.Thermal.SH.Oil.CO.LPG.LPG</t>
  </si>
  <si>
    <t>EMI_per_sqm.kgCO2.IE.Res.HH.Thermal.SH.Oil.CO.Elc.Elec</t>
  </si>
  <si>
    <t>EMI_per_sqm.kgCO2.IE.Res.HH.Thermal.SH.Gas</t>
  </si>
  <si>
    <t>EMI_per_sqm.kgCO2.IE.Res.HH.Thermal.SH.Gas.SH</t>
  </si>
  <si>
    <t>EMI_per_sqm.kgCO2.IE.Res.HH.Thermal.SH.Gas.SH.Gas</t>
  </si>
  <si>
    <t>EMI_per_sqm.kgCO2.IE.Res.HH.Thermal.SH.Gas.SH.Elec</t>
  </si>
  <si>
    <t>EMI_per_sqm.kgCO2.IE.Res.HH.Thermal.SH.Gas.SC</t>
  </si>
  <si>
    <t>EMI_per_sqm.kgCO2.IE.Res.HH.Thermal.SH.Gas.SC.AC.Elec</t>
  </si>
  <si>
    <t>EMI_per_sqm.kgCO2.IE.Res.HH.Thermal.SH.Gas.WH</t>
  </si>
  <si>
    <t>EMI_per_sqm.kgCO2.IE.Res.HH.Thermal.SH.Gas.WH.Gas.NoSolar.Gas</t>
  </si>
  <si>
    <t>EMI_per_sqm.kgCO2.IE.Res.HH.Thermal.SH.Gas.WH.Gas.Solar</t>
  </si>
  <si>
    <t>EMI_per_sqm.kgCO2.IE.Res.HH.Thermal.SH.Gas.WH.Gas.Solar.Gas</t>
  </si>
  <si>
    <t>EMI_per_sqm.kgCO2.IE.Res.HH.Thermal.SH.Gas.WH.Gas.Solar.Solar</t>
  </si>
  <si>
    <t>EMI_per_sqm.kgCO2.IE.Res.HH.Thermal.SH.Gas.WH.Elc.NoSolar.Elec</t>
  </si>
  <si>
    <t>EMI_per_sqm.kgCO2.IE.Res.HH.Thermal.SH.Gas.WH.Elc.Solar</t>
  </si>
  <si>
    <t>EMI_per_sqm.kgCO2.IE.Res.HH.Thermal.SH.Gas.WH.Elc.Solar.Elec</t>
  </si>
  <si>
    <t>EMI_per_sqm.kgCO2.IE.Res.HH.Thermal.SH.Gas.WH.Elc.Solar.Solar</t>
  </si>
  <si>
    <t>EMI_per_sqm.kgCO2.IE.Res.HH.Thermal.SH.Gas.CO</t>
  </si>
  <si>
    <t>EMI_per_sqm.kgCO2.IE.Res.HH.Thermal.SH.Gas.CO.Gas.Gas</t>
  </si>
  <si>
    <t>EMI_per_sqm.kgCO2.IE.Res.HH.Thermal.SH.Gas.CO.Elc.Elec</t>
  </si>
  <si>
    <t>EMI_per_sqm.kgCO2.IE.Res.HH.Thermal.SH.Biomass</t>
  </si>
  <si>
    <t>EMI_per_sqm.kgCO2.IE.Res.HH.Thermal.SH.Biomass.SH</t>
  </si>
  <si>
    <t>EMI_per_sqm.kgCO2.IE.Res.HH.Thermal.SH.Biomass.SH.Biomass</t>
  </si>
  <si>
    <t>EMI_per_sqm.kgCO2.IE.Res.HH.Thermal.SH.Biomass.SH.Elec</t>
  </si>
  <si>
    <t>EMI_per_sqm.kgCO2.IE.Res.HH.Thermal.SH.Biomass.SC</t>
  </si>
  <si>
    <t>EMI_per_sqm.kgCO2.IE.Res.HH.Thermal.SH.Biomass.SC.AC.Elec</t>
  </si>
  <si>
    <t>EMI_per_sqm.kgCO2.IE.Res.HH.Thermal.SH.Biomass.WH</t>
  </si>
  <si>
    <t>EMI_per_sqm.kgCO2.IE.Res.HH.Thermal.SH.Biomass.WH.Biomass.NoSolar.Biomass</t>
  </si>
  <si>
    <t>EMI_per_sqm.kgCO2.IE.Res.HH.Thermal.SH.Biomass.WH.Biomass.Solar</t>
  </si>
  <si>
    <t>EMI_per_sqm.kgCO2.IE.Res.HH.Thermal.SH.Biomass.WH.Biomass.Solar.Biomass</t>
  </si>
  <si>
    <t>EMI_per_sqm.kgCO2.IE.Res.HH.Thermal.SH.Biomass.WH.Biomass.Solar.Solar</t>
  </si>
  <si>
    <t>EMI_per_sqm.kgCO2.IE.Res.HH.Thermal.SH.Biomass.WH.LPG.NoSolar.LPG</t>
  </si>
  <si>
    <t>EMI_per_sqm.kgCO2.IE.Res.HH.Thermal.SH.Biomass.WH.LPG.Solar</t>
  </si>
  <si>
    <t>EMI_per_sqm.kgCO2.IE.Res.HH.Thermal.SH.Biomass.WH.LPG.Solar.LPG</t>
  </si>
  <si>
    <t>EMI_per_sqm.kgCO2.IE.Res.HH.Thermal.SH.Biomass.WH.LPG.Solar.Solar</t>
  </si>
  <si>
    <t>EMI_per_sqm.kgCO2.IE.Res.HH.Thermal.SH.Biomass.WH.Elc.NoSolar.Elec</t>
  </si>
  <si>
    <t>EMI_per_sqm.kgCO2.IE.Res.HH.Thermal.SH.Biomass.WH.Elc.Solar</t>
  </si>
  <si>
    <t>EMI_per_sqm.kgCO2.IE.Res.HH.Thermal.SH.Biomass.WH.Elc.Solar.Elec</t>
  </si>
  <si>
    <t>EMI_per_sqm.kgCO2.IE.Res.HH.Thermal.SH.Biomass.WH.Elc.Solar.Solar</t>
  </si>
  <si>
    <t>EMI_per_sqm.kgCO2.IE.Res.HH.Thermal.SH.Biomass.CO</t>
  </si>
  <si>
    <t>EMI_per_sqm.kgCO2.IE.Res.HH.Thermal.SH.Biomass.CO.Biomass.Biomass</t>
  </si>
  <si>
    <t>EMI_per_sqm.kgCO2.IE.Res.HH.Thermal.SH.Biomass.CO.LPG.LPG</t>
  </si>
  <si>
    <t>EMI_per_sqm.kgCO2.IE.Res.HH.Thermal.SH.Biomass.CO.Elc.Elec</t>
  </si>
  <si>
    <t>EMI_per_sqm.kgCO2.IE.Res.HH.Thermal.SH.Geo</t>
  </si>
  <si>
    <t>EMI_per_sqm.kgCO2.IE.Res.HH.Thermal.SH.Geo.SH</t>
  </si>
  <si>
    <t>EMI_per_sqm.kgCO2.IE.Res.HH.Thermal.SH.Geo.SH.Geo</t>
  </si>
  <si>
    <t>EMI_per_sqm.kgCO2.IE.Res.HH.Thermal.SH.Geo.SH.Elec</t>
  </si>
  <si>
    <t>EMI_per_sqm.kgCO2.IE.Res.HH.Thermal.SH.Geo.SC</t>
  </si>
  <si>
    <t>EMI_per_sqm.kgCO2.IE.Res.HH.Thermal.SH.Geo.SC.AC.Elec</t>
  </si>
  <si>
    <t>EMI_per_sqm.kgCO2.IE.Res.HH.Thermal.SH.Geo.WH</t>
  </si>
  <si>
    <t>EMI_per_sqm.kgCO2.IE.Res.HH.Thermal.SH.Geo.WH.Geo.NoSolar.Geo</t>
  </si>
  <si>
    <t>EMI_per_sqm.kgCO2.IE.Res.HH.Thermal.SH.Geo.WH.Geo.Solar</t>
  </si>
  <si>
    <t>EMI_per_sqm.kgCO2.IE.Res.HH.Thermal.SH.Geo.WH.Geo.Solar.Geo</t>
  </si>
  <si>
    <t>EMI_per_sqm.kgCO2.IE.Res.HH.Thermal.SH.Geo.WH.Geo.Solar.Solar</t>
  </si>
  <si>
    <t>EMI_per_sqm.kgCO2.IE.Res.HH.Thermal.SH.Geo.WH.Elc.NoSolar.Elec</t>
  </si>
  <si>
    <t>EMI_per_sqm.kgCO2.IE.Res.HH.Thermal.SH.Geo.WH.Elc.Solar</t>
  </si>
  <si>
    <t>EMI_per_sqm.kgCO2.IE.Res.HH.Thermal.SH.Geo.WH.Elc.Solar.Elec</t>
  </si>
  <si>
    <t>EMI_per_sqm.kgCO2.IE.Res.HH.Thermal.SH.Geo.WH.Elc.Solar.Solar</t>
  </si>
  <si>
    <t>EMI_per_sqm.kgCO2.IE.Res.HH.Thermal.SH.Geo.CO</t>
  </si>
  <si>
    <t>EMI_per_sqm.kgCO2.IE.Res.HH.Thermal.SH.Geo.CO.LPG.LPG</t>
  </si>
  <si>
    <t>EMI_per_sqm.kgCO2.IE.Res.HH.Thermal.SH.Geo.CO.Elc.Elec</t>
  </si>
  <si>
    <t>EMI_per_sqm.kgCO2.IE.Res.HH.Thermal.SH.DistrHeat</t>
  </si>
  <si>
    <t>EMI_per_sqm.kgCO2.IE.Res.HH.Thermal.SH.DistrHeat.SH</t>
  </si>
  <si>
    <t>EMI_per_sqm.kgCO2.IE.Res.HH.Thermal.SH.DistrHeat.SH.Steam_Distr</t>
  </si>
  <si>
    <t>EMI_per_sqm.kgCO2.IE.Res.HH.Thermal.SH.DistrHeat.SH.Elec</t>
  </si>
  <si>
    <t>EMI_per_sqm.kgCO2.IE.Res.HH.Thermal.SH.DistrHeat.SC</t>
  </si>
  <si>
    <t>EMI_per_sqm.kgCO2.IE.Res.HH.Thermal.SH.DistrHeat.SC.AC.Elec</t>
  </si>
  <si>
    <t>EMI_per_sqm.kgCO2.IE.Res.HH.Thermal.SH.DistrHeat.WH</t>
  </si>
  <si>
    <t>EMI_per_sqm.kgCO2.IE.Res.HH.Thermal.SH.DistrHeat.WH.DistrHeat.NoSolar.Steam_Distr</t>
  </si>
  <si>
    <t>EMI_per_sqm.kgCO2.IE.Res.HH.Thermal.SH.DistrHeat.WH.DistrHeat.Solar</t>
  </si>
  <si>
    <t>EMI_per_sqm.kgCO2.IE.Res.HH.Thermal.SH.DistrHeat.WH.DistrHeat.Solar.Steam_Distr</t>
  </si>
  <si>
    <t>EMI_per_sqm.kgCO2.IE.Res.HH.Thermal.SH.DistrHeat.WH.DistrHeat.Solar.Solar</t>
  </si>
  <si>
    <t>EMI_per_sqm.kgCO2.IE.Res.HH.Thermal.SH.DistrHeat.WH.Elc.NoSolar.Elec</t>
  </si>
  <si>
    <t>EMI_per_sqm.kgCO2.IE.Res.HH.Thermal.SH.DistrHeat.WH.Elc.Solar</t>
  </si>
  <si>
    <t>EMI_per_sqm.kgCO2.IE.Res.HH.Thermal.SH.DistrHeat.WH.Elc.Solar.Elec</t>
  </si>
  <si>
    <t>EMI_per_sqm.kgCO2.IE.Res.HH.Thermal.SH.DistrHeat.WH.Elc.Solar.Solar</t>
  </si>
  <si>
    <t>EMI_per_sqm.kgCO2.IE.Res.HH.Thermal.SH.DistrHeat.CO</t>
  </si>
  <si>
    <t>EMI_per_sqm.kgCO2.IE.Res.HH.Thermal.SH.DistrHeat.CO.LPG.LPG</t>
  </si>
  <si>
    <t>EMI_per_sqm.kgCO2.IE.Res.HH.Thermal.SH.DistrHeat.CO.Elc.Elec</t>
  </si>
  <si>
    <t>EMI_per_sqm.kgCO2.IE.Res.HH.Thermal.SH.AdvElc</t>
  </si>
  <si>
    <t>EMI_per_sqm.kgCO2.IE.Res.HH.Thermal.SH.AdvElc.SH</t>
  </si>
  <si>
    <t>EMI_per_sqm.kgCO2.IE.Res.HH.Thermal.SH.AdvElc.SH.Elec</t>
  </si>
  <si>
    <t>EMI_per_sqm.kgCO2.IE.Res.HH.Thermal.SH.AdvElc.SC</t>
  </si>
  <si>
    <t>EMI_per_sqm.kgCO2.IE.Res.HH.Thermal.SH.AdvElc.SC.AC.Elec</t>
  </si>
  <si>
    <t>EMI_per_sqm.kgCO2.IE.Res.HH.Thermal.SH.AdvElc.WH</t>
  </si>
  <si>
    <t>EMI_per_sqm.kgCO2.IE.Res.HH.Thermal.SH.AdvElc.WH.LPG.NoSolar.LPG</t>
  </si>
  <si>
    <t>EMI_per_sqm.kgCO2.IE.Res.HH.Thermal.SH.AdvElc.WH.LPG.Solar</t>
  </si>
  <si>
    <t>EMI_per_sqm.kgCO2.IE.Res.HH.Thermal.SH.AdvElc.WH.LPG.Solar.LPG</t>
  </si>
  <si>
    <t>EMI_per_sqm.kgCO2.IE.Res.HH.Thermal.SH.AdvElc.WH.LPG.Solar.Solar</t>
  </si>
  <si>
    <t>EMI_per_sqm.kgCO2.IE.Res.HH.Thermal.SH.AdvElc.WH.Elc.NoSolar.Elec</t>
  </si>
  <si>
    <t>EMI_per_sqm.kgCO2.IE.Res.HH.Thermal.SH.AdvElc.WH.Elc.Solar</t>
  </si>
  <si>
    <t>EMI_per_sqm.kgCO2.IE.Res.HH.Thermal.SH.AdvElc.WH.Elc.Solar.Elec</t>
  </si>
  <si>
    <t>EMI_per_sqm.kgCO2.IE.Res.HH.Thermal.SH.AdvElc.WH.Elc.Solar.Solar</t>
  </si>
  <si>
    <t>EMI_per_sqm.kgCO2.IE.Res.HH.Thermal.SH.AdvElc.CO</t>
  </si>
  <si>
    <t>EMI_per_sqm.kgCO2.IE.Res.HH.Thermal.SH.AdvElc.CO.LPG.LPG</t>
  </si>
  <si>
    <t>EMI_per_sqm.kgCO2.IE.Res.HH.Thermal.SH.AdvElc.CO.Elc.Elec</t>
  </si>
  <si>
    <t>EMI_per_sqm.kgCO2.IE.Res.HH.Thermal.SH.ConvElc</t>
  </si>
  <si>
    <t>EMI_per_sqm.kgCO2.IE.Res.HH.Thermal.SH.ConvElc.SH</t>
  </si>
  <si>
    <t>EMI_per_sqm.kgCO2.IE.Res.HH.Thermal.SH.ConvElc.SH.Elec</t>
  </si>
  <si>
    <t>EMI_per_sqm.kgCO2.IE.Res.HH.Thermal.SH.ConvElc.SC</t>
  </si>
  <si>
    <t>EMI_per_sqm.kgCO2.IE.Res.HH.Thermal.SH.ConvElc.SC.AC.Elec</t>
  </si>
  <si>
    <t>EMI_per_sqm.kgCO2.IE.Res.HH.Thermal.SH.ConvElc.WH</t>
  </si>
  <si>
    <t>EMI_per_sqm.kgCO2.IE.Res.HH.Thermal.SH.ConvElc.WH.LPG.NoSolar.LPG</t>
  </si>
  <si>
    <t>EMI_per_sqm.kgCO2.IE.Res.HH.Thermal.SH.ConvElc.WH.LPG.Solar</t>
  </si>
  <si>
    <t>EMI_per_sqm.kgCO2.IE.Res.HH.Thermal.SH.ConvElc.WH.LPG.Solar.LPG</t>
  </si>
  <si>
    <t>EMI_per_sqm.kgCO2.IE.Res.HH.Thermal.SH.ConvElc.WH.LPG.Solar.Solar</t>
  </si>
  <si>
    <t>EMI_per_sqm.kgCO2.IE.Res.HH.Thermal.SH.ConvElc.WH.Elc.NoSolar.Elec</t>
  </si>
  <si>
    <t>EMI_per_sqm.kgCO2.IE.Res.HH.Thermal.SH.ConvElc.WH.Elc.Solar</t>
  </si>
  <si>
    <t>EMI_per_sqm.kgCO2.IE.Res.HH.Thermal.SH.ConvElc.WH.Elc.Solar.Elec</t>
  </si>
  <si>
    <t>EMI_per_sqm.kgCO2.IE.Res.HH.Thermal.SH.ConvElc.WH.Elc.Solar.Solar</t>
  </si>
  <si>
    <t>EMI_per_sqm.kgCO2.IE.Res.HH.Thermal.SH.ConvElc.CO</t>
  </si>
  <si>
    <t>EMI_per_sqm.kgCO2.IE.Res.HH.Thermal.SH.ConvElc.CO.LPG.LPG</t>
  </si>
  <si>
    <t>EMI_per_sqm.kgCO2.IE.Res.HH.Thermal.SH.ConvElc.CO.Elc.Elec</t>
  </si>
  <si>
    <t>IE - Final energy consumption in new and renovated households (detailed structure)</t>
  </si>
  <si>
    <t>FEC.ktoe.IE.Res.HHnew.Thermal.SH.Solids</t>
  </si>
  <si>
    <t>FEC.ktoe.IE.Res.HHnew.Thermal.SH.Solids.SH</t>
  </si>
  <si>
    <t>FEC.ktoe.IE.Res.HHnew.Thermal.SH.Solids.SH.Solids</t>
  </si>
  <si>
    <t>FEC.ktoe.IE.Res.HHnew.Thermal.SH.Solids.SH.Elec</t>
  </si>
  <si>
    <t>FEC.ktoe.IE.Res.HHnew.Thermal.SH.Solids.SC</t>
  </si>
  <si>
    <t>FEC.ktoe.IE.Res.HHnew.Thermal.SH.Solids.SC.AC.Elec</t>
  </si>
  <si>
    <t>FEC.ktoe.IE.Res.HHnew.Thermal.SH.Solids.WH</t>
  </si>
  <si>
    <t>FEC.ktoe.IE.Res.HHnew.Thermal.SH.Solids.WH.Solids.NoSolar.Solids</t>
  </si>
  <si>
    <t>FEC.ktoe.IE.Res.HHnew.Thermal.SH.Solids.WH.LPG.NoSolar.LPG</t>
  </si>
  <si>
    <t>FEC.ktoe.IE.Res.HHnew.Thermal.SH.Solids.WH.LPG.Solar</t>
  </si>
  <si>
    <t>FEC.ktoe.IE.Res.HHnew.Thermal.SH.Solids.WH.LPG.Solar.LPG</t>
  </si>
  <si>
    <t>FEC.ktoe.IE.Res.HHnew.Thermal.SH.Solids.WH.LPG.Solar.Solar</t>
  </si>
  <si>
    <t>FEC.ktoe.IE.Res.HHnew.Thermal.SH.Solids.WH.Elc.NoSolar.Elec</t>
  </si>
  <si>
    <t>FEC.ktoe.IE.Res.HHnew.Thermal.SH.Solids.WH.Elc.Solar</t>
  </si>
  <si>
    <t>FEC.ktoe.IE.Res.HHnew.Thermal.SH.Solids.WH.Elc.Solar.Elec</t>
  </si>
  <si>
    <t>FEC.ktoe.IE.Res.HHnew.Thermal.SH.Solids.WH.Elc.Solar.Solar</t>
  </si>
  <si>
    <t>FEC.ktoe.IE.Res.HHnew.Thermal.SH.Solids.CO</t>
  </si>
  <si>
    <t>FEC.ktoe.IE.Res.HHnew.Thermal.SH.Solids.CO.Solids.Solids</t>
  </si>
  <si>
    <t>FEC.ktoe.IE.Res.HHnew.Thermal.SH.Solids.CO.LPG.LPG</t>
  </si>
  <si>
    <t>FEC.ktoe.IE.Res.HHnew.Thermal.SH.Solids.CO.Elc.Elec</t>
  </si>
  <si>
    <t>FEC.ktoe.IE.Res.HHnew.Thermal.SH.LPG</t>
  </si>
  <si>
    <t>FEC.ktoe.IE.Res.HHnew.Thermal.SH.LPG.SH</t>
  </si>
  <si>
    <t>FEC.ktoe.IE.Res.HHnew.Thermal.SH.LPG.SH.LPG</t>
  </si>
  <si>
    <t>FEC.ktoe.IE.Res.HHnew.Thermal.SH.LPG.SH.Elec</t>
  </si>
  <si>
    <t>FEC.ktoe.IE.Res.HHnew.Thermal.SH.LPG.SC</t>
  </si>
  <si>
    <t>FEC.ktoe.IE.Res.HHnew.Thermal.SH.LPG.SC.AC.Elec</t>
  </si>
  <si>
    <t>FEC.ktoe.IE.Res.HHnew.Thermal.SH.LPG.WH</t>
  </si>
  <si>
    <t>FEC.ktoe.IE.Res.HHnew.Thermal.SH.LPG.WH.LPG.NoSolar.LPG</t>
  </si>
  <si>
    <t>FEC.ktoe.IE.Res.HHnew.Thermal.SH.LPG.WH.LPG.Solar</t>
  </si>
  <si>
    <t>FEC.ktoe.IE.Res.HHnew.Thermal.SH.LPG.WH.LPG.Solar.LPG</t>
  </si>
  <si>
    <t>FEC.ktoe.IE.Res.HHnew.Thermal.SH.LPG.WH.LPG.Solar.Solar</t>
  </si>
  <si>
    <t>FEC.ktoe.IE.Res.HHnew.Thermal.SH.LPG.WH.Elc.NoSolar.Elec</t>
  </si>
  <si>
    <t>FEC.ktoe.IE.Res.HHnew.Thermal.SH.LPG.WH.Elc.Solar</t>
  </si>
  <si>
    <t>FEC.ktoe.IE.Res.HHnew.Thermal.SH.LPG.WH.Elc.Solar.Elec</t>
  </si>
  <si>
    <t>FEC.ktoe.IE.Res.HHnew.Thermal.SH.LPG.WH.Elc.Solar.Solar</t>
  </si>
  <si>
    <t>FEC.ktoe.IE.Res.HHnew.Thermal.SH.LPG.CO</t>
  </si>
  <si>
    <t>FEC.ktoe.IE.Res.HHnew.Thermal.SH.LPG.CO.LPG.LPG</t>
  </si>
  <si>
    <t>FEC.ktoe.IE.Res.HHnew.Thermal.SH.LPG.CO.Elc.Elec</t>
  </si>
  <si>
    <t>FEC.ktoe.IE.Res.HHnew.Thermal.SH.Oil</t>
  </si>
  <si>
    <t>FEC.ktoe.IE.Res.HHnew.Thermal.SH.Oil.SH</t>
  </si>
  <si>
    <t>FEC.ktoe.IE.Res.HHnew.Thermal.SH.Oil.SH.Oil</t>
  </si>
  <si>
    <t>FEC.ktoe.IE.Res.HHnew.Thermal.SH.Oil.SH.Elec</t>
  </si>
  <si>
    <t>FEC.ktoe.IE.Res.HHnew.Thermal.SH.Oil.SC</t>
  </si>
  <si>
    <t>FEC.ktoe.IE.Res.HHnew.Thermal.SH.Oil.SC.AC.Elec</t>
  </si>
  <si>
    <t>FEC.ktoe.IE.Res.HHnew.Thermal.SH.Oil.WH</t>
  </si>
  <si>
    <t>FEC.ktoe.IE.Res.HHnew.Thermal.SH.Oil.WH.Oil.NoSolar.Oil</t>
  </si>
  <si>
    <t>FEC.ktoe.IE.Res.HHnew.Thermal.SH.Oil.WH.Oil.Solar</t>
  </si>
  <si>
    <t>FEC.ktoe.IE.Res.HHnew.Thermal.SH.Oil.WH.Oil.Solar.Oil</t>
  </si>
  <si>
    <t>FEC.ktoe.IE.Res.HHnew.Thermal.SH.Oil.WH.Oil.Solar.Solar</t>
  </si>
  <si>
    <t>FEC.ktoe.IE.Res.HHnew.Thermal.SH.Oil.WH.Elc.NoSolar.Elec</t>
  </si>
  <si>
    <t>FEC.ktoe.IE.Res.HHnew.Thermal.SH.Oil.WH.Elc.Solar</t>
  </si>
  <si>
    <t>FEC.ktoe.IE.Res.HHnew.Thermal.SH.Oil.WH.Elc.Solar.Elec</t>
  </si>
  <si>
    <t>FEC.ktoe.IE.Res.HHnew.Thermal.SH.Oil.WH.Elc.Solar.Solar</t>
  </si>
  <si>
    <t>FEC.ktoe.IE.Res.HHnew.Thermal.SH.Oil.CO</t>
  </si>
  <si>
    <t>FEC.ktoe.IE.Res.HHnew.Thermal.SH.Oil.CO.LPG.LPG</t>
  </si>
  <si>
    <t>FEC.ktoe.IE.Res.HHnew.Thermal.SH.Oil.CO.Elc.Elec</t>
  </si>
  <si>
    <t>FEC.ktoe.IE.Res.HHnew.Thermal.SH.Gas</t>
  </si>
  <si>
    <t>FEC.ktoe.IE.Res.HHnew.Thermal.SH.Gas.SH</t>
  </si>
  <si>
    <t>FEC.ktoe.IE.Res.HHnew.Thermal.SH.Gas.SH.Gas</t>
  </si>
  <si>
    <t>FEC.ktoe.IE.Res.HHnew.Thermal.SH.Gas.SH.Elec</t>
  </si>
  <si>
    <t>FEC.ktoe.IE.Res.HHnew.Thermal.SH.Gas.SC</t>
  </si>
  <si>
    <t>FEC.ktoe.IE.Res.HHnew.Thermal.SH.Gas.SC.AC.Elec</t>
  </si>
  <si>
    <t>FEC.ktoe.IE.Res.HHnew.Thermal.SH.Gas.WH</t>
  </si>
  <si>
    <t>FEC.ktoe.IE.Res.HHnew.Thermal.SH.Gas.WH.Gas.NoSolar.Gas</t>
  </si>
  <si>
    <t>FEC.ktoe.IE.Res.HHnew.Thermal.SH.Gas.WH.Gas.Solar</t>
  </si>
  <si>
    <t>FEC.ktoe.IE.Res.HHnew.Thermal.SH.Gas.WH.Gas.Solar.Gas</t>
  </si>
  <si>
    <t>FEC.ktoe.IE.Res.HHnew.Thermal.SH.Gas.WH.Gas.Solar.Solar</t>
  </si>
  <si>
    <t>FEC.ktoe.IE.Res.HHnew.Thermal.SH.Gas.WH.Elc.NoSolar.Elec</t>
  </si>
  <si>
    <t>FEC.ktoe.IE.Res.HHnew.Thermal.SH.Gas.WH.Elc.Solar</t>
  </si>
  <si>
    <t>FEC.ktoe.IE.Res.HHnew.Thermal.SH.Gas.WH.Elc.Solar.Elec</t>
  </si>
  <si>
    <t>FEC.ktoe.IE.Res.HHnew.Thermal.SH.Gas.WH.Elc.Solar.Solar</t>
  </si>
  <si>
    <t>FEC.ktoe.IE.Res.HHnew.Thermal.SH.Gas.CO</t>
  </si>
  <si>
    <t>FEC.ktoe.IE.Res.HHnew.Thermal.SH.Gas.CO.Gas.Gas</t>
  </si>
  <si>
    <t>FEC.ktoe.IE.Res.HHnew.Thermal.SH.Gas.CO.Elc.Elec</t>
  </si>
  <si>
    <t>FEC.ktoe.IE.Res.HHnew.Thermal.SH.Biomass</t>
  </si>
  <si>
    <t>FEC.ktoe.IE.Res.HHnew.Thermal.SH.Biomass.SH</t>
  </si>
  <si>
    <t>FEC.ktoe.IE.Res.HHnew.Thermal.SH.Biomass.SH.Biomass</t>
  </si>
  <si>
    <t>FEC.ktoe.IE.Res.HHnew.Thermal.SH.Biomass.SH.Elec</t>
  </si>
  <si>
    <t>FEC.ktoe.IE.Res.HHnew.Thermal.SH.Biomass.SC</t>
  </si>
  <si>
    <t>FEC.ktoe.IE.Res.HHnew.Thermal.SH.Biomass.SC.AC.Elec</t>
  </si>
  <si>
    <t>FEC.ktoe.IE.Res.HHnew.Thermal.SH.Biomass.WH</t>
  </si>
  <si>
    <t>FEC.ktoe.IE.Res.HHnew.Thermal.SH.Biomass.WH.Biomass.NoSolar.Biomass</t>
  </si>
  <si>
    <t>FEC.ktoe.IE.Res.HHnew.Thermal.SH.Biomass.WH.Biomass.Solar</t>
  </si>
  <si>
    <t>FEC.ktoe.IE.Res.HHnew.Thermal.SH.Biomass.WH.Biomass.Solar.Biomass</t>
  </si>
  <si>
    <t>FEC.ktoe.IE.Res.HHnew.Thermal.SH.Biomass.WH.Biomass.Solar.Solar</t>
  </si>
  <si>
    <t>FEC.ktoe.IE.Res.HHnew.Thermal.SH.Biomass.WH.LPG.NoSolar.LPG</t>
  </si>
  <si>
    <t>FEC.ktoe.IE.Res.HHnew.Thermal.SH.Biomass.WH.LPG.Solar</t>
  </si>
  <si>
    <t>FEC.ktoe.IE.Res.HHnew.Thermal.SH.Biomass.WH.LPG.Solar.LPG</t>
  </si>
  <si>
    <t>FEC.ktoe.IE.Res.HHnew.Thermal.SH.Biomass.WH.LPG.Solar.Solar</t>
  </si>
  <si>
    <t>FEC.ktoe.IE.Res.HHnew.Thermal.SH.Biomass.WH.Elc.NoSolar.Elec</t>
  </si>
  <si>
    <t>FEC.ktoe.IE.Res.HHnew.Thermal.SH.Biomass.WH.Elc.Solar</t>
  </si>
  <si>
    <t>FEC.ktoe.IE.Res.HHnew.Thermal.SH.Biomass.WH.Elc.Solar.Elec</t>
  </si>
  <si>
    <t>FEC.ktoe.IE.Res.HHnew.Thermal.SH.Biomass.WH.Elc.Solar.Solar</t>
  </si>
  <si>
    <t>FEC.ktoe.IE.Res.HHnew.Thermal.SH.Biomass.CO</t>
  </si>
  <si>
    <t>FEC.ktoe.IE.Res.HHnew.Thermal.SH.Biomass.CO.Biomass.Biomass</t>
  </si>
  <si>
    <t>FEC.ktoe.IE.Res.HHnew.Thermal.SH.Biomass.CO.LPG.LPG</t>
  </si>
  <si>
    <t>FEC.ktoe.IE.Res.HHnew.Thermal.SH.Biomass.CO.Elc.Elec</t>
  </si>
  <si>
    <t>FEC.ktoe.IE.Res.HHnew.Thermal.SH.Geo</t>
  </si>
  <si>
    <t>FEC.ktoe.IE.Res.HHnew.Thermal.SH.Geo.SH</t>
  </si>
  <si>
    <t>FEC.ktoe.IE.Res.HHnew.Thermal.SH.Geo.SH.Geo</t>
  </si>
  <si>
    <t>FEC.ktoe.IE.Res.HHnew.Thermal.SH.Geo.SH.Elec</t>
  </si>
  <si>
    <t>FEC.ktoe.IE.Res.HHnew.Thermal.SH.Geo.SC</t>
  </si>
  <si>
    <t>FEC.ktoe.IE.Res.HHnew.Thermal.SH.Geo.SC.AC.Elec</t>
  </si>
  <si>
    <t>FEC.ktoe.IE.Res.HHnew.Thermal.SH.Geo.WH</t>
  </si>
  <si>
    <t>FEC.ktoe.IE.Res.HHnew.Thermal.SH.Geo.WH.Geo.NoSolar.Geo</t>
  </si>
  <si>
    <t>FEC.ktoe.IE.Res.HHnew.Thermal.SH.Geo.WH.Geo.Solar</t>
  </si>
  <si>
    <t>FEC.ktoe.IE.Res.HHnew.Thermal.SH.Geo.WH.Geo.Solar.Geo</t>
  </si>
  <si>
    <t>FEC.ktoe.IE.Res.HHnew.Thermal.SH.Geo.WH.Geo.Solar.Solar</t>
  </si>
  <si>
    <t>FEC.ktoe.IE.Res.HHnew.Thermal.SH.Geo.WH.Elc.NoSolar.Elec</t>
  </si>
  <si>
    <t>FEC.ktoe.IE.Res.HHnew.Thermal.SH.Geo.WH.Elc.Solar</t>
  </si>
  <si>
    <t>FEC.ktoe.IE.Res.HHnew.Thermal.SH.Geo.WH.Elc.Solar.Elec</t>
  </si>
  <si>
    <t>FEC.ktoe.IE.Res.HHnew.Thermal.SH.Geo.WH.Elc.Solar.Solar</t>
  </si>
  <si>
    <t>FEC.ktoe.IE.Res.HHnew.Thermal.SH.Geo.CO</t>
  </si>
  <si>
    <t>FEC.ktoe.IE.Res.HHnew.Thermal.SH.Geo.CO.LPG.LPG</t>
  </si>
  <si>
    <t>FEC.ktoe.IE.Res.HHnew.Thermal.SH.Geo.CO.Elc.Elec</t>
  </si>
  <si>
    <t>FEC.ktoe.IE.Res.HHnew.Thermal.SH.DistrHeat</t>
  </si>
  <si>
    <t>FEC.ktoe.IE.Res.HHnew.Thermal.SH.DistrHeat.SH</t>
  </si>
  <si>
    <t>FEC.ktoe.IE.Res.HHnew.Thermal.SH.DistrHeat.SH.Steam_Distr</t>
  </si>
  <si>
    <t>FEC.ktoe.IE.Res.HHnew.Thermal.SH.DistrHeat.SH.Elec</t>
  </si>
  <si>
    <t>FEC.ktoe.IE.Res.HHnew.Thermal.SH.DistrHeat.SC</t>
  </si>
  <si>
    <t>FEC.ktoe.IE.Res.HHnew.Thermal.SH.DistrHeat.SC.AC.Elec</t>
  </si>
  <si>
    <t>FEC.ktoe.IE.Res.HHnew.Thermal.SH.DistrHeat.WH</t>
  </si>
  <si>
    <t>FEC.ktoe.IE.Res.HHnew.Thermal.SH.DistrHeat.WH.DistrHeat.NoSolar.Steam_Distr</t>
  </si>
  <si>
    <t>FEC.ktoe.IE.Res.HHnew.Thermal.SH.DistrHeat.WH.DistrHeat.Solar</t>
  </si>
  <si>
    <t>FEC.ktoe.IE.Res.HHnew.Thermal.SH.DistrHeat.WH.DistrHeat.Solar.Steam_Distr</t>
  </si>
  <si>
    <t>FEC.ktoe.IE.Res.HHnew.Thermal.SH.DistrHeat.WH.DistrHeat.Solar.Solar</t>
  </si>
  <si>
    <t>FEC.ktoe.IE.Res.HHnew.Thermal.SH.DistrHeat.WH.Elc.NoSolar.Elec</t>
  </si>
  <si>
    <t>FEC.ktoe.IE.Res.HHnew.Thermal.SH.DistrHeat.WH.Elc.Solar</t>
  </si>
  <si>
    <t>FEC.ktoe.IE.Res.HHnew.Thermal.SH.DistrHeat.WH.Elc.Solar.Elec</t>
  </si>
  <si>
    <t>FEC.ktoe.IE.Res.HHnew.Thermal.SH.DistrHeat.WH.Elc.Solar.Solar</t>
  </si>
  <si>
    <t>FEC.ktoe.IE.Res.HHnew.Thermal.SH.DistrHeat.CO</t>
  </si>
  <si>
    <t>FEC.ktoe.IE.Res.HHnew.Thermal.SH.DistrHeat.CO.LPG.LPG</t>
  </si>
  <si>
    <t>FEC.ktoe.IE.Res.HHnew.Thermal.SH.DistrHeat.CO.Elc.Elec</t>
  </si>
  <si>
    <t>FEC.ktoe.IE.Res.HHnew.Thermal.SH.AdvElc</t>
  </si>
  <si>
    <t>FEC.ktoe.IE.Res.HHnew.Thermal.SH.AdvElc.SH</t>
  </si>
  <si>
    <t>FEC.ktoe.IE.Res.HHnew.Thermal.SH.AdvElc.SH.Elec</t>
  </si>
  <si>
    <t>FEC.ktoe.IE.Res.HHnew.Thermal.SH.AdvElc.SC</t>
  </si>
  <si>
    <t>FEC.ktoe.IE.Res.HHnew.Thermal.SH.AdvElc.SC.AC.Elec</t>
  </si>
  <si>
    <t>FEC.ktoe.IE.Res.HHnew.Thermal.SH.AdvElc.WH</t>
  </si>
  <si>
    <t>FEC.ktoe.IE.Res.HHnew.Thermal.SH.AdvElc.WH.LPG.NoSolar.LPG</t>
  </si>
  <si>
    <t>FEC.ktoe.IE.Res.HHnew.Thermal.SH.AdvElc.WH.LPG.Solar</t>
  </si>
  <si>
    <t>FEC.ktoe.IE.Res.HHnew.Thermal.SH.AdvElc.WH.LPG.Solar.LPG</t>
  </si>
  <si>
    <t>FEC.ktoe.IE.Res.HHnew.Thermal.SH.AdvElc.WH.LPG.Solar.Solar</t>
  </si>
  <si>
    <t>FEC.ktoe.IE.Res.HHnew.Thermal.SH.AdvElc.WH.Elc.NoSolar.Elec</t>
  </si>
  <si>
    <t>FEC.ktoe.IE.Res.HHnew.Thermal.SH.AdvElc.WH.Elc.Solar</t>
  </si>
  <si>
    <t>FEC.ktoe.IE.Res.HHnew.Thermal.SH.AdvElc.WH.Elc.Solar.Elec</t>
  </si>
  <si>
    <t>FEC.ktoe.IE.Res.HHnew.Thermal.SH.AdvElc.WH.Elc.Solar.Solar</t>
  </si>
  <si>
    <t>FEC.ktoe.IE.Res.HHnew.Thermal.SH.AdvElc.CO</t>
  </si>
  <si>
    <t>FEC.ktoe.IE.Res.HHnew.Thermal.SH.AdvElc.CO.LPG.LPG</t>
  </si>
  <si>
    <t>FEC.ktoe.IE.Res.HHnew.Thermal.SH.AdvElc.CO.Elc.Elec</t>
  </si>
  <si>
    <t>FEC.ktoe.IE.Res.HHnew.Thermal.SH.ConvElc</t>
  </si>
  <si>
    <t>FEC.ktoe.IE.Res.HHnew.Thermal.SH.ConvElc.SH</t>
  </si>
  <si>
    <t>FEC.ktoe.IE.Res.HHnew.Thermal.SH.ConvElc.SH.Elec</t>
  </si>
  <si>
    <t>FEC.ktoe.IE.Res.HHnew.Thermal.SH.ConvElc.SC</t>
  </si>
  <si>
    <t>FEC.ktoe.IE.Res.HHnew.Thermal.SH.ConvElc.SC.AC.Elec</t>
  </si>
  <si>
    <t>FEC.ktoe.IE.Res.HHnew.Thermal.SH.ConvElc.WH</t>
  </si>
  <si>
    <t>FEC.ktoe.IE.Res.HHnew.Thermal.SH.ConvElc.WH.LPG.NoSolar.LPG</t>
  </si>
  <si>
    <t>FEC.ktoe.IE.Res.HHnew.Thermal.SH.ConvElc.WH.LPG.Solar</t>
  </si>
  <si>
    <t>FEC.ktoe.IE.Res.HHnew.Thermal.SH.ConvElc.WH.LPG.Solar.LPG</t>
  </si>
  <si>
    <t>FEC.ktoe.IE.Res.HHnew.Thermal.SH.ConvElc.WH.LPG.Solar.Solar</t>
  </si>
  <si>
    <t>FEC.ktoe.IE.Res.HHnew.Thermal.SH.ConvElc.WH.Elc.NoSolar.Elec</t>
  </si>
  <si>
    <t>FEC.ktoe.IE.Res.HHnew.Thermal.SH.ConvElc.WH.Elc.Solar</t>
  </si>
  <si>
    <t>FEC.ktoe.IE.Res.HHnew.Thermal.SH.ConvElc.WH.Elc.Solar.Elec</t>
  </si>
  <si>
    <t>FEC.ktoe.IE.Res.HHnew.Thermal.SH.ConvElc.WH.Elc.Solar.Solar</t>
  </si>
  <si>
    <t>FEC.ktoe.IE.Res.HHnew.Thermal.SH.ConvElc.CO</t>
  </si>
  <si>
    <t>FEC.ktoe.IE.Res.HHnew.Thermal.SH.ConvElc.CO.LPG.LPG</t>
  </si>
  <si>
    <t>FEC.ktoe.IE.Res.HHnew.Thermal.SH.ConvElc.CO.Elc.Elec</t>
  </si>
  <si>
    <t>IE - Thermal energy service in new and renovated households (detailed structure)</t>
  </si>
  <si>
    <t>TES.ktoe.IE.Res.HHnew.Thermal.SH.Solids</t>
  </si>
  <si>
    <t>TES.ktoe.IE.Res.HHnew.Thermal.SH.Solids.SH</t>
  </si>
  <si>
    <t>TES.ktoe.IE.Res.HHnew.Thermal.SH.Solids.SH.Solids</t>
  </si>
  <si>
    <t>TES.ktoe.IE.Res.HHnew.Thermal.SH.Solids.SH.Elec</t>
  </si>
  <si>
    <t>TES.ktoe.IE.Res.HHnew.Thermal.SH.Solids.SC</t>
  </si>
  <si>
    <t>TES.ktoe.IE.Res.HHnew.Thermal.SH.Solids.SC.AC.Elec</t>
  </si>
  <si>
    <t>TES.ktoe.IE.Res.HHnew.Thermal.SH.Solids.WH</t>
  </si>
  <si>
    <t>TES.ktoe.IE.Res.HHnew.Thermal.SH.Solids.WH.Solids.NoSolar.Solids</t>
  </si>
  <si>
    <t>TES.ktoe.IE.Res.HHnew.Thermal.SH.Solids.WH.LPG.NoSolar.LPG</t>
  </si>
  <si>
    <t>TES.ktoe.IE.Res.HHnew.Thermal.SH.Solids.WH.LPG.Solar</t>
  </si>
  <si>
    <t>TES.ktoe.IE.Res.HHnew.Thermal.SH.Solids.WH.LPG.Solar.LPG</t>
  </si>
  <si>
    <t>TES.ktoe.IE.Res.HHnew.Thermal.SH.Solids.WH.LPG.Solar.Solar</t>
  </si>
  <si>
    <t>TES.ktoe.IE.Res.HHnew.Thermal.SH.Solids.WH.Elc.NoSolar.Elec</t>
  </si>
  <si>
    <t>TES.ktoe.IE.Res.HHnew.Thermal.SH.Solids.WH.Elc.Solar</t>
  </si>
  <si>
    <t>TES.ktoe.IE.Res.HHnew.Thermal.SH.Solids.WH.Elc.Solar.Elec</t>
  </si>
  <si>
    <t>TES.ktoe.IE.Res.HHnew.Thermal.SH.Solids.WH.Elc.Solar.Solar</t>
  </si>
  <si>
    <t>TES.ktoe.IE.Res.HHnew.Thermal.SH.Solids.CO</t>
  </si>
  <si>
    <t>TES.ktoe.IE.Res.HHnew.Thermal.SH.Solids.CO.Solids.Solids</t>
  </si>
  <si>
    <t>TES.ktoe.IE.Res.HHnew.Thermal.SH.Solids.CO.LPG.LPG</t>
  </si>
  <si>
    <t>TES.ktoe.IE.Res.HHnew.Thermal.SH.Solids.CO.Elc.Elec</t>
  </si>
  <si>
    <t>TES.ktoe.IE.Res.HHnew.Thermal.SH.LPG</t>
  </si>
  <si>
    <t>TES.ktoe.IE.Res.HHnew.Thermal.SH.LPG.SH</t>
  </si>
  <si>
    <t>TES.ktoe.IE.Res.HHnew.Thermal.SH.LPG.SH.LPG</t>
  </si>
  <si>
    <t>TES.ktoe.IE.Res.HHnew.Thermal.SH.LPG.SH.Elec</t>
  </si>
  <si>
    <t>TES.ktoe.IE.Res.HHnew.Thermal.SH.LPG.SC</t>
  </si>
  <si>
    <t>TES.ktoe.IE.Res.HHnew.Thermal.SH.LPG.SC.AC.Elec</t>
  </si>
  <si>
    <t>TES.ktoe.IE.Res.HHnew.Thermal.SH.LPG.WH</t>
  </si>
  <si>
    <t>TES.ktoe.IE.Res.HHnew.Thermal.SH.LPG.WH.LPG.NoSolar.LPG</t>
  </si>
  <si>
    <t>TES.ktoe.IE.Res.HHnew.Thermal.SH.LPG.WH.LPG.Solar</t>
  </si>
  <si>
    <t>TES.ktoe.IE.Res.HHnew.Thermal.SH.LPG.WH.LPG.Solar.LPG</t>
  </si>
  <si>
    <t>TES.ktoe.IE.Res.HHnew.Thermal.SH.LPG.WH.LPG.Solar.Solar</t>
  </si>
  <si>
    <t>TES.ktoe.IE.Res.HHnew.Thermal.SH.LPG.WH.Elc.NoSolar.Elec</t>
  </si>
  <si>
    <t>TES.ktoe.IE.Res.HHnew.Thermal.SH.LPG.WH.Elc.Solar</t>
  </si>
  <si>
    <t>TES.ktoe.IE.Res.HHnew.Thermal.SH.LPG.WH.Elc.Solar.Elec</t>
  </si>
  <si>
    <t>TES.ktoe.IE.Res.HHnew.Thermal.SH.LPG.WH.Elc.Solar.Solar</t>
  </si>
  <si>
    <t>TES.ktoe.IE.Res.HHnew.Thermal.SH.LPG.CO</t>
  </si>
  <si>
    <t>TES.ktoe.IE.Res.HHnew.Thermal.SH.LPG.CO.LPG.LPG</t>
  </si>
  <si>
    <t>TES.ktoe.IE.Res.HHnew.Thermal.SH.LPG.CO.Elc.Elec</t>
  </si>
  <si>
    <t>TES.ktoe.IE.Res.HHnew.Thermal.SH.Oil</t>
  </si>
  <si>
    <t>TES.ktoe.IE.Res.HHnew.Thermal.SH.Oil.SH</t>
  </si>
  <si>
    <t>TES.ktoe.IE.Res.HHnew.Thermal.SH.Oil.SH.Oil</t>
  </si>
  <si>
    <t>TES.ktoe.IE.Res.HHnew.Thermal.SH.Oil.SH.Elec</t>
  </si>
  <si>
    <t>TES.ktoe.IE.Res.HHnew.Thermal.SH.Oil.SC</t>
  </si>
  <si>
    <t>TES.ktoe.IE.Res.HHnew.Thermal.SH.Oil.SC.AC.Elec</t>
  </si>
  <si>
    <t>TES.ktoe.IE.Res.HHnew.Thermal.SH.Oil.WH</t>
  </si>
  <si>
    <t>TES.ktoe.IE.Res.HHnew.Thermal.SH.Oil.WH.Oil.NoSolar.Oil</t>
  </si>
  <si>
    <t>TES.ktoe.IE.Res.HHnew.Thermal.SH.Oil.WH.Oil.Solar</t>
  </si>
  <si>
    <t>TES.ktoe.IE.Res.HHnew.Thermal.SH.Oil.WH.Oil.Solar.Oil</t>
  </si>
  <si>
    <t>TES.ktoe.IE.Res.HHnew.Thermal.SH.Oil.WH.Oil.Solar.Solar</t>
  </si>
  <si>
    <t>TES.ktoe.IE.Res.HHnew.Thermal.SH.Oil.WH.Elc.NoSolar.Elec</t>
  </si>
  <si>
    <t>TES.ktoe.IE.Res.HHnew.Thermal.SH.Oil.WH.Elc.Solar</t>
  </si>
  <si>
    <t>TES.ktoe.IE.Res.HHnew.Thermal.SH.Oil.WH.Elc.Solar.Elec</t>
  </si>
  <si>
    <t>TES.ktoe.IE.Res.HHnew.Thermal.SH.Oil.WH.Elc.Solar.Solar</t>
  </si>
  <si>
    <t>TES.ktoe.IE.Res.HHnew.Thermal.SH.Oil.CO</t>
  </si>
  <si>
    <t>TES.ktoe.IE.Res.HHnew.Thermal.SH.Oil.CO.LPG.LPG</t>
  </si>
  <si>
    <t>TES.ktoe.IE.Res.HHnew.Thermal.SH.Oil.CO.Elc.Elec</t>
  </si>
  <si>
    <t>TES.ktoe.IE.Res.HHnew.Thermal.SH.Gas</t>
  </si>
  <si>
    <t>TES.ktoe.IE.Res.HHnew.Thermal.SH.Gas.SH</t>
  </si>
  <si>
    <t>TES.ktoe.IE.Res.HHnew.Thermal.SH.Gas.SH.Gas</t>
  </si>
  <si>
    <t>TES.ktoe.IE.Res.HHnew.Thermal.SH.Gas.SH.Elec</t>
  </si>
  <si>
    <t>TES.ktoe.IE.Res.HHnew.Thermal.SH.Gas.SC</t>
  </si>
  <si>
    <t>TES.ktoe.IE.Res.HHnew.Thermal.SH.Gas.SC.AC.Elec</t>
  </si>
  <si>
    <t>TES.ktoe.IE.Res.HHnew.Thermal.SH.Gas.WH</t>
  </si>
  <si>
    <t>TES.ktoe.IE.Res.HHnew.Thermal.SH.Gas.WH.Gas.NoSolar.Gas</t>
  </si>
  <si>
    <t>TES.ktoe.IE.Res.HHnew.Thermal.SH.Gas.WH.Gas.Solar</t>
  </si>
  <si>
    <t>TES.ktoe.IE.Res.HHnew.Thermal.SH.Gas.WH.Gas.Solar.Gas</t>
  </si>
  <si>
    <t>TES.ktoe.IE.Res.HHnew.Thermal.SH.Gas.WH.Gas.Solar.Solar</t>
  </si>
  <si>
    <t>TES.ktoe.IE.Res.HHnew.Thermal.SH.Gas.WH.Elc.NoSolar.Elec</t>
  </si>
  <si>
    <t>TES.ktoe.IE.Res.HHnew.Thermal.SH.Gas.WH.Elc.Solar</t>
  </si>
  <si>
    <t>TES.ktoe.IE.Res.HHnew.Thermal.SH.Gas.WH.Elc.Solar.Elec</t>
  </si>
  <si>
    <t>TES.ktoe.IE.Res.HHnew.Thermal.SH.Gas.WH.Elc.Solar.Solar</t>
  </si>
  <si>
    <t>TES.ktoe.IE.Res.HHnew.Thermal.SH.Gas.CO</t>
  </si>
  <si>
    <t>TES.ktoe.IE.Res.HHnew.Thermal.SH.Gas.CO.Gas.Gas</t>
  </si>
  <si>
    <t>TES.ktoe.IE.Res.HHnew.Thermal.SH.Gas.CO.Elc.Elec</t>
  </si>
  <si>
    <t>TES.ktoe.IE.Res.HHnew.Thermal.SH.Biomass</t>
  </si>
  <si>
    <t>TES.ktoe.IE.Res.HHnew.Thermal.SH.Biomass.SH</t>
  </si>
  <si>
    <t>TES.ktoe.IE.Res.HHnew.Thermal.SH.Biomass.SH.Biomass</t>
  </si>
  <si>
    <t>TES.ktoe.IE.Res.HHnew.Thermal.SH.Biomass.SH.Elec</t>
  </si>
  <si>
    <t>TES.ktoe.IE.Res.HHnew.Thermal.SH.Biomass.SC</t>
  </si>
  <si>
    <t>TES.ktoe.IE.Res.HHnew.Thermal.SH.Biomass.SC.AC.Elec</t>
  </si>
  <si>
    <t>TES.ktoe.IE.Res.HHnew.Thermal.SH.Biomass.WH</t>
  </si>
  <si>
    <t>TES.ktoe.IE.Res.HHnew.Thermal.SH.Biomass.WH.Biomass.NoSolar.Biomass</t>
  </si>
  <si>
    <t>TES.ktoe.IE.Res.HHnew.Thermal.SH.Biomass.WH.Biomass.Solar</t>
  </si>
  <si>
    <t>TES.ktoe.IE.Res.HHnew.Thermal.SH.Biomass.WH.Biomass.Solar.Biomass</t>
  </si>
  <si>
    <t>TES.ktoe.IE.Res.HHnew.Thermal.SH.Biomass.WH.Biomass.Solar.Solar</t>
  </si>
  <si>
    <t>TES.ktoe.IE.Res.HHnew.Thermal.SH.Biomass.WH.LPG.NoSolar.LPG</t>
  </si>
  <si>
    <t>TES.ktoe.IE.Res.HHnew.Thermal.SH.Biomass.WH.LPG.Solar</t>
  </si>
  <si>
    <t>TES.ktoe.IE.Res.HHnew.Thermal.SH.Biomass.WH.LPG.Solar.LPG</t>
  </si>
  <si>
    <t>TES.ktoe.IE.Res.HHnew.Thermal.SH.Biomass.WH.LPG.Solar.Solar</t>
  </si>
  <si>
    <t>TES.ktoe.IE.Res.HHnew.Thermal.SH.Biomass.WH.Elc.NoSolar.Elec</t>
  </si>
  <si>
    <t>TES.ktoe.IE.Res.HHnew.Thermal.SH.Biomass.WH.Elc.Solar</t>
  </si>
  <si>
    <t>TES.ktoe.IE.Res.HHnew.Thermal.SH.Biomass.WH.Elc.Solar.Elec</t>
  </si>
  <si>
    <t>TES.ktoe.IE.Res.HHnew.Thermal.SH.Biomass.WH.Elc.Solar.Solar</t>
  </si>
  <si>
    <t>TES.ktoe.IE.Res.HHnew.Thermal.SH.Biomass.CO</t>
  </si>
  <si>
    <t>TES.ktoe.IE.Res.HHnew.Thermal.SH.Biomass.CO.Biomass.Biomass</t>
  </si>
  <si>
    <t>TES.ktoe.IE.Res.HHnew.Thermal.SH.Biomass.CO.LPG.LPG</t>
  </si>
  <si>
    <t>TES.ktoe.IE.Res.HHnew.Thermal.SH.Biomass.CO.Elc.Elec</t>
  </si>
  <si>
    <t>TES.ktoe.IE.Res.HHnew.Thermal.SH.Geo</t>
  </si>
  <si>
    <t>TES.ktoe.IE.Res.HHnew.Thermal.SH.Geo.SH</t>
  </si>
  <si>
    <t>TES.ktoe.IE.Res.HHnew.Thermal.SH.Geo.SH.Geo</t>
  </si>
  <si>
    <t>TES.ktoe.IE.Res.HHnew.Thermal.SH.Geo.SH.Elec</t>
  </si>
  <si>
    <t>TES.ktoe.IE.Res.HHnew.Thermal.SH.Geo.SC</t>
  </si>
  <si>
    <t>TES.ktoe.IE.Res.HHnew.Thermal.SH.Geo.SC.AC.Elec</t>
  </si>
  <si>
    <t>TES.ktoe.IE.Res.HHnew.Thermal.SH.Geo.WH</t>
  </si>
  <si>
    <t>TES.ktoe.IE.Res.HHnew.Thermal.SH.Geo.WH.Geo.NoSolar.Geo</t>
  </si>
  <si>
    <t>TES.ktoe.IE.Res.HHnew.Thermal.SH.Geo.WH.Geo.Solar</t>
  </si>
  <si>
    <t>TES.ktoe.IE.Res.HHnew.Thermal.SH.Geo.WH.Geo.Solar.Geo</t>
  </si>
  <si>
    <t>TES.ktoe.IE.Res.HHnew.Thermal.SH.Geo.WH.Geo.Solar.Solar</t>
  </si>
  <si>
    <t>TES.ktoe.IE.Res.HHnew.Thermal.SH.Geo.WH.Elc.NoSolar.Elec</t>
  </si>
  <si>
    <t>TES.ktoe.IE.Res.HHnew.Thermal.SH.Geo.WH.Elc.Solar</t>
  </si>
  <si>
    <t>TES.ktoe.IE.Res.HHnew.Thermal.SH.Geo.WH.Elc.Solar.Elec</t>
  </si>
  <si>
    <t>TES.ktoe.IE.Res.HHnew.Thermal.SH.Geo.WH.Elc.Solar.Solar</t>
  </si>
  <si>
    <t>TES.ktoe.IE.Res.HHnew.Thermal.SH.Geo.CO</t>
  </si>
  <si>
    <t>TES.ktoe.IE.Res.HHnew.Thermal.SH.Geo.CO.LPG.LPG</t>
  </si>
  <si>
    <t>TES.ktoe.IE.Res.HHnew.Thermal.SH.Geo.CO.Elc.Elec</t>
  </si>
  <si>
    <t>TES.ktoe.IE.Res.HHnew.Thermal.SH.DistrHeat</t>
  </si>
  <si>
    <t>TES.ktoe.IE.Res.HHnew.Thermal.SH.DistrHeat.SH</t>
  </si>
  <si>
    <t>TES.ktoe.IE.Res.HHnew.Thermal.SH.DistrHeat.SH.Steam_Distr</t>
  </si>
  <si>
    <t>TES.ktoe.IE.Res.HHnew.Thermal.SH.DistrHeat.SH.Elec</t>
  </si>
  <si>
    <t>TES.ktoe.IE.Res.HHnew.Thermal.SH.DistrHeat.SC</t>
  </si>
  <si>
    <t>TES.ktoe.IE.Res.HHnew.Thermal.SH.DistrHeat.SC.AC.Elec</t>
  </si>
  <si>
    <t>TES.ktoe.IE.Res.HHnew.Thermal.SH.DistrHeat.WH</t>
  </si>
  <si>
    <t>TES.ktoe.IE.Res.HHnew.Thermal.SH.DistrHeat.WH.DistrHeat.NoSolar.Steam_Distr</t>
  </si>
  <si>
    <t>TES.ktoe.IE.Res.HHnew.Thermal.SH.DistrHeat.WH.DistrHeat.Solar</t>
  </si>
  <si>
    <t>TES.ktoe.IE.Res.HHnew.Thermal.SH.DistrHeat.WH.DistrHeat.Solar.Steam_Distr</t>
  </si>
  <si>
    <t>TES.ktoe.IE.Res.HHnew.Thermal.SH.DistrHeat.WH.DistrHeat.Solar.Solar</t>
  </si>
  <si>
    <t>TES.ktoe.IE.Res.HHnew.Thermal.SH.DistrHeat.WH.Elc.NoSolar.Elec</t>
  </si>
  <si>
    <t>TES.ktoe.IE.Res.HHnew.Thermal.SH.DistrHeat.WH.Elc.Solar</t>
  </si>
  <si>
    <t>TES.ktoe.IE.Res.HHnew.Thermal.SH.DistrHeat.WH.Elc.Solar.Elec</t>
  </si>
  <si>
    <t>TES.ktoe.IE.Res.HHnew.Thermal.SH.DistrHeat.WH.Elc.Solar.Solar</t>
  </si>
  <si>
    <t>TES.ktoe.IE.Res.HHnew.Thermal.SH.DistrHeat.CO</t>
  </si>
  <si>
    <t>TES.ktoe.IE.Res.HHnew.Thermal.SH.DistrHeat.CO.LPG.LPG</t>
  </si>
  <si>
    <t>TES.ktoe.IE.Res.HHnew.Thermal.SH.DistrHeat.CO.Elc.Elec</t>
  </si>
  <si>
    <t>TES.ktoe.IE.Res.HHnew.Thermal.SH.AdvElc</t>
  </si>
  <si>
    <t>TES.ktoe.IE.Res.HHnew.Thermal.SH.AdvElc.SH</t>
  </si>
  <si>
    <t>TES.ktoe.IE.Res.HHnew.Thermal.SH.AdvElc.SH.Elec</t>
  </si>
  <si>
    <t>TES.ktoe.IE.Res.HHnew.Thermal.SH.AdvElc.SC</t>
  </si>
  <si>
    <t>TES.ktoe.IE.Res.HHnew.Thermal.SH.AdvElc.SC.AC.Elec</t>
  </si>
  <si>
    <t>TES.ktoe.IE.Res.HHnew.Thermal.SH.AdvElc.WH</t>
  </si>
  <si>
    <t>TES.ktoe.IE.Res.HHnew.Thermal.SH.AdvElc.WH.LPG.NoSolar.LPG</t>
  </si>
  <si>
    <t>TES.ktoe.IE.Res.HHnew.Thermal.SH.AdvElc.WH.LPG.Solar</t>
  </si>
  <si>
    <t>TES.ktoe.IE.Res.HHnew.Thermal.SH.AdvElc.WH.LPG.Solar.LPG</t>
  </si>
  <si>
    <t>TES.ktoe.IE.Res.HHnew.Thermal.SH.AdvElc.WH.LPG.Solar.Solar</t>
  </si>
  <si>
    <t>TES.ktoe.IE.Res.HHnew.Thermal.SH.AdvElc.WH.Elc.NoSolar.Elec</t>
  </si>
  <si>
    <t>TES.ktoe.IE.Res.HHnew.Thermal.SH.AdvElc.WH.Elc.Solar</t>
  </si>
  <si>
    <t>TES.ktoe.IE.Res.HHnew.Thermal.SH.AdvElc.WH.Elc.Solar.Elec</t>
  </si>
  <si>
    <t>TES.ktoe.IE.Res.HHnew.Thermal.SH.AdvElc.WH.Elc.Solar.Solar</t>
  </si>
  <si>
    <t>TES.ktoe.IE.Res.HHnew.Thermal.SH.AdvElc.CO</t>
  </si>
  <si>
    <t>TES.ktoe.IE.Res.HHnew.Thermal.SH.AdvElc.CO.LPG.LPG</t>
  </si>
  <si>
    <t>TES.ktoe.IE.Res.HHnew.Thermal.SH.AdvElc.CO.Elc.Elec</t>
  </si>
  <si>
    <t>TES.ktoe.IE.Res.HHnew.Thermal.SH.ConvElc</t>
  </si>
  <si>
    <t>TES.ktoe.IE.Res.HHnew.Thermal.SH.ConvElc.SH</t>
  </si>
  <si>
    <t>TES.ktoe.IE.Res.HHnew.Thermal.SH.ConvElc.SH.Elec</t>
  </si>
  <si>
    <t>TES.ktoe.IE.Res.HHnew.Thermal.SH.ConvElc.SC</t>
  </si>
  <si>
    <t>TES.ktoe.IE.Res.HHnew.Thermal.SH.ConvElc.SC.AC.Elec</t>
  </si>
  <si>
    <t>TES.ktoe.IE.Res.HHnew.Thermal.SH.ConvElc.WH</t>
  </si>
  <si>
    <t>TES.ktoe.IE.Res.HHnew.Thermal.SH.ConvElc.WH.LPG.NoSolar.LPG</t>
  </si>
  <si>
    <t>TES.ktoe.IE.Res.HHnew.Thermal.SH.ConvElc.WH.LPG.Solar</t>
  </si>
  <si>
    <t>TES.ktoe.IE.Res.HHnew.Thermal.SH.ConvElc.WH.LPG.Solar.LPG</t>
  </si>
  <si>
    <t>TES.ktoe.IE.Res.HHnew.Thermal.SH.ConvElc.WH.LPG.Solar.Solar</t>
  </si>
  <si>
    <t>TES.ktoe.IE.Res.HHnew.Thermal.SH.ConvElc.WH.Elc.NoSolar.Elec</t>
  </si>
  <si>
    <t>TES.ktoe.IE.Res.HHnew.Thermal.SH.ConvElc.WH.Elc.Solar</t>
  </si>
  <si>
    <t>TES.ktoe.IE.Res.HHnew.Thermal.SH.ConvElc.WH.Elc.Solar.Elec</t>
  </si>
  <si>
    <t>TES.ktoe.IE.Res.HHnew.Thermal.SH.ConvElc.WH.Elc.Solar.Solar</t>
  </si>
  <si>
    <t>TES.ktoe.IE.Res.HHnew.Thermal.SH.ConvElc.CO</t>
  </si>
  <si>
    <t>TES.ktoe.IE.Res.HHnew.Thermal.SH.ConvElc.CO.LPG.LPG</t>
  </si>
  <si>
    <t>TES.ktoe.IE.Res.HHnew.Thermal.SH.ConvElc.CO.Elc.Elec</t>
  </si>
  <si>
    <t>IE - System efficiency indicator of new and renovated households (detailed structure)</t>
  </si>
  <si>
    <t>Eff.ratio.IE.Res.HHnew.Thermal.SH.Solids</t>
  </si>
  <si>
    <t>Eff.ratio.IE.Res.HHnew.Thermal.SH.Solids.SH</t>
  </si>
  <si>
    <t>Eff.ratio.IE.Res.HHnew.Thermal.SH.Solids.SH.Solids</t>
  </si>
  <si>
    <t>Eff.ratio.IE.Res.HHnew.Thermal.SH.Solids.SH.Elec</t>
  </si>
  <si>
    <t>Eff.ratio.IE.Res.HHnew.Thermal.SH.Solids.SC</t>
  </si>
  <si>
    <t>Eff.ratio.IE.Res.HHnew.Thermal.SH.Solids.SC.AC.Elec</t>
  </si>
  <si>
    <t>Eff.ratio.IE.Res.HHnew.Thermal.SH.Solids.WH</t>
  </si>
  <si>
    <t>Eff.ratio.IE.Res.HHnew.Thermal.SH.Solids.WH.Solids.NoSolar.Solids</t>
  </si>
  <si>
    <t>Eff.ratio.IE.Res.HHnew.Thermal.SH.Solids.WH.LPG.NoSolar.LPG</t>
  </si>
  <si>
    <t>Eff.ratio.IE.Res.HHnew.Thermal.SH.Solids.WH.LPG.Solar</t>
  </si>
  <si>
    <t>Eff.ratio.IE.Res.HHnew.Thermal.SH.Solids.WH.LPG.Solar.LPG</t>
  </si>
  <si>
    <t>Eff.ratio.IE.Res.HHnew.Thermal.SH.Solids.WH.LPG.Solar.Solar</t>
  </si>
  <si>
    <t>Eff.ratio.IE.Res.HHnew.Thermal.SH.Solids.WH.Elc.NoSolar.Elec</t>
  </si>
  <si>
    <t>Eff.ratio.IE.Res.HHnew.Thermal.SH.Solids.WH.Elc.Solar</t>
  </si>
  <si>
    <t>Eff.ratio.IE.Res.HHnew.Thermal.SH.Solids.WH.Elc.Solar.Elec</t>
  </si>
  <si>
    <t>Eff.ratio.IE.Res.HHnew.Thermal.SH.Solids.WH.Elc.Solar.Solar</t>
  </si>
  <si>
    <t>Eff.ratio.IE.Res.HHnew.Thermal.SH.Solids.CO</t>
  </si>
  <si>
    <t>Eff.ratio.IE.Res.HHnew.Thermal.SH.Solids.CO.Solids.Solids</t>
  </si>
  <si>
    <t>Eff.ratio.IE.Res.HHnew.Thermal.SH.Solids.CO.LPG.LPG</t>
  </si>
  <si>
    <t>Eff.ratio.IE.Res.HHnew.Thermal.SH.Solids.CO.Elc.Elec</t>
  </si>
  <si>
    <t>Eff.ratio.IE.Res.HHnew.Thermal.SH.LPG</t>
  </si>
  <si>
    <t>Eff.ratio.IE.Res.HHnew.Thermal.SH.LPG.SH</t>
  </si>
  <si>
    <t>Eff.ratio.IE.Res.HHnew.Thermal.SH.LPG.SH.LPG</t>
  </si>
  <si>
    <t>Eff.ratio.IE.Res.HHnew.Thermal.SH.LPG.SH.Elec</t>
  </si>
  <si>
    <t>Eff.ratio.IE.Res.HHnew.Thermal.SH.LPG.SC</t>
  </si>
  <si>
    <t>Eff.ratio.IE.Res.HHnew.Thermal.SH.LPG.SC.AC.Elec</t>
  </si>
  <si>
    <t>Eff.ratio.IE.Res.HHnew.Thermal.SH.LPG.WH</t>
  </si>
  <si>
    <t>Eff.ratio.IE.Res.HHnew.Thermal.SH.LPG.WH.LPG.NoSolar.LPG</t>
  </si>
  <si>
    <t>Eff.ratio.IE.Res.HHnew.Thermal.SH.LPG.WH.LPG.Solar</t>
  </si>
  <si>
    <t>Eff.ratio.IE.Res.HHnew.Thermal.SH.LPG.WH.LPG.Solar.LPG</t>
  </si>
  <si>
    <t>Eff.ratio.IE.Res.HHnew.Thermal.SH.LPG.WH.LPG.Solar.Solar</t>
  </si>
  <si>
    <t>Eff.ratio.IE.Res.HHnew.Thermal.SH.LPG.WH.Elc.NoSolar.Elec</t>
  </si>
  <si>
    <t>Eff.ratio.IE.Res.HHnew.Thermal.SH.LPG.WH.Elc.Solar</t>
  </si>
  <si>
    <t>Eff.ratio.IE.Res.HHnew.Thermal.SH.LPG.WH.Elc.Solar.Elec</t>
  </si>
  <si>
    <t>Eff.ratio.IE.Res.HHnew.Thermal.SH.LPG.WH.Elc.Solar.Solar</t>
  </si>
  <si>
    <t>Eff.ratio.IE.Res.HHnew.Thermal.SH.LPG.CO</t>
  </si>
  <si>
    <t>Eff.ratio.IE.Res.HHnew.Thermal.SH.LPG.CO.LPG.LPG</t>
  </si>
  <si>
    <t>Eff.ratio.IE.Res.HHnew.Thermal.SH.LPG.CO.Elc.Elec</t>
  </si>
  <si>
    <t>Eff.ratio.IE.Res.HHnew.Thermal.SH.Oil</t>
  </si>
  <si>
    <t>Eff.ratio.IE.Res.HHnew.Thermal.SH.Oil.SH</t>
  </si>
  <si>
    <t>Eff.ratio.IE.Res.HHnew.Thermal.SH.Oil.SH.Oil</t>
  </si>
  <si>
    <t>Eff.ratio.IE.Res.HHnew.Thermal.SH.Oil.SH.Elec</t>
  </si>
  <si>
    <t>Eff.ratio.IE.Res.HHnew.Thermal.SH.Oil.SC</t>
  </si>
  <si>
    <t>Eff.ratio.IE.Res.HHnew.Thermal.SH.Oil.SC.AC.Elec</t>
  </si>
  <si>
    <t>Eff.ratio.IE.Res.HHnew.Thermal.SH.Oil.WH</t>
  </si>
  <si>
    <t>Eff.ratio.IE.Res.HHnew.Thermal.SH.Oil.WH.Oil.NoSolar.Oil</t>
  </si>
  <si>
    <t>Eff.ratio.IE.Res.HHnew.Thermal.SH.Oil.WH.Oil.Solar</t>
  </si>
  <si>
    <t>Eff.ratio.IE.Res.HHnew.Thermal.SH.Oil.WH.Oil.Solar.Oil</t>
  </si>
  <si>
    <t>Eff.ratio.IE.Res.HHnew.Thermal.SH.Oil.WH.Oil.Solar.Solar</t>
  </si>
  <si>
    <t>Eff.ratio.IE.Res.HHnew.Thermal.SH.Oil.WH.Elc.NoSolar.Elec</t>
  </si>
  <si>
    <t>Eff.ratio.IE.Res.HHnew.Thermal.SH.Oil.WH.Elc.Solar</t>
  </si>
  <si>
    <t>Eff.ratio.IE.Res.HHnew.Thermal.SH.Oil.WH.Elc.Solar.Elec</t>
  </si>
  <si>
    <t>Eff.ratio.IE.Res.HHnew.Thermal.SH.Oil.WH.Elc.Solar.Solar</t>
  </si>
  <si>
    <t>Eff.ratio.IE.Res.HHnew.Thermal.SH.Oil.CO</t>
  </si>
  <si>
    <t>Eff.ratio.IE.Res.HHnew.Thermal.SH.Oil.CO.LPG.LPG</t>
  </si>
  <si>
    <t>Eff.ratio.IE.Res.HHnew.Thermal.SH.Oil.CO.Elc.Elec</t>
  </si>
  <si>
    <t>Eff.ratio.IE.Res.HHnew.Thermal.SH.Gas</t>
  </si>
  <si>
    <t>Eff.ratio.IE.Res.HHnew.Thermal.SH.Gas.SH</t>
  </si>
  <si>
    <t>Eff.ratio.IE.Res.HHnew.Thermal.SH.Gas.SH.Gas</t>
  </si>
  <si>
    <t>Eff.ratio.IE.Res.HHnew.Thermal.SH.Gas.SH.Elec</t>
  </si>
  <si>
    <t>Eff.ratio.IE.Res.HHnew.Thermal.SH.Gas.SC</t>
  </si>
  <si>
    <t>Eff.ratio.IE.Res.HHnew.Thermal.SH.Gas.SC.AC.Elec</t>
  </si>
  <si>
    <t>Eff.ratio.IE.Res.HHnew.Thermal.SH.Gas.WH</t>
  </si>
  <si>
    <t>Eff.ratio.IE.Res.HHnew.Thermal.SH.Gas.WH.Gas.NoSolar.Gas</t>
  </si>
  <si>
    <t>Eff.ratio.IE.Res.HHnew.Thermal.SH.Gas.WH.Gas.Solar</t>
  </si>
  <si>
    <t>Eff.ratio.IE.Res.HHnew.Thermal.SH.Gas.WH.Gas.Solar.Gas</t>
  </si>
  <si>
    <t>Eff.ratio.IE.Res.HHnew.Thermal.SH.Gas.WH.Gas.Solar.Solar</t>
  </si>
  <si>
    <t>Eff.ratio.IE.Res.HHnew.Thermal.SH.Gas.WH.Elc.NoSolar.Elec</t>
  </si>
  <si>
    <t>Eff.ratio.IE.Res.HHnew.Thermal.SH.Gas.WH.Elc.Solar</t>
  </si>
  <si>
    <t>Eff.ratio.IE.Res.HHnew.Thermal.SH.Gas.WH.Elc.Solar.Elec</t>
  </si>
  <si>
    <t>Eff.ratio.IE.Res.HHnew.Thermal.SH.Gas.WH.Elc.Solar.Solar</t>
  </si>
  <si>
    <t>Eff.ratio.IE.Res.HHnew.Thermal.SH.Gas.CO</t>
  </si>
  <si>
    <t>Eff.ratio.IE.Res.HHnew.Thermal.SH.Gas.CO.Gas.Gas</t>
  </si>
  <si>
    <t>Eff.ratio.IE.Res.HHnew.Thermal.SH.Gas.CO.Elc.Elec</t>
  </si>
  <si>
    <t>Eff.ratio.IE.Res.HHnew.Thermal.SH.Biomass</t>
  </si>
  <si>
    <t>Eff.ratio.IE.Res.HHnew.Thermal.SH.Biomass.SH</t>
  </si>
  <si>
    <t>Eff.ratio.IE.Res.HHnew.Thermal.SH.Biomass.SH.Biomass</t>
  </si>
  <si>
    <t>Eff.ratio.IE.Res.HHnew.Thermal.SH.Biomass.SH.Elec</t>
  </si>
  <si>
    <t>Eff.ratio.IE.Res.HHnew.Thermal.SH.Biomass.SC</t>
  </si>
  <si>
    <t>Eff.ratio.IE.Res.HHnew.Thermal.SH.Biomass.SC.AC.Elec</t>
  </si>
  <si>
    <t>Eff.ratio.IE.Res.HHnew.Thermal.SH.Biomass.WH</t>
  </si>
  <si>
    <t>Eff.ratio.IE.Res.HHnew.Thermal.SH.Biomass.WH.Biomass.NoSolar.Biomass</t>
  </si>
  <si>
    <t>Eff.ratio.IE.Res.HHnew.Thermal.SH.Biomass.WH.Biomass.Solar</t>
  </si>
  <si>
    <t>Eff.ratio.IE.Res.HHnew.Thermal.SH.Biomass.WH.Biomass.Solar.Biomass</t>
  </si>
  <si>
    <t>Eff.ratio.IE.Res.HHnew.Thermal.SH.Biomass.WH.Biomass.Solar.Solar</t>
  </si>
  <si>
    <t>Eff.ratio.IE.Res.HHnew.Thermal.SH.Biomass.WH.LPG.NoSolar.LPG</t>
  </si>
  <si>
    <t>Eff.ratio.IE.Res.HHnew.Thermal.SH.Biomass.WH.LPG.Solar</t>
  </si>
  <si>
    <t>Eff.ratio.IE.Res.HHnew.Thermal.SH.Biomass.WH.LPG.Solar.LPG</t>
  </si>
  <si>
    <t>Eff.ratio.IE.Res.HHnew.Thermal.SH.Biomass.WH.LPG.Solar.Solar</t>
  </si>
  <si>
    <t>Eff.ratio.IE.Res.HHnew.Thermal.SH.Biomass.WH.Elc.NoSolar.Elec</t>
  </si>
  <si>
    <t>Eff.ratio.IE.Res.HHnew.Thermal.SH.Biomass.WH.Elc.Solar</t>
  </si>
  <si>
    <t>Eff.ratio.IE.Res.HHnew.Thermal.SH.Biomass.WH.Elc.Solar.Elec</t>
  </si>
  <si>
    <t>Eff.ratio.IE.Res.HHnew.Thermal.SH.Biomass.WH.Elc.Solar.Solar</t>
  </si>
  <si>
    <t>Eff.ratio.IE.Res.HHnew.Thermal.SH.Biomass.CO</t>
  </si>
  <si>
    <t>Eff.ratio.IE.Res.HHnew.Thermal.SH.Biomass.CO.Biomass.Biomass</t>
  </si>
  <si>
    <t>Eff.ratio.IE.Res.HHnew.Thermal.SH.Biomass.CO.LPG.LPG</t>
  </si>
  <si>
    <t>Eff.ratio.IE.Res.HHnew.Thermal.SH.Biomass.CO.Elc.Elec</t>
  </si>
  <si>
    <t>Eff.ratio.IE.Res.HHnew.Thermal.SH.Geo</t>
  </si>
  <si>
    <t>Eff.ratio.IE.Res.HHnew.Thermal.SH.Geo.SH</t>
  </si>
  <si>
    <t>Eff.ratio.IE.Res.HHnew.Thermal.SH.Geo.SH.Geo</t>
  </si>
  <si>
    <t>Eff.ratio.IE.Res.HHnew.Thermal.SH.Geo.SH.Elec</t>
  </si>
  <si>
    <t>Eff.ratio.IE.Res.HHnew.Thermal.SH.Geo.SC</t>
  </si>
  <si>
    <t>Eff.ratio.IE.Res.HHnew.Thermal.SH.Geo.SC.AC.Elec</t>
  </si>
  <si>
    <t>Eff.ratio.IE.Res.HHnew.Thermal.SH.Geo.WH</t>
  </si>
  <si>
    <t>Eff.ratio.IE.Res.HHnew.Thermal.SH.Geo.WH.Geo.NoSolar.Geo</t>
  </si>
  <si>
    <t>Eff.ratio.IE.Res.HHnew.Thermal.SH.Geo.WH.Geo.Solar</t>
  </si>
  <si>
    <t>Eff.ratio.IE.Res.HHnew.Thermal.SH.Geo.WH.Geo.Solar.Geo</t>
  </si>
  <si>
    <t>Eff.ratio.IE.Res.HHnew.Thermal.SH.Geo.WH.Geo.Solar.Solar</t>
  </si>
  <si>
    <t>Eff.ratio.IE.Res.HHnew.Thermal.SH.Geo.WH.Elc.NoSolar.Elec</t>
  </si>
  <si>
    <t>Eff.ratio.IE.Res.HHnew.Thermal.SH.Geo.WH.Elc.Solar</t>
  </si>
  <si>
    <t>Eff.ratio.IE.Res.HHnew.Thermal.SH.Geo.WH.Elc.Solar.Elec</t>
  </si>
  <si>
    <t>Eff.ratio.IE.Res.HHnew.Thermal.SH.Geo.WH.Elc.Solar.Solar</t>
  </si>
  <si>
    <t>Eff.ratio.IE.Res.HHnew.Thermal.SH.Geo.CO</t>
  </si>
  <si>
    <t>Eff.ratio.IE.Res.HHnew.Thermal.SH.Geo.CO.LPG.LPG</t>
  </si>
  <si>
    <t>Eff.ratio.IE.Res.HHnew.Thermal.SH.Geo.CO.Elc.Elec</t>
  </si>
  <si>
    <t>Eff.ratio.IE.Res.HHnew.Thermal.SH.DistrHeat</t>
  </si>
  <si>
    <t>Eff.ratio.IE.Res.HHnew.Thermal.SH.DistrHeat.SH</t>
  </si>
  <si>
    <t>Eff.ratio.IE.Res.HHnew.Thermal.SH.DistrHeat.SH.Steam_Distr</t>
  </si>
  <si>
    <t>Eff.ratio.IE.Res.HHnew.Thermal.SH.DistrHeat.SH.Elec</t>
  </si>
  <si>
    <t>Eff.ratio.IE.Res.HHnew.Thermal.SH.DistrHeat.SC</t>
  </si>
  <si>
    <t>Eff.ratio.IE.Res.HHnew.Thermal.SH.DistrHeat.SC.AC.Elec</t>
  </si>
  <si>
    <t>Eff.ratio.IE.Res.HHnew.Thermal.SH.DistrHeat.WH</t>
  </si>
  <si>
    <t>Eff.ratio.IE.Res.HHnew.Thermal.SH.DistrHeat.WH.DistrHeat.NoSolar.Steam_Distr</t>
  </si>
  <si>
    <t>Eff.ratio.IE.Res.HHnew.Thermal.SH.DistrHeat.WH.DistrHeat.Solar</t>
  </si>
  <si>
    <t>Eff.ratio.IE.Res.HHnew.Thermal.SH.DistrHeat.WH.DistrHeat.Solar.Steam_Distr</t>
  </si>
  <si>
    <t>Eff.ratio.IE.Res.HHnew.Thermal.SH.DistrHeat.WH.DistrHeat.Solar.Solar</t>
  </si>
  <si>
    <t>Eff.ratio.IE.Res.HHnew.Thermal.SH.DistrHeat.WH.Elc.NoSolar.Elec</t>
  </si>
  <si>
    <t>Eff.ratio.IE.Res.HHnew.Thermal.SH.DistrHeat.WH.Elc.Solar</t>
  </si>
  <si>
    <t>Eff.ratio.IE.Res.HHnew.Thermal.SH.DistrHeat.WH.Elc.Solar.Elec</t>
  </si>
  <si>
    <t>Eff.ratio.IE.Res.HHnew.Thermal.SH.DistrHeat.WH.Elc.Solar.Solar</t>
  </si>
  <si>
    <t>Eff.ratio.IE.Res.HHnew.Thermal.SH.DistrHeat.CO</t>
  </si>
  <si>
    <t>Eff.ratio.IE.Res.HHnew.Thermal.SH.DistrHeat.CO.LPG.LPG</t>
  </si>
  <si>
    <t>Eff.ratio.IE.Res.HHnew.Thermal.SH.DistrHeat.CO.Elc.Elec</t>
  </si>
  <si>
    <t>Eff.ratio.IE.Res.HHnew.Thermal.SH.AdvElc</t>
  </si>
  <si>
    <t>Eff.ratio.IE.Res.HHnew.Thermal.SH.AdvElc.SH</t>
  </si>
  <si>
    <t>Eff.ratio.IE.Res.HHnew.Thermal.SH.AdvElc.SH.Elec</t>
  </si>
  <si>
    <t>Eff.ratio.IE.Res.HHnew.Thermal.SH.AdvElc.SC</t>
  </si>
  <si>
    <t>Eff.ratio.IE.Res.HHnew.Thermal.SH.AdvElc.SC.AC.Elec</t>
  </si>
  <si>
    <t>Eff.ratio.IE.Res.HHnew.Thermal.SH.AdvElc.WH</t>
  </si>
  <si>
    <t>Eff.ratio.IE.Res.HHnew.Thermal.SH.AdvElc.WH.LPG.NoSolar.LPG</t>
  </si>
  <si>
    <t>Eff.ratio.IE.Res.HHnew.Thermal.SH.AdvElc.WH.LPG.Solar</t>
  </si>
  <si>
    <t>Eff.ratio.IE.Res.HHnew.Thermal.SH.AdvElc.WH.LPG.Solar.LPG</t>
  </si>
  <si>
    <t>Eff.ratio.IE.Res.HHnew.Thermal.SH.AdvElc.WH.LPG.Solar.Solar</t>
  </si>
  <si>
    <t>Eff.ratio.IE.Res.HHnew.Thermal.SH.AdvElc.WH.Elc.NoSolar.Elec</t>
  </si>
  <si>
    <t>Eff.ratio.IE.Res.HHnew.Thermal.SH.AdvElc.WH.Elc.Solar</t>
  </si>
  <si>
    <t>Eff.ratio.IE.Res.HHnew.Thermal.SH.AdvElc.WH.Elc.Solar.Elec</t>
  </si>
  <si>
    <t>Eff.ratio.IE.Res.HHnew.Thermal.SH.AdvElc.WH.Elc.Solar.Solar</t>
  </si>
  <si>
    <t>Eff.ratio.IE.Res.HHnew.Thermal.SH.AdvElc.CO</t>
  </si>
  <si>
    <t>Eff.ratio.IE.Res.HHnew.Thermal.SH.AdvElc.CO.LPG.LPG</t>
  </si>
  <si>
    <t>Eff.ratio.IE.Res.HHnew.Thermal.SH.AdvElc.CO.Elc.Elec</t>
  </si>
  <si>
    <t>Eff.ratio.IE.Res.HHnew.Thermal.SH.ConvElc</t>
  </si>
  <si>
    <t>Eff.ratio.IE.Res.HHnew.Thermal.SH.ConvElc.SH</t>
  </si>
  <si>
    <t>Eff.ratio.IE.Res.HHnew.Thermal.SH.ConvElc.SH.Elec</t>
  </si>
  <si>
    <t>Eff.ratio.IE.Res.HHnew.Thermal.SH.ConvElc.SC</t>
  </si>
  <si>
    <t>Eff.ratio.IE.Res.HHnew.Thermal.SH.ConvElc.SC.AC.Elec</t>
  </si>
  <si>
    <t>Eff.ratio.IE.Res.HHnew.Thermal.SH.ConvElc.WH</t>
  </si>
  <si>
    <t>Eff.ratio.IE.Res.HHnew.Thermal.SH.ConvElc.WH.LPG.NoSolar.LPG</t>
  </si>
  <si>
    <t>Eff.ratio.IE.Res.HHnew.Thermal.SH.ConvElc.WH.LPG.Solar</t>
  </si>
  <si>
    <t>Eff.ratio.IE.Res.HHnew.Thermal.SH.ConvElc.WH.LPG.Solar.LPG</t>
  </si>
  <si>
    <t>Eff.ratio.IE.Res.HHnew.Thermal.SH.ConvElc.WH.LPG.Solar.Solar</t>
  </si>
  <si>
    <t>Eff.ratio.IE.Res.HHnew.Thermal.SH.ConvElc.WH.Elc.NoSolar.Elec</t>
  </si>
  <si>
    <t>Eff.ratio.IE.Res.HHnew.Thermal.SH.ConvElc.WH.Elc.Solar</t>
  </si>
  <si>
    <t>Eff.ratio.IE.Res.HHnew.Thermal.SH.ConvElc.WH.Elc.Solar.Elec</t>
  </si>
  <si>
    <t>Eff.ratio.IE.Res.HHnew.Thermal.SH.ConvElc.WH.Elc.Solar.Solar</t>
  </si>
  <si>
    <t>Eff.ratio.IE.Res.HHnew.Thermal.SH.ConvElc.CO</t>
  </si>
  <si>
    <t>Eff.ratio.IE.Res.HHnew.Thermal.SH.ConvElc.CO.LPG.LPG</t>
  </si>
  <si>
    <t>Eff.ratio.IE.Res.HHnew.Thermal.SH.ConvElc.CO.Elc.Elec</t>
  </si>
  <si>
    <t>IE - CO2 emissions in new and renovated households (detailed structure)</t>
  </si>
  <si>
    <t>EMI.ktCO2.IE.Res.HHnew.Thermal.SH.Solids</t>
  </si>
  <si>
    <t>EMI.ktCO2.IE.Res.HHnew.Thermal.SH.Solids.SH</t>
  </si>
  <si>
    <t>EMI.ktCO2.IE.Res.HHnew.Thermal.SH.Solids.SH.Solids</t>
  </si>
  <si>
    <t>EMI.ktCO2.IE.Res.HHnew.Thermal.SH.Solids.SH.Elec</t>
  </si>
  <si>
    <t>EMI.ktCO2.IE.Res.HHnew.Thermal.SH.Solids.SC</t>
  </si>
  <si>
    <t>EMI.ktCO2.IE.Res.HHnew.Thermal.SH.Solids.SC.AC.Elec</t>
  </si>
  <si>
    <t>EMI.ktCO2.IE.Res.HHnew.Thermal.SH.Solids.WH</t>
  </si>
  <si>
    <t>EMI.ktCO2.IE.Res.HHnew.Thermal.SH.Solids.WH.Solids.NoSolar.Solids</t>
  </si>
  <si>
    <t>EMI.ktCO2.IE.Res.HHnew.Thermal.SH.Solids.WH.LPG.NoSolar.LPG</t>
  </si>
  <si>
    <t>EMI.ktCO2.IE.Res.HHnew.Thermal.SH.Solids.WH.LPG.Solar</t>
  </si>
  <si>
    <t>EMI.ktCO2.IE.Res.HHnew.Thermal.SH.Solids.WH.LPG.Solar.LPG</t>
  </si>
  <si>
    <t>EMI.ktCO2.IE.Res.HHnew.Thermal.SH.Solids.WH.LPG.Solar.Solar</t>
  </si>
  <si>
    <t>EMI.ktCO2.IE.Res.HHnew.Thermal.SH.Solids.WH.Elc.NoSolar.Elec</t>
  </si>
  <si>
    <t>EMI.ktCO2.IE.Res.HHnew.Thermal.SH.Solids.WH.Elc.Solar</t>
  </si>
  <si>
    <t>EMI.ktCO2.IE.Res.HHnew.Thermal.SH.Solids.WH.Elc.Solar.Elec</t>
  </si>
  <si>
    <t>EMI.ktCO2.IE.Res.HHnew.Thermal.SH.Solids.WH.Elc.Solar.Solar</t>
  </si>
  <si>
    <t>EMI.ktCO2.IE.Res.HHnew.Thermal.SH.Solids.CO</t>
  </si>
  <si>
    <t>EMI.ktCO2.IE.Res.HHnew.Thermal.SH.Solids.CO.Solids.Solids</t>
  </si>
  <si>
    <t>EMI.ktCO2.IE.Res.HHnew.Thermal.SH.Solids.CO.LPG.LPG</t>
  </si>
  <si>
    <t>EMI.ktCO2.IE.Res.HHnew.Thermal.SH.Solids.CO.Elc.Elec</t>
  </si>
  <si>
    <t>EMI.ktCO2.IE.Res.HHnew.Thermal.SH.LPG</t>
  </si>
  <si>
    <t>EMI.ktCO2.IE.Res.HHnew.Thermal.SH.LPG.SH</t>
  </si>
  <si>
    <t>EMI.ktCO2.IE.Res.HHnew.Thermal.SH.LPG.SH.LPG</t>
  </si>
  <si>
    <t>EMI.ktCO2.IE.Res.HHnew.Thermal.SH.LPG.SH.Elec</t>
  </si>
  <si>
    <t>EMI.ktCO2.IE.Res.HHnew.Thermal.SH.LPG.SC</t>
  </si>
  <si>
    <t>EMI.ktCO2.IE.Res.HHnew.Thermal.SH.LPG.SC.AC.Elec</t>
  </si>
  <si>
    <t>EMI.ktCO2.IE.Res.HHnew.Thermal.SH.LPG.WH</t>
  </si>
  <si>
    <t>EMI.ktCO2.IE.Res.HHnew.Thermal.SH.LPG.WH.LPG.NoSolar.LPG</t>
  </si>
  <si>
    <t>EMI.ktCO2.IE.Res.HHnew.Thermal.SH.LPG.WH.LPG.Solar</t>
  </si>
  <si>
    <t>EMI.ktCO2.IE.Res.HHnew.Thermal.SH.LPG.WH.LPG.Solar.LPG</t>
  </si>
  <si>
    <t>EMI.ktCO2.IE.Res.HHnew.Thermal.SH.LPG.WH.LPG.Solar.Solar</t>
  </si>
  <si>
    <t>EMI.ktCO2.IE.Res.HHnew.Thermal.SH.LPG.WH.Elc.NoSolar.Elec</t>
  </si>
  <si>
    <t>EMI.ktCO2.IE.Res.HHnew.Thermal.SH.LPG.WH.Elc.Solar</t>
  </si>
  <si>
    <t>EMI.ktCO2.IE.Res.HHnew.Thermal.SH.LPG.WH.Elc.Solar.Elec</t>
  </si>
  <si>
    <t>EMI.ktCO2.IE.Res.HHnew.Thermal.SH.LPG.WH.Elc.Solar.Solar</t>
  </si>
  <si>
    <t>EMI.ktCO2.IE.Res.HHnew.Thermal.SH.LPG.CO</t>
  </si>
  <si>
    <t>EMI.ktCO2.IE.Res.HHnew.Thermal.SH.LPG.CO.LPG.LPG</t>
  </si>
  <si>
    <t>EMI.ktCO2.IE.Res.HHnew.Thermal.SH.LPG.CO.Elc.Elec</t>
  </si>
  <si>
    <t>EMI.ktCO2.IE.Res.HHnew.Thermal.SH.Oil</t>
  </si>
  <si>
    <t>EMI.ktCO2.IE.Res.HHnew.Thermal.SH.Oil.SH</t>
  </si>
  <si>
    <t>EMI.ktCO2.IE.Res.HHnew.Thermal.SH.Oil.SH.Oil</t>
  </si>
  <si>
    <t>EMI.ktCO2.IE.Res.HHnew.Thermal.SH.Oil.SH.Elec</t>
  </si>
  <si>
    <t>EMI.ktCO2.IE.Res.HHnew.Thermal.SH.Oil.SC</t>
  </si>
  <si>
    <t>EMI.ktCO2.IE.Res.HHnew.Thermal.SH.Oil.SC.AC.Elec</t>
  </si>
  <si>
    <t>EMI.ktCO2.IE.Res.HHnew.Thermal.SH.Oil.WH</t>
  </si>
  <si>
    <t>EMI.ktCO2.IE.Res.HHnew.Thermal.SH.Oil.WH.Oil.NoSolar.Oil</t>
  </si>
  <si>
    <t>EMI.ktCO2.IE.Res.HHnew.Thermal.SH.Oil.WH.Oil.Solar</t>
  </si>
  <si>
    <t>EMI.ktCO2.IE.Res.HHnew.Thermal.SH.Oil.WH.Oil.Solar.Oil</t>
  </si>
  <si>
    <t>EMI.ktCO2.IE.Res.HHnew.Thermal.SH.Oil.WH.Oil.Solar.Solar</t>
  </si>
  <si>
    <t>EMI.ktCO2.IE.Res.HHnew.Thermal.SH.Oil.WH.Elc.NoSolar.Elec</t>
  </si>
  <si>
    <t>EMI.ktCO2.IE.Res.HHnew.Thermal.SH.Oil.WH.Elc.Solar</t>
  </si>
  <si>
    <t>EMI.ktCO2.IE.Res.HHnew.Thermal.SH.Oil.WH.Elc.Solar.Elec</t>
  </si>
  <si>
    <t>EMI.ktCO2.IE.Res.HHnew.Thermal.SH.Oil.WH.Elc.Solar.Solar</t>
  </si>
  <si>
    <t>EMI.ktCO2.IE.Res.HHnew.Thermal.SH.Oil.CO</t>
  </si>
  <si>
    <t>EMI.ktCO2.IE.Res.HHnew.Thermal.SH.Oil.CO.LPG.LPG</t>
  </si>
  <si>
    <t>EMI.ktCO2.IE.Res.HHnew.Thermal.SH.Oil.CO.Elc.Elec</t>
  </si>
  <si>
    <t>EMI.ktCO2.IE.Res.HHnew.Thermal.SH.Gas</t>
  </si>
  <si>
    <t>EMI.ktCO2.IE.Res.HHnew.Thermal.SH.Gas.SH</t>
  </si>
  <si>
    <t>EMI.ktCO2.IE.Res.HHnew.Thermal.SH.Gas.SH.Gas</t>
  </si>
  <si>
    <t>EMI.ktCO2.IE.Res.HHnew.Thermal.SH.Gas.SH.Elec</t>
  </si>
  <si>
    <t>EMI.ktCO2.IE.Res.HHnew.Thermal.SH.Gas.SC</t>
  </si>
  <si>
    <t>EMI.ktCO2.IE.Res.HHnew.Thermal.SH.Gas.SC.AC.Elec</t>
  </si>
  <si>
    <t>EMI.ktCO2.IE.Res.HHnew.Thermal.SH.Gas.WH</t>
  </si>
  <si>
    <t>EMI.ktCO2.IE.Res.HHnew.Thermal.SH.Gas.WH.Gas.NoSolar.Gas</t>
  </si>
  <si>
    <t>EMI.ktCO2.IE.Res.HHnew.Thermal.SH.Gas.WH.Gas.Solar</t>
  </si>
  <si>
    <t>EMI.ktCO2.IE.Res.HHnew.Thermal.SH.Gas.WH.Gas.Solar.Gas</t>
  </si>
  <si>
    <t>EMI.ktCO2.IE.Res.HHnew.Thermal.SH.Gas.WH.Gas.Solar.Solar</t>
  </si>
  <si>
    <t>EMI.ktCO2.IE.Res.HHnew.Thermal.SH.Gas.WH.Elc.NoSolar.Elec</t>
  </si>
  <si>
    <t>EMI.ktCO2.IE.Res.HHnew.Thermal.SH.Gas.WH.Elc.Solar</t>
  </si>
  <si>
    <t>EMI.ktCO2.IE.Res.HHnew.Thermal.SH.Gas.WH.Elc.Solar.Elec</t>
  </si>
  <si>
    <t>EMI.ktCO2.IE.Res.HHnew.Thermal.SH.Gas.WH.Elc.Solar.Solar</t>
  </si>
  <si>
    <t>EMI.ktCO2.IE.Res.HHnew.Thermal.SH.Gas.CO</t>
  </si>
  <si>
    <t>EMI.ktCO2.IE.Res.HHnew.Thermal.SH.Gas.CO.Gas.Gas</t>
  </si>
  <si>
    <t>EMI.ktCO2.IE.Res.HHnew.Thermal.SH.Gas.CO.Elc.Elec</t>
  </si>
  <si>
    <t>EMI.ktCO2.IE.Res.HHnew.Thermal.SH.Biomass</t>
  </si>
  <si>
    <t>EMI.ktCO2.IE.Res.HHnew.Thermal.SH.Biomass.SH</t>
  </si>
  <si>
    <t>EMI.ktCO2.IE.Res.HHnew.Thermal.SH.Biomass.SH.Biomass</t>
  </si>
  <si>
    <t>EMI.ktCO2.IE.Res.HHnew.Thermal.SH.Biomass.SH.Elec</t>
  </si>
  <si>
    <t>EMI.ktCO2.IE.Res.HHnew.Thermal.SH.Biomass.SC</t>
  </si>
  <si>
    <t>EMI.ktCO2.IE.Res.HHnew.Thermal.SH.Biomass.SC.AC.Elec</t>
  </si>
  <si>
    <t>EMI.ktCO2.IE.Res.HHnew.Thermal.SH.Biomass.WH</t>
  </si>
  <si>
    <t>EMI.ktCO2.IE.Res.HHnew.Thermal.SH.Biomass.WH.Biomass.NoSolar.Biomass</t>
  </si>
  <si>
    <t>EMI.ktCO2.IE.Res.HHnew.Thermal.SH.Biomass.WH.Biomass.Solar</t>
  </si>
  <si>
    <t>EMI.ktCO2.IE.Res.HHnew.Thermal.SH.Biomass.WH.Biomass.Solar.Biomass</t>
  </si>
  <si>
    <t>EMI.ktCO2.IE.Res.HHnew.Thermal.SH.Biomass.WH.Biomass.Solar.Solar</t>
  </si>
  <si>
    <t>EMI.ktCO2.IE.Res.HHnew.Thermal.SH.Biomass.WH.LPG.NoSolar.LPG</t>
  </si>
  <si>
    <t>EMI.ktCO2.IE.Res.HHnew.Thermal.SH.Biomass.WH.LPG.Solar</t>
  </si>
  <si>
    <t>EMI.ktCO2.IE.Res.HHnew.Thermal.SH.Biomass.WH.LPG.Solar.LPG</t>
  </si>
  <si>
    <t>EMI.ktCO2.IE.Res.HHnew.Thermal.SH.Biomass.WH.LPG.Solar.Solar</t>
  </si>
  <si>
    <t>EMI.ktCO2.IE.Res.HHnew.Thermal.SH.Biomass.WH.Elc.NoSolar.Elec</t>
  </si>
  <si>
    <t>EMI.ktCO2.IE.Res.HHnew.Thermal.SH.Biomass.WH.Elc.Solar</t>
  </si>
  <si>
    <t>EMI.ktCO2.IE.Res.HHnew.Thermal.SH.Biomass.WH.Elc.Solar.Elec</t>
  </si>
  <si>
    <t>EMI.ktCO2.IE.Res.HHnew.Thermal.SH.Biomass.WH.Elc.Solar.Solar</t>
  </si>
  <si>
    <t>EMI.ktCO2.IE.Res.HHnew.Thermal.SH.Biomass.CO</t>
  </si>
  <si>
    <t>EMI.ktCO2.IE.Res.HHnew.Thermal.SH.Biomass.CO.Biomass.Biomass</t>
  </si>
  <si>
    <t>EMI.ktCO2.IE.Res.HHnew.Thermal.SH.Biomass.CO.LPG.LPG</t>
  </si>
  <si>
    <t>EMI.ktCO2.IE.Res.HHnew.Thermal.SH.Biomass.CO.Elc.Elec</t>
  </si>
  <si>
    <t>EMI.ktCO2.IE.Res.HHnew.Thermal.SH.Geo</t>
  </si>
  <si>
    <t>EMI.ktCO2.IE.Res.HHnew.Thermal.SH.Geo.SH</t>
  </si>
  <si>
    <t>EMI.ktCO2.IE.Res.HHnew.Thermal.SH.Geo.SH.Geo</t>
  </si>
  <si>
    <t>EMI.ktCO2.IE.Res.HHnew.Thermal.SH.Geo.SH.Elec</t>
  </si>
  <si>
    <t>EMI.ktCO2.IE.Res.HHnew.Thermal.SH.Geo.SC</t>
  </si>
  <si>
    <t>EMI.ktCO2.IE.Res.HHnew.Thermal.SH.Geo.SC.AC.Elec</t>
  </si>
  <si>
    <t>EMI.ktCO2.IE.Res.HHnew.Thermal.SH.Geo.WH</t>
  </si>
  <si>
    <t>EMI.ktCO2.IE.Res.HHnew.Thermal.SH.Geo.WH.Geo.NoSolar.Geo</t>
  </si>
  <si>
    <t>EMI.ktCO2.IE.Res.HHnew.Thermal.SH.Geo.WH.Geo.Solar</t>
  </si>
  <si>
    <t>EMI.ktCO2.IE.Res.HHnew.Thermal.SH.Geo.WH.Geo.Solar.Geo</t>
  </si>
  <si>
    <t>EMI.ktCO2.IE.Res.HHnew.Thermal.SH.Geo.WH.Geo.Solar.Solar</t>
  </si>
  <si>
    <t>EMI.ktCO2.IE.Res.HHnew.Thermal.SH.Geo.WH.Elc.NoSolar.Elec</t>
  </si>
  <si>
    <t>EMI.ktCO2.IE.Res.HHnew.Thermal.SH.Geo.WH.Elc.Solar</t>
  </si>
  <si>
    <t>EMI.ktCO2.IE.Res.HHnew.Thermal.SH.Geo.WH.Elc.Solar.Elec</t>
  </si>
  <si>
    <t>EMI.ktCO2.IE.Res.HHnew.Thermal.SH.Geo.WH.Elc.Solar.Solar</t>
  </si>
  <si>
    <t>EMI.ktCO2.IE.Res.HHnew.Thermal.SH.Geo.CO</t>
  </si>
  <si>
    <t>EMI.ktCO2.IE.Res.HHnew.Thermal.SH.Geo.CO.LPG.LPG</t>
  </si>
  <si>
    <t>EMI.ktCO2.IE.Res.HHnew.Thermal.SH.Geo.CO.Elc.Elec</t>
  </si>
  <si>
    <t>EMI.ktCO2.IE.Res.HHnew.Thermal.SH.DistrHeat</t>
  </si>
  <si>
    <t>EMI.ktCO2.IE.Res.HHnew.Thermal.SH.DistrHeat.SH</t>
  </si>
  <si>
    <t>EMI.ktCO2.IE.Res.HHnew.Thermal.SH.DistrHeat.SH.Steam_Distr</t>
  </si>
  <si>
    <t>EMI.ktCO2.IE.Res.HHnew.Thermal.SH.DistrHeat.SH.Elec</t>
  </si>
  <si>
    <t>EMI.ktCO2.IE.Res.HHnew.Thermal.SH.DistrHeat.SC</t>
  </si>
  <si>
    <t>EMI.ktCO2.IE.Res.HHnew.Thermal.SH.DistrHeat.SC.AC.Elec</t>
  </si>
  <si>
    <t>EMI.ktCO2.IE.Res.HHnew.Thermal.SH.DistrHeat.WH</t>
  </si>
  <si>
    <t>EMI.ktCO2.IE.Res.HHnew.Thermal.SH.DistrHeat.WH.DistrHeat.NoSolar.Steam_Distr</t>
  </si>
  <si>
    <t>EMI.ktCO2.IE.Res.HHnew.Thermal.SH.DistrHeat.WH.DistrHeat.Solar</t>
  </si>
  <si>
    <t>EMI.ktCO2.IE.Res.HHnew.Thermal.SH.DistrHeat.WH.DistrHeat.Solar.Steam_Distr</t>
  </si>
  <si>
    <t>EMI.ktCO2.IE.Res.HHnew.Thermal.SH.DistrHeat.WH.DistrHeat.Solar.Solar</t>
  </si>
  <si>
    <t>EMI.ktCO2.IE.Res.HHnew.Thermal.SH.DistrHeat.WH.Elc.NoSolar.Elec</t>
  </si>
  <si>
    <t>EMI.ktCO2.IE.Res.HHnew.Thermal.SH.DistrHeat.WH.Elc.Solar</t>
  </si>
  <si>
    <t>EMI.ktCO2.IE.Res.HHnew.Thermal.SH.DistrHeat.WH.Elc.Solar.Elec</t>
  </si>
  <si>
    <t>EMI.ktCO2.IE.Res.HHnew.Thermal.SH.DistrHeat.WH.Elc.Solar.Solar</t>
  </si>
  <si>
    <t>EMI.ktCO2.IE.Res.HHnew.Thermal.SH.DistrHeat.CO</t>
  </si>
  <si>
    <t>EMI.ktCO2.IE.Res.HHnew.Thermal.SH.DistrHeat.CO.LPG.LPG</t>
  </si>
  <si>
    <t>EMI.ktCO2.IE.Res.HHnew.Thermal.SH.DistrHeat.CO.Elc.Elec</t>
  </si>
  <si>
    <t>EMI.ktCO2.IE.Res.HHnew.Thermal.SH.AdvElc</t>
  </si>
  <si>
    <t>EMI.ktCO2.IE.Res.HHnew.Thermal.SH.AdvElc.SH</t>
  </si>
  <si>
    <t>EMI.ktCO2.IE.Res.HHnew.Thermal.SH.AdvElc.SH.Elec</t>
  </si>
  <si>
    <t>EMI.ktCO2.IE.Res.HHnew.Thermal.SH.AdvElc.SC</t>
  </si>
  <si>
    <t>EMI.ktCO2.IE.Res.HHnew.Thermal.SH.AdvElc.SC.AC.Elec</t>
  </si>
  <si>
    <t>EMI.ktCO2.IE.Res.HHnew.Thermal.SH.AdvElc.WH</t>
  </si>
  <si>
    <t>EMI.ktCO2.IE.Res.HHnew.Thermal.SH.AdvElc.WH.LPG.NoSolar.LPG</t>
  </si>
  <si>
    <t>EMI.ktCO2.IE.Res.HHnew.Thermal.SH.AdvElc.WH.LPG.Solar</t>
  </si>
  <si>
    <t>EMI.ktCO2.IE.Res.HHnew.Thermal.SH.AdvElc.WH.LPG.Solar.LPG</t>
  </si>
  <si>
    <t>EMI.ktCO2.IE.Res.HHnew.Thermal.SH.AdvElc.WH.LPG.Solar.Solar</t>
  </si>
  <si>
    <t>EMI.ktCO2.IE.Res.HHnew.Thermal.SH.AdvElc.WH.Elc.NoSolar.Elec</t>
  </si>
  <si>
    <t>EMI.ktCO2.IE.Res.HHnew.Thermal.SH.AdvElc.WH.Elc.Solar</t>
  </si>
  <si>
    <t>EMI.ktCO2.IE.Res.HHnew.Thermal.SH.AdvElc.WH.Elc.Solar.Elec</t>
  </si>
  <si>
    <t>EMI.ktCO2.IE.Res.HHnew.Thermal.SH.AdvElc.WH.Elc.Solar.Solar</t>
  </si>
  <si>
    <t>EMI.ktCO2.IE.Res.HHnew.Thermal.SH.AdvElc.CO</t>
  </si>
  <si>
    <t>EMI.ktCO2.IE.Res.HHnew.Thermal.SH.AdvElc.CO.LPG.LPG</t>
  </si>
  <si>
    <t>EMI.ktCO2.IE.Res.HHnew.Thermal.SH.AdvElc.CO.Elc.Elec</t>
  </si>
  <si>
    <t>EMI.ktCO2.IE.Res.HHnew.Thermal.SH.ConvElc</t>
  </si>
  <si>
    <t>EMI.ktCO2.IE.Res.HHnew.Thermal.SH.ConvElc.SH</t>
  </si>
  <si>
    <t>EMI.ktCO2.IE.Res.HHnew.Thermal.SH.ConvElc.SH.Elec</t>
  </si>
  <si>
    <t>EMI.ktCO2.IE.Res.HHnew.Thermal.SH.ConvElc.SC</t>
  </si>
  <si>
    <t>EMI.ktCO2.IE.Res.HHnew.Thermal.SH.ConvElc.SC.AC.Elec</t>
  </si>
  <si>
    <t>EMI.ktCO2.IE.Res.HHnew.Thermal.SH.ConvElc.WH</t>
  </si>
  <si>
    <t>EMI.ktCO2.IE.Res.HHnew.Thermal.SH.ConvElc.WH.LPG.NoSolar.LPG</t>
  </si>
  <si>
    <t>EMI.ktCO2.IE.Res.HHnew.Thermal.SH.ConvElc.WH.LPG.Solar</t>
  </si>
  <si>
    <t>EMI.ktCO2.IE.Res.HHnew.Thermal.SH.ConvElc.WH.LPG.Solar.LPG</t>
  </si>
  <si>
    <t>EMI.ktCO2.IE.Res.HHnew.Thermal.SH.ConvElc.WH.LPG.Solar.Solar</t>
  </si>
  <si>
    <t>EMI.ktCO2.IE.Res.HHnew.Thermal.SH.ConvElc.WH.Elc.NoSolar.Elec</t>
  </si>
  <si>
    <t>EMI.ktCO2.IE.Res.HHnew.Thermal.SH.ConvElc.WH.Elc.Solar</t>
  </si>
  <si>
    <t>EMI.ktCO2.IE.Res.HHnew.Thermal.SH.ConvElc.WH.Elc.Solar.Elec</t>
  </si>
  <si>
    <t>EMI.ktCO2.IE.Res.HHnew.Thermal.SH.ConvElc.WH.Elc.Solar.Solar</t>
  </si>
  <si>
    <t>EMI.ktCO2.IE.Res.HHnew.Thermal.SH.ConvElc.CO</t>
  </si>
  <si>
    <t>EMI.ktCO2.IE.Res.HHnew.Thermal.SH.ConvElc.CO.LPG.LPG</t>
  </si>
  <si>
    <t>EMI.ktCO2.IE.Res.HHnew.Thermal.SH.ConvElc.CO.Elc.Elec</t>
  </si>
  <si>
    <t>IE - Final energy consumption of new and renovated households (detailed structure)</t>
  </si>
  <si>
    <t>FEC_per_household.kWh.IE.Res.HHnew.Thermal.SH.Solids</t>
  </si>
  <si>
    <t>FEC_per_household.kWh.IE.Res.HHnew.Thermal.SH.Solids.SH</t>
  </si>
  <si>
    <t>FEC_per_household.kWh.IE.Res.HHnew.Thermal.SH.Solids.SH.Solids</t>
  </si>
  <si>
    <t>FEC_per_household.kWh.IE.Res.HHnew.Thermal.SH.Solids.SH.Elec</t>
  </si>
  <si>
    <t>FEC_per_household.kWh.IE.Res.HHnew.Thermal.SH.Solids.SC</t>
  </si>
  <si>
    <t>FEC_per_household.kWh.IE.Res.HHnew.Thermal.SH.Solids.SC.AC.Elec</t>
  </si>
  <si>
    <t>FEC_per_household.kWh.IE.Res.HHnew.Thermal.SH.Solids.WH</t>
  </si>
  <si>
    <t>FEC_per_household.kWh.IE.Res.HHnew.Thermal.SH.Solids.WH.Solids.NoSolar.Solids</t>
  </si>
  <si>
    <t>FEC_per_household.kWh.IE.Res.HHnew.Thermal.SH.Solids.WH.LPG.NoSolar.LPG</t>
  </si>
  <si>
    <t>FEC_per_household.kWh.IE.Res.HHnew.Thermal.SH.Solids.WH.LPG.Solar</t>
  </si>
  <si>
    <t>FEC_per_household.kWh.IE.Res.HHnew.Thermal.SH.Solids.WH.LPG.Solar.LPG</t>
  </si>
  <si>
    <t>FEC_per_household.kWh.IE.Res.HHnew.Thermal.SH.Solids.WH.LPG.Solar.Solar</t>
  </si>
  <si>
    <t>FEC_per_household.kWh.IE.Res.HHnew.Thermal.SH.Solids.WH.Elc.NoSolar.Elec</t>
  </si>
  <si>
    <t>FEC_per_household.kWh.IE.Res.HHnew.Thermal.SH.Solids.WH.Elc.Solar</t>
  </si>
  <si>
    <t>FEC_per_household.kWh.IE.Res.HHnew.Thermal.SH.Solids.WH.Elc.Solar.Elec</t>
  </si>
  <si>
    <t>FEC_per_household.kWh.IE.Res.HHnew.Thermal.SH.Solids.WH.Elc.Solar.Solar</t>
  </si>
  <si>
    <t>FEC_per_household.kWh.IE.Res.HHnew.Thermal.SH.Solids.CO</t>
  </si>
  <si>
    <t>FEC_per_household.kWh.IE.Res.HHnew.Thermal.SH.Solids.CO.Solids.Solids</t>
  </si>
  <si>
    <t>FEC_per_household.kWh.IE.Res.HHnew.Thermal.SH.Solids.CO.LPG.LPG</t>
  </si>
  <si>
    <t>FEC_per_household.kWh.IE.Res.HHnew.Thermal.SH.Solids.CO.Elc.Elec</t>
  </si>
  <si>
    <t>FEC_per_household.kWh.IE.Res.HHnew.Thermal.SH.LPG</t>
  </si>
  <si>
    <t>FEC_per_household.kWh.IE.Res.HHnew.Thermal.SH.LPG.SH</t>
  </si>
  <si>
    <t>FEC_per_household.kWh.IE.Res.HHnew.Thermal.SH.LPG.SH.LPG</t>
  </si>
  <si>
    <t>FEC_per_household.kWh.IE.Res.HHnew.Thermal.SH.LPG.SH.Elec</t>
  </si>
  <si>
    <t>FEC_per_household.kWh.IE.Res.HHnew.Thermal.SH.LPG.SC</t>
  </si>
  <si>
    <t>FEC_per_household.kWh.IE.Res.HHnew.Thermal.SH.LPG.SC.AC.Elec</t>
  </si>
  <si>
    <t>FEC_per_household.kWh.IE.Res.HHnew.Thermal.SH.LPG.WH</t>
  </si>
  <si>
    <t>FEC_per_household.kWh.IE.Res.HHnew.Thermal.SH.LPG.WH.LPG.NoSolar.LPG</t>
  </si>
  <si>
    <t>FEC_per_household.kWh.IE.Res.HHnew.Thermal.SH.LPG.WH.LPG.Solar</t>
  </si>
  <si>
    <t>FEC_per_household.kWh.IE.Res.HHnew.Thermal.SH.LPG.WH.LPG.Solar.LPG</t>
  </si>
  <si>
    <t>FEC_per_household.kWh.IE.Res.HHnew.Thermal.SH.LPG.WH.LPG.Solar.Solar</t>
  </si>
  <si>
    <t>FEC_per_household.kWh.IE.Res.HHnew.Thermal.SH.LPG.WH.Elc.NoSolar.Elec</t>
  </si>
  <si>
    <t>FEC_per_household.kWh.IE.Res.HHnew.Thermal.SH.LPG.WH.Elc.Solar</t>
  </si>
  <si>
    <t>FEC_per_household.kWh.IE.Res.HHnew.Thermal.SH.LPG.WH.Elc.Solar.Elec</t>
  </si>
  <si>
    <t>FEC_per_household.kWh.IE.Res.HHnew.Thermal.SH.LPG.WH.Elc.Solar.Solar</t>
  </si>
  <si>
    <t>FEC_per_household.kWh.IE.Res.HHnew.Thermal.SH.LPG.CO</t>
  </si>
  <si>
    <t>FEC_per_household.kWh.IE.Res.HHnew.Thermal.SH.LPG.CO.LPG.LPG</t>
  </si>
  <si>
    <t>FEC_per_household.kWh.IE.Res.HHnew.Thermal.SH.LPG.CO.Elc.Elec</t>
  </si>
  <si>
    <t>FEC_per_household.kWh.IE.Res.HHnew.Thermal.SH.Oil</t>
  </si>
  <si>
    <t>FEC_per_household.kWh.IE.Res.HHnew.Thermal.SH.Oil.SH</t>
  </si>
  <si>
    <t>FEC_per_household.kWh.IE.Res.HHnew.Thermal.SH.Oil.SH.Oil</t>
  </si>
  <si>
    <t>FEC_per_household.kWh.IE.Res.HHnew.Thermal.SH.Oil.SH.Elec</t>
  </si>
  <si>
    <t>FEC_per_household.kWh.IE.Res.HHnew.Thermal.SH.Oil.SC</t>
  </si>
  <si>
    <t>FEC_per_household.kWh.IE.Res.HHnew.Thermal.SH.Oil.SC.AC.Elec</t>
  </si>
  <si>
    <t>FEC_per_household.kWh.IE.Res.HHnew.Thermal.SH.Oil.WH</t>
  </si>
  <si>
    <t>FEC_per_household.kWh.IE.Res.HHnew.Thermal.SH.Oil.WH.Oil.NoSolar.Oil</t>
  </si>
  <si>
    <t>FEC_per_household.kWh.IE.Res.HHnew.Thermal.SH.Oil.WH.Oil.Solar</t>
  </si>
  <si>
    <t>FEC_per_household.kWh.IE.Res.HHnew.Thermal.SH.Oil.WH.Oil.Solar.Oil</t>
  </si>
  <si>
    <t>FEC_per_household.kWh.IE.Res.HHnew.Thermal.SH.Oil.WH.Oil.Solar.Solar</t>
  </si>
  <si>
    <t>FEC_per_household.kWh.IE.Res.HHnew.Thermal.SH.Oil.WH.Elc.NoSolar.Elec</t>
  </si>
  <si>
    <t>FEC_per_household.kWh.IE.Res.HHnew.Thermal.SH.Oil.WH.Elc.Solar</t>
  </si>
  <si>
    <t>FEC_per_household.kWh.IE.Res.HHnew.Thermal.SH.Oil.WH.Elc.Solar.Elec</t>
  </si>
  <si>
    <t>FEC_per_household.kWh.IE.Res.HHnew.Thermal.SH.Oil.WH.Elc.Solar.Solar</t>
  </si>
  <si>
    <t>FEC_per_household.kWh.IE.Res.HHnew.Thermal.SH.Oil.CO</t>
  </si>
  <si>
    <t>FEC_per_household.kWh.IE.Res.HHnew.Thermal.SH.Oil.CO.LPG.LPG</t>
  </si>
  <si>
    <t>FEC_per_household.kWh.IE.Res.HHnew.Thermal.SH.Oil.CO.Elc.Elec</t>
  </si>
  <si>
    <t>FEC_per_household.kWh.IE.Res.HHnew.Thermal.SH.Gas</t>
  </si>
  <si>
    <t>FEC_per_household.kWh.IE.Res.HHnew.Thermal.SH.Gas.SH</t>
  </si>
  <si>
    <t>FEC_per_household.kWh.IE.Res.HHnew.Thermal.SH.Gas.SH.Gas</t>
  </si>
  <si>
    <t>FEC_per_household.kWh.IE.Res.HHnew.Thermal.SH.Gas.SH.Elec</t>
  </si>
  <si>
    <t>FEC_per_household.kWh.IE.Res.HHnew.Thermal.SH.Gas.SC</t>
  </si>
  <si>
    <t>FEC_per_household.kWh.IE.Res.HHnew.Thermal.SH.Gas.SC.AC.Elec</t>
  </si>
  <si>
    <t>FEC_per_household.kWh.IE.Res.HHnew.Thermal.SH.Gas.WH</t>
  </si>
  <si>
    <t>FEC_per_household.kWh.IE.Res.HHnew.Thermal.SH.Gas.WH.Gas.NoSolar.Gas</t>
  </si>
  <si>
    <t>FEC_per_household.kWh.IE.Res.HHnew.Thermal.SH.Gas.WH.Gas.Solar</t>
  </si>
  <si>
    <t>FEC_per_household.kWh.IE.Res.HHnew.Thermal.SH.Gas.WH.Gas.Solar.Gas</t>
  </si>
  <si>
    <t>FEC_per_household.kWh.IE.Res.HHnew.Thermal.SH.Gas.WH.Gas.Solar.Solar</t>
  </si>
  <si>
    <t>FEC_per_household.kWh.IE.Res.HHnew.Thermal.SH.Gas.WH.Elc.NoSolar.Elec</t>
  </si>
  <si>
    <t>FEC_per_household.kWh.IE.Res.HHnew.Thermal.SH.Gas.WH.Elc.Solar</t>
  </si>
  <si>
    <t>FEC_per_household.kWh.IE.Res.HHnew.Thermal.SH.Gas.WH.Elc.Solar.Elec</t>
  </si>
  <si>
    <t>FEC_per_household.kWh.IE.Res.HHnew.Thermal.SH.Gas.WH.Elc.Solar.Solar</t>
  </si>
  <si>
    <t>FEC_per_household.kWh.IE.Res.HHnew.Thermal.SH.Gas.CO</t>
  </si>
  <si>
    <t>FEC_per_household.kWh.IE.Res.HHnew.Thermal.SH.Gas.CO.Gas.Gas</t>
  </si>
  <si>
    <t>FEC_per_household.kWh.IE.Res.HHnew.Thermal.SH.Gas.CO.Elc.Elec</t>
  </si>
  <si>
    <t>FEC_per_household.kWh.IE.Res.HHnew.Thermal.SH.Biomass</t>
  </si>
  <si>
    <t>FEC_per_household.kWh.IE.Res.HHnew.Thermal.SH.Biomass.SH</t>
  </si>
  <si>
    <t>FEC_per_household.kWh.IE.Res.HHnew.Thermal.SH.Biomass.SH.Biomass</t>
  </si>
  <si>
    <t>FEC_per_household.kWh.IE.Res.HHnew.Thermal.SH.Biomass.SH.Elec</t>
  </si>
  <si>
    <t>FEC_per_household.kWh.IE.Res.HHnew.Thermal.SH.Biomass.SC</t>
  </si>
  <si>
    <t>FEC_per_household.kWh.IE.Res.HHnew.Thermal.SH.Biomass.SC.AC.Elec</t>
  </si>
  <si>
    <t>FEC_per_household.kWh.IE.Res.HHnew.Thermal.SH.Biomass.WH</t>
  </si>
  <si>
    <t>FEC_per_household.kWh.IE.Res.HHnew.Thermal.SH.Biomass.WH.Biomass.NoSolar.Biomass</t>
  </si>
  <si>
    <t>FEC_per_household.kWh.IE.Res.HHnew.Thermal.SH.Biomass.WH.Biomass.Solar</t>
  </si>
  <si>
    <t>FEC_per_household.kWh.IE.Res.HHnew.Thermal.SH.Biomass.WH.Biomass.Solar.Biomass</t>
  </si>
  <si>
    <t>FEC_per_household.kWh.IE.Res.HHnew.Thermal.SH.Biomass.WH.Biomass.Solar.Solar</t>
  </si>
  <si>
    <t>FEC_per_household.kWh.IE.Res.HHnew.Thermal.SH.Biomass.WH.LPG.NoSolar.LPG</t>
  </si>
  <si>
    <t>FEC_per_household.kWh.IE.Res.HHnew.Thermal.SH.Biomass.WH.LPG.Solar</t>
  </si>
  <si>
    <t>FEC_per_household.kWh.IE.Res.HHnew.Thermal.SH.Biomass.WH.LPG.Solar.LPG</t>
  </si>
  <si>
    <t>FEC_per_household.kWh.IE.Res.HHnew.Thermal.SH.Biomass.WH.LPG.Solar.Solar</t>
  </si>
  <si>
    <t>FEC_per_household.kWh.IE.Res.HHnew.Thermal.SH.Biomass.WH.Elc.NoSolar.Elec</t>
  </si>
  <si>
    <t>FEC_per_household.kWh.IE.Res.HHnew.Thermal.SH.Biomass.WH.Elc.Solar</t>
  </si>
  <si>
    <t>FEC_per_household.kWh.IE.Res.HHnew.Thermal.SH.Biomass.WH.Elc.Solar.Elec</t>
  </si>
  <si>
    <t>FEC_per_household.kWh.IE.Res.HHnew.Thermal.SH.Biomass.WH.Elc.Solar.Solar</t>
  </si>
  <si>
    <t>FEC_per_household.kWh.IE.Res.HHnew.Thermal.SH.Biomass.CO</t>
  </si>
  <si>
    <t>FEC_per_household.kWh.IE.Res.HHnew.Thermal.SH.Biomass.CO.Biomass.Biomass</t>
  </si>
  <si>
    <t>FEC_per_household.kWh.IE.Res.HHnew.Thermal.SH.Biomass.CO.LPG.LPG</t>
  </si>
  <si>
    <t>FEC_per_household.kWh.IE.Res.HHnew.Thermal.SH.Biomass.CO.Elc.Elec</t>
  </si>
  <si>
    <t>FEC_per_household.kWh.IE.Res.HHnew.Thermal.SH.Geo</t>
  </si>
  <si>
    <t>FEC_per_household.kWh.IE.Res.HHnew.Thermal.SH.Geo.SH</t>
  </si>
  <si>
    <t>FEC_per_household.kWh.IE.Res.HHnew.Thermal.SH.Geo.SH.Geo</t>
  </si>
  <si>
    <t>FEC_per_household.kWh.IE.Res.HHnew.Thermal.SH.Geo.SH.Elec</t>
  </si>
  <si>
    <t>FEC_per_household.kWh.IE.Res.HHnew.Thermal.SH.Geo.SC</t>
  </si>
  <si>
    <t>FEC_per_household.kWh.IE.Res.HHnew.Thermal.SH.Geo.SC.AC.Elec</t>
  </si>
  <si>
    <t>FEC_per_household.kWh.IE.Res.HHnew.Thermal.SH.Geo.WH</t>
  </si>
  <si>
    <t>FEC_per_household.kWh.IE.Res.HHnew.Thermal.SH.Geo.WH.Geo.NoSolar.Geo</t>
  </si>
  <si>
    <t>FEC_per_household.kWh.IE.Res.HHnew.Thermal.SH.Geo.WH.Geo.Solar</t>
  </si>
  <si>
    <t>FEC_per_household.kWh.IE.Res.HHnew.Thermal.SH.Geo.WH.Geo.Solar.Geo</t>
  </si>
  <si>
    <t>FEC_per_household.kWh.IE.Res.HHnew.Thermal.SH.Geo.WH.Geo.Solar.Solar</t>
  </si>
  <si>
    <t>FEC_per_household.kWh.IE.Res.HHnew.Thermal.SH.Geo.WH.Elc.NoSolar.Elec</t>
  </si>
  <si>
    <t>FEC_per_household.kWh.IE.Res.HHnew.Thermal.SH.Geo.WH.Elc.Solar</t>
  </si>
  <si>
    <t>FEC_per_household.kWh.IE.Res.HHnew.Thermal.SH.Geo.WH.Elc.Solar.Elec</t>
  </si>
  <si>
    <t>FEC_per_household.kWh.IE.Res.HHnew.Thermal.SH.Geo.WH.Elc.Solar.Solar</t>
  </si>
  <si>
    <t>FEC_per_household.kWh.IE.Res.HHnew.Thermal.SH.Geo.CO</t>
  </si>
  <si>
    <t>FEC_per_household.kWh.IE.Res.HHnew.Thermal.SH.Geo.CO.LPG.LPG</t>
  </si>
  <si>
    <t>FEC_per_household.kWh.IE.Res.HHnew.Thermal.SH.Geo.CO.Elc.Elec</t>
  </si>
  <si>
    <t>FEC_per_household.kWh.IE.Res.HHnew.Thermal.SH.DistrHeat</t>
  </si>
  <si>
    <t>FEC_per_household.kWh.IE.Res.HHnew.Thermal.SH.DistrHeat.SH</t>
  </si>
  <si>
    <t>FEC_per_household.kWh.IE.Res.HHnew.Thermal.SH.DistrHeat.SH.Steam_Distr</t>
  </si>
  <si>
    <t>FEC_per_household.kWh.IE.Res.HHnew.Thermal.SH.DistrHeat.SH.Elec</t>
  </si>
  <si>
    <t>FEC_per_household.kWh.IE.Res.HHnew.Thermal.SH.DistrHeat.SC</t>
  </si>
  <si>
    <t>FEC_per_household.kWh.IE.Res.HHnew.Thermal.SH.DistrHeat.SC.AC.Elec</t>
  </si>
  <si>
    <t>FEC_per_household.kWh.IE.Res.HHnew.Thermal.SH.DistrHeat.WH</t>
  </si>
  <si>
    <t>FEC_per_household.kWh.IE.Res.HHnew.Thermal.SH.DistrHeat.WH.DistrHeat.NoSolar.Steam_Distr</t>
  </si>
  <si>
    <t>FEC_per_household.kWh.IE.Res.HHnew.Thermal.SH.DistrHeat.WH.DistrHeat.Solar</t>
  </si>
  <si>
    <t>FEC_per_household.kWh.IE.Res.HHnew.Thermal.SH.DistrHeat.WH.DistrHeat.Solar.Steam_Distr</t>
  </si>
  <si>
    <t>FEC_per_household.kWh.IE.Res.HHnew.Thermal.SH.DistrHeat.WH.DistrHeat.Solar.Solar</t>
  </si>
  <si>
    <t>FEC_per_household.kWh.IE.Res.HHnew.Thermal.SH.DistrHeat.WH.Elc.NoSolar.Elec</t>
  </si>
  <si>
    <t>FEC_per_household.kWh.IE.Res.HHnew.Thermal.SH.DistrHeat.WH.Elc.Solar</t>
  </si>
  <si>
    <t>FEC_per_household.kWh.IE.Res.HHnew.Thermal.SH.DistrHeat.WH.Elc.Solar.Elec</t>
  </si>
  <si>
    <t>FEC_per_household.kWh.IE.Res.HHnew.Thermal.SH.DistrHeat.WH.Elc.Solar.Solar</t>
  </si>
  <si>
    <t>FEC_per_household.kWh.IE.Res.HHnew.Thermal.SH.DistrHeat.CO</t>
  </si>
  <si>
    <t>FEC_per_household.kWh.IE.Res.HHnew.Thermal.SH.DistrHeat.CO.LPG.LPG</t>
  </si>
  <si>
    <t>FEC_per_household.kWh.IE.Res.HHnew.Thermal.SH.DistrHeat.CO.Elc.Elec</t>
  </si>
  <si>
    <t>FEC_per_household.kWh.IE.Res.HHnew.Thermal.SH.AdvElc</t>
  </si>
  <si>
    <t>FEC_per_household.kWh.IE.Res.HHnew.Thermal.SH.AdvElc.SH</t>
  </si>
  <si>
    <t>FEC_per_household.kWh.IE.Res.HHnew.Thermal.SH.AdvElc.SH.Elec</t>
  </si>
  <si>
    <t>FEC_per_household.kWh.IE.Res.HHnew.Thermal.SH.AdvElc.SC</t>
  </si>
  <si>
    <t>FEC_per_household.kWh.IE.Res.HHnew.Thermal.SH.AdvElc.SC.AC.Elec</t>
  </si>
  <si>
    <t>FEC_per_household.kWh.IE.Res.HHnew.Thermal.SH.AdvElc.WH</t>
  </si>
  <si>
    <t>FEC_per_household.kWh.IE.Res.HHnew.Thermal.SH.AdvElc.WH.LPG.NoSolar.LPG</t>
  </si>
  <si>
    <t>FEC_per_household.kWh.IE.Res.HHnew.Thermal.SH.AdvElc.WH.LPG.Solar</t>
  </si>
  <si>
    <t>FEC_per_household.kWh.IE.Res.HHnew.Thermal.SH.AdvElc.WH.LPG.Solar.LPG</t>
  </si>
  <si>
    <t>FEC_per_household.kWh.IE.Res.HHnew.Thermal.SH.AdvElc.WH.LPG.Solar.Solar</t>
  </si>
  <si>
    <t>FEC_per_household.kWh.IE.Res.HHnew.Thermal.SH.AdvElc.WH.Elc.NoSolar.Elec</t>
  </si>
  <si>
    <t>FEC_per_household.kWh.IE.Res.HHnew.Thermal.SH.AdvElc.WH.Elc.Solar</t>
  </si>
  <si>
    <t>FEC_per_household.kWh.IE.Res.HHnew.Thermal.SH.AdvElc.WH.Elc.Solar.Elec</t>
  </si>
  <si>
    <t>FEC_per_household.kWh.IE.Res.HHnew.Thermal.SH.AdvElc.WH.Elc.Solar.Solar</t>
  </si>
  <si>
    <t>FEC_per_household.kWh.IE.Res.HHnew.Thermal.SH.AdvElc.CO</t>
  </si>
  <si>
    <t>FEC_per_household.kWh.IE.Res.HHnew.Thermal.SH.AdvElc.CO.LPG.LPG</t>
  </si>
  <si>
    <t>FEC_per_household.kWh.IE.Res.HHnew.Thermal.SH.AdvElc.CO.Elc.Elec</t>
  </si>
  <si>
    <t>FEC_per_household.kWh.IE.Res.HHnew.Thermal.SH.ConvElc</t>
  </si>
  <si>
    <t>FEC_per_household.kWh.IE.Res.HHnew.Thermal.SH.ConvElc.SH</t>
  </si>
  <si>
    <t>FEC_per_household.kWh.IE.Res.HHnew.Thermal.SH.ConvElc.SH.Elec</t>
  </si>
  <si>
    <t>FEC_per_household.kWh.IE.Res.HHnew.Thermal.SH.ConvElc.SC</t>
  </si>
  <si>
    <t>FEC_per_household.kWh.IE.Res.HHnew.Thermal.SH.ConvElc.SC.AC.Elec</t>
  </si>
  <si>
    <t>FEC_per_household.kWh.IE.Res.HHnew.Thermal.SH.ConvElc.WH</t>
  </si>
  <si>
    <t>FEC_per_household.kWh.IE.Res.HHnew.Thermal.SH.ConvElc.WH.LPG.NoSolar.LPG</t>
  </si>
  <si>
    <t>FEC_per_household.kWh.IE.Res.HHnew.Thermal.SH.ConvElc.WH.LPG.Solar</t>
  </si>
  <si>
    <t>FEC_per_household.kWh.IE.Res.HHnew.Thermal.SH.ConvElc.WH.LPG.Solar.LPG</t>
  </si>
  <si>
    <t>FEC_per_household.kWh.IE.Res.HHnew.Thermal.SH.ConvElc.WH.LPG.Solar.Solar</t>
  </si>
  <si>
    <t>FEC_per_household.kWh.IE.Res.HHnew.Thermal.SH.ConvElc.WH.Elc.NoSolar.Elec</t>
  </si>
  <si>
    <t>FEC_per_household.kWh.IE.Res.HHnew.Thermal.SH.ConvElc.WH.Elc.Solar</t>
  </si>
  <si>
    <t>FEC_per_household.kWh.IE.Res.HHnew.Thermal.SH.ConvElc.WH.Elc.Solar.Elec</t>
  </si>
  <si>
    <t>FEC_per_household.kWh.IE.Res.HHnew.Thermal.SH.ConvElc.WH.Elc.Solar.Solar</t>
  </si>
  <si>
    <t>FEC_per_household.kWh.IE.Res.HHnew.Thermal.SH.ConvElc.CO</t>
  </si>
  <si>
    <t>FEC_per_household.kWh.IE.Res.HHnew.Thermal.SH.ConvElc.CO.LPG.LPG</t>
  </si>
  <si>
    <t>FEC_per_household.kWh.IE.Res.HHnew.Thermal.SH.ConvElc.CO.Elc.Elec</t>
  </si>
  <si>
    <t>IE - Thermal energy service of new and renovated households (detailed structure)</t>
  </si>
  <si>
    <t>TES_per_household.kWh.IE.Res.HHnew.Thermal.SH.Solids</t>
  </si>
  <si>
    <t>TES_per_household.kWh.IE.Res.HHnew.Thermal.SH.Solids.SH</t>
  </si>
  <si>
    <t>TES_per_household.kWh.IE.Res.HHnew.Thermal.SH.Solids.SH.Solids</t>
  </si>
  <si>
    <t>TES_per_household.kWh.IE.Res.HHnew.Thermal.SH.Solids.SH.Elec</t>
  </si>
  <si>
    <t>TES_per_household.kWh.IE.Res.HHnew.Thermal.SH.Solids.SC</t>
  </si>
  <si>
    <t>TES_per_household.kWh.IE.Res.HHnew.Thermal.SH.Solids.SC.AC.Elec</t>
  </si>
  <si>
    <t>TES_per_household.kWh.IE.Res.HHnew.Thermal.SH.Solids.WH</t>
  </si>
  <si>
    <t>TES_per_household.kWh.IE.Res.HHnew.Thermal.SH.Solids.WH.Solids.NoSolar.Solids</t>
  </si>
  <si>
    <t>TES_per_household.kWh.IE.Res.HHnew.Thermal.SH.Solids.WH.LPG.NoSolar.LPG</t>
  </si>
  <si>
    <t>TES_per_household.kWh.IE.Res.HHnew.Thermal.SH.Solids.WH.LPG.Solar</t>
  </si>
  <si>
    <t>TES_per_household.kWh.IE.Res.HHnew.Thermal.SH.Solids.WH.LPG.Solar.LPG</t>
  </si>
  <si>
    <t>TES_per_household.kWh.IE.Res.HHnew.Thermal.SH.Solids.WH.LPG.Solar.Solar</t>
  </si>
  <si>
    <t>TES_per_household.kWh.IE.Res.HHnew.Thermal.SH.Solids.WH.Elc.NoSolar.Elec</t>
  </si>
  <si>
    <t>TES_per_household.kWh.IE.Res.HHnew.Thermal.SH.Solids.WH.Elc.Solar</t>
  </si>
  <si>
    <t>TES_per_household.kWh.IE.Res.HHnew.Thermal.SH.Solids.WH.Elc.Solar.Elec</t>
  </si>
  <si>
    <t>TES_per_household.kWh.IE.Res.HHnew.Thermal.SH.Solids.WH.Elc.Solar.Solar</t>
  </si>
  <si>
    <t>TES_per_household.kWh.IE.Res.HHnew.Thermal.SH.Solids.CO</t>
  </si>
  <si>
    <t>TES_per_household.kWh.IE.Res.HHnew.Thermal.SH.Solids.CO.Solids.Solids</t>
  </si>
  <si>
    <t>TES_per_household.kWh.IE.Res.HHnew.Thermal.SH.Solids.CO.LPG.LPG</t>
  </si>
  <si>
    <t>TES_per_household.kWh.IE.Res.HHnew.Thermal.SH.Solids.CO.Elc.Elec</t>
  </si>
  <si>
    <t>TES_per_household.kWh.IE.Res.HHnew.Thermal.SH.LPG</t>
  </si>
  <si>
    <t>TES_per_household.kWh.IE.Res.HHnew.Thermal.SH.LPG.SH</t>
  </si>
  <si>
    <t>TES_per_household.kWh.IE.Res.HHnew.Thermal.SH.LPG.SH.LPG</t>
  </si>
  <si>
    <t>TES_per_household.kWh.IE.Res.HHnew.Thermal.SH.LPG.SH.Elec</t>
  </si>
  <si>
    <t>TES_per_household.kWh.IE.Res.HHnew.Thermal.SH.LPG.SC</t>
  </si>
  <si>
    <t>TES_per_household.kWh.IE.Res.HHnew.Thermal.SH.LPG.SC.AC.Elec</t>
  </si>
  <si>
    <t>TES_per_household.kWh.IE.Res.HHnew.Thermal.SH.LPG.WH</t>
  </si>
  <si>
    <t>TES_per_household.kWh.IE.Res.HHnew.Thermal.SH.LPG.WH.LPG.NoSolar.LPG</t>
  </si>
  <si>
    <t>TES_per_household.kWh.IE.Res.HHnew.Thermal.SH.LPG.WH.LPG.Solar</t>
  </si>
  <si>
    <t>TES_per_household.kWh.IE.Res.HHnew.Thermal.SH.LPG.WH.LPG.Solar.LPG</t>
  </si>
  <si>
    <t>TES_per_household.kWh.IE.Res.HHnew.Thermal.SH.LPG.WH.LPG.Solar.Solar</t>
  </si>
  <si>
    <t>TES_per_household.kWh.IE.Res.HHnew.Thermal.SH.LPG.WH.Elc.NoSolar.Elec</t>
  </si>
  <si>
    <t>TES_per_household.kWh.IE.Res.HHnew.Thermal.SH.LPG.WH.Elc.Solar</t>
  </si>
  <si>
    <t>TES_per_household.kWh.IE.Res.HHnew.Thermal.SH.LPG.WH.Elc.Solar.Elec</t>
  </si>
  <si>
    <t>TES_per_household.kWh.IE.Res.HHnew.Thermal.SH.LPG.WH.Elc.Solar.Solar</t>
  </si>
  <si>
    <t>TES_per_household.kWh.IE.Res.HHnew.Thermal.SH.LPG.CO</t>
  </si>
  <si>
    <t>TES_per_household.kWh.IE.Res.HHnew.Thermal.SH.LPG.CO.LPG.LPG</t>
  </si>
  <si>
    <t>TES_per_household.kWh.IE.Res.HHnew.Thermal.SH.LPG.CO.Elc.Elec</t>
  </si>
  <si>
    <t>TES_per_household.kWh.IE.Res.HHnew.Thermal.SH.Oil</t>
  </si>
  <si>
    <t>TES_per_household.kWh.IE.Res.HHnew.Thermal.SH.Oil.SH</t>
  </si>
  <si>
    <t>TES_per_household.kWh.IE.Res.HHnew.Thermal.SH.Oil.SH.Oil</t>
  </si>
  <si>
    <t>TES_per_household.kWh.IE.Res.HHnew.Thermal.SH.Oil.SH.Elec</t>
  </si>
  <si>
    <t>TES_per_household.kWh.IE.Res.HHnew.Thermal.SH.Oil.SC</t>
  </si>
  <si>
    <t>TES_per_household.kWh.IE.Res.HHnew.Thermal.SH.Oil.SC.AC.Elec</t>
  </si>
  <si>
    <t>TES_per_household.kWh.IE.Res.HHnew.Thermal.SH.Oil.WH</t>
  </si>
  <si>
    <t>TES_per_household.kWh.IE.Res.HHnew.Thermal.SH.Oil.WH.Oil.NoSolar.Oil</t>
  </si>
  <si>
    <t>TES_per_household.kWh.IE.Res.HHnew.Thermal.SH.Oil.WH.Oil.Solar</t>
  </si>
  <si>
    <t>TES_per_household.kWh.IE.Res.HHnew.Thermal.SH.Oil.WH.Oil.Solar.Oil</t>
  </si>
  <si>
    <t>TES_per_household.kWh.IE.Res.HHnew.Thermal.SH.Oil.WH.Oil.Solar.Solar</t>
  </si>
  <si>
    <t>TES_per_household.kWh.IE.Res.HHnew.Thermal.SH.Oil.WH.Elc.NoSolar.Elec</t>
  </si>
  <si>
    <t>TES_per_household.kWh.IE.Res.HHnew.Thermal.SH.Oil.WH.Elc.Solar</t>
  </si>
  <si>
    <t>TES_per_household.kWh.IE.Res.HHnew.Thermal.SH.Oil.WH.Elc.Solar.Elec</t>
  </si>
  <si>
    <t>TES_per_household.kWh.IE.Res.HHnew.Thermal.SH.Oil.WH.Elc.Solar.Solar</t>
  </si>
  <si>
    <t>TES_per_household.kWh.IE.Res.HHnew.Thermal.SH.Oil.CO</t>
  </si>
  <si>
    <t>TES_per_household.kWh.IE.Res.HHnew.Thermal.SH.Oil.CO.LPG.LPG</t>
  </si>
  <si>
    <t>TES_per_household.kWh.IE.Res.HHnew.Thermal.SH.Oil.CO.Elc.Elec</t>
  </si>
  <si>
    <t>TES_per_household.kWh.IE.Res.HHnew.Thermal.SH.Gas</t>
  </si>
  <si>
    <t>TES_per_household.kWh.IE.Res.HHnew.Thermal.SH.Gas.SH</t>
  </si>
  <si>
    <t>TES_per_household.kWh.IE.Res.HHnew.Thermal.SH.Gas.SH.Gas</t>
  </si>
  <si>
    <t>TES_per_household.kWh.IE.Res.HHnew.Thermal.SH.Gas.SH.Elec</t>
  </si>
  <si>
    <t>TES_per_household.kWh.IE.Res.HHnew.Thermal.SH.Gas.SC</t>
  </si>
  <si>
    <t>TES_per_household.kWh.IE.Res.HHnew.Thermal.SH.Gas.SC.AC.Elec</t>
  </si>
  <si>
    <t>TES_per_household.kWh.IE.Res.HHnew.Thermal.SH.Gas.WH</t>
  </si>
  <si>
    <t>TES_per_household.kWh.IE.Res.HHnew.Thermal.SH.Gas.WH.Gas.NoSolar.Gas</t>
  </si>
  <si>
    <t>TES_per_household.kWh.IE.Res.HHnew.Thermal.SH.Gas.WH.Gas.Solar</t>
  </si>
  <si>
    <t>TES_per_household.kWh.IE.Res.HHnew.Thermal.SH.Gas.WH.Gas.Solar.Gas</t>
  </si>
  <si>
    <t>TES_per_household.kWh.IE.Res.HHnew.Thermal.SH.Gas.WH.Gas.Solar.Solar</t>
  </si>
  <si>
    <t>TES_per_household.kWh.IE.Res.HHnew.Thermal.SH.Gas.WH.Elc.NoSolar.Elec</t>
  </si>
  <si>
    <t>TES_per_household.kWh.IE.Res.HHnew.Thermal.SH.Gas.WH.Elc.Solar</t>
  </si>
  <si>
    <t>TES_per_household.kWh.IE.Res.HHnew.Thermal.SH.Gas.WH.Elc.Solar.Elec</t>
  </si>
  <si>
    <t>TES_per_household.kWh.IE.Res.HHnew.Thermal.SH.Gas.WH.Elc.Solar.Solar</t>
  </si>
  <si>
    <t>TES_per_household.kWh.IE.Res.HHnew.Thermal.SH.Gas.CO</t>
  </si>
  <si>
    <t>TES_per_household.kWh.IE.Res.HHnew.Thermal.SH.Gas.CO.Gas.Gas</t>
  </si>
  <si>
    <t>TES_per_household.kWh.IE.Res.HHnew.Thermal.SH.Gas.CO.Elc.Elec</t>
  </si>
  <si>
    <t>TES_per_household.kWh.IE.Res.HHnew.Thermal.SH.Biomass</t>
  </si>
  <si>
    <t>TES_per_household.kWh.IE.Res.HHnew.Thermal.SH.Biomass.SH</t>
  </si>
  <si>
    <t>TES_per_household.kWh.IE.Res.HHnew.Thermal.SH.Biomass.SH.Biomass</t>
  </si>
  <si>
    <t>TES_per_household.kWh.IE.Res.HHnew.Thermal.SH.Biomass.SH.Elec</t>
  </si>
  <si>
    <t>TES_per_household.kWh.IE.Res.HHnew.Thermal.SH.Biomass.SC</t>
  </si>
  <si>
    <t>TES_per_household.kWh.IE.Res.HHnew.Thermal.SH.Biomass.SC.AC.Elec</t>
  </si>
  <si>
    <t>TES_per_household.kWh.IE.Res.HHnew.Thermal.SH.Biomass.WH</t>
  </si>
  <si>
    <t>TES_per_household.kWh.IE.Res.HHnew.Thermal.SH.Biomass.WH.Biomass.NoSolar.Biomass</t>
  </si>
  <si>
    <t>TES_per_household.kWh.IE.Res.HHnew.Thermal.SH.Biomass.WH.Biomass.Solar</t>
  </si>
  <si>
    <t>TES_per_household.kWh.IE.Res.HHnew.Thermal.SH.Biomass.WH.Biomass.Solar.Biomass</t>
  </si>
  <si>
    <t>TES_per_household.kWh.IE.Res.HHnew.Thermal.SH.Biomass.WH.Biomass.Solar.Solar</t>
  </si>
  <si>
    <t>TES_per_household.kWh.IE.Res.HHnew.Thermal.SH.Biomass.WH.LPG.NoSolar.LPG</t>
  </si>
  <si>
    <t>TES_per_household.kWh.IE.Res.HHnew.Thermal.SH.Biomass.WH.LPG.Solar</t>
  </si>
  <si>
    <t>TES_per_household.kWh.IE.Res.HHnew.Thermal.SH.Biomass.WH.LPG.Solar.LPG</t>
  </si>
  <si>
    <t>TES_per_household.kWh.IE.Res.HHnew.Thermal.SH.Biomass.WH.LPG.Solar.Solar</t>
  </si>
  <si>
    <t>TES_per_household.kWh.IE.Res.HHnew.Thermal.SH.Biomass.WH.Elc.NoSolar.Elec</t>
  </si>
  <si>
    <t>TES_per_household.kWh.IE.Res.HHnew.Thermal.SH.Biomass.WH.Elc.Solar</t>
  </si>
  <si>
    <t>TES_per_household.kWh.IE.Res.HHnew.Thermal.SH.Biomass.WH.Elc.Solar.Elec</t>
  </si>
  <si>
    <t>TES_per_household.kWh.IE.Res.HHnew.Thermal.SH.Biomass.WH.Elc.Solar.Solar</t>
  </si>
  <si>
    <t>TES_per_household.kWh.IE.Res.HHnew.Thermal.SH.Biomass.CO</t>
  </si>
  <si>
    <t>TES_per_household.kWh.IE.Res.HHnew.Thermal.SH.Biomass.CO.Biomass.Biomass</t>
  </si>
  <si>
    <t>TES_per_household.kWh.IE.Res.HHnew.Thermal.SH.Biomass.CO.LPG.LPG</t>
  </si>
  <si>
    <t>TES_per_household.kWh.IE.Res.HHnew.Thermal.SH.Biomass.CO.Elc.Elec</t>
  </si>
  <si>
    <t>TES_per_household.kWh.IE.Res.HHnew.Thermal.SH.Geo</t>
  </si>
  <si>
    <t>TES_per_household.kWh.IE.Res.HHnew.Thermal.SH.Geo.SH</t>
  </si>
  <si>
    <t>TES_per_household.kWh.IE.Res.HHnew.Thermal.SH.Geo.SH.Geo</t>
  </si>
  <si>
    <t>TES_per_household.kWh.IE.Res.HHnew.Thermal.SH.Geo.SH.Elec</t>
  </si>
  <si>
    <t>TES_per_household.kWh.IE.Res.HHnew.Thermal.SH.Geo.SC</t>
  </si>
  <si>
    <t>TES_per_household.kWh.IE.Res.HHnew.Thermal.SH.Geo.SC.AC.Elec</t>
  </si>
  <si>
    <t>TES_per_household.kWh.IE.Res.HHnew.Thermal.SH.Geo.WH</t>
  </si>
  <si>
    <t>TES_per_household.kWh.IE.Res.HHnew.Thermal.SH.Geo.WH.Geo.NoSolar.Geo</t>
  </si>
  <si>
    <t>TES_per_household.kWh.IE.Res.HHnew.Thermal.SH.Geo.WH.Geo.Solar</t>
  </si>
  <si>
    <t>TES_per_household.kWh.IE.Res.HHnew.Thermal.SH.Geo.WH.Geo.Solar.Geo</t>
  </si>
  <si>
    <t>TES_per_household.kWh.IE.Res.HHnew.Thermal.SH.Geo.WH.Geo.Solar.Solar</t>
  </si>
  <si>
    <t>TES_per_household.kWh.IE.Res.HHnew.Thermal.SH.Geo.WH.Elc.NoSolar.Elec</t>
  </si>
  <si>
    <t>TES_per_household.kWh.IE.Res.HHnew.Thermal.SH.Geo.WH.Elc.Solar</t>
  </si>
  <si>
    <t>TES_per_household.kWh.IE.Res.HHnew.Thermal.SH.Geo.WH.Elc.Solar.Elec</t>
  </si>
  <si>
    <t>TES_per_household.kWh.IE.Res.HHnew.Thermal.SH.Geo.WH.Elc.Solar.Solar</t>
  </si>
  <si>
    <t>TES_per_household.kWh.IE.Res.HHnew.Thermal.SH.Geo.CO</t>
  </si>
  <si>
    <t>TES_per_household.kWh.IE.Res.HHnew.Thermal.SH.Geo.CO.LPG.LPG</t>
  </si>
  <si>
    <t>TES_per_household.kWh.IE.Res.HHnew.Thermal.SH.Geo.CO.Elc.Elec</t>
  </si>
  <si>
    <t>TES_per_household.kWh.IE.Res.HHnew.Thermal.SH.DistrHeat</t>
  </si>
  <si>
    <t>TES_per_household.kWh.IE.Res.HHnew.Thermal.SH.DistrHeat.SH</t>
  </si>
  <si>
    <t>TES_per_household.kWh.IE.Res.HHnew.Thermal.SH.DistrHeat.SH.Steam_Distr</t>
  </si>
  <si>
    <t>TES_per_household.kWh.IE.Res.HHnew.Thermal.SH.DistrHeat.SH.Elec</t>
  </si>
  <si>
    <t>TES_per_household.kWh.IE.Res.HHnew.Thermal.SH.DistrHeat.SC</t>
  </si>
  <si>
    <t>TES_per_household.kWh.IE.Res.HHnew.Thermal.SH.DistrHeat.SC.AC.Elec</t>
  </si>
  <si>
    <t>TES_per_household.kWh.IE.Res.HHnew.Thermal.SH.DistrHeat.WH</t>
  </si>
  <si>
    <t>TES_per_household.kWh.IE.Res.HHnew.Thermal.SH.DistrHeat.WH.DistrHeat.NoSolar.Steam_Distr</t>
  </si>
  <si>
    <t>TES_per_household.kWh.IE.Res.HHnew.Thermal.SH.DistrHeat.WH.DistrHeat.Solar</t>
  </si>
  <si>
    <t>TES_per_household.kWh.IE.Res.HHnew.Thermal.SH.DistrHeat.WH.DistrHeat.Solar.Steam_Distr</t>
  </si>
  <si>
    <t>TES_per_household.kWh.IE.Res.HHnew.Thermal.SH.DistrHeat.WH.DistrHeat.Solar.Solar</t>
  </si>
  <si>
    <t>TES_per_household.kWh.IE.Res.HHnew.Thermal.SH.DistrHeat.WH.Elc.NoSolar.Elec</t>
  </si>
  <si>
    <t>TES_per_household.kWh.IE.Res.HHnew.Thermal.SH.DistrHeat.WH.Elc.Solar</t>
  </si>
  <si>
    <t>TES_per_household.kWh.IE.Res.HHnew.Thermal.SH.DistrHeat.WH.Elc.Solar.Elec</t>
  </si>
  <si>
    <t>TES_per_household.kWh.IE.Res.HHnew.Thermal.SH.DistrHeat.WH.Elc.Solar.Solar</t>
  </si>
  <si>
    <t>TES_per_household.kWh.IE.Res.HHnew.Thermal.SH.DistrHeat.CO</t>
  </si>
  <si>
    <t>TES_per_household.kWh.IE.Res.HHnew.Thermal.SH.DistrHeat.CO.LPG.LPG</t>
  </si>
  <si>
    <t>TES_per_household.kWh.IE.Res.HHnew.Thermal.SH.DistrHeat.CO.Elc.Elec</t>
  </si>
  <si>
    <t>TES_per_household.kWh.IE.Res.HHnew.Thermal.SH.AdvElc</t>
  </si>
  <si>
    <t>TES_per_household.kWh.IE.Res.HHnew.Thermal.SH.AdvElc.SH</t>
  </si>
  <si>
    <t>TES_per_household.kWh.IE.Res.HHnew.Thermal.SH.AdvElc.SH.Elec</t>
  </si>
  <si>
    <t>TES_per_household.kWh.IE.Res.HHnew.Thermal.SH.AdvElc.SC</t>
  </si>
  <si>
    <t>TES_per_household.kWh.IE.Res.HHnew.Thermal.SH.AdvElc.SC.AC.Elec</t>
  </si>
  <si>
    <t>TES_per_household.kWh.IE.Res.HHnew.Thermal.SH.AdvElc.WH</t>
  </si>
  <si>
    <t>TES_per_household.kWh.IE.Res.HHnew.Thermal.SH.AdvElc.WH.LPG.NoSolar.LPG</t>
  </si>
  <si>
    <t>TES_per_household.kWh.IE.Res.HHnew.Thermal.SH.AdvElc.WH.LPG.Solar</t>
  </si>
  <si>
    <t>TES_per_household.kWh.IE.Res.HHnew.Thermal.SH.AdvElc.WH.LPG.Solar.LPG</t>
  </si>
  <si>
    <t>TES_per_household.kWh.IE.Res.HHnew.Thermal.SH.AdvElc.WH.LPG.Solar.Solar</t>
  </si>
  <si>
    <t>TES_per_household.kWh.IE.Res.HHnew.Thermal.SH.AdvElc.WH.Elc.NoSolar.Elec</t>
  </si>
  <si>
    <t>TES_per_household.kWh.IE.Res.HHnew.Thermal.SH.AdvElc.WH.Elc.Solar</t>
  </si>
  <si>
    <t>TES_per_household.kWh.IE.Res.HHnew.Thermal.SH.AdvElc.WH.Elc.Solar.Elec</t>
  </si>
  <si>
    <t>TES_per_household.kWh.IE.Res.HHnew.Thermal.SH.AdvElc.WH.Elc.Solar.Solar</t>
  </si>
  <si>
    <t>TES_per_household.kWh.IE.Res.HHnew.Thermal.SH.AdvElc.CO</t>
  </si>
  <si>
    <t>TES_per_household.kWh.IE.Res.HHnew.Thermal.SH.AdvElc.CO.LPG.LPG</t>
  </si>
  <si>
    <t>TES_per_household.kWh.IE.Res.HHnew.Thermal.SH.AdvElc.CO.Elc.Elec</t>
  </si>
  <si>
    <t>TES_per_household.kWh.IE.Res.HHnew.Thermal.SH.ConvElc</t>
  </si>
  <si>
    <t>TES_per_household.kWh.IE.Res.HHnew.Thermal.SH.ConvElc.SH</t>
  </si>
  <si>
    <t>TES_per_household.kWh.IE.Res.HHnew.Thermal.SH.ConvElc.SH.Elec</t>
  </si>
  <si>
    <t>TES_per_household.kWh.IE.Res.HHnew.Thermal.SH.ConvElc.SC</t>
  </si>
  <si>
    <t>TES_per_household.kWh.IE.Res.HHnew.Thermal.SH.ConvElc.SC.AC.Elec</t>
  </si>
  <si>
    <t>TES_per_household.kWh.IE.Res.HHnew.Thermal.SH.ConvElc.WH</t>
  </si>
  <si>
    <t>TES_per_household.kWh.IE.Res.HHnew.Thermal.SH.ConvElc.WH.LPG.NoSolar.LPG</t>
  </si>
  <si>
    <t>TES_per_household.kWh.IE.Res.HHnew.Thermal.SH.ConvElc.WH.LPG.Solar</t>
  </si>
  <si>
    <t>TES_per_household.kWh.IE.Res.HHnew.Thermal.SH.ConvElc.WH.LPG.Solar.LPG</t>
  </si>
  <si>
    <t>TES_per_household.kWh.IE.Res.HHnew.Thermal.SH.ConvElc.WH.LPG.Solar.Solar</t>
  </si>
  <si>
    <t>TES_per_household.kWh.IE.Res.HHnew.Thermal.SH.ConvElc.WH.Elc.NoSolar.Elec</t>
  </si>
  <si>
    <t>TES_per_household.kWh.IE.Res.HHnew.Thermal.SH.ConvElc.WH.Elc.Solar</t>
  </si>
  <si>
    <t>TES_per_household.kWh.IE.Res.HHnew.Thermal.SH.ConvElc.WH.Elc.Solar.Elec</t>
  </si>
  <si>
    <t>TES_per_household.kWh.IE.Res.HHnew.Thermal.SH.ConvElc.WH.Elc.Solar.Solar</t>
  </si>
  <si>
    <t>TES_per_household.kWh.IE.Res.HHnew.Thermal.SH.ConvElc.CO</t>
  </si>
  <si>
    <t>TES_per_household.kWh.IE.Res.HHnew.Thermal.SH.ConvElc.CO.LPG.LPG</t>
  </si>
  <si>
    <t>TES_per_household.kWh.IE.Res.HHnew.Thermal.SH.ConvElc.CO.Elc.Elec</t>
  </si>
  <si>
    <t>EMI_per_household.kgCO2.IE.Res.HHnew.Thermal.SH.Solids</t>
  </si>
  <si>
    <t>EMI_per_household.kgCO2.IE.Res.HHnew.Thermal.SH.Solids.SH</t>
  </si>
  <si>
    <t>EMI_per_household.kgCO2.IE.Res.HHnew.Thermal.SH.Solids.SH.Solids</t>
  </si>
  <si>
    <t>EMI_per_household.kgCO2.IE.Res.HHnew.Thermal.SH.Solids.SH.Elec</t>
  </si>
  <si>
    <t>EMI_per_household.kgCO2.IE.Res.HHnew.Thermal.SH.Solids.SC</t>
  </si>
  <si>
    <t>EMI_per_household.kgCO2.IE.Res.HHnew.Thermal.SH.Solids.SC.AC.Elec</t>
  </si>
  <si>
    <t>EMI_per_household.kgCO2.IE.Res.HHnew.Thermal.SH.Solids.WH</t>
  </si>
  <si>
    <t>EMI_per_household.kgCO2.IE.Res.HHnew.Thermal.SH.Solids.WH.Solids.NoSolar.Solids</t>
  </si>
  <si>
    <t>EMI_per_household.kgCO2.IE.Res.HHnew.Thermal.SH.Solids.WH.LPG.NoSolar.LPG</t>
  </si>
  <si>
    <t>EMI_per_household.kgCO2.IE.Res.HHnew.Thermal.SH.Solids.WH.LPG.Solar</t>
  </si>
  <si>
    <t>EMI_per_household.kgCO2.IE.Res.HHnew.Thermal.SH.Solids.WH.LPG.Solar.LPG</t>
  </si>
  <si>
    <t>EMI_per_household.kgCO2.IE.Res.HHnew.Thermal.SH.Solids.WH.LPG.Solar.Solar</t>
  </si>
  <si>
    <t>EMI_per_household.kgCO2.IE.Res.HHnew.Thermal.SH.Solids.WH.Elc.NoSolar.Elec</t>
  </si>
  <si>
    <t>EMI_per_household.kgCO2.IE.Res.HHnew.Thermal.SH.Solids.WH.Elc.Solar</t>
  </si>
  <si>
    <t>EMI_per_household.kgCO2.IE.Res.HHnew.Thermal.SH.Solids.WH.Elc.Solar.Elec</t>
  </si>
  <si>
    <t>EMI_per_household.kgCO2.IE.Res.HHnew.Thermal.SH.Solids.WH.Elc.Solar.Solar</t>
  </si>
  <si>
    <t>EMI_per_household.kgCO2.IE.Res.HHnew.Thermal.SH.Solids.CO</t>
  </si>
  <si>
    <t>EMI_per_household.kgCO2.IE.Res.HHnew.Thermal.SH.Solids.CO.Solids.Solids</t>
  </si>
  <si>
    <t>EMI_per_household.kgCO2.IE.Res.HHnew.Thermal.SH.Solids.CO.LPG.LPG</t>
  </si>
  <si>
    <t>EMI_per_household.kgCO2.IE.Res.HHnew.Thermal.SH.Solids.CO.Elc.Elec</t>
  </si>
  <si>
    <t>EMI_per_household.kgCO2.IE.Res.HHnew.Thermal.SH.LPG</t>
  </si>
  <si>
    <t>EMI_per_household.kgCO2.IE.Res.HHnew.Thermal.SH.LPG.SH</t>
  </si>
  <si>
    <t>EMI_per_household.kgCO2.IE.Res.HHnew.Thermal.SH.LPG.SH.LPG</t>
  </si>
  <si>
    <t>EMI_per_household.kgCO2.IE.Res.HHnew.Thermal.SH.LPG.SH.Elec</t>
  </si>
  <si>
    <t>EMI_per_household.kgCO2.IE.Res.HHnew.Thermal.SH.LPG.SC</t>
  </si>
  <si>
    <t>EMI_per_household.kgCO2.IE.Res.HHnew.Thermal.SH.LPG.SC.AC.Elec</t>
  </si>
  <si>
    <t>EMI_per_household.kgCO2.IE.Res.HHnew.Thermal.SH.LPG.WH</t>
  </si>
  <si>
    <t>EMI_per_household.kgCO2.IE.Res.HHnew.Thermal.SH.LPG.WH.LPG.NoSolar.LPG</t>
  </si>
  <si>
    <t>EMI_per_household.kgCO2.IE.Res.HHnew.Thermal.SH.LPG.WH.LPG.Solar</t>
  </si>
  <si>
    <t>EMI_per_household.kgCO2.IE.Res.HHnew.Thermal.SH.LPG.WH.LPG.Solar.LPG</t>
  </si>
  <si>
    <t>EMI_per_household.kgCO2.IE.Res.HHnew.Thermal.SH.LPG.WH.LPG.Solar.Solar</t>
  </si>
  <si>
    <t>EMI_per_household.kgCO2.IE.Res.HHnew.Thermal.SH.LPG.WH.Elc.NoSolar.Elec</t>
  </si>
  <si>
    <t>EMI_per_household.kgCO2.IE.Res.HHnew.Thermal.SH.LPG.WH.Elc.Solar</t>
  </si>
  <si>
    <t>EMI_per_household.kgCO2.IE.Res.HHnew.Thermal.SH.LPG.WH.Elc.Solar.Elec</t>
  </si>
  <si>
    <t>EMI_per_household.kgCO2.IE.Res.HHnew.Thermal.SH.LPG.WH.Elc.Solar.Solar</t>
  </si>
  <si>
    <t>EMI_per_household.kgCO2.IE.Res.HHnew.Thermal.SH.LPG.CO</t>
  </si>
  <si>
    <t>EMI_per_household.kgCO2.IE.Res.HHnew.Thermal.SH.LPG.CO.LPG.LPG</t>
  </si>
  <si>
    <t>EMI_per_household.kgCO2.IE.Res.HHnew.Thermal.SH.LPG.CO.Elc.Elec</t>
  </si>
  <si>
    <t>EMI_per_household.kgCO2.IE.Res.HHnew.Thermal.SH.Oil</t>
  </si>
  <si>
    <t>EMI_per_household.kgCO2.IE.Res.HHnew.Thermal.SH.Oil.SH</t>
  </si>
  <si>
    <t>EMI_per_household.kgCO2.IE.Res.HHnew.Thermal.SH.Oil.SH.Oil</t>
  </si>
  <si>
    <t>EMI_per_household.kgCO2.IE.Res.HHnew.Thermal.SH.Oil.SH.Elec</t>
  </si>
  <si>
    <t>EMI_per_household.kgCO2.IE.Res.HHnew.Thermal.SH.Oil.SC</t>
  </si>
  <si>
    <t>EMI_per_household.kgCO2.IE.Res.HHnew.Thermal.SH.Oil.SC.AC.Elec</t>
  </si>
  <si>
    <t>EMI_per_household.kgCO2.IE.Res.HHnew.Thermal.SH.Oil.WH</t>
  </si>
  <si>
    <t>EMI_per_household.kgCO2.IE.Res.HHnew.Thermal.SH.Oil.WH.Oil.NoSolar.Oil</t>
  </si>
  <si>
    <t>EMI_per_household.kgCO2.IE.Res.HHnew.Thermal.SH.Oil.WH.Oil.Solar</t>
  </si>
  <si>
    <t>EMI_per_household.kgCO2.IE.Res.HHnew.Thermal.SH.Oil.WH.Oil.Solar.Oil</t>
  </si>
  <si>
    <t>EMI_per_household.kgCO2.IE.Res.HHnew.Thermal.SH.Oil.WH.Oil.Solar.Solar</t>
  </si>
  <si>
    <t>EMI_per_household.kgCO2.IE.Res.HHnew.Thermal.SH.Oil.WH.Elc.NoSolar.Elec</t>
  </si>
  <si>
    <t>EMI_per_household.kgCO2.IE.Res.HHnew.Thermal.SH.Oil.WH.Elc.Solar</t>
  </si>
  <si>
    <t>EMI_per_household.kgCO2.IE.Res.HHnew.Thermal.SH.Oil.WH.Elc.Solar.Elec</t>
  </si>
  <si>
    <t>EMI_per_household.kgCO2.IE.Res.HHnew.Thermal.SH.Oil.WH.Elc.Solar.Solar</t>
  </si>
  <si>
    <t>EMI_per_household.kgCO2.IE.Res.HHnew.Thermal.SH.Oil.CO</t>
  </si>
  <si>
    <t>EMI_per_household.kgCO2.IE.Res.HHnew.Thermal.SH.Oil.CO.LPG.LPG</t>
  </si>
  <si>
    <t>EMI_per_household.kgCO2.IE.Res.HHnew.Thermal.SH.Oil.CO.Elc.Elec</t>
  </si>
  <si>
    <t>EMI_per_household.kgCO2.IE.Res.HHnew.Thermal.SH.Gas</t>
  </si>
  <si>
    <t>EMI_per_household.kgCO2.IE.Res.HHnew.Thermal.SH.Gas.SH</t>
  </si>
  <si>
    <t>EMI_per_household.kgCO2.IE.Res.HHnew.Thermal.SH.Gas.SH.Gas</t>
  </si>
  <si>
    <t>EMI_per_household.kgCO2.IE.Res.HHnew.Thermal.SH.Gas.SH.Elec</t>
  </si>
  <si>
    <t>EMI_per_household.kgCO2.IE.Res.HHnew.Thermal.SH.Gas.SC</t>
  </si>
  <si>
    <t>EMI_per_household.kgCO2.IE.Res.HHnew.Thermal.SH.Gas.SC.AC.Elec</t>
  </si>
  <si>
    <t>EMI_per_household.kgCO2.IE.Res.HHnew.Thermal.SH.Gas.WH</t>
  </si>
  <si>
    <t>EMI_per_household.kgCO2.IE.Res.HHnew.Thermal.SH.Gas.WH.Gas.NoSolar.Gas</t>
  </si>
  <si>
    <t>EMI_per_household.kgCO2.IE.Res.HHnew.Thermal.SH.Gas.WH.Gas.Solar</t>
  </si>
  <si>
    <t>EMI_per_household.kgCO2.IE.Res.HHnew.Thermal.SH.Gas.WH.Gas.Solar.Gas</t>
  </si>
  <si>
    <t>EMI_per_household.kgCO2.IE.Res.HHnew.Thermal.SH.Gas.WH.Gas.Solar.Solar</t>
  </si>
  <si>
    <t>EMI_per_household.kgCO2.IE.Res.HHnew.Thermal.SH.Gas.WH.Elc.NoSolar.Elec</t>
  </si>
  <si>
    <t>EMI_per_household.kgCO2.IE.Res.HHnew.Thermal.SH.Gas.WH.Elc.Solar</t>
  </si>
  <si>
    <t>EMI_per_household.kgCO2.IE.Res.HHnew.Thermal.SH.Gas.WH.Elc.Solar.Elec</t>
  </si>
  <si>
    <t>EMI_per_household.kgCO2.IE.Res.HHnew.Thermal.SH.Gas.WH.Elc.Solar.Solar</t>
  </si>
  <si>
    <t>EMI_per_household.kgCO2.IE.Res.HHnew.Thermal.SH.Gas.CO</t>
  </si>
  <si>
    <t>EMI_per_household.kgCO2.IE.Res.HHnew.Thermal.SH.Gas.CO.Gas.Gas</t>
  </si>
  <si>
    <t>EMI_per_household.kgCO2.IE.Res.HHnew.Thermal.SH.Gas.CO.Elc.Elec</t>
  </si>
  <si>
    <t>EMI_per_household.kgCO2.IE.Res.HHnew.Thermal.SH.Biomass</t>
  </si>
  <si>
    <t>EMI_per_household.kgCO2.IE.Res.HHnew.Thermal.SH.Biomass.SH</t>
  </si>
  <si>
    <t>EMI_per_household.kgCO2.IE.Res.HHnew.Thermal.SH.Biomass.SH.Biomass</t>
  </si>
  <si>
    <t>EMI_per_household.kgCO2.IE.Res.HHnew.Thermal.SH.Biomass.SH.Elec</t>
  </si>
  <si>
    <t>EMI_per_household.kgCO2.IE.Res.HHnew.Thermal.SH.Biomass.SC</t>
  </si>
  <si>
    <t>EMI_per_household.kgCO2.IE.Res.HHnew.Thermal.SH.Biomass.SC.AC.Elec</t>
  </si>
  <si>
    <t>EMI_per_household.kgCO2.IE.Res.HHnew.Thermal.SH.Biomass.WH</t>
  </si>
  <si>
    <t>EMI_per_household.kgCO2.IE.Res.HHnew.Thermal.SH.Biomass.WH.Biomass.NoSolar.Biomass</t>
  </si>
  <si>
    <t>EMI_per_household.kgCO2.IE.Res.HHnew.Thermal.SH.Biomass.WH.Biomass.Solar</t>
  </si>
  <si>
    <t>EMI_per_household.kgCO2.IE.Res.HHnew.Thermal.SH.Biomass.WH.Biomass.Solar.Biomass</t>
  </si>
  <si>
    <t>EMI_per_household.kgCO2.IE.Res.HHnew.Thermal.SH.Biomass.WH.Biomass.Solar.Solar</t>
  </si>
  <si>
    <t>EMI_per_household.kgCO2.IE.Res.HHnew.Thermal.SH.Biomass.WH.LPG.NoSolar.LPG</t>
  </si>
  <si>
    <t>EMI_per_household.kgCO2.IE.Res.HHnew.Thermal.SH.Biomass.WH.LPG.Solar</t>
  </si>
  <si>
    <t>EMI_per_household.kgCO2.IE.Res.HHnew.Thermal.SH.Biomass.WH.LPG.Solar.LPG</t>
  </si>
  <si>
    <t>EMI_per_household.kgCO2.IE.Res.HHnew.Thermal.SH.Biomass.WH.LPG.Solar.Solar</t>
  </si>
  <si>
    <t>EMI_per_household.kgCO2.IE.Res.HHnew.Thermal.SH.Biomass.WH.Elc.NoSolar.Elec</t>
  </si>
  <si>
    <t>EMI_per_household.kgCO2.IE.Res.HHnew.Thermal.SH.Biomass.WH.Elc.Solar</t>
  </si>
  <si>
    <t>EMI_per_household.kgCO2.IE.Res.HHnew.Thermal.SH.Biomass.WH.Elc.Solar.Elec</t>
  </si>
  <si>
    <t>EMI_per_household.kgCO2.IE.Res.HHnew.Thermal.SH.Biomass.WH.Elc.Solar.Solar</t>
  </si>
  <si>
    <t>EMI_per_household.kgCO2.IE.Res.HHnew.Thermal.SH.Biomass.CO</t>
  </si>
  <si>
    <t>EMI_per_household.kgCO2.IE.Res.HHnew.Thermal.SH.Biomass.CO.Biomass.Biomass</t>
  </si>
  <si>
    <t>EMI_per_household.kgCO2.IE.Res.HHnew.Thermal.SH.Biomass.CO.LPG.LPG</t>
  </si>
  <si>
    <t>EMI_per_household.kgCO2.IE.Res.HHnew.Thermal.SH.Biomass.CO.Elc.Elec</t>
  </si>
  <si>
    <t>EMI_per_household.kgCO2.IE.Res.HHnew.Thermal.SH.Geo</t>
  </si>
  <si>
    <t>EMI_per_household.kgCO2.IE.Res.HHnew.Thermal.SH.Geo.SH</t>
  </si>
  <si>
    <t>EMI_per_household.kgCO2.IE.Res.HHnew.Thermal.SH.Geo.SH.Geo</t>
  </si>
  <si>
    <t>EMI_per_household.kgCO2.IE.Res.HHnew.Thermal.SH.Geo.SH.Elec</t>
  </si>
  <si>
    <t>EMI_per_household.kgCO2.IE.Res.HHnew.Thermal.SH.Geo.SC</t>
  </si>
  <si>
    <t>EMI_per_household.kgCO2.IE.Res.HHnew.Thermal.SH.Geo.SC.AC.Elec</t>
  </si>
  <si>
    <t>EMI_per_household.kgCO2.IE.Res.HHnew.Thermal.SH.Geo.WH</t>
  </si>
  <si>
    <t>EMI_per_household.kgCO2.IE.Res.HHnew.Thermal.SH.Geo.WH.Geo.NoSolar.Geo</t>
  </si>
  <si>
    <t>EMI_per_household.kgCO2.IE.Res.HHnew.Thermal.SH.Geo.WH.Geo.Solar</t>
  </si>
  <si>
    <t>EMI_per_household.kgCO2.IE.Res.HHnew.Thermal.SH.Geo.WH.Geo.Solar.Geo</t>
  </si>
  <si>
    <t>EMI_per_household.kgCO2.IE.Res.HHnew.Thermal.SH.Geo.WH.Geo.Solar.Solar</t>
  </si>
  <si>
    <t>EMI_per_household.kgCO2.IE.Res.HHnew.Thermal.SH.Geo.WH.Elc.NoSolar.Elec</t>
  </si>
  <si>
    <t>EMI_per_household.kgCO2.IE.Res.HHnew.Thermal.SH.Geo.WH.Elc.Solar</t>
  </si>
  <si>
    <t>EMI_per_household.kgCO2.IE.Res.HHnew.Thermal.SH.Geo.WH.Elc.Solar.Elec</t>
  </si>
  <si>
    <t>EMI_per_household.kgCO2.IE.Res.HHnew.Thermal.SH.Geo.WH.Elc.Solar.Solar</t>
  </si>
  <si>
    <t>EMI_per_household.kgCO2.IE.Res.HHnew.Thermal.SH.Geo.CO</t>
  </si>
  <si>
    <t>EMI_per_household.kgCO2.IE.Res.HHnew.Thermal.SH.Geo.CO.LPG.LPG</t>
  </si>
  <si>
    <t>EMI_per_household.kgCO2.IE.Res.HHnew.Thermal.SH.Geo.CO.Elc.Elec</t>
  </si>
  <si>
    <t>EMI_per_household.kgCO2.IE.Res.HHnew.Thermal.SH.DistrHeat</t>
  </si>
  <si>
    <t>EMI_per_household.kgCO2.IE.Res.HHnew.Thermal.SH.DistrHeat.SH</t>
  </si>
  <si>
    <t>EMI_per_household.kgCO2.IE.Res.HHnew.Thermal.SH.DistrHeat.SH.Steam_Distr</t>
  </si>
  <si>
    <t>EMI_per_household.kgCO2.IE.Res.HHnew.Thermal.SH.DistrHeat.SH.Elec</t>
  </si>
  <si>
    <t>EMI_per_household.kgCO2.IE.Res.HHnew.Thermal.SH.DistrHeat.SC</t>
  </si>
  <si>
    <t>EMI_per_household.kgCO2.IE.Res.HHnew.Thermal.SH.DistrHeat.SC.AC.Elec</t>
  </si>
  <si>
    <t>EMI_per_household.kgCO2.IE.Res.HHnew.Thermal.SH.DistrHeat.WH</t>
  </si>
  <si>
    <t>EMI_per_household.kgCO2.IE.Res.HHnew.Thermal.SH.DistrHeat.WH.DistrHeat.NoSolar.Steam_Distr</t>
  </si>
  <si>
    <t>EMI_per_household.kgCO2.IE.Res.HHnew.Thermal.SH.DistrHeat.WH.DistrHeat.Solar</t>
  </si>
  <si>
    <t>EMI_per_household.kgCO2.IE.Res.HHnew.Thermal.SH.DistrHeat.WH.DistrHeat.Solar.Steam_Distr</t>
  </si>
  <si>
    <t>EMI_per_household.kgCO2.IE.Res.HHnew.Thermal.SH.DistrHeat.WH.DistrHeat.Solar.Solar</t>
  </si>
  <si>
    <t>EMI_per_household.kgCO2.IE.Res.HHnew.Thermal.SH.DistrHeat.WH.Elc.NoSolar.Elec</t>
  </si>
  <si>
    <t>EMI_per_household.kgCO2.IE.Res.HHnew.Thermal.SH.DistrHeat.WH.Elc.Solar</t>
  </si>
  <si>
    <t>EMI_per_household.kgCO2.IE.Res.HHnew.Thermal.SH.DistrHeat.WH.Elc.Solar.Elec</t>
  </si>
  <si>
    <t>EMI_per_household.kgCO2.IE.Res.HHnew.Thermal.SH.DistrHeat.WH.Elc.Solar.Solar</t>
  </si>
  <si>
    <t>EMI_per_household.kgCO2.IE.Res.HHnew.Thermal.SH.DistrHeat.CO</t>
  </si>
  <si>
    <t>EMI_per_household.kgCO2.IE.Res.HHnew.Thermal.SH.DistrHeat.CO.LPG.LPG</t>
  </si>
  <si>
    <t>EMI_per_household.kgCO2.IE.Res.HHnew.Thermal.SH.DistrHeat.CO.Elc.Elec</t>
  </si>
  <si>
    <t>EMI_per_household.kgCO2.IE.Res.HHnew.Thermal.SH.AdvElc</t>
  </si>
  <si>
    <t>EMI_per_household.kgCO2.IE.Res.HHnew.Thermal.SH.AdvElc.SH</t>
  </si>
  <si>
    <t>EMI_per_household.kgCO2.IE.Res.HHnew.Thermal.SH.AdvElc.SH.Elec</t>
  </si>
  <si>
    <t>EMI_per_household.kgCO2.IE.Res.HHnew.Thermal.SH.AdvElc.SC</t>
  </si>
  <si>
    <t>EMI_per_household.kgCO2.IE.Res.HHnew.Thermal.SH.AdvElc.SC.AC.Elec</t>
  </si>
  <si>
    <t>EMI_per_household.kgCO2.IE.Res.HHnew.Thermal.SH.AdvElc.WH</t>
  </si>
  <si>
    <t>EMI_per_household.kgCO2.IE.Res.HHnew.Thermal.SH.AdvElc.WH.LPG.NoSolar.LPG</t>
  </si>
  <si>
    <t>EMI_per_household.kgCO2.IE.Res.HHnew.Thermal.SH.AdvElc.WH.LPG.Solar</t>
  </si>
  <si>
    <t>EMI_per_household.kgCO2.IE.Res.HHnew.Thermal.SH.AdvElc.WH.LPG.Solar.LPG</t>
  </si>
  <si>
    <t>EMI_per_household.kgCO2.IE.Res.HHnew.Thermal.SH.AdvElc.WH.LPG.Solar.Solar</t>
  </si>
  <si>
    <t>EMI_per_household.kgCO2.IE.Res.HHnew.Thermal.SH.AdvElc.WH.Elc.NoSolar.Elec</t>
  </si>
  <si>
    <t>EMI_per_household.kgCO2.IE.Res.HHnew.Thermal.SH.AdvElc.WH.Elc.Solar</t>
  </si>
  <si>
    <t>EMI_per_household.kgCO2.IE.Res.HHnew.Thermal.SH.AdvElc.WH.Elc.Solar.Elec</t>
  </si>
  <si>
    <t>EMI_per_household.kgCO2.IE.Res.HHnew.Thermal.SH.AdvElc.WH.Elc.Solar.Solar</t>
  </si>
  <si>
    <t>EMI_per_household.kgCO2.IE.Res.HHnew.Thermal.SH.AdvElc.CO</t>
  </si>
  <si>
    <t>EMI_per_household.kgCO2.IE.Res.HHnew.Thermal.SH.AdvElc.CO.LPG.LPG</t>
  </si>
  <si>
    <t>EMI_per_household.kgCO2.IE.Res.HHnew.Thermal.SH.AdvElc.CO.Elc.Elec</t>
  </si>
  <si>
    <t>EMI_per_household.kgCO2.IE.Res.HHnew.Thermal.SH.ConvElc</t>
  </si>
  <si>
    <t>EMI_per_household.kgCO2.IE.Res.HHnew.Thermal.SH.ConvElc.SH</t>
  </si>
  <si>
    <t>EMI_per_household.kgCO2.IE.Res.HHnew.Thermal.SH.ConvElc.SH.Elec</t>
  </si>
  <si>
    <t>EMI_per_household.kgCO2.IE.Res.HHnew.Thermal.SH.ConvElc.SC</t>
  </si>
  <si>
    <t>EMI_per_household.kgCO2.IE.Res.HHnew.Thermal.SH.ConvElc.SC.AC.Elec</t>
  </si>
  <si>
    <t>EMI_per_household.kgCO2.IE.Res.HHnew.Thermal.SH.ConvElc.WH</t>
  </si>
  <si>
    <t>EMI_per_household.kgCO2.IE.Res.HHnew.Thermal.SH.ConvElc.WH.LPG.NoSolar.LPG</t>
  </si>
  <si>
    <t>EMI_per_household.kgCO2.IE.Res.HHnew.Thermal.SH.ConvElc.WH.LPG.Solar</t>
  </si>
  <si>
    <t>EMI_per_household.kgCO2.IE.Res.HHnew.Thermal.SH.ConvElc.WH.LPG.Solar.LPG</t>
  </si>
  <si>
    <t>EMI_per_household.kgCO2.IE.Res.HHnew.Thermal.SH.ConvElc.WH.LPG.Solar.Solar</t>
  </si>
  <si>
    <t>EMI_per_household.kgCO2.IE.Res.HHnew.Thermal.SH.ConvElc.WH.Elc.NoSolar.Elec</t>
  </si>
  <si>
    <t>EMI_per_household.kgCO2.IE.Res.HHnew.Thermal.SH.ConvElc.WH.Elc.Solar</t>
  </si>
  <si>
    <t>EMI_per_household.kgCO2.IE.Res.HHnew.Thermal.SH.ConvElc.WH.Elc.Solar.Elec</t>
  </si>
  <si>
    <t>EMI_per_household.kgCO2.IE.Res.HHnew.Thermal.SH.ConvElc.WH.Elc.Solar.Solar</t>
  </si>
  <si>
    <t>EMI_per_household.kgCO2.IE.Res.HHnew.Thermal.SH.ConvElc.CO</t>
  </si>
  <si>
    <t>EMI_per_household.kgCO2.IE.Res.HHnew.Thermal.SH.ConvElc.CO.LPG.LPG</t>
  </si>
  <si>
    <t>EMI_per_household.kgCO2.IE.Res.HHnew.Thermal.SH.ConvElc.CO.Elc.Elec</t>
  </si>
  <si>
    <t>IE - Final energy consumption of new and renovated households per surface area (detailed structure)</t>
  </si>
  <si>
    <t>FEC_per_sqm.kWh.IE.Res.HHnew.Thermal.SH.Solids</t>
  </si>
  <si>
    <t>FEC_per_sqm.kWh.IE.Res.HHnew.Thermal.SH.Solids.SH</t>
  </si>
  <si>
    <t>FEC_per_sqm.kWh.IE.Res.HHnew.Thermal.SH.Solids.SH.Solids</t>
  </si>
  <si>
    <t>FEC_per_sqm.kWh.IE.Res.HHnew.Thermal.SH.Solids.SH.Elec</t>
  </si>
  <si>
    <t>FEC_per_sqm.kWh.IE.Res.HHnew.Thermal.SH.Solids.SC</t>
  </si>
  <si>
    <t>FEC_per_sqm.kWh.IE.Res.HHnew.Thermal.SH.Solids.SC.AC.Elec</t>
  </si>
  <si>
    <t>FEC_per_sqm.kWh.IE.Res.HHnew.Thermal.SH.Solids.WH</t>
  </si>
  <si>
    <t>FEC_per_sqm.kWh.IE.Res.HHnew.Thermal.SH.Solids.WH.Solids.NoSolar.Solids</t>
  </si>
  <si>
    <t>FEC_per_sqm.kWh.IE.Res.HHnew.Thermal.SH.Solids.WH.LPG.NoSolar.LPG</t>
  </si>
  <si>
    <t>FEC_per_sqm.kWh.IE.Res.HHnew.Thermal.SH.Solids.WH.LPG.Solar</t>
  </si>
  <si>
    <t>FEC_per_sqm.kWh.IE.Res.HHnew.Thermal.SH.Solids.WH.LPG.Solar.LPG</t>
  </si>
  <si>
    <t>FEC_per_sqm.kWh.IE.Res.HHnew.Thermal.SH.Solids.WH.LPG.Solar.Solar</t>
  </si>
  <si>
    <t>FEC_per_sqm.kWh.IE.Res.HHnew.Thermal.SH.Solids.WH.Elc.NoSolar.Elec</t>
  </si>
  <si>
    <t>FEC_per_sqm.kWh.IE.Res.HHnew.Thermal.SH.Solids.WH.Elc.Solar</t>
  </si>
  <si>
    <t>FEC_per_sqm.kWh.IE.Res.HHnew.Thermal.SH.Solids.WH.Elc.Solar.Elec</t>
  </si>
  <si>
    <t>FEC_per_sqm.kWh.IE.Res.HHnew.Thermal.SH.Solids.WH.Elc.Solar.Solar</t>
  </si>
  <si>
    <t>FEC_per_sqm.kWh.IE.Res.HHnew.Thermal.SH.Solids.CO</t>
  </si>
  <si>
    <t>FEC_per_sqm.kWh.IE.Res.HHnew.Thermal.SH.Solids.CO.Solids.Solids</t>
  </si>
  <si>
    <t>FEC_per_sqm.kWh.IE.Res.HHnew.Thermal.SH.Solids.CO.LPG.LPG</t>
  </si>
  <si>
    <t>FEC_per_sqm.kWh.IE.Res.HHnew.Thermal.SH.Solids.CO.Elc.Elec</t>
  </si>
  <si>
    <t>FEC_per_sqm.kWh.IE.Res.HHnew.Thermal.SH.LPG</t>
  </si>
  <si>
    <t>FEC_per_sqm.kWh.IE.Res.HHnew.Thermal.SH.LPG.SH</t>
  </si>
  <si>
    <t>FEC_per_sqm.kWh.IE.Res.HHnew.Thermal.SH.LPG.SH.LPG</t>
  </si>
  <si>
    <t>FEC_per_sqm.kWh.IE.Res.HHnew.Thermal.SH.LPG.SH.Elec</t>
  </si>
  <si>
    <t>FEC_per_sqm.kWh.IE.Res.HHnew.Thermal.SH.LPG.SC</t>
  </si>
  <si>
    <t>FEC_per_sqm.kWh.IE.Res.HHnew.Thermal.SH.LPG.SC.AC.Elec</t>
  </si>
  <si>
    <t>FEC_per_sqm.kWh.IE.Res.HHnew.Thermal.SH.LPG.WH</t>
  </si>
  <si>
    <t>FEC_per_sqm.kWh.IE.Res.HHnew.Thermal.SH.LPG.WH.LPG.NoSolar.LPG</t>
  </si>
  <si>
    <t>FEC_per_sqm.kWh.IE.Res.HHnew.Thermal.SH.LPG.WH.LPG.Solar</t>
  </si>
  <si>
    <t>FEC_per_sqm.kWh.IE.Res.HHnew.Thermal.SH.LPG.WH.LPG.Solar.LPG</t>
  </si>
  <si>
    <t>FEC_per_sqm.kWh.IE.Res.HHnew.Thermal.SH.LPG.WH.LPG.Solar.Solar</t>
  </si>
  <si>
    <t>FEC_per_sqm.kWh.IE.Res.HHnew.Thermal.SH.LPG.WH.Elc.NoSolar.Elec</t>
  </si>
  <si>
    <t>FEC_per_sqm.kWh.IE.Res.HHnew.Thermal.SH.LPG.WH.Elc.Solar</t>
  </si>
  <si>
    <t>FEC_per_sqm.kWh.IE.Res.HHnew.Thermal.SH.LPG.WH.Elc.Solar.Elec</t>
  </si>
  <si>
    <t>FEC_per_sqm.kWh.IE.Res.HHnew.Thermal.SH.LPG.WH.Elc.Solar.Solar</t>
  </si>
  <si>
    <t>FEC_per_sqm.kWh.IE.Res.HHnew.Thermal.SH.LPG.CO</t>
  </si>
  <si>
    <t>FEC_per_sqm.kWh.IE.Res.HHnew.Thermal.SH.LPG.CO.LPG.LPG</t>
  </si>
  <si>
    <t>FEC_per_sqm.kWh.IE.Res.HHnew.Thermal.SH.LPG.CO.Elc.Elec</t>
  </si>
  <si>
    <t>FEC_per_sqm.kWh.IE.Res.HHnew.Thermal.SH.Oil</t>
  </si>
  <si>
    <t>FEC_per_sqm.kWh.IE.Res.HHnew.Thermal.SH.Oil.SH</t>
  </si>
  <si>
    <t>FEC_per_sqm.kWh.IE.Res.HHnew.Thermal.SH.Oil.SH.Oil</t>
  </si>
  <si>
    <t>FEC_per_sqm.kWh.IE.Res.HHnew.Thermal.SH.Oil.SH.Elec</t>
  </si>
  <si>
    <t>FEC_per_sqm.kWh.IE.Res.HHnew.Thermal.SH.Oil.SC</t>
  </si>
  <si>
    <t>FEC_per_sqm.kWh.IE.Res.HHnew.Thermal.SH.Oil.SC.AC.Elec</t>
  </si>
  <si>
    <t>FEC_per_sqm.kWh.IE.Res.HHnew.Thermal.SH.Oil.WH</t>
  </si>
  <si>
    <t>FEC_per_sqm.kWh.IE.Res.HHnew.Thermal.SH.Oil.WH.Oil.NoSolar.Oil</t>
  </si>
  <si>
    <t>FEC_per_sqm.kWh.IE.Res.HHnew.Thermal.SH.Oil.WH.Oil.Solar</t>
  </si>
  <si>
    <t>FEC_per_sqm.kWh.IE.Res.HHnew.Thermal.SH.Oil.WH.Oil.Solar.Oil</t>
  </si>
  <si>
    <t>FEC_per_sqm.kWh.IE.Res.HHnew.Thermal.SH.Oil.WH.Oil.Solar.Solar</t>
  </si>
  <si>
    <t>FEC_per_sqm.kWh.IE.Res.HHnew.Thermal.SH.Oil.WH.Elc.NoSolar.Elec</t>
  </si>
  <si>
    <t>FEC_per_sqm.kWh.IE.Res.HHnew.Thermal.SH.Oil.WH.Elc.Solar</t>
  </si>
  <si>
    <t>FEC_per_sqm.kWh.IE.Res.HHnew.Thermal.SH.Oil.WH.Elc.Solar.Elec</t>
  </si>
  <si>
    <t>FEC_per_sqm.kWh.IE.Res.HHnew.Thermal.SH.Oil.WH.Elc.Solar.Solar</t>
  </si>
  <si>
    <t>FEC_per_sqm.kWh.IE.Res.HHnew.Thermal.SH.Oil.CO</t>
  </si>
  <si>
    <t>FEC_per_sqm.kWh.IE.Res.HHnew.Thermal.SH.Oil.CO.LPG.LPG</t>
  </si>
  <si>
    <t>FEC_per_sqm.kWh.IE.Res.HHnew.Thermal.SH.Oil.CO.Elc.Elec</t>
  </si>
  <si>
    <t>FEC_per_sqm.kWh.IE.Res.HHnew.Thermal.SH.Gas</t>
  </si>
  <si>
    <t>FEC_per_sqm.kWh.IE.Res.HHnew.Thermal.SH.Gas.SH</t>
  </si>
  <si>
    <t>FEC_per_sqm.kWh.IE.Res.HHnew.Thermal.SH.Gas.SH.Gas</t>
  </si>
  <si>
    <t>FEC_per_sqm.kWh.IE.Res.HHnew.Thermal.SH.Gas.SH.Elec</t>
  </si>
  <si>
    <t>FEC_per_sqm.kWh.IE.Res.HHnew.Thermal.SH.Gas.SC</t>
  </si>
  <si>
    <t>FEC_per_sqm.kWh.IE.Res.HHnew.Thermal.SH.Gas.SC.AC.Elec</t>
  </si>
  <si>
    <t>FEC_per_sqm.kWh.IE.Res.HHnew.Thermal.SH.Gas.WH</t>
  </si>
  <si>
    <t>FEC_per_sqm.kWh.IE.Res.HHnew.Thermal.SH.Gas.WH.Gas.NoSolar.Gas</t>
  </si>
  <si>
    <t>FEC_per_sqm.kWh.IE.Res.HHnew.Thermal.SH.Gas.WH.Gas.Solar</t>
  </si>
  <si>
    <t>FEC_per_sqm.kWh.IE.Res.HHnew.Thermal.SH.Gas.WH.Gas.Solar.Gas</t>
  </si>
  <si>
    <t>FEC_per_sqm.kWh.IE.Res.HHnew.Thermal.SH.Gas.WH.Gas.Solar.Solar</t>
  </si>
  <si>
    <t>FEC_per_sqm.kWh.IE.Res.HHnew.Thermal.SH.Gas.WH.Elc.NoSolar.Elec</t>
  </si>
  <si>
    <t>FEC_per_sqm.kWh.IE.Res.HHnew.Thermal.SH.Gas.WH.Elc.Solar</t>
  </si>
  <si>
    <t>FEC_per_sqm.kWh.IE.Res.HHnew.Thermal.SH.Gas.WH.Elc.Solar.Elec</t>
  </si>
  <si>
    <t>FEC_per_sqm.kWh.IE.Res.HHnew.Thermal.SH.Gas.WH.Elc.Solar.Solar</t>
  </si>
  <si>
    <t>FEC_per_sqm.kWh.IE.Res.HHnew.Thermal.SH.Gas.CO</t>
  </si>
  <si>
    <t>FEC_per_sqm.kWh.IE.Res.HHnew.Thermal.SH.Gas.CO.Gas.Gas</t>
  </si>
  <si>
    <t>FEC_per_sqm.kWh.IE.Res.HHnew.Thermal.SH.Gas.CO.Elc.Elec</t>
  </si>
  <si>
    <t>FEC_per_sqm.kWh.IE.Res.HHnew.Thermal.SH.Biomass</t>
  </si>
  <si>
    <t>FEC_per_sqm.kWh.IE.Res.HHnew.Thermal.SH.Biomass.SH</t>
  </si>
  <si>
    <t>FEC_per_sqm.kWh.IE.Res.HHnew.Thermal.SH.Biomass.SH.Biomass</t>
  </si>
  <si>
    <t>FEC_per_sqm.kWh.IE.Res.HHnew.Thermal.SH.Biomass.SH.Elec</t>
  </si>
  <si>
    <t>FEC_per_sqm.kWh.IE.Res.HHnew.Thermal.SH.Biomass.SC</t>
  </si>
  <si>
    <t>FEC_per_sqm.kWh.IE.Res.HHnew.Thermal.SH.Biomass.SC.AC.Elec</t>
  </si>
  <si>
    <t>FEC_per_sqm.kWh.IE.Res.HHnew.Thermal.SH.Biomass.WH</t>
  </si>
  <si>
    <t>FEC_per_sqm.kWh.IE.Res.HHnew.Thermal.SH.Biomass.WH.Biomass.NoSolar.Biomass</t>
  </si>
  <si>
    <t>FEC_per_sqm.kWh.IE.Res.HHnew.Thermal.SH.Biomass.WH.Biomass.Solar</t>
  </si>
  <si>
    <t>FEC_per_sqm.kWh.IE.Res.HHnew.Thermal.SH.Biomass.WH.Biomass.Solar.Biomass</t>
  </si>
  <si>
    <t>FEC_per_sqm.kWh.IE.Res.HHnew.Thermal.SH.Biomass.WH.Biomass.Solar.Solar</t>
  </si>
  <si>
    <t>FEC_per_sqm.kWh.IE.Res.HHnew.Thermal.SH.Biomass.WH.LPG.NoSolar.LPG</t>
  </si>
  <si>
    <t>FEC_per_sqm.kWh.IE.Res.HHnew.Thermal.SH.Biomass.WH.LPG.Solar</t>
  </si>
  <si>
    <t>FEC_per_sqm.kWh.IE.Res.HHnew.Thermal.SH.Biomass.WH.LPG.Solar.LPG</t>
  </si>
  <si>
    <t>FEC_per_sqm.kWh.IE.Res.HHnew.Thermal.SH.Biomass.WH.LPG.Solar.Solar</t>
  </si>
  <si>
    <t>FEC_per_sqm.kWh.IE.Res.HHnew.Thermal.SH.Biomass.WH.Elc.NoSolar.Elec</t>
  </si>
  <si>
    <t>FEC_per_sqm.kWh.IE.Res.HHnew.Thermal.SH.Biomass.WH.Elc.Solar</t>
  </si>
  <si>
    <t>FEC_per_sqm.kWh.IE.Res.HHnew.Thermal.SH.Biomass.WH.Elc.Solar.Elec</t>
  </si>
  <si>
    <t>FEC_per_sqm.kWh.IE.Res.HHnew.Thermal.SH.Biomass.WH.Elc.Solar.Solar</t>
  </si>
  <si>
    <t>FEC_per_sqm.kWh.IE.Res.HHnew.Thermal.SH.Biomass.CO</t>
  </si>
  <si>
    <t>FEC_per_sqm.kWh.IE.Res.HHnew.Thermal.SH.Biomass.CO.Biomass.Biomass</t>
  </si>
  <si>
    <t>FEC_per_sqm.kWh.IE.Res.HHnew.Thermal.SH.Biomass.CO.LPG.LPG</t>
  </si>
  <si>
    <t>FEC_per_sqm.kWh.IE.Res.HHnew.Thermal.SH.Biomass.CO.Elc.Elec</t>
  </si>
  <si>
    <t>FEC_per_sqm.kWh.IE.Res.HHnew.Thermal.SH.Geo</t>
  </si>
  <si>
    <t>FEC_per_sqm.kWh.IE.Res.HHnew.Thermal.SH.Geo.SH</t>
  </si>
  <si>
    <t>FEC_per_sqm.kWh.IE.Res.HHnew.Thermal.SH.Geo.SH.Geo</t>
  </si>
  <si>
    <t>FEC_per_sqm.kWh.IE.Res.HHnew.Thermal.SH.Geo.SH.Elec</t>
  </si>
  <si>
    <t>FEC_per_sqm.kWh.IE.Res.HHnew.Thermal.SH.Geo.SC</t>
  </si>
  <si>
    <t>FEC_per_sqm.kWh.IE.Res.HHnew.Thermal.SH.Geo.SC.AC.Elec</t>
  </si>
  <si>
    <t>FEC_per_sqm.kWh.IE.Res.HHnew.Thermal.SH.Geo.WH</t>
  </si>
  <si>
    <t>FEC_per_sqm.kWh.IE.Res.HHnew.Thermal.SH.Geo.WH.Geo.NoSolar.Geo</t>
  </si>
  <si>
    <t>FEC_per_sqm.kWh.IE.Res.HHnew.Thermal.SH.Geo.WH.Geo.Solar</t>
  </si>
  <si>
    <t>FEC_per_sqm.kWh.IE.Res.HHnew.Thermal.SH.Geo.WH.Geo.Solar.Geo</t>
  </si>
  <si>
    <t>FEC_per_sqm.kWh.IE.Res.HHnew.Thermal.SH.Geo.WH.Geo.Solar.Solar</t>
  </si>
  <si>
    <t>FEC_per_sqm.kWh.IE.Res.HHnew.Thermal.SH.Geo.WH.Elc.NoSolar.Elec</t>
  </si>
  <si>
    <t>FEC_per_sqm.kWh.IE.Res.HHnew.Thermal.SH.Geo.WH.Elc.Solar</t>
  </si>
  <si>
    <t>FEC_per_sqm.kWh.IE.Res.HHnew.Thermal.SH.Geo.WH.Elc.Solar.Elec</t>
  </si>
  <si>
    <t>FEC_per_sqm.kWh.IE.Res.HHnew.Thermal.SH.Geo.WH.Elc.Solar.Solar</t>
  </si>
  <si>
    <t>FEC_per_sqm.kWh.IE.Res.HHnew.Thermal.SH.Geo.CO</t>
  </si>
  <si>
    <t>FEC_per_sqm.kWh.IE.Res.HHnew.Thermal.SH.Geo.CO.LPG.LPG</t>
  </si>
  <si>
    <t>FEC_per_sqm.kWh.IE.Res.HHnew.Thermal.SH.Geo.CO.Elc.Elec</t>
  </si>
  <si>
    <t>FEC_per_sqm.kWh.IE.Res.HHnew.Thermal.SH.DistrHeat</t>
  </si>
  <si>
    <t>FEC_per_sqm.kWh.IE.Res.HHnew.Thermal.SH.DistrHeat.SH</t>
  </si>
  <si>
    <t>FEC_per_sqm.kWh.IE.Res.HHnew.Thermal.SH.DistrHeat.SH.Steam_Distr</t>
  </si>
  <si>
    <t>FEC_per_sqm.kWh.IE.Res.HHnew.Thermal.SH.DistrHeat.SH.Elec</t>
  </si>
  <si>
    <t>FEC_per_sqm.kWh.IE.Res.HHnew.Thermal.SH.DistrHeat.SC</t>
  </si>
  <si>
    <t>FEC_per_sqm.kWh.IE.Res.HHnew.Thermal.SH.DistrHeat.SC.AC.Elec</t>
  </si>
  <si>
    <t>FEC_per_sqm.kWh.IE.Res.HHnew.Thermal.SH.DistrHeat.WH</t>
  </si>
  <si>
    <t>FEC_per_sqm.kWh.IE.Res.HHnew.Thermal.SH.DistrHeat.WH.DistrHeat.NoSolar.Steam_Distr</t>
  </si>
  <si>
    <t>FEC_per_sqm.kWh.IE.Res.HHnew.Thermal.SH.DistrHeat.WH.DistrHeat.Solar</t>
  </si>
  <si>
    <t>FEC_per_sqm.kWh.IE.Res.HHnew.Thermal.SH.DistrHeat.WH.DistrHeat.Solar.Steam_Distr</t>
  </si>
  <si>
    <t>FEC_per_sqm.kWh.IE.Res.HHnew.Thermal.SH.DistrHeat.WH.DistrHeat.Solar.Solar</t>
  </si>
  <si>
    <t>FEC_per_sqm.kWh.IE.Res.HHnew.Thermal.SH.DistrHeat.WH.Elc.NoSolar.Elec</t>
  </si>
  <si>
    <t>FEC_per_sqm.kWh.IE.Res.HHnew.Thermal.SH.DistrHeat.WH.Elc.Solar</t>
  </si>
  <si>
    <t>FEC_per_sqm.kWh.IE.Res.HHnew.Thermal.SH.DistrHeat.WH.Elc.Solar.Elec</t>
  </si>
  <si>
    <t>FEC_per_sqm.kWh.IE.Res.HHnew.Thermal.SH.DistrHeat.WH.Elc.Solar.Solar</t>
  </si>
  <si>
    <t>FEC_per_sqm.kWh.IE.Res.HHnew.Thermal.SH.DistrHeat.CO</t>
  </si>
  <si>
    <t>FEC_per_sqm.kWh.IE.Res.HHnew.Thermal.SH.DistrHeat.CO.LPG.LPG</t>
  </si>
  <si>
    <t>FEC_per_sqm.kWh.IE.Res.HHnew.Thermal.SH.DistrHeat.CO.Elc.Elec</t>
  </si>
  <si>
    <t>FEC_per_sqm.kWh.IE.Res.HHnew.Thermal.SH.AdvElc</t>
  </si>
  <si>
    <t>FEC_per_sqm.kWh.IE.Res.HHnew.Thermal.SH.AdvElc.SH</t>
  </si>
  <si>
    <t>FEC_per_sqm.kWh.IE.Res.HHnew.Thermal.SH.AdvElc.SH.Elec</t>
  </si>
  <si>
    <t>FEC_per_sqm.kWh.IE.Res.HHnew.Thermal.SH.AdvElc.SC</t>
  </si>
  <si>
    <t>FEC_per_sqm.kWh.IE.Res.HHnew.Thermal.SH.AdvElc.SC.AC.Elec</t>
  </si>
  <si>
    <t>FEC_per_sqm.kWh.IE.Res.HHnew.Thermal.SH.AdvElc.WH</t>
  </si>
  <si>
    <t>FEC_per_sqm.kWh.IE.Res.HHnew.Thermal.SH.AdvElc.WH.LPG.NoSolar.LPG</t>
  </si>
  <si>
    <t>FEC_per_sqm.kWh.IE.Res.HHnew.Thermal.SH.AdvElc.WH.LPG.Solar</t>
  </si>
  <si>
    <t>FEC_per_sqm.kWh.IE.Res.HHnew.Thermal.SH.AdvElc.WH.LPG.Solar.LPG</t>
  </si>
  <si>
    <t>FEC_per_sqm.kWh.IE.Res.HHnew.Thermal.SH.AdvElc.WH.LPG.Solar.Solar</t>
  </si>
  <si>
    <t>FEC_per_sqm.kWh.IE.Res.HHnew.Thermal.SH.AdvElc.WH.Elc.NoSolar.Elec</t>
  </si>
  <si>
    <t>FEC_per_sqm.kWh.IE.Res.HHnew.Thermal.SH.AdvElc.WH.Elc.Solar</t>
  </si>
  <si>
    <t>FEC_per_sqm.kWh.IE.Res.HHnew.Thermal.SH.AdvElc.WH.Elc.Solar.Elec</t>
  </si>
  <si>
    <t>FEC_per_sqm.kWh.IE.Res.HHnew.Thermal.SH.AdvElc.WH.Elc.Solar.Solar</t>
  </si>
  <si>
    <t>FEC_per_sqm.kWh.IE.Res.HHnew.Thermal.SH.AdvElc.CO</t>
  </si>
  <si>
    <t>FEC_per_sqm.kWh.IE.Res.HHnew.Thermal.SH.AdvElc.CO.LPG.LPG</t>
  </si>
  <si>
    <t>FEC_per_sqm.kWh.IE.Res.HHnew.Thermal.SH.AdvElc.CO.Elc.Elec</t>
  </si>
  <si>
    <t>FEC_per_sqm.kWh.IE.Res.HHnew.Thermal.SH.ConvElc</t>
  </si>
  <si>
    <t>FEC_per_sqm.kWh.IE.Res.HHnew.Thermal.SH.ConvElc.SH</t>
  </si>
  <si>
    <t>FEC_per_sqm.kWh.IE.Res.HHnew.Thermal.SH.ConvElc.SH.Elec</t>
  </si>
  <si>
    <t>FEC_per_sqm.kWh.IE.Res.HHnew.Thermal.SH.ConvElc.SC</t>
  </si>
  <si>
    <t>FEC_per_sqm.kWh.IE.Res.HHnew.Thermal.SH.ConvElc.SC.AC.Elec</t>
  </si>
  <si>
    <t>FEC_per_sqm.kWh.IE.Res.HHnew.Thermal.SH.ConvElc.WH</t>
  </si>
  <si>
    <t>FEC_per_sqm.kWh.IE.Res.HHnew.Thermal.SH.ConvElc.WH.LPG.NoSolar.LPG</t>
  </si>
  <si>
    <t>FEC_per_sqm.kWh.IE.Res.HHnew.Thermal.SH.ConvElc.WH.LPG.Solar</t>
  </si>
  <si>
    <t>FEC_per_sqm.kWh.IE.Res.HHnew.Thermal.SH.ConvElc.WH.LPG.Solar.LPG</t>
  </si>
  <si>
    <t>FEC_per_sqm.kWh.IE.Res.HHnew.Thermal.SH.ConvElc.WH.LPG.Solar.Solar</t>
  </si>
  <si>
    <t>FEC_per_sqm.kWh.IE.Res.HHnew.Thermal.SH.ConvElc.WH.Elc.NoSolar.Elec</t>
  </si>
  <si>
    <t>FEC_per_sqm.kWh.IE.Res.HHnew.Thermal.SH.ConvElc.WH.Elc.Solar</t>
  </si>
  <si>
    <t>FEC_per_sqm.kWh.IE.Res.HHnew.Thermal.SH.ConvElc.WH.Elc.Solar.Elec</t>
  </si>
  <si>
    <t>FEC_per_sqm.kWh.IE.Res.HHnew.Thermal.SH.ConvElc.WH.Elc.Solar.Solar</t>
  </si>
  <si>
    <t>FEC_per_sqm.kWh.IE.Res.HHnew.Thermal.SH.ConvElc.CO</t>
  </si>
  <si>
    <t>FEC_per_sqm.kWh.IE.Res.HHnew.Thermal.SH.ConvElc.CO.LPG.LPG</t>
  </si>
  <si>
    <t>FEC_per_sqm.kWh.IE.Res.HHnew.Thermal.SH.ConvElc.CO.Elc.Elec</t>
  </si>
  <si>
    <t>IE - Thermal energy service of new and renovated households per surface area (detailed structure)</t>
  </si>
  <si>
    <t>TES_per_sqm.kWh.IE.Res.HHnew.Thermal.SH.Solids</t>
  </si>
  <si>
    <t>TES_per_sqm.kWh.IE.Res.HHnew.Thermal.SH.Solids.SH</t>
  </si>
  <si>
    <t>TES_per_sqm.kWh.IE.Res.HHnew.Thermal.SH.Solids.SH.Solids</t>
  </si>
  <si>
    <t>TES_per_sqm.kWh.IE.Res.HHnew.Thermal.SH.Solids.SH.Elec</t>
  </si>
  <si>
    <t>TES_per_sqm.kWh.IE.Res.HHnew.Thermal.SH.Solids.SC</t>
  </si>
  <si>
    <t>TES_per_sqm.kWh.IE.Res.HHnew.Thermal.SH.Solids.SC.AC.Elec</t>
  </si>
  <si>
    <t>TES_per_sqm.kWh.IE.Res.HHnew.Thermal.SH.Solids.WH</t>
  </si>
  <si>
    <t>TES_per_sqm.kWh.IE.Res.HHnew.Thermal.SH.Solids.WH.Solids.NoSolar.Solids</t>
  </si>
  <si>
    <t>TES_per_sqm.kWh.IE.Res.HHnew.Thermal.SH.Solids.WH.LPG.NoSolar.LPG</t>
  </si>
  <si>
    <t>TES_per_sqm.kWh.IE.Res.HHnew.Thermal.SH.Solids.WH.LPG.Solar</t>
  </si>
  <si>
    <t>TES_per_sqm.kWh.IE.Res.HHnew.Thermal.SH.Solids.WH.LPG.Solar.LPG</t>
  </si>
  <si>
    <t>TES_per_sqm.kWh.IE.Res.HHnew.Thermal.SH.Solids.WH.LPG.Solar.Solar</t>
  </si>
  <si>
    <t>TES_per_sqm.kWh.IE.Res.HHnew.Thermal.SH.Solids.WH.Elc.NoSolar.Elec</t>
  </si>
  <si>
    <t>TES_per_sqm.kWh.IE.Res.HHnew.Thermal.SH.Solids.WH.Elc.Solar</t>
  </si>
  <si>
    <t>TES_per_sqm.kWh.IE.Res.HHnew.Thermal.SH.Solids.WH.Elc.Solar.Elec</t>
  </si>
  <si>
    <t>TES_per_sqm.kWh.IE.Res.HHnew.Thermal.SH.Solids.WH.Elc.Solar.Solar</t>
  </si>
  <si>
    <t>TES_per_sqm.kWh.IE.Res.HHnew.Thermal.SH.Solids.CO</t>
  </si>
  <si>
    <t>TES_per_sqm.kWh.IE.Res.HHnew.Thermal.SH.Solids.CO.Solids.Solids</t>
  </si>
  <si>
    <t>TES_per_sqm.kWh.IE.Res.HHnew.Thermal.SH.Solids.CO.LPG.LPG</t>
  </si>
  <si>
    <t>TES_per_sqm.kWh.IE.Res.HHnew.Thermal.SH.Solids.CO.Elc.Elec</t>
  </si>
  <si>
    <t>TES_per_sqm.kWh.IE.Res.HHnew.Thermal.SH.LPG</t>
  </si>
  <si>
    <t>TES_per_sqm.kWh.IE.Res.HHnew.Thermal.SH.LPG.SH</t>
  </si>
  <si>
    <t>TES_per_sqm.kWh.IE.Res.HHnew.Thermal.SH.LPG.SH.LPG</t>
  </si>
  <si>
    <t>TES_per_sqm.kWh.IE.Res.HHnew.Thermal.SH.LPG.SH.Elec</t>
  </si>
  <si>
    <t>TES_per_sqm.kWh.IE.Res.HHnew.Thermal.SH.LPG.SC</t>
  </si>
  <si>
    <t>TES_per_sqm.kWh.IE.Res.HHnew.Thermal.SH.LPG.SC.AC.Elec</t>
  </si>
  <si>
    <t>TES_per_sqm.kWh.IE.Res.HHnew.Thermal.SH.LPG.WH</t>
  </si>
  <si>
    <t>TES_per_sqm.kWh.IE.Res.HHnew.Thermal.SH.LPG.WH.LPG.NoSolar.LPG</t>
  </si>
  <si>
    <t>TES_per_sqm.kWh.IE.Res.HHnew.Thermal.SH.LPG.WH.LPG.Solar</t>
  </si>
  <si>
    <t>TES_per_sqm.kWh.IE.Res.HHnew.Thermal.SH.LPG.WH.LPG.Solar.LPG</t>
  </si>
  <si>
    <t>TES_per_sqm.kWh.IE.Res.HHnew.Thermal.SH.LPG.WH.LPG.Solar.Solar</t>
  </si>
  <si>
    <t>TES_per_sqm.kWh.IE.Res.HHnew.Thermal.SH.LPG.WH.Elc.NoSolar.Elec</t>
  </si>
  <si>
    <t>TES_per_sqm.kWh.IE.Res.HHnew.Thermal.SH.LPG.WH.Elc.Solar</t>
  </si>
  <si>
    <t>TES_per_sqm.kWh.IE.Res.HHnew.Thermal.SH.LPG.WH.Elc.Solar.Elec</t>
  </si>
  <si>
    <t>TES_per_sqm.kWh.IE.Res.HHnew.Thermal.SH.LPG.WH.Elc.Solar.Solar</t>
  </si>
  <si>
    <t>TES_per_sqm.kWh.IE.Res.HHnew.Thermal.SH.LPG.CO</t>
  </si>
  <si>
    <t>TES_per_sqm.kWh.IE.Res.HHnew.Thermal.SH.LPG.CO.LPG.LPG</t>
  </si>
  <si>
    <t>TES_per_sqm.kWh.IE.Res.HHnew.Thermal.SH.LPG.CO.Elc.Elec</t>
  </si>
  <si>
    <t>TES_per_sqm.kWh.IE.Res.HHnew.Thermal.SH.Oil</t>
  </si>
  <si>
    <t>TES_per_sqm.kWh.IE.Res.HHnew.Thermal.SH.Oil.SH</t>
  </si>
  <si>
    <t>TES_per_sqm.kWh.IE.Res.HHnew.Thermal.SH.Oil.SH.Oil</t>
  </si>
  <si>
    <t>TES_per_sqm.kWh.IE.Res.HHnew.Thermal.SH.Oil.SH.Elec</t>
  </si>
  <si>
    <t>TES_per_sqm.kWh.IE.Res.HHnew.Thermal.SH.Oil.SC</t>
  </si>
  <si>
    <t>TES_per_sqm.kWh.IE.Res.HHnew.Thermal.SH.Oil.SC.AC.Elec</t>
  </si>
  <si>
    <t>TES_per_sqm.kWh.IE.Res.HHnew.Thermal.SH.Oil.WH</t>
  </si>
  <si>
    <t>TES_per_sqm.kWh.IE.Res.HHnew.Thermal.SH.Oil.WH.Oil.NoSolar.Oil</t>
  </si>
  <si>
    <t>TES_per_sqm.kWh.IE.Res.HHnew.Thermal.SH.Oil.WH.Oil.Solar</t>
  </si>
  <si>
    <t>TES_per_sqm.kWh.IE.Res.HHnew.Thermal.SH.Oil.WH.Oil.Solar.Oil</t>
  </si>
  <si>
    <t>TES_per_sqm.kWh.IE.Res.HHnew.Thermal.SH.Oil.WH.Oil.Solar.Solar</t>
  </si>
  <si>
    <t>TES_per_sqm.kWh.IE.Res.HHnew.Thermal.SH.Oil.WH.Elc.NoSolar.Elec</t>
  </si>
  <si>
    <t>TES_per_sqm.kWh.IE.Res.HHnew.Thermal.SH.Oil.WH.Elc.Solar</t>
  </si>
  <si>
    <t>TES_per_sqm.kWh.IE.Res.HHnew.Thermal.SH.Oil.WH.Elc.Solar.Elec</t>
  </si>
  <si>
    <t>TES_per_sqm.kWh.IE.Res.HHnew.Thermal.SH.Oil.WH.Elc.Solar.Solar</t>
  </si>
  <si>
    <t>TES_per_sqm.kWh.IE.Res.HHnew.Thermal.SH.Oil.CO</t>
  </si>
  <si>
    <t>TES_per_sqm.kWh.IE.Res.HHnew.Thermal.SH.Oil.CO.LPG.LPG</t>
  </si>
  <si>
    <t>TES_per_sqm.kWh.IE.Res.HHnew.Thermal.SH.Oil.CO.Elc.Elec</t>
  </si>
  <si>
    <t>TES_per_sqm.kWh.IE.Res.HHnew.Thermal.SH.Gas</t>
  </si>
  <si>
    <t>TES_per_sqm.kWh.IE.Res.HHnew.Thermal.SH.Gas.SH</t>
  </si>
  <si>
    <t>TES_per_sqm.kWh.IE.Res.HHnew.Thermal.SH.Gas.SH.Gas</t>
  </si>
  <si>
    <t>TES_per_sqm.kWh.IE.Res.HHnew.Thermal.SH.Gas.SH.Elec</t>
  </si>
  <si>
    <t>TES_per_sqm.kWh.IE.Res.HHnew.Thermal.SH.Gas.SC</t>
  </si>
  <si>
    <t>TES_per_sqm.kWh.IE.Res.HHnew.Thermal.SH.Gas.SC.AC.Elec</t>
  </si>
  <si>
    <t>TES_per_sqm.kWh.IE.Res.HHnew.Thermal.SH.Gas.WH</t>
  </si>
  <si>
    <t>TES_per_sqm.kWh.IE.Res.HHnew.Thermal.SH.Gas.WH.Gas.NoSolar.Gas</t>
  </si>
  <si>
    <t>TES_per_sqm.kWh.IE.Res.HHnew.Thermal.SH.Gas.WH.Gas.Solar</t>
  </si>
  <si>
    <t>TES_per_sqm.kWh.IE.Res.HHnew.Thermal.SH.Gas.WH.Gas.Solar.Gas</t>
  </si>
  <si>
    <t>TES_per_sqm.kWh.IE.Res.HHnew.Thermal.SH.Gas.WH.Gas.Solar.Solar</t>
  </si>
  <si>
    <t>TES_per_sqm.kWh.IE.Res.HHnew.Thermal.SH.Gas.WH.Elc.NoSolar.Elec</t>
  </si>
  <si>
    <t>TES_per_sqm.kWh.IE.Res.HHnew.Thermal.SH.Gas.WH.Elc.Solar</t>
  </si>
  <si>
    <t>TES_per_sqm.kWh.IE.Res.HHnew.Thermal.SH.Gas.WH.Elc.Solar.Elec</t>
  </si>
  <si>
    <t>TES_per_sqm.kWh.IE.Res.HHnew.Thermal.SH.Gas.WH.Elc.Solar.Solar</t>
  </si>
  <si>
    <t>TES_per_sqm.kWh.IE.Res.HHnew.Thermal.SH.Gas.CO</t>
  </si>
  <si>
    <t>TES_per_sqm.kWh.IE.Res.HHnew.Thermal.SH.Gas.CO.Gas.Gas</t>
  </si>
  <si>
    <t>TES_per_sqm.kWh.IE.Res.HHnew.Thermal.SH.Gas.CO.Elc.Elec</t>
  </si>
  <si>
    <t>TES_per_sqm.kWh.IE.Res.HHnew.Thermal.SH.Biomass</t>
  </si>
  <si>
    <t>TES_per_sqm.kWh.IE.Res.HHnew.Thermal.SH.Biomass.SH</t>
  </si>
  <si>
    <t>TES_per_sqm.kWh.IE.Res.HHnew.Thermal.SH.Biomass.SH.Biomass</t>
  </si>
  <si>
    <t>TES_per_sqm.kWh.IE.Res.HHnew.Thermal.SH.Biomass.SH.Elec</t>
  </si>
  <si>
    <t>TES_per_sqm.kWh.IE.Res.HHnew.Thermal.SH.Biomass.SC</t>
  </si>
  <si>
    <t>TES_per_sqm.kWh.IE.Res.HHnew.Thermal.SH.Biomass.SC.AC.Elec</t>
  </si>
  <si>
    <t>TES_per_sqm.kWh.IE.Res.HHnew.Thermal.SH.Biomass.WH</t>
  </si>
  <si>
    <t>TES_per_sqm.kWh.IE.Res.HHnew.Thermal.SH.Biomass.WH.Biomass.NoSolar.Biomass</t>
  </si>
  <si>
    <t>TES_per_sqm.kWh.IE.Res.HHnew.Thermal.SH.Biomass.WH.Biomass.Solar</t>
  </si>
  <si>
    <t>TES_per_sqm.kWh.IE.Res.HHnew.Thermal.SH.Biomass.WH.Biomass.Solar.Biomass</t>
  </si>
  <si>
    <t>TES_per_sqm.kWh.IE.Res.HHnew.Thermal.SH.Biomass.WH.Biomass.Solar.Solar</t>
  </si>
  <si>
    <t>TES_per_sqm.kWh.IE.Res.HHnew.Thermal.SH.Biomass.WH.LPG.NoSolar.LPG</t>
  </si>
  <si>
    <t>TES_per_sqm.kWh.IE.Res.HHnew.Thermal.SH.Biomass.WH.LPG.Solar</t>
  </si>
  <si>
    <t>TES_per_sqm.kWh.IE.Res.HHnew.Thermal.SH.Biomass.WH.LPG.Solar.LPG</t>
  </si>
  <si>
    <t>TES_per_sqm.kWh.IE.Res.HHnew.Thermal.SH.Biomass.WH.LPG.Solar.Solar</t>
  </si>
  <si>
    <t>TES_per_sqm.kWh.IE.Res.HHnew.Thermal.SH.Biomass.WH.Elc.NoSolar.Elec</t>
  </si>
  <si>
    <t>TES_per_sqm.kWh.IE.Res.HHnew.Thermal.SH.Biomass.WH.Elc.Solar</t>
  </si>
  <si>
    <t>TES_per_sqm.kWh.IE.Res.HHnew.Thermal.SH.Biomass.WH.Elc.Solar.Elec</t>
  </si>
  <si>
    <t>TES_per_sqm.kWh.IE.Res.HHnew.Thermal.SH.Biomass.WH.Elc.Solar.Solar</t>
  </si>
  <si>
    <t>TES_per_sqm.kWh.IE.Res.HHnew.Thermal.SH.Biomass.CO</t>
  </si>
  <si>
    <t>TES_per_sqm.kWh.IE.Res.HHnew.Thermal.SH.Biomass.CO.Biomass.Biomass</t>
  </si>
  <si>
    <t>TES_per_sqm.kWh.IE.Res.HHnew.Thermal.SH.Biomass.CO.LPG.LPG</t>
  </si>
  <si>
    <t>TES_per_sqm.kWh.IE.Res.HHnew.Thermal.SH.Biomass.CO.Elc.Elec</t>
  </si>
  <si>
    <t>TES_per_sqm.kWh.IE.Res.HHnew.Thermal.SH.Geo</t>
  </si>
  <si>
    <t>TES_per_sqm.kWh.IE.Res.HHnew.Thermal.SH.Geo.SH</t>
  </si>
  <si>
    <t>TES_per_sqm.kWh.IE.Res.HHnew.Thermal.SH.Geo.SH.Geo</t>
  </si>
  <si>
    <t>TES_per_sqm.kWh.IE.Res.HHnew.Thermal.SH.Geo.SH.Elec</t>
  </si>
  <si>
    <t>TES_per_sqm.kWh.IE.Res.HHnew.Thermal.SH.Geo.SC</t>
  </si>
  <si>
    <t>TES_per_sqm.kWh.IE.Res.HHnew.Thermal.SH.Geo.SC.AC.Elec</t>
  </si>
  <si>
    <t>TES_per_sqm.kWh.IE.Res.HHnew.Thermal.SH.Geo.WH</t>
  </si>
  <si>
    <t>TES_per_sqm.kWh.IE.Res.HHnew.Thermal.SH.Geo.WH.Geo.NoSolar.Geo</t>
  </si>
  <si>
    <t>TES_per_sqm.kWh.IE.Res.HHnew.Thermal.SH.Geo.WH.Geo.Solar</t>
  </si>
  <si>
    <t>TES_per_sqm.kWh.IE.Res.HHnew.Thermal.SH.Geo.WH.Geo.Solar.Geo</t>
  </si>
  <si>
    <t>TES_per_sqm.kWh.IE.Res.HHnew.Thermal.SH.Geo.WH.Geo.Solar.Solar</t>
  </si>
  <si>
    <t>TES_per_sqm.kWh.IE.Res.HHnew.Thermal.SH.Geo.WH.Elc.NoSolar.Elec</t>
  </si>
  <si>
    <t>TES_per_sqm.kWh.IE.Res.HHnew.Thermal.SH.Geo.WH.Elc.Solar</t>
  </si>
  <si>
    <t>TES_per_sqm.kWh.IE.Res.HHnew.Thermal.SH.Geo.WH.Elc.Solar.Elec</t>
  </si>
  <si>
    <t>TES_per_sqm.kWh.IE.Res.HHnew.Thermal.SH.Geo.WH.Elc.Solar.Solar</t>
  </si>
  <si>
    <t>TES_per_sqm.kWh.IE.Res.HHnew.Thermal.SH.Geo.CO</t>
  </si>
  <si>
    <t>TES_per_sqm.kWh.IE.Res.HHnew.Thermal.SH.Geo.CO.LPG.LPG</t>
  </si>
  <si>
    <t>TES_per_sqm.kWh.IE.Res.HHnew.Thermal.SH.Geo.CO.Elc.Elec</t>
  </si>
  <si>
    <t>TES_per_sqm.kWh.IE.Res.HHnew.Thermal.SH.DistrHeat</t>
  </si>
  <si>
    <t>TES_per_sqm.kWh.IE.Res.HHnew.Thermal.SH.DistrHeat.SH</t>
  </si>
  <si>
    <t>TES_per_sqm.kWh.IE.Res.HHnew.Thermal.SH.DistrHeat.SH.Steam_Distr</t>
  </si>
  <si>
    <t>TES_per_sqm.kWh.IE.Res.HHnew.Thermal.SH.DistrHeat.SH.Elec</t>
  </si>
  <si>
    <t>TES_per_sqm.kWh.IE.Res.HHnew.Thermal.SH.DistrHeat.SC</t>
  </si>
  <si>
    <t>TES_per_sqm.kWh.IE.Res.HHnew.Thermal.SH.DistrHeat.SC.AC.Elec</t>
  </si>
  <si>
    <t>TES_per_sqm.kWh.IE.Res.HHnew.Thermal.SH.DistrHeat.WH</t>
  </si>
  <si>
    <t>TES_per_sqm.kWh.IE.Res.HHnew.Thermal.SH.DistrHeat.WH.DistrHeat.NoSolar.Steam_Distr</t>
  </si>
  <si>
    <t>TES_per_sqm.kWh.IE.Res.HHnew.Thermal.SH.DistrHeat.WH.DistrHeat.Solar</t>
  </si>
  <si>
    <t>TES_per_sqm.kWh.IE.Res.HHnew.Thermal.SH.DistrHeat.WH.DistrHeat.Solar.Steam_Distr</t>
  </si>
  <si>
    <t>TES_per_sqm.kWh.IE.Res.HHnew.Thermal.SH.DistrHeat.WH.DistrHeat.Solar.Solar</t>
  </si>
  <si>
    <t>TES_per_sqm.kWh.IE.Res.HHnew.Thermal.SH.DistrHeat.WH.Elc.NoSolar.Elec</t>
  </si>
  <si>
    <t>TES_per_sqm.kWh.IE.Res.HHnew.Thermal.SH.DistrHeat.WH.Elc.Solar</t>
  </si>
  <si>
    <t>TES_per_sqm.kWh.IE.Res.HHnew.Thermal.SH.DistrHeat.WH.Elc.Solar.Elec</t>
  </si>
  <si>
    <t>TES_per_sqm.kWh.IE.Res.HHnew.Thermal.SH.DistrHeat.WH.Elc.Solar.Solar</t>
  </si>
  <si>
    <t>TES_per_sqm.kWh.IE.Res.HHnew.Thermal.SH.DistrHeat.CO</t>
  </si>
  <si>
    <t>TES_per_sqm.kWh.IE.Res.HHnew.Thermal.SH.DistrHeat.CO.LPG.LPG</t>
  </si>
  <si>
    <t>TES_per_sqm.kWh.IE.Res.HHnew.Thermal.SH.DistrHeat.CO.Elc.Elec</t>
  </si>
  <si>
    <t>TES_per_sqm.kWh.IE.Res.HHnew.Thermal.SH.AdvElc</t>
  </si>
  <si>
    <t>TES_per_sqm.kWh.IE.Res.HHnew.Thermal.SH.AdvElc.SH</t>
  </si>
  <si>
    <t>TES_per_sqm.kWh.IE.Res.HHnew.Thermal.SH.AdvElc.SH.Elec</t>
  </si>
  <si>
    <t>TES_per_sqm.kWh.IE.Res.HHnew.Thermal.SH.AdvElc.SC</t>
  </si>
  <si>
    <t>TES_per_sqm.kWh.IE.Res.HHnew.Thermal.SH.AdvElc.SC.AC.Elec</t>
  </si>
  <si>
    <t>TES_per_sqm.kWh.IE.Res.HHnew.Thermal.SH.AdvElc.WH</t>
  </si>
  <si>
    <t>TES_per_sqm.kWh.IE.Res.HHnew.Thermal.SH.AdvElc.WH.LPG.NoSolar.LPG</t>
  </si>
  <si>
    <t>TES_per_sqm.kWh.IE.Res.HHnew.Thermal.SH.AdvElc.WH.LPG.Solar</t>
  </si>
  <si>
    <t>TES_per_sqm.kWh.IE.Res.HHnew.Thermal.SH.AdvElc.WH.LPG.Solar.LPG</t>
  </si>
  <si>
    <t>TES_per_sqm.kWh.IE.Res.HHnew.Thermal.SH.AdvElc.WH.LPG.Solar.Solar</t>
  </si>
  <si>
    <t>TES_per_sqm.kWh.IE.Res.HHnew.Thermal.SH.AdvElc.WH.Elc.NoSolar.Elec</t>
  </si>
  <si>
    <t>TES_per_sqm.kWh.IE.Res.HHnew.Thermal.SH.AdvElc.WH.Elc.Solar</t>
  </si>
  <si>
    <t>TES_per_sqm.kWh.IE.Res.HHnew.Thermal.SH.AdvElc.WH.Elc.Solar.Elec</t>
  </si>
  <si>
    <t>TES_per_sqm.kWh.IE.Res.HHnew.Thermal.SH.AdvElc.WH.Elc.Solar.Solar</t>
  </si>
  <si>
    <t>TES_per_sqm.kWh.IE.Res.HHnew.Thermal.SH.AdvElc.CO</t>
  </si>
  <si>
    <t>TES_per_sqm.kWh.IE.Res.HHnew.Thermal.SH.AdvElc.CO.LPG.LPG</t>
  </si>
  <si>
    <t>TES_per_sqm.kWh.IE.Res.HHnew.Thermal.SH.AdvElc.CO.Elc.Elec</t>
  </si>
  <si>
    <t>TES_per_sqm.kWh.IE.Res.HHnew.Thermal.SH.ConvElc</t>
  </si>
  <si>
    <t>TES_per_sqm.kWh.IE.Res.HHnew.Thermal.SH.ConvElc.SH</t>
  </si>
  <si>
    <t>TES_per_sqm.kWh.IE.Res.HHnew.Thermal.SH.ConvElc.SH.Elec</t>
  </si>
  <si>
    <t>TES_per_sqm.kWh.IE.Res.HHnew.Thermal.SH.ConvElc.SC</t>
  </si>
  <si>
    <t>TES_per_sqm.kWh.IE.Res.HHnew.Thermal.SH.ConvElc.SC.AC.Elec</t>
  </si>
  <si>
    <t>TES_per_sqm.kWh.IE.Res.HHnew.Thermal.SH.ConvElc.WH</t>
  </si>
  <si>
    <t>TES_per_sqm.kWh.IE.Res.HHnew.Thermal.SH.ConvElc.WH.LPG.NoSolar.LPG</t>
  </si>
  <si>
    <t>TES_per_sqm.kWh.IE.Res.HHnew.Thermal.SH.ConvElc.WH.LPG.Solar</t>
  </si>
  <si>
    <t>TES_per_sqm.kWh.IE.Res.HHnew.Thermal.SH.ConvElc.WH.LPG.Solar.LPG</t>
  </si>
  <si>
    <t>TES_per_sqm.kWh.IE.Res.HHnew.Thermal.SH.ConvElc.WH.LPG.Solar.Solar</t>
  </si>
  <si>
    <t>TES_per_sqm.kWh.IE.Res.HHnew.Thermal.SH.ConvElc.WH.Elc.NoSolar.Elec</t>
  </si>
  <si>
    <t>TES_per_sqm.kWh.IE.Res.HHnew.Thermal.SH.ConvElc.WH.Elc.Solar</t>
  </si>
  <si>
    <t>TES_per_sqm.kWh.IE.Res.HHnew.Thermal.SH.ConvElc.WH.Elc.Solar.Elec</t>
  </si>
  <si>
    <t>TES_per_sqm.kWh.IE.Res.HHnew.Thermal.SH.ConvElc.WH.Elc.Solar.Solar</t>
  </si>
  <si>
    <t>TES_per_sqm.kWh.IE.Res.HHnew.Thermal.SH.ConvElc.CO</t>
  </si>
  <si>
    <t>TES_per_sqm.kWh.IE.Res.HHnew.Thermal.SH.ConvElc.CO.LPG.LPG</t>
  </si>
  <si>
    <t>TES_per_sqm.kWh.IE.Res.HHnew.Thermal.SH.ConvElc.CO.Elc.Elec</t>
  </si>
  <si>
    <t>IE - CO2 emissions in new and renovated households per surface area (detailed structure)</t>
  </si>
  <si>
    <t>EMI_per_sqm.kgCO2.IE.Res.HHnew.Thermal.SH.Solids</t>
  </si>
  <si>
    <t>EMI_per_sqm.kgCO2.IE.Res.HHnew.Thermal.SH.Solids.SH</t>
  </si>
  <si>
    <t>EMI_per_sqm.kgCO2.IE.Res.HHnew.Thermal.SH.Solids.SH.Solids</t>
  </si>
  <si>
    <t>EMI_per_sqm.kgCO2.IE.Res.HHnew.Thermal.SH.Solids.SH.Elec</t>
  </si>
  <si>
    <t>EMI_per_sqm.kgCO2.IE.Res.HHnew.Thermal.SH.Solids.SC</t>
  </si>
  <si>
    <t>EMI_per_sqm.kgCO2.IE.Res.HHnew.Thermal.SH.Solids.SC.AC.Elec</t>
  </si>
  <si>
    <t>EMI_per_sqm.kgCO2.IE.Res.HHnew.Thermal.SH.Solids.WH</t>
  </si>
  <si>
    <t>EMI_per_sqm.kgCO2.IE.Res.HHnew.Thermal.SH.Solids.WH.Solids.NoSolar.Solids</t>
  </si>
  <si>
    <t>EMI_per_sqm.kgCO2.IE.Res.HHnew.Thermal.SH.Solids.WH.LPG.NoSolar.LPG</t>
  </si>
  <si>
    <t>EMI_per_sqm.kgCO2.IE.Res.HHnew.Thermal.SH.Solids.WH.LPG.Solar</t>
  </si>
  <si>
    <t>EMI_per_sqm.kgCO2.IE.Res.HHnew.Thermal.SH.Solids.WH.LPG.Solar.LPG</t>
  </si>
  <si>
    <t>EMI_per_sqm.kgCO2.IE.Res.HHnew.Thermal.SH.Solids.WH.LPG.Solar.Solar</t>
  </si>
  <si>
    <t>EMI_per_sqm.kgCO2.IE.Res.HHnew.Thermal.SH.Solids.WH.Elc.NoSolar.Elec</t>
  </si>
  <si>
    <t>EMI_per_sqm.kgCO2.IE.Res.HHnew.Thermal.SH.Solids.WH.Elc.Solar</t>
  </si>
  <si>
    <t>EMI_per_sqm.kgCO2.IE.Res.HHnew.Thermal.SH.Solids.WH.Elc.Solar.Elec</t>
  </si>
  <si>
    <t>EMI_per_sqm.kgCO2.IE.Res.HHnew.Thermal.SH.Solids.WH.Elc.Solar.Solar</t>
  </si>
  <si>
    <t>EMI_per_sqm.kgCO2.IE.Res.HHnew.Thermal.SH.Solids.CO</t>
  </si>
  <si>
    <t>EMI_per_sqm.kgCO2.IE.Res.HHnew.Thermal.SH.Solids.CO.Solids.Solids</t>
  </si>
  <si>
    <t>EMI_per_sqm.kgCO2.IE.Res.HHnew.Thermal.SH.Solids.CO.LPG.LPG</t>
  </si>
  <si>
    <t>EMI_per_sqm.kgCO2.IE.Res.HHnew.Thermal.SH.Solids.CO.Elc.Elec</t>
  </si>
  <si>
    <t>EMI_per_sqm.kgCO2.IE.Res.HHnew.Thermal.SH.LPG</t>
  </si>
  <si>
    <t>EMI_per_sqm.kgCO2.IE.Res.HHnew.Thermal.SH.LPG.SH</t>
  </si>
  <si>
    <t>EMI_per_sqm.kgCO2.IE.Res.HHnew.Thermal.SH.LPG.SH.LPG</t>
  </si>
  <si>
    <t>EMI_per_sqm.kgCO2.IE.Res.HHnew.Thermal.SH.LPG.SH.Elec</t>
  </si>
  <si>
    <t>EMI_per_sqm.kgCO2.IE.Res.HHnew.Thermal.SH.LPG.SC</t>
  </si>
  <si>
    <t>EMI_per_sqm.kgCO2.IE.Res.HHnew.Thermal.SH.LPG.SC.AC.Elec</t>
  </si>
  <si>
    <t>EMI_per_sqm.kgCO2.IE.Res.HHnew.Thermal.SH.LPG.WH</t>
  </si>
  <si>
    <t>EMI_per_sqm.kgCO2.IE.Res.HHnew.Thermal.SH.LPG.WH.LPG.NoSolar.LPG</t>
  </si>
  <si>
    <t>EMI_per_sqm.kgCO2.IE.Res.HHnew.Thermal.SH.LPG.WH.LPG.Solar</t>
  </si>
  <si>
    <t>EMI_per_sqm.kgCO2.IE.Res.HHnew.Thermal.SH.LPG.WH.LPG.Solar.LPG</t>
  </si>
  <si>
    <t>EMI_per_sqm.kgCO2.IE.Res.HHnew.Thermal.SH.LPG.WH.LPG.Solar.Solar</t>
  </si>
  <si>
    <t>EMI_per_sqm.kgCO2.IE.Res.HHnew.Thermal.SH.LPG.WH.Elc.NoSolar.Elec</t>
  </si>
  <si>
    <t>EMI_per_sqm.kgCO2.IE.Res.HHnew.Thermal.SH.LPG.WH.Elc.Solar</t>
  </si>
  <si>
    <t>EMI_per_sqm.kgCO2.IE.Res.HHnew.Thermal.SH.LPG.WH.Elc.Solar.Elec</t>
  </si>
  <si>
    <t>EMI_per_sqm.kgCO2.IE.Res.HHnew.Thermal.SH.LPG.WH.Elc.Solar.Solar</t>
  </si>
  <si>
    <t>EMI_per_sqm.kgCO2.IE.Res.HHnew.Thermal.SH.LPG.CO</t>
  </si>
  <si>
    <t>EMI_per_sqm.kgCO2.IE.Res.HHnew.Thermal.SH.LPG.CO.LPG.LPG</t>
  </si>
  <si>
    <t>EMI_per_sqm.kgCO2.IE.Res.HHnew.Thermal.SH.LPG.CO.Elc.Elec</t>
  </si>
  <si>
    <t>EMI_per_sqm.kgCO2.IE.Res.HHnew.Thermal.SH.Oil</t>
  </si>
  <si>
    <t>EMI_per_sqm.kgCO2.IE.Res.HHnew.Thermal.SH.Oil.SH</t>
  </si>
  <si>
    <t>EMI_per_sqm.kgCO2.IE.Res.HHnew.Thermal.SH.Oil.SH.Oil</t>
  </si>
  <si>
    <t>EMI_per_sqm.kgCO2.IE.Res.HHnew.Thermal.SH.Oil.SH.Elec</t>
  </si>
  <si>
    <t>EMI_per_sqm.kgCO2.IE.Res.HHnew.Thermal.SH.Oil.SC</t>
  </si>
  <si>
    <t>EMI_per_sqm.kgCO2.IE.Res.HHnew.Thermal.SH.Oil.SC.AC.Elec</t>
  </si>
  <si>
    <t>EMI_per_sqm.kgCO2.IE.Res.HHnew.Thermal.SH.Oil.WH</t>
  </si>
  <si>
    <t>EMI_per_sqm.kgCO2.IE.Res.HHnew.Thermal.SH.Oil.WH.Oil.NoSolar.Oil</t>
  </si>
  <si>
    <t>EMI_per_sqm.kgCO2.IE.Res.HHnew.Thermal.SH.Oil.WH.Oil.Solar</t>
  </si>
  <si>
    <t>EMI_per_sqm.kgCO2.IE.Res.HHnew.Thermal.SH.Oil.WH.Oil.Solar.Oil</t>
  </si>
  <si>
    <t>EMI_per_sqm.kgCO2.IE.Res.HHnew.Thermal.SH.Oil.WH.Oil.Solar.Solar</t>
  </si>
  <si>
    <t>EMI_per_sqm.kgCO2.IE.Res.HHnew.Thermal.SH.Oil.WH.Elc.NoSolar.Elec</t>
  </si>
  <si>
    <t>EMI_per_sqm.kgCO2.IE.Res.HHnew.Thermal.SH.Oil.WH.Elc.Solar</t>
  </si>
  <si>
    <t>EMI_per_sqm.kgCO2.IE.Res.HHnew.Thermal.SH.Oil.WH.Elc.Solar.Elec</t>
  </si>
  <si>
    <t>EMI_per_sqm.kgCO2.IE.Res.HHnew.Thermal.SH.Oil.WH.Elc.Solar.Solar</t>
  </si>
  <si>
    <t>EMI_per_sqm.kgCO2.IE.Res.HHnew.Thermal.SH.Oil.CO</t>
  </si>
  <si>
    <t>EMI_per_sqm.kgCO2.IE.Res.HHnew.Thermal.SH.Oil.CO.LPG.LPG</t>
  </si>
  <si>
    <t>EMI_per_sqm.kgCO2.IE.Res.HHnew.Thermal.SH.Oil.CO.Elc.Elec</t>
  </si>
  <si>
    <t>EMI_per_sqm.kgCO2.IE.Res.HHnew.Thermal.SH.Gas</t>
  </si>
  <si>
    <t>EMI_per_sqm.kgCO2.IE.Res.HHnew.Thermal.SH.Gas.SH</t>
  </si>
  <si>
    <t>EMI_per_sqm.kgCO2.IE.Res.HHnew.Thermal.SH.Gas.SH.Gas</t>
  </si>
  <si>
    <t>EMI_per_sqm.kgCO2.IE.Res.HHnew.Thermal.SH.Gas.SH.Elec</t>
  </si>
  <si>
    <t>EMI_per_sqm.kgCO2.IE.Res.HHnew.Thermal.SH.Gas.SC</t>
  </si>
  <si>
    <t>EMI_per_sqm.kgCO2.IE.Res.HHnew.Thermal.SH.Gas.SC.AC.Elec</t>
  </si>
  <si>
    <t>EMI_per_sqm.kgCO2.IE.Res.HHnew.Thermal.SH.Gas.WH</t>
  </si>
  <si>
    <t>EMI_per_sqm.kgCO2.IE.Res.HHnew.Thermal.SH.Gas.WH.Gas.NoSolar.Gas</t>
  </si>
  <si>
    <t>EMI_per_sqm.kgCO2.IE.Res.HHnew.Thermal.SH.Gas.WH.Gas.Solar</t>
  </si>
  <si>
    <t>EMI_per_sqm.kgCO2.IE.Res.HHnew.Thermal.SH.Gas.WH.Gas.Solar.Gas</t>
  </si>
  <si>
    <t>EMI_per_sqm.kgCO2.IE.Res.HHnew.Thermal.SH.Gas.WH.Gas.Solar.Solar</t>
  </si>
  <si>
    <t>EMI_per_sqm.kgCO2.IE.Res.HHnew.Thermal.SH.Gas.WH.Elc.NoSolar.Elec</t>
  </si>
  <si>
    <t>EMI_per_sqm.kgCO2.IE.Res.HHnew.Thermal.SH.Gas.WH.Elc.Solar</t>
  </si>
  <si>
    <t>EMI_per_sqm.kgCO2.IE.Res.HHnew.Thermal.SH.Gas.WH.Elc.Solar.Elec</t>
  </si>
  <si>
    <t>EMI_per_sqm.kgCO2.IE.Res.HHnew.Thermal.SH.Gas.WH.Elc.Solar.Solar</t>
  </si>
  <si>
    <t>EMI_per_sqm.kgCO2.IE.Res.HHnew.Thermal.SH.Gas.CO</t>
  </si>
  <si>
    <t>EMI_per_sqm.kgCO2.IE.Res.HHnew.Thermal.SH.Gas.CO.Gas.Gas</t>
  </si>
  <si>
    <t>EMI_per_sqm.kgCO2.IE.Res.HHnew.Thermal.SH.Gas.CO.Elc.Elec</t>
  </si>
  <si>
    <t>EMI_per_sqm.kgCO2.IE.Res.HHnew.Thermal.SH.Biomass</t>
  </si>
  <si>
    <t>EMI_per_sqm.kgCO2.IE.Res.HHnew.Thermal.SH.Biomass.SH</t>
  </si>
  <si>
    <t>EMI_per_sqm.kgCO2.IE.Res.HHnew.Thermal.SH.Biomass.SH.Biomass</t>
  </si>
  <si>
    <t>EMI_per_sqm.kgCO2.IE.Res.HHnew.Thermal.SH.Biomass.SH.Elec</t>
  </si>
  <si>
    <t>EMI_per_sqm.kgCO2.IE.Res.HHnew.Thermal.SH.Biomass.SC</t>
  </si>
  <si>
    <t>EMI_per_sqm.kgCO2.IE.Res.HHnew.Thermal.SH.Biomass.SC.AC.Elec</t>
  </si>
  <si>
    <t>EMI_per_sqm.kgCO2.IE.Res.HHnew.Thermal.SH.Biomass.WH</t>
  </si>
  <si>
    <t>EMI_per_sqm.kgCO2.IE.Res.HHnew.Thermal.SH.Biomass.WH.Biomass.NoSolar.Biomass</t>
  </si>
  <si>
    <t>EMI_per_sqm.kgCO2.IE.Res.HHnew.Thermal.SH.Biomass.WH.Biomass.Solar</t>
  </si>
  <si>
    <t>EMI_per_sqm.kgCO2.IE.Res.HHnew.Thermal.SH.Biomass.WH.Biomass.Solar.Biomass</t>
  </si>
  <si>
    <t>EMI_per_sqm.kgCO2.IE.Res.HHnew.Thermal.SH.Biomass.WH.Biomass.Solar.Solar</t>
  </si>
  <si>
    <t>EMI_per_sqm.kgCO2.IE.Res.HHnew.Thermal.SH.Biomass.WH.LPG.NoSolar.LPG</t>
  </si>
  <si>
    <t>EMI_per_sqm.kgCO2.IE.Res.HHnew.Thermal.SH.Biomass.WH.LPG.Solar</t>
  </si>
  <si>
    <t>EMI_per_sqm.kgCO2.IE.Res.HHnew.Thermal.SH.Biomass.WH.LPG.Solar.LPG</t>
  </si>
  <si>
    <t>EMI_per_sqm.kgCO2.IE.Res.HHnew.Thermal.SH.Biomass.WH.LPG.Solar.Solar</t>
  </si>
  <si>
    <t>EMI_per_sqm.kgCO2.IE.Res.HHnew.Thermal.SH.Biomass.WH.Elc.NoSolar.Elec</t>
  </si>
  <si>
    <t>EMI_per_sqm.kgCO2.IE.Res.HHnew.Thermal.SH.Biomass.WH.Elc.Solar</t>
  </si>
  <si>
    <t>EMI_per_sqm.kgCO2.IE.Res.HHnew.Thermal.SH.Biomass.WH.Elc.Solar.Elec</t>
  </si>
  <si>
    <t>EMI_per_sqm.kgCO2.IE.Res.HHnew.Thermal.SH.Biomass.WH.Elc.Solar.Solar</t>
  </si>
  <si>
    <t>EMI_per_sqm.kgCO2.IE.Res.HHnew.Thermal.SH.Biomass.CO</t>
  </si>
  <si>
    <t>EMI_per_sqm.kgCO2.IE.Res.HHnew.Thermal.SH.Biomass.CO.Biomass.Biomass</t>
  </si>
  <si>
    <t>EMI_per_sqm.kgCO2.IE.Res.HHnew.Thermal.SH.Biomass.CO.LPG.LPG</t>
  </si>
  <si>
    <t>EMI_per_sqm.kgCO2.IE.Res.HHnew.Thermal.SH.Biomass.CO.Elc.Elec</t>
  </si>
  <si>
    <t>EMI_per_sqm.kgCO2.IE.Res.HHnew.Thermal.SH.Geo</t>
  </si>
  <si>
    <t>EMI_per_sqm.kgCO2.IE.Res.HHnew.Thermal.SH.Geo.SH</t>
  </si>
  <si>
    <t>EMI_per_sqm.kgCO2.IE.Res.HHnew.Thermal.SH.Geo.SH.Geo</t>
  </si>
  <si>
    <t>EMI_per_sqm.kgCO2.IE.Res.HHnew.Thermal.SH.Geo.SH.Elec</t>
  </si>
  <si>
    <t>EMI_per_sqm.kgCO2.IE.Res.HHnew.Thermal.SH.Geo.SC</t>
  </si>
  <si>
    <t>EMI_per_sqm.kgCO2.IE.Res.HHnew.Thermal.SH.Geo.SC.AC.Elec</t>
  </si>
  <si>
    <t>EMI_per_sqm.kgCO2.IE.Res.HHnew.Thermal.SH.Geo.WH</t>
  </si>
  <si>
    <t>EMI_per_sqm.kgCO2.IE.Res.HHnew.Thermal.SH.Geo.WH.Geo.NoSolar.Geo</t>
  </si>
  <si>
    <t>EMI_per_sqm.kgCO2.IE.Res.HHnew.Thermal.SH.Geo.WH.Geo.Solar</t>
  </si>
  <si>
    <t>EMI_per_sqm.kgCO2.IE.Res.HHnew.Thermal.SH.Geo.WH.Geo.Solar.Geo</t>
  </si>
  <si>
    <t>EMI_per_sqm.kgCO2.IE.Res.HHnew.Thermal.SH.Geo.WH.Geo.Solar.Solar</t>
  </si>
  <si>
    <t>EMI_per_sqm.kgCO2.IE.Res.HHnew.Thermal.SH.Geo.WH.Elc.NoSolar.Elec</t>
  </si>
  <si>
    <t>EMI_per_sqm.kgCO2.IE.Res.HHnew.Thermal.SH.Geo.WH.Elc.Solar</t>
  </si>
  <si>
    <t>EMI_per_sqm.kgCO2.IE.Res.HHnew.Thermal.SH.Geo.WH.Elc.Solar.Elec</t>
  </si>
  <si>
    <t>EMI_per_sqm.kgCO2.IE.Res.HHnew.Thermal.SH.Geo.WH.Elc.Solar.Solar</t>
  </si>
  <si>
    <t>EMI_per_sqm.kgCO2.IE.Res.HHnew.Thermal.SH.Geo.CO</t>
  </si>
  <si>
    <t>EMI_per_sqm.kgCO2.IE.Res.HHnew.Thermal.SH.Geo.CO.LPG.LPG</t>
  </si>
  <si>
    <t>EMI_per_sqm.kgCO2.IE.Res.HHnew.Thermal.SH.Geo.CO.Elc.Elec</t>
  </si>
  <si>
    <t>EMI_per_sqm.kgCO2.IE.Res.HHnew.Thermal.SH.DistrHeat</t>
  </si>
  <si>
    <t>EMI_per_sqm.kgCO2.IE.Res.HHnew.Thermal.SH.DistrHeat.SH</t>
  </si>
  <si>
    <t>EMI_per_sqm.kgCO2.IE.Res.HHnew.Thermal.SH.DistrHeat.SH.Steam_Distr</t>
  </si>
  <si>
    <t>EMI_per_sqm.kgCO2.IE.Res.HHnew.Thermal.SH.DistrHeat.SH.Elec</t>
  </si>
  <si>
    <t>EMI_per_sqm.kgCO2.IE.Res.HHnew.Thermal.SH.DistrHeat.SC</t>
  </si>
  <si>
    <t>EMI_per_sqm.kgCO2.IE.Res.HHnew.Thermal.SH.DistrHeat.SC.AC.Elec</t>
  </si>
  <si>
    <t>EMI_per_sqm.kgCO2.IE.Res.HHnew.Thermal.SH.DistrHeat.WH</t>
  </si>
  <si>
    <t>EMI_per_sqm.kgCO2.IE.Res.HHnew.Thermal.SH.DistrHeat.WH.DistrHeat.NoSolar.Steam_Distr</t>
  </si>
  <si>
    <t>EMI_per_sqm.kgCO2.IE.Res.HHnew.Thermal.SH.DistrHeat.WH.DistrHeat.Solar</t>
  </si>
  <si>
    <t>EMI_per_sqm.kgCO2.IE.Res.HHnew.Thermal.SH.DistrHeat.WH.DistrHeat.Solar.Steam_Distr</t>
  </si>
  <si>
    <t>EMI_per_sqm.kgCO2.IE.Res.HHnew.Thermal.SH.DistrHeat.WH.DistrHeat.Solar.Solar</t>
  </si>
  <si>
    <t>EMI_per_sqm.kgCO2.IE.Res.HHnew.Thermal.SH.DistrHeat.WH.Elc.NoSolar.Elec</t>
  </si>
  <si>
    <t>EMI_per_sqm.kgCO2.IE.Res.HHnew.Thermal.SH.DistrHeat.WH.Elc.Solar</t>
  </si>
  <si>
    <t>EMI_per_sqm.kgCO2.IE.Res.HHnew.Thermal.SH.DistrHeat.WH.Elc.Solar.Elec</t>
  </si>
  <si>
    <t>EMI_per_sqm.kgCO2.IE.Res.HHnew.Thermal.SH.DistrHeat.WH.Elc.Solar.Solar</t>
  </si>
  <si>
    <t>EMI_per_sqm.kgCO2.IE.Res.HHnew.Thermal.SH.DistrHeat.CO</t>
  </si>
  <si>
    <t>EMI_per_sqm.kgCO2.IE.Res.HHnew.Thermal.SH.DistrHeat.CO.LPG.LPG</t>
  </si>
  <si>
    <t>EMI_per_sqm.kgCO2.IE.Res.HHnew.Thermal.SH.DistrHeat.CO.Elc.Elec</t>
  </si>
  <si>
    <t>EMI_per_sqm.kgCO2.IE.Res.HHnew.Thermal.SH.AdvElc</t>
  </si>
  <si>
    <t>EMI_per_sqm.kgCO2.IE.Res.HHnew.Thermal.SH.AdvElc.SH</t>
  </si>
  <si>
    <t>EMI_per_sqm.kgCO2.IE.Res.HHnew.Thermal.SH.AdvElc.SH.Elec</t>
  </si>
  <si>
    <t>EMI_per_sqm.kgCO2.IE.Res.HHnew.Thermal.SH.AdvElc.SC</t>
  </si>
  <si>
    <t>EMI_per_sqm.kgCO2.IE.Res.HHnew.Thermal.SH.AdvElc.SC.AC.Elec</t>
  </si>
  <si>
    <t>EMI_per_sqm.kgCO2.IE.Res.HHnew.Thermal.SH.AdvElc.WH</t>
  </si>
  <si>
    <t>EMI_per_sqm.kgCO2.IE.Res.HHnew.Thermal.SH.AdvElc.WH.LPG.NoSolar.LPG</t>
  </si>
  <si>
    <t>EMI_per_sqm.kgCO2.IE.Res.HHnew.Thermal.SH.AdvElc.WH.LPG.Solar</t>
  </si>
  <si>
    <t>EMI_per_sqm.kgCO2.IE.Res.HHnew.Thermal.SH.AdvElc.WH.LPG.Solar.LPG</t>
  </si>
  <si>
    <t>EMI_per_sqm.kgCO2.IE.Res.HHnew.Thermal.SH.AdvElc.WH.LPG.Solar.Solar</t>
  </si>
  <si>
    <t>EMI_per_sqm.kgCO2.IE.Res.HHnew.Thermal.SH.AdvElc.WH.Elc.NoSolar.Elec</t>
  </si>
  <si>
    <t>EMI_per_sqm.kgCO2.IE.Res.HHnew.Thermal.SH.AdvElc.WH.Elc.Solar</t>
  </si>
  <si>
    <t>EMI_per_sqm.kgCO2.IE.Res.HHnew.Thermal.SH.AdvElc.WH.Elc.Solar.Elec</t>
  </si>
  <si>
    <t>EMI_per_sqm.kgCO2.IE.Res.HHnew.Thermal.SH.AdvElc.WH.Elc.Solar.Solar</t>
  </si>
  <si>
    <t>EMI_per_sqm.kgCO2.IE.Res.HHnew.Thermal.SH.AdvElc.CO</t>
  </si>
  <si>
    <t>EMI_per_sqm.kgCO2.IE.Res.HHnew.Thermal.SH.AdvElc.CO.LPG.LPG</t>
  </si>
  <si>
    <t>EMI_per_sqm.kgCO2.IE.Res.HHnew.Thermal.SH.AdvElc.CO.Elc.Elec</t>
  </si>
  <si>
    <t>EMI_per_sqm.kgCO2.IE.Res.HHnew.Thermal.SH.ConvElc</t>
  </si>
  <si>
    <t>EMI_per_sqm.kgCO2.IE.Res.HHnew.Thermal.SH.ConvElc.SH</t>
  </si>
  <si>
    <t>EMI_per_sqm.kgCO2.IE.Res.HHnew.Thermal.SH.ConvElc.SH.Elec</t>
  </si>
  <si>
    <t>EMI_per_sqm.kgCO2.IE.Res.HHnew.Thermal.SH.ConvElc.SC</t>
  </si>
  <si>
    <t>EMI_per_sqm.kgCO2.IE.Res.HHnew.Thermal.SH.ConvElc.SC.AC.Elec</t>
  </si>
  <si>
    <t>EMI_per_sqm.kgCO2.IE.Res.HHnew.Thermal.SH.ConvElc.WH</t>
  </si>
  <si>
    <t>EMI_per_sqm.kgCO2.IE.Res.HHnew.Thermal.SH.ConvElc.WH.LPG.NoSolar.LPG</t>
  </si>
  <si>
    <t>EMI_per_sqm.kgCO2.IE.Res.HHnew.Thermal.SH.ConvElc.WH.LPG.Solar</t>
  </si>
  <si>
    <t>EMI_per_sqm.kgCO2.IE.Res.HHnew.Thermal.SH.ConvElc.WH.LPG.Solar.LPG</t>
  </si>
  <si>
    <t>EMI_per_sqm.kgCO2.IE.Res.HHnew.Thermal.SH.ConvElc.WH.LPG.Solar.Solar</t>
  </si>
  <si>
    <t>EMI_per_sqm.kgCO2.IE.Res.HHnew.Thermal.SH.ConvElc.WH.Elc.NoSolar.Elec</t>
  </si>
  <si>
    <t>EMI_per_sqm.kgCO2.IE.Res.HHnew.Thermal.SH.ConvElc.WH.Elc.Solar</t>
  </si>
  <si>
    <t>EMI_per_sqm.kgCO2.IE.Res.HHnew.Thermal.SH.ConvElc.WH.Elc.Solar.Elec</t>
  </si>
  <si>
    <t>EMI_per_sqm.kgCO2.IE.Res.HHnew.Thermal.SH.ConvElc.WH.Elc.Solar.Solar</t>
  </si>
  <si>
    <t>EMI_per_sqm.kgCO2.IE.Res.HHnew.Thermal.SH.ConvElc.CO</t>
  </si>
  <si>
    <t>EMI_per_sqm.kgCO2.IE.Res.HHnew.Thermal.SH.ConvElc.CO.LPG.LPG</t>
  </si>
  <si>
    <t>EMI_per_sqm.kgCO2.IE.Res.HHnew.Thermal.SH.ConvElc.CO.Elc.Elec</t>
  </si>
  <si>
    <t>IE - Household type: Solids</t>
  </si>
  <si>
    <t>IE - Household type: LPG</t>
  </si>
  <si>
    <t>IE - Household type: Diesel oil</t>
  </si>
  <si>
    <t>IE - Household type: Gas</t>
  </si>
  <si>
    <t>IE - Household type: Biomass</t>
  </si>
  <si>
    <t>IE - Household type: Geothermal</t>
  </si>
  <si>
    <t>IE - Household type: Distributed heat</t>
  </si>
  <si>
    <t>IE - Household type: Advanced electric heating</t>
  </si>
  <si>
    <t>IE - Household type: Conventional electric heating</t>
  </si>
  <si>
    <t>IE - Residential / specific electric uses</t>
  </si>
  <si>
    <t>IE - Refrigerators and freezers</t>
  </si>
  <si>
    <t>IE - Washing machines</t>
  </si>
  <si>
    <t>IE - Clothes dryers</t>
  </si>
  <si>
    <t>IE - Dishwashers</t>
  </si>
  <si>
    <t>IE - TV and multimedia</t>
  </si>
  <si>
    <t>IE - ICT equipment</t>
  </si>
  <si>
    <t>IE - Lighting</t>
  </si>
  <si>
    <t>IE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</si>
</sst>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45432.785995370374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62043.38553409298</v>
      </c>
      <c r="C3" s="182">
        <v>64981.080071008131</v>
      </c>
      <c r="D3" s="182">
        <v>67343.482609178798</v>
      </c>
      <c r="E3" s="182">
        <v>69223.604145055549</v>
      </c>
      <c r="F3" s="182">
        <v>71866.350003678046</v>
      </c>
      <c r="G3" s="182">
        <v>76913.133027665361</v>
      </c>
      <c r="H3" s="182">
        <v>81826.187061983728</v>
      </c>
      <c r="I3" s="182">
        <v>87287.456138631329</v>
      </c>
      <c r="J3" s="182">
        <v>87454.275207752231</v>
      </c>
      <c r="K3" s="182">
        <v>82798.400677748956</v>
      </c>
      <c r="L3" s="182">
        <v>83048.536781861752</v>
      </c>
      <c r="M3" s="182">
        <v>81928.769849496253</v>
      </c>
      <c r="N3" s="182">
        <v>81380.296707915957</v>
      </c>
      <c r="O3" s="182">
        <v>81646.994513392579</v>
      </c>
      <c r="P3" s="182">
        <v>83853.503823995838</v>
      </c>
      <c r="Q3" s="182">
        <v>86701.2</v>
      </c>
      <c r="R3" s="182">
        <v>90877.571944773488</v>
      </c>
      <c r="S3" s="182">
        <v>93228.262255839742</v>
      </c>
      <c r="T3" s="182">
        <v>96777.953301995833</v>
      </c>
      <c r="U3" s="182">
        <v>99165.121120363357</v>
      </c>
      <c r="V3" s="182">
        <v>88462.889891018422</v>
      </c>
      <c r="W3" s="182">
        <v>95942.317255096961</v>
      </c>
      <c r="DA3" s="210" t="s">
        <v>221</v>
      </c>
    </row>
    <row r="4" spans="1:105" ht="12" customHeight="1" x14ac:dyDescent="0.25">
      <c r="A4" s="183" t="s">
        <v>90</v>
      </c>
      <c r="B4" s="36">
        <v>3777565</v>
      </c>
      <c r="C4" s="36">
        <v>3832783</v>
      </c>
      <c r="D4" s="36">
        <v>3899702</v>
      </c>
      <c r="E4" s="36">
        <v>3964191</v>
      </c>
      <c r="F4" s="36">
        <v>4028851</v>
      </c>
      <c r="G4" s="36">
        <v>4111672</v>
      </c>
      <c r="H4" s="36">
        <v>4208156</v>
      </c>
      <c r="I4" s="36">
        <v>4340118</v>
      </c>
      <c r="J4" s="36">
        <v>4457765</v>
      </c>
      <c r="K4" s="36">
        <v>4521322</v>
      </c>
      <c r="L4" s="36">
        <v>4549428</v>
      </c>
      <c r="M4" s="36">
        <v>4570881</v>
      </c>
      <c r="N4" s="36">
        <v>4589287</v>
      </c>
      <c r="O4" s="36">
        <v>4609779</v>
      </c>
      <c r="P4" s="36">
        <v>4637852</v>
      </c>
      <c r="Q4" s="36">
        <v>4677627</v>
      </c>
      <c r="R4" s="36">
        <v>4726286</v>
      </c>
      <c r="S4" s="36">
        <v>4784383</v>
      </c>
      <c r="T4" s="36">
        <v>4830392</v>
      </c>
      <c r="U4" s="36">
        <v>4904240</v>
      </c>
      <c r="V4" s="36">
        <v>4964440</v>
      </c>
      <c r="W4" s="36">
        <v>5006324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1295943</v>
      </c>
      <c r="C6" s="35">
        <v>1324568</v>
      </c>
      <c r="D6" s="35">
        <v>1357691</v>
      </c>
      <c r="E6" s="35">
        <v>1390456</v>
      </c>
      <c r="F6" s="35">
        <v>1413632</v>
      </c>
      <c r="G6" s="35">
        <v>1460111</v>
      </c>
      <c r="H6" s="35">
        <v>1491196</v>
      </c>
      <c r="I6" s="35">
        <v>1546177</v>
      </c>
      <c r="J6" s="35">
        <v>1610464</v>
      </c>
      <c r="K6" s="35">
        <v>1669617</v>
      </c>
      <c r="L6" s="35">
        <v>1700721</v>
      </c>
      <c r="M6" s="35">
        <v>1696689</v>
      </c>
      <c r="N6" s="35">
        <v>1711782</v>
      </c>
      <c r="O6" s="35">
        <v>1718784</v>
      </c>
      <c r="P6" s="35">
        <v>1727641</v>
      </c>
      <c r="Q6" s="35">
        <v>1740189</v>
      </c>
      <c r="R6" s="35">
        <v>1758945</v>
      </c>
      <c r="S6" s="35">
        <v>1797964</v>
      </c>
      <c r="T6" s="35">
        <v>1846480</v>
      </c>
      <c r="U6" s="35">
        <v>1869706</v>
      </c>
      <c r="V6" s="35">
        <v>1913079</v>
      </c>
      <c r="W6" s="35">
        <v>1934437</v>
      </c>
      <c r="DA6" s="59" t="s">
        <v>223</v>
      </c>
    </row>
    <row r="7" spans="1:105" ht="12" customHeight="1" x14ac:dyDescent="0.25">
      <c r="A7" s="185" t="s">
        <v>187</v>
      </c>
      <c r="B7" s="114">
        <v>135554.07065733516</v>
      </c>
      <c r="C7" s="114">
        <v>138915.40261032013</v>
      </c>
      <c r="D7" s="114">
        <v>142853.8442381729</v>
      </c>
      <c r="E7" s="114">
        <v>146796.92683075005</v>
      </c>
      <c r="F7" s="114">
        <v>149678.13016156314</v>
      </c>
      <c r="G7" s="114">
        <v>155230.22355162574</v>
      </c>
      <c r="H7" s="114">
        <v>159069.56889369537</v>
      </c>
      <c r="I7" s="114">
        <v>165669.5727380859</v>
      </c>
      <c r="J7" s="114">
        <v>173460.22922310219</v>
      </c>
      <c r="K7" s="114">
        <v>180742.3646103616</v>
      </c>
      <c r="L7" s="114">
        <v>184829.34818738364</v>
      </c>
      <c r="M7" s="114">
        <v>184925.24667715596</v>
      </c>
      <c r="N7" s="114">
        <v>187257.32655398379</v>
      </c>
      <c r="O7" s="114">
        <v>188658.26931242767</v>
      </c>
      <c r="P7" s="114">
        <v>190309.84636741638</v>
      </c>
      <c r="Q7" s="114">
        <v>192433.13202854901</v>
      </c>
      <c r="R7" s="114">
        <v>195369.93636233915</v>
      </c>
      <c r="S7" s="114">
        <v>200837.44230736545</v>
      </c>
      <c r="T7" s="114">
        <v>207558.4193499416</v>
      </c>
      <c r="U7" s="114">
        <v>211226.03052910641</v>
      </c>
      <c r="V7" s="114">
        <v>217462.31299999999</v>
      </c>
      <c r="W7" s="114">
        <v>221065.49447319296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56798</v>
      </c>
      <c r="D8" s="138">
        <v>61918</v>
      </c>
      <c r="E8" s="138">
        <v>62280</v>
      </c>
      <c r="F8" s="138">
        <v>53403</v>
      </c>
      <c r="G8" s="138">
        <v>77210</v>
      </c>
      <c r="H8" s="138">
        <v>62827</v>
      </c>
      <c r="I8" s="138">
        <v>87398</v>
      </c>
      <c r="J8" s="138">
        <v>97900</v>
      </c>
      <c r="K8" s="138">
        <v>94163</v>
      </c>
      <c r="L8" s="138">
        <v>67400</v>
      </c>
      <c r="M8" s="138">
        <v>36972</v>
      </c>
      <c r="N8" s="138">
        <v>51978</v>
      </c>
      <c r="O8" s="138">
        <v>44215</v>
      </c>
      <c r="P8" s="138">
        <v>46222</v>
      </c>
      <c r="Q8" s="138">
        <v>50105</v>
      </c>
      <c r="R8" s="138">
        <v>56586</v>
      </c>
      <c r="S8" s="138">
        <v>77257</v>
      </c>
      <c r="T8" s="138">
        <v>87602</v>
      </c>
      <c r="U8" s="138">
        <v>63367</v>
      </c>
      <c r="V8" s="138">
        <v>84019</v>
      </c>
      <c r="W8" s="138">
        <v>62947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6308.1936842718351</v>
      </c>
      <c r="D9" s="39">
        <v>6950.3638069748022</v>
      </c>
      <c r="E9" s="39">
        <v>7030.3159010261079</v>
      </c>
      <c r="F9" s="39">
        <v>6042.9109782630603</v>
      </c>
      <c r="G9" s="39">
        <v>8766.5188280414059</v>
      </c>
      <c r="H9" s="39">
        <v>7159.5201574782841</v>
      </c>
      <c r="I9" s="39">
        <v>9990.7828435431475</v>
      </c>
      <c r="J9" s="39">
        <v>11306.535637884097</v>
      </c>
      <c r="K9" s="39">
        <v>10944.139050779584</v>
      </c>
      <c r="L9" s="39">
        <v>7883.5012854232918</v>
      </c>
      <c r="M9" s="39">
        <v>4384.8673049388335</v>
      </c>
      <c r="N9" s="39">
        <v>6190.2062729701083</v>
      </c>
      <c r="O9" s="39">
        <v>5293.3775579461962</v>
      </c>
      <c r="P9" s="39">
        <v>5559.9108706822462</v>
      </c>
      <c r="Q9" s="39">
        <v>6051.702444646683</v>
      </c>
      <c r="R9" s="39">
        <v>6893.7765871739412</v>
      </c>
      <c r="S9" s="39">
        <v>9467.1545050286913</v>
      </c>
      <c r="T9" s="39">
        <v>10809.32537711911</v>
      </c>
      <c r="U9" s="39">
        <v>7866.3112379298118</v>
      </c>
      <c r="V9" s="39">
        <v>10487.804918978123</v>
      </c>
      <c r="W9" s="39">
        <v>7953.3405809375927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2792.71</v>
      </c>
      <c r="C11" s="41">
        <v>2800.86</v>
      </c>
      <c r="D11" s="41">
        <v>2699.57</v>
      </c>
      <c r="E11" s="41">
        <v>2630.34</v>
      </c>
      <c r="F11" s="41">
        <v>2700.72</v>
      </c>
      <c r="G11" s="41">
        <v>2608.3000000000002</v>
      </c>
      <c r="H11" s="41">
        <v>2601.42</v>
      </c>
      <c r="I11" s="41">
        <v>2523.35</v>
      </c>
      <c r="J11" s="41">
        <v>2803.54</v>
      </c>
      <c r="K11" s="41">
        <v>2817.65</v>
      </c>
      <c r="L11" s="41">
        <v>3166.33</v>
      </c>
      <c r="M11" s="41">
        <v>2766.1</v>
      </c>
      <c r="N11" s="41">
        <v>2861.13</v>
      </c>
      <c r="O11" s="41">
        <v>2835.61</v>
      </c>
      <c r="P11" s="41">
        <v>2629.47</v>
      </c>
      <c r="Q11" s="41">
        <v>2912.09</v>
      </c>
      <c r="R11" s="41">
        <v>2744.05</v>
      </c>
      <c r="S11" s="41">
        <v>2668.92</v>
      </c>
      <c r="T11" s="41">
        <v>2754.34</v>
      </c>
      <c r="U11" s="41">
        <v>2706.58</v>
      </c>
      <c r="V11" s="41">
        <v>2744.36</v>
      </c>
      <c r="W11" s="41">
        <v>2643.76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2750.8304761904765</v>
      </c>
      <c r="C12" s="187">
        <f t="shared" ref="C12:W12" si="0">AVERAGE($B11:$V11)</f>
        <v>2750.8304761904765</v>
      </c>
      <c r="D12" s="187">
        <f t="shared" si="0"/>
        <v>2750.8304761904765</v>
      </c>
      <c r="E12" s="187">
        <f t="shared" si="0"/>
        <v>2750.8304761904765</v>
      </c>
      <c r="F12" s="187">
        <f t="shared" si="0"/>
        <v>2750.8304761904765</v>
      </c>
      <c r="G12" s="187">
        <f t="shared" si="0"/>
        <v>2750.8304761904765</v>
      </c>
      <c r="H12" s="187">
        <f t="shared" si="0"/>
        <v>2750.8304761904765</v>
      </c>
      <c r="I12" s="187">
        <f t="shared" si="0"/>
        <v>2750.8304761904765</v>
      </c>
      <c r="J12" s="187">
        <f t="shared" si="0"/>
        <v>2750.8304761904765</v>
      </c>
      <c r="K12" s="187">
        <f t="shared" si="0"/>
        <v>2750.8304761904765</v>
      </c>
      <c r="L12" s="187">
        <f t="shared" si="0"/>
        <v>2750.8304761904765</v>
      </c>
      <c r="M12" s="187">
        <f t="shared" si="0"/>
        <v>2750.8304761904765</v>
      </c>
      <c r="N12" s="187">
        <f t="shared" si="0"/>
        <v>2750.8304761904765</v>
      </c>
      <c r="O12" s="187">
        <f t="shared" si="0"/>
        <v>2750.8304761904765</v>
      </c>
      <c r="P12" s="187">
        <f t="shared" si="0"/>
        <v>2750.8304761904765</v>
      </c>
      <c r="Q12" s="187">
        <f t="shared" si="0"/>
        <v>2750.8304761904765</v>
      </c>
      <c r="R12" s="187">
        <f t="shared" si="0"/>
        <v>2750.8304761904765</v>
      </c>
      <c r="S12" s="187">
        <f t="shared" si="0"/>
        <v>2750.8304761904765</v>
      </c>
      <c r="T12" s="187">
        <f t="shared" si="0"/>
        <v>2750.8304761904765</v>
      </c>
      <c r="U12" s="187">
        <f t="shared" si="0"/>
        <v>2750.8304761904765</v>
      </c>
      <c r="V12" s="187">
        <f t="shared" si="0"/>
        <v>2750.8304761904765</v>
      </c>
      <c r="W12" s="187">
        <f t="shared" si="0"/>
        <v>2750.8304761904765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1.0152243201360489</v>
      </c>
      <c r="C13" s="189">
        <f t="shared" si="1"/>
        <v>1.018187061777361</v>
      </c>
      <c r="D13" s="189">
        <f t="shared" si="1"/>
        <v>0.98136545431128674</v>
      </c>
      <c r="E13" s="189">
        <f t="shared" si="1"/>
        <v>0.95619850905631265</v>
      </c>
      <c r="F13" s="189">
        <f t="shared" si="1"/>
        <v>0.98178350988030605</v>
      </c>
      <c r="G13" s="189">
        <f t="shared" si="1"/>
        <v>0.9481863831944084</v>
      </c>
      <c r="H13" s="189">
        <f t="shared" si="1"/>
        <v>0.94568532031192654</v>
      </c>
      <c r="I13" s="189">
        <f t="shared" si="1"/>
        <v>0.91730480007422854</v>
      </c>
      <c r="J13" s="189">
        <f t="shared" si="1"/>
        <v>1.0191613130164674</v>
      </c>
      <c r="K13" s="189">
        <f t="shared" si="1"/>
        <v>1.0242906730850458</v>
      </c>
      <c r="L13" s="189">
        <f t="shared" si="1"/>
        <v>1.151045121611759</v>
      </c>
      <c r="M13" s="189">
        <f t="shared" si="1"/>
        <v>1.0055508777955193</v>
      </c>
      <c r="N13" s="189">
        <f t="shared" si="1"/>
        <v>1.0400968088598006</v>
      </c>
      <c r="O13" s="189">
        <f t="shared" si="1"/>
        <v>1.0308196104933851</v>
      </c>
      <c r="P13" s="189">
        <f t="shared" si="1"/>
        <v>0.9558822409301847</v>
      </c>
      <c r="Q13" s="189">
        <f t="shared" si="1"/>
        <v>1.0586221234660909</v>
      </c>
      <c r="R13" s="189">
        <f t="shared" ref="R13:V13" si="2">R11/R12</f>
        <v>0.99753511666779759</v>
      </c>
      <c r="S13" s="189">
        <f t="shared" si="2"/>
        <v>0.97022336458046254</v>
      </c>
      <c r="T13" s="189">
        <f t="shared" si="2"/>
        <v>1.0012758051940678</v>
      </c>
      <c r="U13" s="189">
        <f t="shared" si="2"/>
        <v>0.98391377564939686</v>
      </c>
      <c r="V13" s="189">
        <f t="shared" si="2"/>
        <v>0.99764780990814195</v>
      </c>
      <c r="W13" s="189">
        <f t="shared" ref="W13" si="3">W11/W12</f>
        <v>0.96107703578347936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2.9149160109665315</v>
      </c>
      <c r="C17" s="14">
        <f t="shared" si="4"/>
        <v>2.893609841095361</v>
      </c>
      <c r="D17" s="14">
        <f t="shared" si="4"/>
        <v>2.8723045228995403</v>
      </c>
      <c r="E17" s="14">
        <f t="shared" si="4"/>
        <v>2.8510006789139677</v>
      </c>
      <c r="F17" s="14">
        <f t="shared" si="4"/>
        <v>2.8499998585204636</v>
      </c>
      <c r="G17" s="14">
        <f t="shared" si="4"/>
        <v>2.8159996055094441</v>
      </c>
      <c r="H17" s="14">
        <f t="shared" si="4"/>
        <v>2.8220005954951595</v>
      </c>
      <c r="I17" s="14">
        <f t="shared" si="4"/>
        <v>2.80699945737131</v>
      </c>
      <c r="J17" s="14">
        <f t="shared" si="4"/>
        <v>2.7680004023685099</v>
      </c>
      <c r="K17" s="14">
        <f t="shared" si="4"/>
        <v>2.7079994992863634</v>
      </c>
      <c r="L17" s="14">
        <f t="shared" si="4"/>
        <v>2.6749996031095047</v>
      </c>
      <c r="M17" s="14">
        <f t="shared" si="4"/>
        <v>2.6940004915455926</v>
      </c>
      <c r="N17" s="14">
        <f t="shared" si="4"/>
        <v>2.6809996833708967</v>
      </c>
      <c r="O17" s="14">
        <f t="shared" si="4"/>
        <v>2.6820001815236818</v>
      </c>
      <c r="P17" s="14">
        <f t="shared" si="4"/>
        <v>2.6844998469010632</v>
      </c>
      <c r="Q17" s="14">
        <f t="shared" si="4"/>
        <v>2.6879994069609681</v>
      </c>
      <c r="R17" s="14">
        <f t="shared" ref="R17:V17" si="5">R4/R6</f>
        <v>2.6870004462902477</v>
      </c>
      <c r="S17" s="14">
        <f t="shared" si="5"/>
        <v>2.6610004427229912</v>
      </c>
      <c r="T17" s="14">
        <f t="shared" si="5"/>
        <v>2.6160001733027167</v>
      </c>
      <c r="U17" s="14">
        <f t="shared" si="5"/>
        <v>2.6230006214880843</v>
      </c>
      <c r="V17" s="14">
        <f t="shared" si="5"/>
        <v>2.5949999973864122</v>
      </c>
      <c r="W17" s="14">
        <f t="shared" ref="W17" si="6">W4/W6</f>
        <v>2.5880005396919104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35.883980992341669</v>
      </c>
      <c r="C18" s="94">
        <f t="shared" si="7"/>
        <v>36.244004059274978</v>
      </c>
      <c r="D18" s="94">
        <f t="shared" si="7"/>
        <v>36.631989890041055</v>
      </c>
      <c r="E18" s="94">
        <f t="shared" si="7"/>
        <v>37.030740151206146</v>
      </c>
      <c r="F18" s="94">
        <f t="shared" si="7"/>
        <v>37.151567571390238</v>
      </c>
      <c r="G18" s="94">
        <f t="shared" si="7"/>
        <v>37.753552217109181</v>
      </c>
      <c r="H18" s="94">
        <f t="shared" si="7"/>
        <v>37.800302292428171</v>
      </c>
      <c r="I18" s="94">
        <f t="shared" si="7"/>
        <v>38.171674765083786</v>
      </c>
      <c r="J18" s="94">
        <f t="shared" si="7"/>
        <v>38.911927663998028</v>
      </c>
      <c r="K18" s="94">
        <f t="shared" si="7"/>
        <v>39.975556841640916</v>
      </c>
      <c r="L18" s="94">
        <f t="shared" si="7"/>
        <v>40.626942153471525</v>
      </c>
      <c r="M18" s="94">
        <f t="shared" si="7"/>
        <v>40.457243729853381</v>
      </c>
      <c r="N18" s="94">
        <f t="shared" si="7"/>
        <v>40.803141436563848</v>
      </c>
      <c r="O18" s="94">
        <f t="shared" si="7"/>
        <v>40.925664616986559</v>
      </c>
      <c r="P18" s="94">
        <f t="shared" si="7"/>
        <v>41.034049031192971</v>
      </c>
      <c r="Q18" s="94">
        <f t="shared" si="7"/>
        <v>41.139050212543459</v>
      </c>
      <c r="R18" s="94">
        <f t="shared" ref="R18:V18" si="8">R7*1000/R4</f>
        <v>41.336884048561423</v>
      </c>
      <c r="S18" s="94">
        <f t="shared" si="8"/>
        <v>41.97771004272974</v>
      </c>
      <c r="T18" s="94">
        <f t="shared" si="8"/>
        <v>42.969270268322241</v>
      </c>
      <c r="U18" s="94">
        <f t="shared" si="8"/>
        <v>43.070084361512976</v>
      </c>
      <c r="V18" s="94">
        <f t="shared" si="8"/>
        <v>43.803996623989818</v>
      </c>
      <c r="W18" s="94">
        <f t="shared" ref="W18" si="9">W7*1000/W4</f>
        <v>44.157248806348321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104.59879073179543</v>
      </c>
      <c r="C19" s="15">
        <f t="shared" si="10"/>
        <v>104.87600682661828</v>
      </c>
      <c r="D19" s="15">
        <f t="shared" si="10"/>
        <v>105.21823024397517</v>
      </c>
      <c r="E19" s="15">
        <f t="shared" si="10"/>
        <v>105.57466531177545</v>
      </c>
      <c r="F19" s="15">
        <f t="shared" si="10"/>
        <v>105.88196232227563</v>
      </c>
      <c r="G19" s="15">
        <f t="shared" si="10"/>
        <v>106.31398814995964</v>
      </c>
      <c r="H19" s="15">
        <f t="shared" si="10"/>
        <v>106.67247557912934</v>
      </c>
      <c r="I19" s="15">
        <f t="shared" si="10"/>
        <v>107.1478703525443</v>
      </c>
      <c r="J19" s="15">
        <f t="shared" si="10"/>
        <v>107.7082314308809</v>
      </c>
      <c r="K19" s="15">
        <f t="shared" si="10"/>
        <v>108.25378791085717</v>
      </c>
      <c r="L19" s="15">
        <f t="shared" si="10"/>
        <v>108.67705413608914</v>
      </c>
      <c r="M19" s="15">
        <f t="shared" si="10"/>
        <v>108.99183449480485</v>
      </c>
      <c r="N19" s="15">
        <f t="shared" si="10"/>
        <v>109.39320927196557</v>
      </c>
      <c r="O19" s="15">
        <f t="shared" si="10"/>
        <v>109.76263993173527</v>
      </c>
      <c r="P19" s="15">
        <f t="shared" si="10"/>
        <v>110.15589834196825</v>
      </c>
      <c r="Q19" s="15">
        <f t="shared" si="10"/>
        <v>110.58174257425431</v>
      </c>
      <c r="R19" s="15">
        <f t="shared" ref="R19:V19" si="11">R7*1000/R6</f>
        <v>111.07222588673277</v>
      </c>
      <c r="S19" s="15">
        <f t="shared" si="11"/>
        <v>111.70270500820119</v>
      </c>
      <c r="T19" s="15">
        <f t="shared" si="11"/>
        <v>112.40761846862225</v>
      </c>
      <c r="U19" s="15">
        <f t="shared" si="11"/>
        <v>112.97285804779276</v>
      </c>
      <c r="V19" s="15">
        <f t="shared" si="11"/>
        <v>113.67137112476797</v>
      </c>
      <c r="W19" s="15">
        <f t="shared" ref="W19" si="12">W7*1000/W6</f>
        <v>114.27898374213942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38.382389041328352</v>
      </c>
      <c r="D20" s="4">
        <f t="shared" si="13"/>
        <v>39.080502185448971</v>
      </c>
      <c r="E20" s="4">
        <f t="shared" si="13"/>
        <v>39.593957764001154</v>
      </c>
      <c r="F20" s="4">
        <f t="shared" si="13"/>
        <v>39.704131729539576</v>
      </c>
      <c r="G20" s="4">
        <f t="shared" si="13"/>
        <v>40.320046825392737</v>
      </c>
      <c r="H20" s="4">
        <f t="shared" si="13"/>
        <v>40.38131826211545</v>
      </c>
      <c r="I20" s="4">
        <f t="shared" si="13"/>
        <v>40.724493939218206</v>
      </c>
      <c r="J20" s="4">
        <f t="shared" si="13"/>
        <v>41.723498358288424</v>
      </c>
      <c r="K20" s="4">
        <f t="shared" si="13"/>
        <v>42.919310471141443</v>
      </c>
      <c r="L20" s="4">
        <f t="shared" si="13"/>
        <v>43.725574503456826</v>
      </c>
      <c r="M20" s="4">
        <f t="shared" si="13"/>
        <v>44.023629038146609</v>
      </c>
      <c r="N20" s="4">
        <f t="shared" si="13"/>
        <v>44.421047300464565</v>
      </c>
      <c r="O20" s="4">
        <f t="shared" si="13"/>
        <v>44.637970364951506</v>
      </c>
      <c r="P20" s="4">
        <f t="shared" si="13"/>
        <v>44.808015803104112</v>
      </c>
      <c r="Q20" s="4">
        <f t="shared" si="13"/>
        <v>44.933198169273467</v>
      </c>
      <c r="R20" s="4">
        <f t="shared" ref="R20:V20" si="14">IF(SUM(R21)=0,"",R21/R17)</f>
        <v>45.339890916918563</v>
      </c>
      <c r="S20" s="4">
        <f t="shared" si="14"/>
        <v>46.050746879216135</v>
      </c>
      <c r="T20" s="4">
        <f t="shared" si="14"/>
        <v>47.167928127711981</v>
      </c>
      <c r="U20" s="4">
        <f t="shared" si="14"/>
        <v>47.327066424325054</v>
      </c>
      <c r="V20" s="4">
        <f t="shared" si="14"/>
        <v>48.102730637705108</v>
      </c>
      <c r="W20" s="4">
        <f t="shared" ref="W20" si="15">IF(SUM(W21)=0,"",W21/W17)</f>
        <v>48.82139459376539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111.06365865473846</v>
      </c>
      <c r="D21" s="3">
        <f t="shared" si="16"/>
        <v>112.25110318445044</v>
      </c>
      <c r="E21" s="3">
        <f t="shared" si="16"/>
        <v>112.88240046605826</v>
      </c>
      <c r="F21" s="3">
        <f t="shared" si="16"/>
        <v>113.15676981186563</v>
      </c>
      <c r="G21" s="3">
        <f t="shared" si="16"/>
        <v>113.54123595442826</v>
      </c>
      <c r="H21" s="3">
        <f t="shared" si="16"/>
        <v>113.95610418256935</v>
      </c>
      <c r="I21" s="3">
        <f t="shared" si="16"/>
        <v>114.3136323891067</v>
      </c>
      <c r="J21" s="3">
        <f t="shared" si="16"/>
        <v>115.49066024396421</v>
      </c>
      <c r="K21" s="3">
        <f t="shared" si="16"/>
        <v>116.22547126556699</v>
      </c>
      <c r="L21" s="3">
        <f t="shared" si="16"/>
        <v>116.96589444248208</v>
      </c>
      <c r="M21" s="3">
        <f t="shared" si="16"/>
        <v>118.59967826838779</v>
      </c>
      <c r="N21" s="3">
        <f t="shared" si="16"/>
        <v>119.09281374754913</v>
      </c>
      <c r="O21" s="3">
        <f t="shared" si="16"/>
        <v>119.71904462164866</v>
      </c>
      <c r="P21" s="3">
        <f t="shared" si="16"/>
        <v>120.28711156337341</v>
      </c>
      <c r="Q21" s="3">
        <f t="shared" si="16"/>
        <v>120.78041003186674</v>
      </c>
      <c r="R21" s="3">
        <f t="shared" ref="R21:V21" si="17">IF(SUM(R9)=0,"",R9*1000/R8)</f>
        <v>121.82830712851133</v>
      </c>
      <c r="S21" s="3">
        <f t="shared" si="17"/>
        <v>122.54105783331855</v>
      </c>
      <c r="T21" s="3">
        <f t="shared" si="17"/>
        <v>123.39130815642463</v>
      </c>
      <c r="U21" s="3">
        <f t="shared" si="17"/>
        <v>124.13892464421247</v>
      </c>
      <c r="V21" s="3">
        <f t="shared" si="17"/>
        <v>124.82658587912404</v>
      </c>
      <c r="W21" s="3">
        <f t="shared" ref="W21" si="18">IF(SUM(W9)=0,"",W9*1000/W8)</f>
        <v>126.34979555717655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16424.174179423248</v>
      </c>
      <c r="C22" s="13">
        <f t="shared" si="19"/>
        <v>16954.020113063572</v>
      </c>
      <c r="D22" s="13">
        <f t="shared" si="19"/>
        <v>17268.87916286393</v>
      </c>
      <c r="E22" s="13">
        <f t="shared" si="19"/>
        <v>17462.227260254498</v>
      </c>
      <c r="F22" s="13">
        <f t="shared" si="19"/>
        <v>17837.926993000743</v>
      </c>
      <c r="G22" s="13">
        <f t="shared" si="19"/>
        <v>18706.047814043864</v>
      </c>
      <c r="H22" s="13">
        <f t="shared" si="19"/>
        <v>19444.665801834279</v>
      </c>
      <c r="I22" s="13">
        <f t="shared" si="19"/>
        <v>20111.770264917068</v>
      </c>
      <c r="J22" s="13">
        <f t="shared" si="19"/>
        <v>19618.413085425596</v>
      </c>
      <c r="K22" s="13">
        <f t="shared" si="19"/>
        <v>18312.874127909705</v>
      </c>
      <c r="L22" s="13">
        <f t="shared" si="19"/>
        <v>18254.720545497534</v>
      </c>
      <c r="M22" s="13">
        <f t="shared" si="19"/>
        <v>17924.065371532586</v>
      </c>
      <c r="N22" s="13">
        <f t="shared" si="19"/>
        <v>17732.666688292964</v>
      </c>
      <c r="O22" s="13">
        <f t="shared" si="19"/>
        <v>17711.693882373227</v>
      </c>
      <c r="P22" s="13">
        <f t="shared" si="19"/>
        <v>18080.245730996987</v>
      </c>
      <c r="Q22" s="13">
        <f t="shared" si="19"/>
        <v>18535.295781386587</v>
      </c>
      <c r="R22" s="13">
        <f t="shared" ref="R22:V22" si="20">R3*1000000/R4</f>
        <v>19228.115256836656</v>
      </c>
      <c r="S22" s="13">
        <f t="shared" si="20"/>
        <v>19485.952996622498</v>
      </c>
      <c r="T22" s="13">
        <f t="shared" si="20"/>
        <v>20035.217287126146</v>
      </c>
      <c r="U22" s="13">
        <f t="shared" si="20"/>
        <v>20220.283085730585</v>
      </c>
      <c r="V22" s="13">
        <f t="shared" si="20"/>
        <v>17819.308903122692</v>
      </c>
      <c r="W22" s="13">
        <f t="shared" ref="W22" si="21">W3*1000000/W4</f>
        <v>19164.224539821425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47875.088282503923</v>
      </c>
      <c r="C23" s="46">
        <f t="shared" si="22"/>
        <v>49058.319445289431</v>
      </c>
      <c r="D23" s="46">
        <f t="shared" si="22"/>
        <v>49601.479724899698</v>
      </c>
      <c r="E23" s="46">
        <f t="shared" si="22"/>
        <v>49784.821774335571</v>
      </c>
      <c r="F23" s="46">
        <f t="shared" si="22"/>
        <v>50838.089406350482</v>
      </c>
      <c r="G23" s="46">
        <f t="shared" si="22"/>
        <v>52676.223264988323</v>
      </c>
      <c r="H23" s="46">
        <f t="shared" si="22"/>
        <v>54872.858471980704</v>
      </c>
      <c r="I23" s="46">
        <f t="shared" si="22"/>
        <v>56453.728220398654</v>
      </c>
      <c r="J23" s="46">
        <f t="shared" si="22"/>
        <v>54303.775314289691</v>
      </c>
      <c r="K23" s="46">
        <f t="shared" si="22"/>
        <v>49591.25396887368</v>
      </c>
      <c r="L23" s="46">
        <f t="shared" si="22"/>
        <v>48831.370214080824</v>
      </c>
      <c r="M23" s="46">
        <f t="shared" si="22"/>
        <v>48287.44092140413</v>
      </c>
      <c r="N23" s="46">
        <f t="shared" si="22"/>
        <v>47541.273776635084</v>
      </c>
      <c r="O23" s="46">
        <f t="shared" si="22"/>
        <v>47502.766207616885</v>
      </c>
      <c r="P23" s="46">
        <f t="shared" si="22"/>
        <v>48536.416896795017</v>
      </c>
      <c r="Q23" s="46">
        <f t="shared" si="22"/>
        <v>49822.864068213283</v>
      </c>
      <c r="R23" s="46">
        <f t="shared" ref="R23:V23" si="23">R3*1000000/R6</f>
        <v>51665.95427644041</v>
      </c>
      <c r="S23" s="46">
        <f t="shared" si="23"/>
        <v>51852.129550891863</v>
      </c>
      <c r="T23" s="46">
        <f t="shared" si="23"/>
        <v>52412.131895279577</v>
      </c>
      <c r="U23" s="46">
        <f t="shared" si="23"/>
        <v>53037.815100536318</v>
      </c>
      <c r="V23" s="46">
        <f t="shared" si="23"/>
        <v>46241.10655703106</v>
      </c>
      <c r="W23" s="46">
        <f t="shared" ref="W23" si="24">W3*1000000/W6</f>
        <v>49597.023451834801</v>
      </c>
      <c r="DA23" s="11"/>
    </row>
    <row r="24" spans="1:105" ht="12" customHeight="1" x14ac:dyDescent="0.25">
      <c r="A24" s="180" t="s">
        <v>191</v>
      </c>
      <c r="B24" s="15">
        <v>1.4637034249205461</v>
      </c>
      <c r="C24" s="15">
        <v>1.4814532850382176</v>
      </c>
      <c r="D24" s="15">
        <v>1.4910632275493945</v>
      </c>
      <c r="E24" s="15">
        <v>1.4883531667633256</v>
      </c>
      <c r="F24" s="15">
        <v>1.5013368618359324</v>
      </c>
      <c r="G24" s="15">
        <v>1.5317035165886084</v>
      </c>
      <c r="H24" s="15">
        <v>1.5732418154891763</v>
      </c>
      <c r="I24" s="15">
        <v>1.5969263552532125</v>
      </c>
      <c r="J24" s="15">
        <v>1.5454616964671757</v>
      </c>
      <c r="K24" s="15">
        <v>1.438197201225625</v>
      </c>
      <c r="L24" s="15">
        <v>1.4125425086143626</v>
      </c>
      <c r="M24" s="15">
        <v>1.3950075221297398</v>
      </c>
      <c r="N24" s="15">
        <v>1.3957645930216629</v>
      </c>
      <c r="O24" s="15">
        <v>1.4102847569944132</v>
      </c>
      <c r="P24" s="15">
        <v>1.4381051135688134</v>
      </c>
      <c r="Q24" s="15">
        <v>1.4564911204279272</v>
      </c>
      <c r="R24" s="15">
        <v>1.4844452120504235</v>
      </c>
      <c r="S24" s="15">
        <v>1.4640482233280432</v>
      </c>
      <c r="T24" s="15">
        <v>1.4593821350691663</v>
      </c>
      <c r="U24" s="15">
        <v>1.4601008068294046</v>
      </c>
      <c r="V24" s="15">
        <v>1.3741703746094012</v>
      </c>
      <c r="W24" s="15">
        <v>1.411841906756415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2713.223559759243</v>
      </c>
      <c r="C28" s="22">
        <v>2887.8504729148749</v>
      </c>
      <c r="D28" s="22">
        <v>2880.0263972484954</v>
      </c>
      <c r="E28" s="22">
        <v>3029.9697334479797</v>
      </c>
      <c r="F28" s="22">
        <v>3139.2740326741186</v>
      </c>
      <c r="G28" s="22">
        <v>3298.0509888220126</v>
      </c>
      <c r="H28" s="22">
        <v>3314.5981943250213</v>
      </c>
      <c r="I28" s="22">
        <v>3267.9920894239035</v>
      </c>
      <c r="J28" s="22">
        <v>3570.4466036113495</v>
      </c>
      <c r="K28" s="22">
        <v>3469.0868443680133</v>
      </c>
      <c r="L28" s="22">
        <v>3625.3338779019768</v>
      </c>
      <c r="M28" s="22">
        <v>3181.9176268271713</v>
      </c>
      <c r="N28" s="22">
        <v>3025.8752364574379</v>
      </c>
      <c r="O28" s="22">
        <v>2946.3623387790194</v>
      </c>
      <c r="P28" s="22">
        <v>2661.1621668099742</v>
      </c>
      <c r="Q28" s="22">
        <v>2827.4460017196902</v>
      </c>
      <c r="R28" s="22">
        <v>2924.3425623387789</v>
      </c>
      <c r="S28" s="22">
        <v>2834.4877901977638</v>
      </c>
      <c r="T28" s="22">
        <v>3017.5090283748923</v>
      </c>
      <c r="U28" s="22">
        <v>2935.3401547721405</v>
      </c>
      <c r="V28" s="22">
        <v>3184.608512467757</v>
      </c>
      <c r="W28" s="22">
        <v>3047.667497850387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553.39561478933786</v>
      </c>
      <c r="C29" s="31">
        <v>525.25468615649186</v>
      </c>
      <c r="D29" s="31">
        <v>517.0094582975064</v>
      </c>
      <c r="E29" s="31">
        <v>491.90507308684425</v>
      </c>
      <c r="F29" s="31">
        <v>483.98950988822008</v>
      </c>
      <c r="G29" s="31">
        <v>506.53955288048155</v>
      </c>
      <c r="H29" s="31">
        <v>489.14883920894238</v>
      </c>
      <c r="I29" s="31">
        <v>468.1120378331899</v>
      </c>
      <c r="J29" s="31">
        <v>494.94230438521066</v>
      </c>
      <c r="K29" s="31">
        <v>515.63086844368013</v>
      </c>
      <c r="L29" s="31">
        <v>482.2126397248494</v>
      </c>
      <c r="M29" s="31">
        <v>439.7152192605331</v>
      </c>
      <c r="N29" s="31">
        <v>439.25683576956141</v>
      </c>
      <c r="O29" s="31">
        <v>462.02897678417878</v>
      </c>
      <c r="P29" s="31">
        <v>417.51719690455707</v>
      </c>
      <c r="Q29" s="31">
        <v>434.20490111779867</v>
      </c>
      <c r="R29" s="31">
        <v>439.01332760103173</v>
      </c>
      <c r="S29" s="31">
        <v>366.14780739466892</v>
      </c>
      <c r="T29" s="31">
        <v>388.2765262252795</v>
      </c>
      <c r="U29" s="31">
        <v>349.1265692175408</v>
      </c>
      <c r="V29" s="31">
        <v>362.62639724849521</v>
      </c>
      <c r="W29" s="31">
        <v>335.44049871023208</v>
      </c>
      <c r="DA29" s="59" t="s">
        <v>231</v>
      </c>
    </row>
    <row r="30" spans="1:105" ht="12" customHeight="1" x14ac:dyDescent="0.25">
      <c r="A30" s="73" t="s">
        <v>75</v>
      </c>
      <c r="B30" s="98">
        <v>1156.5985382631125</v>
      </c>
      <c r="C30" s="98">
        <v>1286.741702493551</v>
      </c>
      <c r="D30" s="98">
        <v>1306.3049011177986</v>
      </c>
      <c r="E30" s="98">
        <v>1385.6877042132419</v>
      </c>
      <c r="F30" s="98">
        <v>1408.4190025795356</v>
      </c>
      <c r="G30" s="98">
        <v>1523.6497850386932</v>
      </c>
      <c r="H30" s="98">
        <v>1482.2584694754942</v>
      </c>
      <c r="I30" s="98">
        <v>1490.2752364574374</v>
      </c>
      <c r="J30" s="98">
        <v>1651.3725709372311</v>
      </c>
      <c r="K30" s="98">
        <v>1599.5504729148752</v>
      </c>
      <c r="L30" s="98">
        <v>1665.924763542562</v>
      </c>
      <c r="M30" s="98">
        <v>1431.0658641444538</v>
      </c>
      <c r="N30" s="98">
        <v>1252.3266552020636</v>
      </c>
      <c r="O30" s="98">
        <v>1157.7776440240757</v>
      </c>
      <c r="P30" s="98">
        <v>1009.8928632846088</v>
      </c>
      <c r="Q30" s="98">
        <v>1116.647377472055</v>
      </c>
      <c r="R30" s="98">
        <v>1200.2012037833188</v>
      </c>
      <c r="S30" s="98">
        <v>1188.7693035253653</v>
      </c>
      <c r="T30" s="98">
        <v>1280.3815133276009</v>
      </c>
      <c r="U30" s="98">
        <v>1258.2084264832329</v>
      </c>
      <c r="V30" s="98">
        <v>1444.0706792777305</v>
      </c>
      <c r="W30" s="98">
        <v>1319.2797076526224</v>
      </c>
      <c r="DA30" s="63"/>
    </row>
    <row r="31" spans="1:105" ht="12" customHeight="1" x14ac:dyDescent="0.25">
      <c r="A31" s="97" t="s">
        <v>74</v>
      </c>
      <c r="B31" s="98">
        <v>56.683404987102307</v>
      </c>
      <c r="C31" s="98">
        <v>56.592175408426478</v>
      </c>
      <c r="D31" s="98">
        <v>52.028374892519338</v>
      </c>
      <c r="E31" s="98">
        <v>49.567411865864138</v>
      </c>
      <c r="F31" s="98">
        <v>48.64273430782459</v>
      </c>
      <c r="G31" s="98">
        <v>53.015047291487527</v>
      </c>
      <c r="H31" s="98">
        <v>49.886156491831471</v>
      </c>
      <c r="I31" s="98">
        <v>46.918314703353388</v>
      </c>
      <c r="J31" s="98">
        <v>40.339638865004297</v>
      </c>
      <c r="K31" s="98">
        <v>29.525967325881339</v>
      </c>
      <c r="L31" s="98">
        <v>37.345915735167672</v>
      </c>
      <c r="M31" s="98">
        <v>34.275580395528813</v>
      </c>
      <c r="N31" s="98">
        <v>33.056921754084257</v>
      </c>
      <c r="O31" s="98">
        <v>40.038865004299232</v>
      </c>
      <c r="P31" s="98">
        <v>35.96732588134136</v>
      </c>
      <c r="Q31" s="98">
        <v>36.511349957007738</v>
      </c>
      <c r="R31" s="98">
        <v>48.275580395528813</v>
      </c>
      <c r="S31" s="98">
        <v>47.76414445399827</v>
      </c>
      <c r="T31" s="98">
        <v>53.84161650902837</v>
      </c>
      <c r="U31" s="98">
        <v>50.020120378331903</v>
      </c>
      <c r="V31" s="98">
        <v>55.285554600171963</v>
      </c>
      <c r="W31" s="98">
        <v>47.769733447979362</v>
      </c>
      <c r="DA31" s="63" t="s">
        <v>232</v>
      </c>
    </row>
    <row r="32" spans="1:105" ht="12" customHeight="1" x14ac:dyDescent="0.25">
      <c r="A32" s="97" t="s">
        <v>201</v>
      </c>
      <c r="B32" s="98">
        <v>1099.9151332760102</v>
      </c>
      <c r="C32" s="98">
        <v>1230.1495270851244</v>
      </c>
      <c r="D32" s="98">
        <v>1254.2765262252792</v>
      </c>
      <c r="E32" s="98">
        <v>1336.1202923473777</v>
      </c>
      <c r="F32" s="98">
        <v>1359.7762682717109</v>
      </c>
      <c r="G32" s="98">
        <v>1470.6347377472057</v>
      </c>
      <c r="H32" s="98">
        <v>1432.3723129836626</v>
      </c>
      <c r="I32" s="98">
        <v>1443.3569217540839</v>
      </c>
      <c r="J32" s="98">
        <v>1611.0329320722269</v>
      </c>
      <c r="K32" s="98">
        <v>1570.0245055889939</v>
      </c>
      <c r="L32" s="98">
        <v>1628.5788478073944</v>
      </c>
      <c r="M32" s="98">
        <v>1396.790283748925</v>
      </c>
      <c r="N32" s="98">
        <v>1219.2697334479794</v>
      </c>
      <c r="O32" s="98">
        <v>1117.7387790197765</v>
      </c>
      <c r="P32" s="98">
        <v>973.92553740326741</v>
      </c>
      <c r="Q32" s="98">
        <v>1080.1360275150473</v>
      </c>
      <c r="R32" s="98">
        <v>1151.92562338779</v>
      </c>
      <c r="S32" s="98">
        <v>1141.005159071367</v>
      </c>
      <c r="T32" s="98">
        <v>1226.5398968185725</v>
      </c>
      <c r="U32" s="98">
        <v>1208.1883061049009</v>
      </c>
      <c r="V32" s="98">
        <v>1388.7851246775585</v>
      </c>
      <c r="W32" s="98">
        <v>1271.509974204643</v>
      </c>
      <c r="DA32" s="63" t="s">
        <v>233</v>
      </c>
    </row>
    <row r="33" spans="1:105" ht="12" customHeight="1" x14ac:dyDescent="0.25">
      <c r="A33" s="73" t="s">
        <v>192</v>
      </c>
      <c r="B33" s="98">
        <v>437.76870163370592</v>
      </c>
      <c r="C33" s="98">
        <v>480.80395528804809</v>
      </c>
      <c r="D33" s="98">
        <v>474.57007738607052</v>
      </c>
      <c r="E33" s="98">
        <v>537.85468615649177</v>
      </c>
      <c r="F33" s="98">
        <v>599.91401547721409</v>
      </c>
      <c r="G33" s="98">
        <v>605.56749785038687</v>
      </c>
      <c r="H33" s="98">
        <v>630.80395528804809</v>
      </c>
      <c r="I33" s="98">
        <v>591.72398968185723</v>
      </c>
      <c r="J33" s="98">
        <v>667.47635425623389</v>
      </c>
      <c r="K33" s="98">
        <v>623.44127257093726</v>
      </c>
      <c r="L33" s="98">
        <v>708.29105760963012</v>
      </c>
      <c r="M33" s="98">
        <v>568.12123817712813</v>
      </c>
      <c r="N33" s="98">
        <v>599.2777300085985</v>
      </c>
      <c r="O33" s="98">
        <v>604.98710232158203</v>
      </c>
      <c r="P33" s="98">
        <v>534.59028374892512</v>
      </c>
      <c r="Q33" s="98">
        <v>553.98873602751507</v>
      </c>
      <c r="R33" s="98">
        <v>561.84944110060189</v>
      </c>
      <c r="S33" s="98">
        <v>554.37248495270842</v>
      </c>
      <c r="T33" s="98">
        <v>602.87016337059322</v>
      </c>
      <c r="U33" s="98">
        <v>590.15924333619944</v>
      </c>
      <c r="V33" s="98">
        <v>588.56405846947541</v>
      </c>
      <c r="W33" s="98">
        <v>593.79019776440236</v>
      </c>
      <c r="DA33" s="63" t="s">
        <v>234</v>
      </c>
    </row>
    <row r="34" spans="1:105" ht="12" customHeight="1" x14ac:dyDescent="0.25">
      <c r="A34" s="73" t="s">
        <v>73</v>
      </c>
      <c r="B34" s="98">
        <v>17.309372312983665</v>
      </c>
      <c r="C34" s="98">
        <v>16.546259673258813</v>
      </c>
      <c r="D34" s="98">
        <v>16.836199484092859</v>
      </c>
      <c r="E34" s="98">
        <v>16.641272570937229</v>
      </c>
      <c r="F34" s="98">
        <v>17.316509028374892</v>
      </c>
      <c r="G34" s="98">
        <v>19.765176268271713</v>
      </c>
      <c r="H34" s="98">
        <v>22.310490111779874</v>
      </c>
      <c r="I34" s="98">
        <v>31.397592433361993</v>
      </c>
      <c r="J34" s="98">
        <v>32.333104041272577</v>
      </c>
      <c r="K34" s="98">
        <v>41.401719690455721</v>
      </c>
      <c r="L34" s="98">
        <v>44.404127257093727</v>
      </c>
      <c r="M34" s="98">
        <v>41.805588993981083</v>
      </c>
      <c r="N34" s="98">
        <v>48.692863284608762</v>
      </c>
      <c r="O34" s="98">
        <v>51.063972484952714</v>
      </c>
      <c r="P34" s="98">
        <v>51.113929492691312</v>
      </c>
      <c r="Q34" s="98">
        <v>61.826225279449702</v>
      </c>
      <c r="R34" s="98">
        <v>66.353052450558877</v>
      </c>
      <c r="S34" s="98">
        <v>64.816423043852097</v>
      </c>
      <c r="T34" s="98">
        <v>71.526655202063623</v>
      </c>
      <c r="U34" s="98">
        <v>74.529320722269986</v>
      </c>
      <c r="V34" s="98">
        <v>85.184694754944104</v>
      </c>
      <c r="W34" s="98">
        <v>97.377815993121217</v>
      </c>
      <c r="DA34" s="63"/>
    </row>
    <row r="35" spans="1:105" ht="12" customHeight="1" x14ac:dyDescent="0.25">
      <c r="A35" s="97" t="s">
        <v>204</v>
      </c>
      <c r="B35" s="98">
        <v>17.189939810834051</v>
      </c>
      <c r="C35" s="98">
        <v>16.426827171109199</v>
      </c>
      <c r="D35" s="98">
        <v>16.282631126397241</v>
      </c>
      <c r="E35" s="98">
        <v>15.339122957867582</v>
      </c>
      <c r="F35" s="98">
        <v>15.022613929492692</v>
      </c>
      <c r="G35" s="98">
        <v>15.952020636285472</v>
      </c>
      <c r="H35" s="98">
        <v>16.779965606190881</v>
      </c>
      <c r="I35" s="98">
        <v>23.205159071367149</v>
      </c>
      <c r="J35" s="98">
        <v>20.430696474634573</v>
      </c>
      <c r="K35" s="98">
        <v>26.702579535683579</v>
      </c>
      <c r="L35" s="98">
        <v>26.737833190025796</v>
      </c>
      <c r="M35" s="98">
        <v>22.286758383490969</v>
      </c>
      <c r="N35" s="98">
        <v>27.575494411006019</v>
      </c>
      <c r="O35" s="98">
        <v>28.249269131556325</v>
      </c>
      <c r="P35" s="98">
        <v>26.174978503869298</v>
      </c>
      <c r="Q35" s="98">
        <v>33.717798796216684</v>
      </c>
      <c r="R35" s="98">
        <v>34.418228718830591</v>
      </c>
      <c r="S35" s="98">
        <v>28.366294067067916</v>
      </c>
      <c r="T35" s="98">
        <v>29.780481513327604</v>
      </c>
      <c r="U35" s="98">
        <v>25.460103181427336</v>
      </c>
      <c r="V35" s="98">
        <v>25.995786758383488</v>
      </c>
      <c r="W35" s="98">
        <v>26.324591573516763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0.1194325021496131</v>
      </c>
      <c r="C38" s="98">
        <v>0.1194325021496131</v>
      </c>
      <c r="D38" s="98">
        <v>0.16715391229578669</v>
      </c>
      <c r="E38" s="98">
        <v>0.2149613069647463</v>
      </c>
      <c r="F38" s="98">
        <v>0.28658641444539978</v>
      </c>
      <c r="G38" s="98">
        <v>0.460963026655202</v>
      </c>
      <c r="H38" s="98">
        <v>0.61762682717110917</v>
      </c>
      <c r="I38" s="98">
        <v>1.387618228718831</v>
      </c>
      <c r="J38" s="98">
        <v>3.150386930352536</v>
      </c>
      <c r="K38" s="98">
        <v>5.2944969905417034</v>
      </c>
      <c r="L38" s="98">
        <v>7.3465176268271701</v>
      </c>
      <c r="M38" s="98">
        <v>8.4990541702493534</v>
      </c>
      <c r="N38" s="98">
        <v>9.2040412725709366</v>
      </c>
      <c r="O38" s="98">
        <v>9.9364574376612218</v>
      </c>
      <c r="P38" s="98">
        <v>10.579363714531381</v>
      </c>
      <c r="Q38" s="98">
        <v>11.26371453138435</v>
      </c>
      <c r="R38" s="98">
        <v>11.92613929492691</v>
      </c>
      <c r="S38" s="98">
        <v>12.47944969905417</v>
      </c>
      <c r="T38" s="98">
        <v>13.38211521926053</v>
      </c>
      <c r="U38" s="98">
        <v>13.52665520206363</v>
      </c>
      <c r="V38" s="98">
        <v>13.90128976784179</v>
      </c>
      <c r="W38" s="98">
        <v>13.8475494411006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0.18489102292703119</v>
      </c>
      <c r="C40" s="98">
        <v>0.29381505405813213</v>
      </c>
      <c r="D40" s="98">
        <v>0.38641444539982805</v>
      </c>
      <c r="E40" s="98">
        <v>1.0871883061049012</v>
      </c>
      <c r="F40" s="98">
        <v>2.0073086844368011</v>
      </c>
      <c r="G40" s="98">
        <v>3.3521926053310409</v>
      </c>
      <c r="H40" s="98">
        <v>4.9128976784178846</v>
      </c>
      <c r="I40" s="98">
        <v>6.8048151332760094</v>
      </c>
      <c r="J40" s="98">
        <v>8.7520206362854722</v>
      </c>
      <c r="K40" s="98">
        <v>9.4046431642304391</v>
      </c>
      <c r="L40" s="98">
        <v>10.319776440240766</v>
      </c>
      <c r="M40" s="98">
        <v>11.019776440240751</v>
      </c>
      <c r="N40" s="98">
        <v>11.913327601031806</v>
      </c>
      <c r="O40" s="98">
        <v>12.878245915735171</v>
      </c>
      <c r="P40" s="98">
        <v>14.359587274290634</v>
      </c>
      <c r="Q40" s="98">
        <v>16.844711951848677</v>
      </c>
      <c r="R40" s="98">
        <v>20.008684436801339</v>
      </c>
      <c r="S40" s="98">
        <v>23.970679277729992</v>
      </c>
      <c r="T40" s="98">
        <v>28.364058469475523</v>
      </c>
      <c r="U40" s="98">
        <v>35.542562338779049</v>
      </c>
      <c r="V40" s="98">
        <v>45.28761822871887</v>
      </c>
      <c r="W40" s="98">
        <v>57.2056749785039</v>
      </c>
      <c r="DA40" s="63" t="s">
        <v>240</v>
      </c>
    </row>
    <row r="41" spans="1:105" ht="12" customHeight="1" x14ac:dyDescent="0.25">
      <c r="A41" s="73" t="s">
        <v>203</v>
      </c>
      <c r="B41" s="98">
        <v>0</v>
      </c>
      <c r="C41" s="98">
        <v>0</v>
      </c>
      <c r="D41" s="98">
        <v>0</v>
      </c>
      <c r="E41" s="98">
        <v>0</v>
      </c>
      <c r="F41" s="98">
        <v>0</v>
      </c>
      <c r="G41" s="98">
        <v>0</v>
      </c>
      <c r="H41" s="98">
        <v>0</v>
      </c>
      <c r="I41" s="98">
        <v>0</v>
      </c>
      <c r="J41" s="98">
        <v>0</v>
      </c>
      <c r="K41" s="98">
        <v>0</v>
      </c>
      <c r="L41" s="98">
        <v>0</v>
      </c>
      <c r="M41" s="98">
        <v>0</v>
      </c>
      <c r="N41" s="98">
        <v>0</v>
      </c>
      <c r="O41" s="98">
        <v>0</v>
      </c>
      <c r="P41" s="98">
        <v>0</v>
      </c>
      <c r="Q41" s="98">
        <v>0</v>
      </c>
      <c r="R41" s="98">
        <v>0</v>
      </c>
      <c r="S41" s="98">
        <v>0</v>
      </c>
      <c r="T41" s="98">
        <v>0</v>
      </c>
      <c r="U41" s="98">
        <v>0</v>
      </c>
      <c r="V41" s="98">
        <v>0</v>
      </c>
      <c r="W41" s="98">
        <v>0</v>
      </c>
      <c r="DA41" s="63" t="s">
        <v>241</v>
      </c>
    </row>
    <row r="42" spans="1:105" ht="12" customHeight="1" x14ac:dyDescent="0.25">
      <c r="A42" s="32" t="s">
        <v>53</v>
      </c>
      <c r="B42" s="33">
        <v>548.15133276010317</v>
      </c>
      <c r="C42" s="33">
        <v>578.50386930352533</v>
      </c>
      <c r="D42" s="33">
        <v>565.69217540842646</v>
      </c>
      <c r="E42" s="33">
        <v>598.96818572656923</v>
      </c>
      <c r="F42" s="33">
        <v>631.64230438521065</v>
      </c>
      <c r="G42" s="33">
        <v>645.88116938950986</v>
      </c>
      <c r="H42" s="33">
        <v>694.98933791917443</v>
      </c>
      <c r="I42" s="33">
        <v>693.28804815133265</v>
      </c>
      <c r="J42" s="33">
        <v>733.07429062768699</v>
      </c>
      <c r="K42" s="33">
        <v>698.46715391229577</v>
      </c>
      <c r="L42" s="33">
        <v>734.82106620808247</v>
      </c>
      <c r="M42" s="33">
        <v>712.2294926913155</v>
      </c>
      <c r="N42" s="33">
        <v>698.23447979363709</v>
      </c>
      <c r="O42" s="33">
        <v>683.38288907996559</v>
      </c>
      <c r="P42" s="33">
        <v>662.40748065348237</v>
      </c>
      <c r="Q42" s="33">
        <v>677.62347377472054</v>
      </c>
      <c r="R42" s="33">
        <v>676.93422184006874</v>
      </c>
      <c r="S42" s="33">
        <v>684.35245055889936</v>
      </c>
      <c r="T42" s="33">
        <v>702.8182287188306</v>
      </c>
      <c r="U42" s="33">
        <v>698.85915735167669</v>
      </c>
      <c r="V42" s="33">
        <v>749.45030094582967</v>
      </c>
      <c r="W42" s="33">
        <v>758.98495270851254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2713.223559759243</v>
      </c>
      <c r="C44" s="205">
        <f t="shared" si="25"/>
        <v>2887.8504729148749</v>
      </c>
      <c r="D44" s="205">
        <f t="shared" si="25"/>
        <v>2880.0263972484945</v>
      </c>
      <c r="E44" s="205">
        <f t="shared" si="25"/>
        <v>3029.9697334479793</v>
      </c>
      <c r="F44" s="205">
        <f t="shared" si="25"/>
        <v>3139.2740326741186</v>
      </c>
      <c r="G44" s="205">
        <f t="shared" si="25"/>
        <v>3298.0509888220117</v>
      </c>
      <c r="H44" s="205">
        <f t="shared" si="25"/>
        <v>3314.5981943250204</v>
      </c>
      <c r="I44" s="205">
        <f t="shared" si="25"/>
        <v>3267.9920894239026</v>
      </c>
      <c r="J44" s="205">
        <f t="shared" si="25"/>
        <v>3570.4466036113495</v>
      </c>
      <c r="K44" s="205">
        <f t="shared" si="25"/>
        <v>3469.086844368012</v>
      </c>
      <c r="L44" s="205">
        <f t="shared" si="25"/>
        <v>3625.3338779019782</v>
      </c>
      <c r="M44" s="205">
        <f t="shared" si="25"/>
        <v>3181.9176268271713</v>
      </c>
      <c r="N44" s="205">
        <f t="shared" si="25"/>
        <v>3025.8752364574375</v>
      </c>
      <c r="O44" s="205">
        <f t="shared" si="25"/>
        <v>2946.3623387790194</v>
      </c>
      <c r="P44" s="205">
        <f t="shared" si="25"/>
        <v>2661.1621668099742</v>
      </c>
      <c r="Q44" s="205">
        <f t="shared" si="25"/>
        <v>2827.4460017196907</v>
      </c>
      <c r="R44" s="205">
        <f t="shared" ref="R44:V44" si="26">SUM(R45,R50)</f>
        <v>2924.342562338778</v>
      </c>
      <c r="S44" s="205">
        <f t="shared" si="26"/>
        <v>2834.4877901977629</v>
      </c>
      <c r="T44" s="205">
        <f t="shared" si="26"/>
        <v>3017.5090283748923</v>
      </c>
      <c r="U44" s="205">
        <f t="shared" si="26"/>
        <v>2935.340154772141</v>
      </c>
      <c r="V44" s="205">
        <f t="shared" si="26"/>
        <v>3184.6085124677566</v>
      </c>
      <c r="W44" s="205">
        <f t="shared" ref="W44" si="27">SUM(W45,W50)</f>
        <v>3047.6674978503884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2430.2514753890691</v>
      </c>
      <c r="C45" s="192">
        <f t="shared" si="28"/>
        <v>2592.0725120667748</v>
      </c>
      <c r="D45" s="192">
        <f t="shared" si="28"/>
        <v>2572.4665010173544</v>
      </c>
      <c r="E45" s="192">
        <f t="shared" si="28"/>
        <v>2710.2505318971889</v>
      </c>
      <c r="F45" s="192">
        <f t="shared" si="28"/>
        <v>2813.0460676351754</v>
      </c>
      <c r="G45" s="192">
        <f t="shared" si="28"/>
        <v>2961.0169407107828</v>
      </c>
      <c r="H45" s="192">
        <f t="shared" si="28"/>
        <v>2967.1816562294953</v>
      </c>
      <c r="I45" s="192">
        <f t="shared" si="28"/>
        <v>2906.4441595191993</v>
      </c>
      <c r="J45" s="192">
        <f t="shared" si="28"/>
        <v>3193.9886519486895</v>
      </c>
      <c r="K45" s="192">
        <f t="shared" si="28"/>
        <v>3082.0123062895832</v>
      </c>
      <c r="L45" s="192">
        <f t="shared" si="28"/>
        <v>3234.9055726088213</v>
      </c>
      <c r="M45" s="192">
        <f t="shared" si="28"/>
        <v>2796.7118445502711</v>
      </c>
      <c r="N45" s="192">
        <f t="shared" si="28"/>
        <v>2641.993646585096</v>
      </c>
      <c r="O45" s="192">
        <f t="shared" si="28"/>
        <v>2564.1781418330174</v>
      </c>
      <c r="P45" s="192">
        <f t="shared" si="28"/>
        <v>2281.7264230237843</v>
      </c>
      <c r="Q45" s="192">
        <f t="shared" si="28"/>
        <v>2441.7602471798677</v>
      </c>
      <c r="R45" s="192">
        <f t="shared" ref="R45:V45" si="29">SUM(R46:R49)</f>
        <v>2538.9744659733246</v>
      </c>
      <c r="S45" s="192">
        <f t="shared" si="29"/>
        <v>2450.7795433831038</v>
      </c>
      <c r="T45" s="192">
        <f t="shared" si="29"/>
        <v>2634.5998252012168</v>
      </c>
      <c r="U45" s="192">
        <f t="shared" si="29"/>
        <v>2555.1584606364786</v>
      </c>
      <c r="V45" s="192">
        <f t="shared" si="29"/>
        <v>2792.8087145248164</v>
      </c>
      <c r="W45" s="192">
        <f t="shared" ref="W45" si="30">SUM(W46:W49)</f>
        <v>2644.5375158704342</v>
      </c>
      <c r="DA45" s="213" t="s">
        <v>244</v>
      </c>
    </row>
    <row r="46" spans="1:105" ht="12" customHeight="1" x14ac:dyDescent="0.25">
      <c r="A46" s="97" t="s">
        <v>57</v>
      </c>
      <c r="B46" s="74">
        <v>1988.65691716896</v>
      </c>
      <c r="C46" s="74">
        <v>2152.6218516702897</v>
      </c>
      <c r="D46" s="74">
        <v>2128.0577223499226</v>
      </c>
      <c r="E46" s="74">
        <v>2276.122738374765</v>
      </c>
      <c r="F46" s="74">
        <v>2367.0407566109229</v>
      </c>
      <c r="G46" s="74">
        <v>2524.0713303163657</v>
      </c>
      <c r="H46" s="74">
        <v>2534.4699634836597</v>
      </c>
      <c r="I46" s="74">
        <v>2457.136210352975</v>
      </c>
      <c r="J46" s="74">
        <v>2713.0641021022584</v>
      </c>
      <c r="K46" s="74">
        <v>2575.1846203823006</v>
      </c>
      <c r="L46" s="74">
        <v>2724.4420001512126</v>
      </c>
      <c r="M46" s="74">
        <v>2280.7282367625908</v>
      </c>
      <c r="N46" s="74">
        <v>2109.2352010736822</v>
      </c>
      <c r="O46" s="74">
        <v>2047.3338720188017</v>
      </c>
      <c r="P46" s="74">
        <v>1777.2228969917198</v>
      </c>
      <c r="Q46" s="74">
        <v>1928.0992171684213</v>
      </c>
      <c r="R46" s="74">
        <v>2005.6899723344427</v>
      </c>
      <c r="S46" s="74">
        <v>1901.5015780971503</v>
      </c>
      <c r="T46" s="74">
        <v>2070.3183576257275</v>
      </c>
      <c r="U46" s="74">
        <v>1994.8925369072219</v>
      </c>
      <c r="V46" s="74">
        <v>2193.8284787334155</v>
      </c>
      <c r="W46" s="74">
        <v>2071.3133782033424</v>
      </c>
      <c r="DA46" s="90" t="s">
        <v>245</v>
      </c>
    </row>
    <row r="47" spans="1:105" ht="12" customHeight="1" x14ac:dyDescent="0.25">
      <c r="A47" s="97" t="s">
        <v>56</v>
      </c>
      <c r="B47" s="74">
        <v>0.103149578564889</v>
      </c>
      <c r="C47" s="74">
        <v>9.535341787880966E-2</v>
      </c>
      <c r="D47" s="74">
        <v>0.1099525039698686</v>
      </c>
      <c r="E47" s="74">
        <v>0.11286631715260942</v>
      </c>
      <c r="F47" s="74">
        <v>0.11891423078277205</v>
      </c>
      <c r="G47" s="74">
        <v>0.12556662992013307</v>
      </c>
      <c r="H47" s="74">
        <v>0.15468001318977886</v>
      </c>
      <c r="I47" s="74">
        <v>0.17988574757120818</v>
      </c>
      <c r="J47" s="74">
        <v>0.20130175290109145</v>
      </c>
      <c r="K47" s="74">
        <v>0.21430810623941596</v>
      </c>
      <c r="L47" s="74">
        <v>0.23828329425340128</v>
      </c>
      <c r="M47" s="74">
        <v>0.23510725324467224</v>
      </c>
      <c r="N47" s="74">
        <v>0.26339318288826741</v>
      </c>
      <c r="O47" s="74">
        <v>0.24441898207307278</v>
      </c>
      <c r="P47" s="74">
        <v>0.26571023638290797</v>
      </c>
      <c r="Q47" s="74">
        <v>0.25463978229866768</v>
      </c>
      <c r="R47" s="74">
        <v>0.25111211325118138</v>
      </c>
      <c r="S47" s="74">
        <v>0.24212388171084234</v>
      </c>
      <c r="T47" s="74">
        <v>0.23587404607842199</v>
      </c>
      <c r="U47" s="74">
        <v>0.23846504924145515</v>
      </c>
      <c r="V47" s="74">
        <v>0.24301579477561203</v>
      </c>
      <c r="W47" s="74">
        <v>0.23013521993207964</v>
      </c>
      <c r="DA47" s="90" t="s">
        <v>246</v>
      </c>
    </row>
    <row r="48" spans="1:105" ht="12" customHeight="1" x14ac:dyDescent="0.25">
      <c r="A48" s="97" t="s">
        <v>55</v>
      </c>
      <c r="B48" s="74">
        <v>386.1224845551609</v>
      </c>
      <c r="C48" s="74">
        <v>383.86620518174283</v>
      </c>
      <c r="D48" s="74">
        <v>388.30330714687381</v>
      </c>
      <c r="E48" s="74">
        <v>376.53295127719923</v>
      </c>
      <c r="F48" s="74">
        <v>387.54546886994365</v>
      </c>
      <c r="G48" s="74">
        <v>379.00321064736329</v>
      </c>
      <c r="H48" s="74">
        <v>374.85192515710213</v>
      </c>
      <c r="I48" s="74">
        <v>389.23158352607709</v>
      </c>
      <c r="J48" s="74">
        <v>420.26514964367419</v>
      </c>
      <c r="K48" s="74">
        <v>444.83094331824526</v>
      </c>
      <c r="L48" s="74">
        <v>447.81280903259568</v>
      </c>
      <c r="M48" s="74">
        <v>452.88328916015126</v>
      </c>
      <c r="N48" s="74">
        <v>468.86598072318952</v>
      </c>
      <c r="O48" s="74">
        <v>455.01319602524649</v>
      </c>
      <c r="P48" s="74">
        <v>441.05402893159265</v>
      </c>
      <c r="Q48" s="74">
        <v>449.17573868592075</v>
      </c>
      <c r="R48" s="74">
        <v>468.02752047699738</v>
      </c>
      <c r="S48" s="74">
        <v>482.82816682264081</v>
      </c>
      <c r="T48" s="74">
        <v>496.17776182407891</v>
      </c>
      <c r="U48" s="74">
        <v>492.51899278365693</v>
      </c>
      <c r="V48" s="74">
        <v>527.59099468527143</v>
      </c>
      <c r="W48" s="74">
        <v>501.53584411198688</v>
      </c>
      <c r="DA48" s="90" t="s">
        <v>247</v>
      </c>
    </row>
    <row r="49" spans="1:105" ht="12" customHeight="1" x14ac:dyDescent="0.25">
      <c r="A49" s="107" t="s">
        <v>54</v>
      </c>
      <c r="B49" s="193">
        <v>55.368924086383295</v>
      </c>
      <c r="C49" s="193">
        <v>55.489101796863253</v>
      </c>
      <c r="D49" s="193">
        <v>55.99551901658787</v>
      </c>
      <c r="E49" s="193">
        <v>57.481975928072167</v>
      </c>
      <c r="F49" s="193">
        <v>58.340927923525982</v>
      </c>
      <c r="G49" s="193">
        <v>57.816833117133811</v>
      </c>
      <c r="H49" s="193">
        <v>57.705087575543907</v>
      </c>
      <c r="I49" s="193">
        <v>59.896479892576167</v>
      </c>
      <c r="J49" s="193">
        <v>60.458098449855662</v>
      </c>
      <c r="K49" s="193">
        <v>61.782434482797598</v>
      </c>
      <c r="L49" s="193">
        <v>62.412480130759207</v>
      </c>
      <c r="M49" s="193">
        <v>62.865211374283987</v>
      </c>
      <c r="N49" s="193">
        <v>63.629071605336101</v>
      </c>
      <c r="O49" s="193">
        <v>61.586654806896192</v>
      </c>
      <c r="P49" s="193">
        <v>63.183786864088979</v>
      </c>
      <c r="Q49" s="193">
        <v>64.230651543227083</v>
      </c>
      <c r="R49" s="193">
        <v>65.005861048633392</v>
      </c>
      <c r="S49" s="193">
        <v>66.20767458160212</v>
      </c>
      <c r="T49" s="193">
        <v>67.867831705332009</v>
      </c>
      <c r="U49" s="193">
        <v>67.508465896358203</v>
      </c>
      <c r="V49" s="193">
        <v>71.1462253113542</v>
      </c>
      <c r="W49" s="193">
        <v>71.458158335172797</v>
      </c>
      <c r="DA49" s="214" t="s">
        <v>248</v>
      </c>
    </row>
    <row r="50" spans="1:105" ht="12" customHeight="1" x14ac:dyDescent="0.25">
      <c r="A50" s="209" t="s">
        <v>58</v>
      </c>
      <c r="B50" s="77">
        <v>282.972084370174</v>
      </c>
      <c r="C50" s="77">
        <v>295.77796084810001</v>
      </c>
      <c r="D50" s="77">
        <v>307.55989623114027</v>
      </c>
      <c r="E50" s="77">
        <v>319.71920155079027</v>
      </c>
      <c r="F50" s="77">
        <v>326.22796503894347</v>
      </c>
      <c r="G50" s="77">
        <v>337.03404811122886</v>
      </c>
      <c r="H50" s="77">
        <v>347.41653809552514</v>
      </c>
      <c r="I50" s="77">
        <v>361.54792990470344</v>
      </c>
      <c r="J50" s="77">
        <v>376.45795166265987</v>
      </c>
      <c r="K50" s="77">
        <v>387.07453807842882</v>
      </c>
      <c r="L50" s="77">
        <v>390.42830529315677</v>
      </c>
      <c r="M50" s="77">
        <v>385.20578227690038</v>
      </c>
      <c r="N50" s="77">
        <v>383.88158987234135</v>
      </c>
      <c r="O50" s="77">
        <v>382.18419694600186</v>
      </c>
      <c r="P50" s="77">
        <v>379.43574378618985</v>
      </c>
      <c r="Q50" s="77">
        <v>385.68575453982277</v>
      </c>
      <c r="R50" s="77">
        <v>385.36809636545331</v>
      </c>
      <c r="S50" s="77">
        <v>383.70824681465916</v>
      </c>
      <c r="T50" s="77">
        <v>382.90920317367568</v>
      </c>
      <c r="U50" s="77">
        <v>380.18169413566227</v>
      </c>
      <c r="V50" s="77">
        <v>391.7997979429399</v>
      </c>
      <c r="W50" s="77">
        <v>403.12998197995421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0.89570631459676575</v>
      </c>
      <c r="C53" s="195">
        <f t="shared" si="34"/>
        <v>0.89757850566634279</v>
      </c>
      <c r="D53" s="195">
        <f t="shared" si="34"/>
        <v>0.8932093481764698</v>
      </c>
      <c r="E53" s="195">
        <f t="shared" si="34"/>
        <v>0.89448105767480279</v>
      </c>
      <c r="F53" s="195">
        <f t="shared" si="34"/>
        <v>0.89608171773362089</v>
      </c>
      <c r="G53" s="195">
        <f t="shared" si="34"/>
        <v>0.89780811477641531</v>
      </c>
      <c r="H53" s="195">
        <f t="shared" si="34"/>
        <v>0.89518592670135921</v>
      </c>
      <c r="I53" s="195">
        <f t="shared" si="34"/>
        <v>0.88936695071118155</v>
      </c>
      <c r="J53" s="195">
        <f t="shared" si="34"/>
        <v>0.89456278346751095</v>
      </c>
      <c r="K53" s="195">
        <f t="shared" si="34"/>
        <v>0.88842177914720244</v>
      </c>
      <c r="L53" s="195">
        <f t="shared" si="34"/>
        <v>0.89230555903471653</v>
      </c>
      <c r="M53" s="195">
        <f t="shared" si="34"/>
        <v>0.87893910922483376</v>
      </c>
      <c r="N53" s="195">
        <f t="shared" si="34"/>
        <v>0.87313370186347361</v>
      </c>
      <c r="O53" s="195">
        <f t="shared" si="34"/>
        <v>0.87028608399047747</v>
      </c>
      <c r="P53" s="195">
        <f t="shared" si="34"/>
        <v>0.85741727861664574</v>
      </c>
      <c r="Q53" s="195">
        <f t="shared" si="34"/>
        <v>0.86359217671876187</v>
      </c>
      <c r="R53" s="195">
        <f t="shared" ref="R53:V53" si="35">IF(R45=0,0,R45/R$44)</f>
        <v>0.86822060406724355</v>
      </c>
      <c r="S53" s="195">
        <f t="shared" si="35"/>
        <v>0.86462871770285954</v>
      </c>
      <c r="T53" s="195">
        <f t="shared" si="35"/>
        <v>0.87310420629299834</v>
      </c>
      <c r="U53" s="195">
        <f t="shared" si="35"/>
        <v>0.87048121373000653</v>
      </c>
      <c r="V53" s="195">
        <f t="shared" si="35"/>
        <v>0.87697081245338571</v>
      </c>
      <c r="W53" s="195">
        <f t="shared" ref="W53" si="36">IF(W45=0,0,W45/W$44)</f>
        <v>0.86772507753411621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0.73294989276350775</v>
      </c>
      <c r="C54" s="196">
        <f t="shared" si="37"/>
        <v>0.74540627080927901</v>
      </c>
      <c r="D54" s="196">
        <f t="shared" si="37"/>
        <v>0.73890215880764709</v>
      </c>
      <c r="E54" s="196">
        <f t="shared" si="37"/>
        <v>0.75120312696478064</v>
      </c>
      <c r="F54" s="196">
        <f t="shared" si="37"/>
        <v>0.75400896257362204</v>
      </c>
      <c r="G54" s="196">
        <f t="shared" si="37"/>
        <v>0.76532210656267208</v>
      </c>
      <c r="H54" s="196">
        <f t="shared" si="37"/>
        <v>0.76463867259173934</v>
      </c>
      <c r="I54" s="196">
        <f t="shared" si="37"/>
        <v>0.75187948535889226</v>
      </c>
      <c r="J54" s="196">
        <f t="shared" si="37"/>
        <v>0.75986687473721459</v>
      </c>
      <c r="K54" s="196">
        <f t="shared" si="37"/>
        <v>0.74232348047528918</v>
      </c>
      <c r="L54" s="196">
        <f t="shared" si="37"/>
        <v>0.75150099050404651</v>
      </c>
      <c r="M54" s="196">
        <f t="shared" si="37"/>
        <v>0.71677790070159808</v>
      </c>
      <c r="N54" s="196">
        <f t="shared" si="37"/>
        <v>0.69706614987308024</v>
      </c>
      <c r="O54" s="196">
        <f t="shared" si="37"/>
        <v>0.69486832799635312</v>
      </c>
      <c r="P54" s="196">
        <f t="shared" si="37"/>
        <v>0.667837127386392</v>
      </c>
      <c r="Q54" s="196">
        <f t="shared" si="37"/>
        <v>0.68192256050008571</v>
      </c>
      <c r="R54" s="196">
        <f t="shared" ref="R54:V54" si="38">IF(R46=0,0,R46/R$44)</f>
        <v>0.68586013080846731</v>
      </c>
      <c r="S54" s="196">
        <f t="shared" si="38"/>
        <v>0.67084486469581228</v>
      </c>
      <c r="T54" s="196">
        <f t="shared" si="38"/>
        <v>0.68610179394913584</v>
      </c>
      <c r="U54" s="196">
        <f t="shared" si="38"/>
        <v>0.6796120489354589</v>
      </c>
      <c r="V54" s="196">
        <f t="shared" si="38"/>
        <v>0.6888848252915758</v>
      </c>
      <c r="W54" s="196">
        <f t="shared" ref="W54" si="39">IF(W46=0,0,W46/W$44)</f>
        <v>0.67963889750581452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3.801735326743291E-5</v>
      </c>
      <c r="C55" s="197">
        <f t="shared" si="40"/>
        <v>3.3018821013459164E-5</v>
      </c>
      <c r="D55" s="197">
        <f t="shared" si="40"/>
        <v>3.8177602842430364E-5</v>
      </c>
      <c r="E55" s="197">
        <f t="shared" si="40"/>
        <v>3.7249981709940135E-5</v>
      </c>
      <c r="F55" s="197">
        <f t="shared" si="40"/>
        <v>3.787953187427785E-5</v>
      </c>
      <c r="G55" s="197">
        <f t="shared" si="40"/>
        <v>3.8072980176993136E-5</v>
      </c>
      <c r="H55" s="197">
        <f t="shared" si="40"/>
        <v>4.6666293807378868E-5</v>
      </c>
      <c r="I55" s="197">
        <f t="shared" si="40"/>
        <v>5.5044731642211317E-5</v>
      </c>
      <c r="J55" s="197">
        <f t="shared" si="40"/>
        <v>5.637999254700619E-5</v>
      </c>
      <c r="K55" s="197">
        <f t="shared" si="40"/>
        <v>6.177651810226099E-5</v>
      </c>
      <c r="L55" s="197">
        <f t="shared" si="40"/>
        <v>6.5727268791943241E-5</v>
      </c>
      <c r="M55" s="197">
        <f t="shared" si="40"/>
        <v>7.3888541696507686E-5</v>
      </c>
      <c r="N55" s="197">
        <f t="shared" si="40"/>
        <v>8.7046940903167126E-5</v>
      </c>
      <c r="O55" s="197">
        <f t="shared" si="40"/>
        <v>8.295618595721009E-5</v>
      </c>
      <c r="P55" s="197">
        <f t="shared" si="40"/>
        <v>9.9847442480900696E-5</v>
      </c>
      <c r="Q55" s="197">
        <f t="shared" si="40"/>
        <v>9.0059998367357806E-5</v>
      </c>
      <c r="R55" s="197">
        <f t="shared" ref="R55:V55" si="41">IF(R47=0,0,R47/R$44)</f>
        <v>8.586959560932953E-5</v>
      </c>
      <c r="S55" s="197">
        <f t="shared" si="41"/>
        <v>8.5420682547356923E-5</v>
      </c>
      <c r="T55" s="197">
        <f t="shared" si="41"/>
        <v>7.8168464074307724E-5</v>
      </c>
      <c r="U55" s="197">
        <f t="shared" si="41"/>
        <v>8.1239323781187556E-5</v>
      </c>
      <c r="V55" s="197">
        <f t="shared" si="41"/>
        <v>7.6309472208029369E-5</v>
      </c>
      <c r="W55" s="197">
        <f t="shared" ref="W55" si="42">IF(W47=0,0,W47/W$44)</f>
        <v>7.5511918571957392E-5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0.14231134149130834</v>
      </c>
      <c r="C56" s="197">
        <f t="shared" si="43"/>
        <v>0.13292454328297837</v>
      </c>
      <c r="D56" s="197">
        <f t="shared" si="43"/>
        <v>0.13482630142482344</v>
      </c>
      <c r="E56" s="197">
        <f t="shared" si="43"/>
        <v>0.12426954207516801</v>
      </c>
      <c r="F56" s="197">
        <f t="shared" si="43"/>
        <v>0.12345066561131712</v>
      </c>
      <c r="G56" s="197">
        <f t="shared" si="43"/>
        <v>0.11491732903217926</v>
      </c>
      <c r="H56" s="197">
        <f t="shared" si="43"/>
        <v>0.11309121141708592</v>
      </c>
      <c r="I56" s="197">
        <f t="shared" si="43"/>
        <v>0.11910420003332771</v>
      </c>
      <c r="J56" s="197">
        <f t="shared" si="43"/>
        <v>0.11770660544778754</v>
      </c>
      <c r="K56" s="197">
        <f t="shared" si="43"/>
        <v>0.12822709931301338</v>
      </c>
      <c r="L56" s="197">
        <f t="shared" si="43"/>
        <v>0.12352319099827297</v>
      </c>
      <c r="M56" s="197">
        <f t="shared" si="43"/>
        <v>0.14233029960984281</v>
      </c>
      <c r="N56" s="197">
        <f t="shared" si="43"/>
        <v>0.15495218542854308</v>
      </c>
      <c r="O56" s="197">
        <f t="shared" si="43"/>
        <v>0.15443219255029075</v>
      </c>
      <c r="P56" s="197">
        <f t="shared" si="43"/>
        <v>0.16573737385583651</v>
      </c>
      <c r="Q56" s="197">
        <f t="shared" si="43"/>
        <v>0.15886271158237011</v>
      </c>
      <c r="R56" s="197">
        <f t="shared" ref="R56:V56" si="44">IF(R48=0,0,R48/R$44)</f>
        <v>0.16004538131219714</v>
      </c>
      <c r="S56" s="197">
        <f t="shared" si="44"/>
        <v>0.17034053506681493</v>
      </c>
      <c r="T56" s="197">
        <f t="shared" si="44"/>
        <v>0.16443290050114617</v>
      </c>
      <c r="U56" s="197">
        <f t="shared" si="44"/>
        <v>0.16778941002218847</v>
      </c>
      <c r="V56" s="197">
        <f t="shared" si="44"/>
        <v>0.16566902732934058</v>
      </c>
      <c r="W56" s="197">
        <f t="shared" ref="W56" si="45">IF(W48=0,0,W48/W$44)</f>
        <v>0.16456383265751109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2.0407062988682157E-2</v>
      </c>
      <c r="C57" s="198">
        <f t="shared" si="46"/>
        <v>1.9214672753071902E-2</v>
      </c>
      <c r="D57" s="198">
        <f t="shared" si="46"/>
        <v>1.9442710341156803E-2</v>
      </c>
      <c r="E57" s="198">
        <f t="shared" si="46"/>
        <v>1.8971138653144259E-2</v>
      </c>
      <c r="F57" s="198">
        <f t="shared" si="46"/>
        <v>1.8584210016807483E-2</v>
      </c>
      <c r="G57" s="198">
        <f t="shared" si="46"/>
        <v>1.7530606201387036E-2</v>
      </c>
      <c r="H57" s="198">
        <f t="shared" si="46"/>
        <v>1.7409376398726629E-2</v>
      </c>
      <c r="I57" s="198">
        <f t="shared" si="46"/>
        <v>1.8328220587319418E-2</v>
      </c>
      <c r="J57" s="198">
        <f t="shared" si="46"/>
        <v>1.6932923289961811E-2</v>
      </c>
      <c r="K57" s="198">
        <f t="shared" si="46"/>
        <v>1.7809422840797444E-2</v>
      </c>
      <c r="L57" s="198">
        <f t="shared" si="46"/>
        <v>1.7215650263604967E-2</v>
      </c>
      <c r="M57" s="198">
        <f t="shared" si="46"/>
        <v>1.9757020371696306E-2</v>
      </c>
      <c r="N57" s="198">
        <f t="shared" si="46"/>
        <v>2.1028319620947172E-2</v>
      </c>
      <c r="O57" s="198">
        <f t="shared" si="46"/>
        <v>2.090260725787646E-2</v>
      </c>
      <c r="P57" s="198">
        <f t="shared" si="46"/>
        <v>2.3742929931936291E-2</v>
      </c>
      <c r="Q57" s="198">
        <f t="shared" si="46"/>
        <v>2.2716844637938667E-2</v>
      </c>
      <c r="R57" s="198">
        <f t="shared" ref="R57:V57" si="47">IF(R49=0,0,R49/R$44)</f>
        <v>2.2229222350969777E-2</v>
      </c>
      <c r="S57" s="198">
        <f t="shared" si="47"/>
        <v>2.3357897257685063E-2</v>
      </c>
      <c r="T57" s="198">
        <f t="shared" si="47"/>
        <v>2.2491343378641972E-2</v>
      </c>
      <c r="U57" s="198">
        <f t="shared" si="47"/>
        <v>2.2998515448577925E-2</v>
      </c>
      <c r="V57" s="198">
        <f t="shared" si="47"/>
        <v>2.2340650360261366E-2</v>
      </c>
      <c r="W57" s="198">
        <f t="shared" ref="W57" si="48">IF(W49=0,0,W49/W$44)</f>
        <v>2.3446835452218585E-2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0.10429368540323432</v>
      </c>
      <c r="C58" s="195">
        <f t="shared" si="49"/>
        <v>0.10242149433365716</v>
      </c>
      <c r="D58" s="195">
        <f t="shared" si="49"/>
        <v>0.10679065182353027</v>
      </c>
      <c r="E58" s="195">
        <f t="shared" si="49"/>
        <v>0.10551894232519714</v>
      </c>
      <c r="F58" s="195">
        <f t="shared" si="49"/>
        <v>0.10391828226637917</v>
      </c>
      <c r="G58" s="195">
        <f t="shared" si="49"/>
        <v>0.10219188522358465</v>
      </c>
      <c r="H58" s="195">
        <f t="shared" si="49"/>
        <v>0.1048140732986408</v>
      </c>
      <c r="I58" s="195">
        <f t="shared" si="49"/>
        <v>0.11063304928881845</v>
      </c>
      <c r="J58" s="195">
        <f t="shared" si="49"/>
        <v>0.10543721653248903</v>
      </c>
      <c r="K58" s="195">
        <f t="shared" si="49"/>
        <v>0.11157822085279763</v>
      </c>
      <c r="L58" s="195">
        <f t="shared" si="49"/>
        <v>0.10769444096528347</v>
      </c>
      <c r="M58" s="195">
        <f t="shared" si="49"/>
        <v>0.12106089077516625</v>
      </c>
      <c r="N58" s="195">
        <f t="shared" si="49"/>
        <v>0.12686629813652633</v>
      </c>
      <c r="O58" s="195">
        <f t="shared" si="49"/>
        <v>0.12971391600952245</v>
      </c>
      <c r="P58" s="195">
        <f t="shared" si="49"/>
        <v>0.14258272138335426</v>
      </c>
      <c r="Q58" s="195">
        <f t="shared" si="49"/>
        <v>0.1364078232812381</v>
      </c>
      <c r="R58" s="195">
        <f t="shared" ref="R58:V58" si="50">IF(R50=0,0,R50/R$44)</f>
        <v>0.13177939593275645</v>
      </c>
      <c r="S58" s="195">
        <f t="shared" si="50"/>
        <v>0.13537128229714043</v>
      </c>
      <c r="T58" s="195">
        <f t="shared" si="50"/>
        <v>0.12689579370700177</v>
      </c>
      <c r="U58" s="195">
        <f t="shared" si="50"/>
        <v>0.12951878626999339</v>
      </c>
      <c r="V58" s="195">
        <f t="shared" si="50"/>
        <v>0.12302918754661427</v>
      </c>
      <c r="W58" s="195">
        <f t="shared" ref="W58" si="51">IF(W50=0,0,W50/W$44)</f>
        <v>0.13227492246588379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6935.7576233459995</v>
      </c>
      <c r="C62" s="22">
        <v>7339.7664975024009</v>
      </c>
      <c r="D62" s="22">
        <v>7329.4540397256005</v>
      </c>
      <c r="E62" s="22">
        <v>7616.2360238736001</v>
      </c>
      <c r="F62" s="22">
        <v>7772.4730005179999</v>
      </c>
      <c r="G62" s="22">
        <v>8248.0276544856024</v>
      </c>
      <c r="H62" s="22">
        <v>8096.4005436551997</v>
      </c>
      <c r="I62" s="22">
        <v>7948.9545568836011</v>
      </c>
      <c r="J62" s="22">
        <v>8721.3121369691999</v>
      </c>
      <c r="K62" s="22">
        <v>8531.713950102001</v>
      </c>
      <c r="L62" s="22">
        <v>8788.5297421199994</v>
      </c>
      <c r="M62" s="22">
        <v>7570.109976862801</v>
      </c>
      <c r="N62" s="22">
        <v>7088.3565114636003</v>
      </c>
      <c r="O62" s="22">
        <v>6904.8372296580001</v>
      </c>
      <c r="P62" s="22">
        <v>6094.8733755983994</v>
      </c>
      <c r="Q62" s="22">
        <v>6525.3639269483992</v>
      </c>
      <c r="R62" s="22">
        <v>6809.7978307631993</v>
      </c>
      <c r="S62" s="22">
        <v>6466.1151351095996</v>
      </c>
      <c r="T62" s="22">
        <v>6951.1859863296004</v>
      </c>
      <c r="U62" s="22">
        <v>6688.8005752836007</v>
      </c>
      <c r="V62" s="22">
        <v>7308.8212420116006</v>
      </c>
      <c r="W62" s="22">
        <v>6836.2884122064006</v>
      </c>
      <c r="DA62" s="57" t="s">
        <v>250</v>
      </c>
    </row>
    <row r="63" spans="1:105" ht="12" customHeight="1" x14ac:dyDescent="0.25">
      <c r="A63" s="30" t="s">
        <v>51</v>
      </c>
      <c r="B63" s="31">
        <v>2342.2727934659997</v>
      </c>
      <c r="C63" s="31">
        <v>2226.3012089424001</v>
      </c>
      <c r="D63" s="31">
        <v>2194.1864592456004</v>
      </c>
      <c r="E63" s="31">
        <v>2083.9508954735998</v>
      </c>
      <c r="F63" s="31">
        <v>2051.2286611979998</v>
      </c>
      <c r="G63" s="31">
        <v>2145.0442140456003</v>
      </c>
      <c r="H63" s="31">
        <v>2078.2101888552002</v>
      </c>
      <c r="I63" s="31">
        <v>1990.1792742036</v>
      </c>
      <c r="J63" s="31">
        <v>2099.5054927691999</v>
      </c>
      <c r="K63" s="31">
        <v>2178.3168946619999</v>
      </c>
      <c r="L63" s="31">
        <v>2036.7101019599997</v>
      </c>
      <c r="M63" s="31">
        <v>1861.9967243028002</v>
      </c>
      <c r="N63" s="31">
        <v>1849.3876287035998</v>
      </c>
      <c r="O63" s="31">
        <v>1942.3313617379995</v>
      </c>
      <c r="P63" s="31">
        <v>1760.0578740383999</v>
      </c>
      <c r="Q63" s="31">
        <v>1825.6344135083996</v>
      </c>
      <c r="R63" s="31">
        <v>1845.1938644831998</v>
      </c>
      <c r="S63" s="31">
        <v>1550.1893226696</v>
      </c>
      <c r="T63" s="31">
        <v>1640.4558879696001</v>
      </c>
      <c r="U63" s="31">
        <v>1479.4871220035998</v>
      </c>
      <c r="V63" s="31">
        <v>1534.6393609715997</v>
      </c>
      <c r="W63" s="31">
        <v>1422.3138634463999</v>
      </c>
      <c r="DA63" s="59" t="s">
        <v>251</v>
      </c>
    </row>
    <row r="64" spans="1:105" ht="12" customHeight="1" x14ac:dyDescent="0.25">
      <c r="A64" s="73" t="s">
        <v>75</v>
      </c>
      <c r="B64" s="98">
        <v>3565.2559798799998</v>
      </c>
      <c r="C64" s="98">
        <v>3984.1554585600006</v>
      </c>
      <c r="D64" s="98">
        <v>4020.59985048</v>
      </c>
      <c r="E64" s="98">
        <v>4268.9748384000004</v>
      </c>
      <c r="F64" s="98">
        <v>4312.1694193200001</v>
      </c>
      <c r="G64" s="98">
        <v>4680.6296504400007</v>
      </c>
      <c r="H64" s="98">
        <v>4536.5613048000005</v>
      </c>
      <c r="I64" s="98">
        <v>4568.9370526800003</v>
      </c>
      <c r="J64" s="98">
        <v>5054.0416541999994</v>
      </c>
      <c r="K64" s="98">
        <v>4889.0614363200002</v>
      </c>
      <c r="L64" s="98">
        <v>5088.1892871599994</v>
      </c>
      <c r="M64" s="98">
        <v>4373.7130425599998</v>
      </c>
      <c r="N64" s="98">
        <v>3831.3884667599996</v>
      </c>
      <c r="O64" s="98">
        <v>3541.5153079199999</v>
      </c>
      <c r="P64" s="98">
        <v>3079.1726229600004</v>
      </c>
      <c r="Q64" s="98">
        <v>3398.523651</v>
      </c>
      <c r="R64" s="98">
        <v>3644.9349206399997</v>
      </c>
      <c r="S64" s="98">
        <v>3613.8186025199998</v>
      </c>
      <c r="T64" s="98">
        <v>3894.7117935600004</v>
      </c>
      <c r="U64" s="98">
        <v>3823.1504913600006</v>
      </c>
      <c r="V64" s="98">
        <v>4391.7656810400013</v>
      </c>
      <c r="W64" s="98">
        <v>4019.2832199600007</v>
      </c>
      <c r="DA64" s="63"/>
    </row>
    <row r="65" spans="1:105" ht="12" customHeight="1" x14ac:dyDescent="0.25">
      <c r="A65" s="97" t="s">
        <v>74</v>
      </c>
      <c r="B65" s="98">
        <v>149.75023247999999</v>
      </c>
      <c r="C65" s="98">
        <v>149.50921572000001</v>
      </c>
      <c r="D65" s="98">
        <v>137.45224440000001</v>
      </c>
      <c r="E65" s="98">
        <v>130.95069803999999</v>
      </c>
      <c r="F65" s="98">
        <v>128.50781940000002</v>
      </c>
      <c r="G65" s="98">
        <v>140.05890540000001</v>
      </c>
      <c r="H65" s="98">
        <v>131.79278016000004</v>
      </c>
      <c r="I65" s="98">
        <v>123.9521256</v>
      </c>
      <c r="J65" s="98">
        <v>106.57211400000001</v>
      </c>
      <c r="K65" s="98">
        <v>78.00379092</v>
      </c>
      <c r="L65" s="98">
        <v>98.663084280000021</v>
      </c>
      <c r="M65" s="98">
        <v>90.551655000000039</v>
      </c>
      <c r="N65" s="98">
        <v>87.332116319999997</v>
      </c>
      <c r="O65" s="98">
        <v>105.77750832000004</v>
      </c>
      <c r="P65" s="98">
        <v>95.021028000000015</v>
      </c>
      <c r="Q65" s="98">
        <v>96.458269320000014</v>
      </c>
      <c r="R65" s="98">
        <v>127.53784620000005</v>
      </c>
      <c r="S65" s="98">
        <v>126.18669851999999</v>
      </c>
      <c r="T65" s="98">
        <v>142.24259448000001</v>
      </c>
      <c r="U65" s="98">
        <v>132.14669544000003</v>
      </c>
      <c r="V65" s="98">
        <v>146.05729236000002</v>
      </c>
      <c r="W65" s="98">
        <v>126.20146392000002</v>
      </c>
      <c r="DA65" s="63" t="s">
        <v>252</v>
      </c>
    </row>
    <row r="66" spans="1:105" ht="12" customHeight="1" x14ac:dyDescent="0.25">
      <c r="A66" s="97" t="s">
        <v>201</v>
      </c>
      <c r="B66" s="98">
        <v>3415.5057474</v>
      </c>
      <c r="C66" s="98">
        <v>3834.6462428400005</v>
      </c>
      <c r="D66" s="98">
        <v>3883.1476060800001</v>
      </c>
      <c r="E66" s="98">
        <v>4138.0241403600003</v>
      </c>
      <c r="F66" s="98">
        <v>4183.6615999200003</v>
      </c>
      <c r="G66" s="98">
        <v>4540.5707450400005</v>
      </c>
      <c r="H66" s="98">
        <v>4404.7685246400006</v>
      </c>
      <c r="I66" s="98">
        <v>4444.9849270800005</v>
      </c>
      <c r="J66" s="98">
        <v>4947.4695401999998</v>
      </c>
      <c r="K66" s="98">
        <v>4811.0576454000002</v>
      </c>
      <c r="L66" s="98">
        <v>4989.5262028799989</v>
      </c>
      <c r="M66" s="98">
        <v>4283.1613875599996</v>
      </c>
      <c r="N66" s="98">
        <v>3744.0563504399997</v>
      </c>
      <c r="O66" s="98">
        <v>3435.7377996</v>
      </c>
      <c r="P66" s="98">
        <v>2984.1515949600002</v>
      </c>
      <c r="Q66" s="98">
        <v>3302.06538168</v>
      </c>
      <c r="R66" s="98">
        <v>3517.3970744399999</v>
      </c>
      <c r="S66" s="98">
        <v>3487.6319039999998</v>
      </c>
      <c r="T66" s="98">
        <v>3752.4691990800002</v>
      </c>
      <c r="U66" s="98">
        <v>3691.0037959200008</v>
      </c>
      <c r="V66" s="98">
        <v>4245.708388680001</v>
      </c>
      <c r="W66" s="98">
        <v>3893.0817560400005</v>
      </c>
      <c r="DA66" s="63" t="s">
        <v>253</v>
      </c>
    </row>
    <row r="67" spans="1:105" ht="12" customHeight="1" x14ac:dyDescent="0.25">
      <c r="A67" s="73" t="s">
        <v>192</v>
      </c>
      <c r="B67" s="98">
        <v>1028.2288500000002</v>
      </c>
      <c r="C67" s="98">
        <v>1129.3098299999999</v>
      </c>
      <c r="D67" s="98">
        <v>1114.6677300000001</v>
      </c>
      <c r="E67" s="98">
        <v>1263.3102899999999</v>
      </c>
      <c r="F67" s="98">
        <v>1409.0749200000002</v>
      </c>
      <c r="G67" s="98">
        <v>1422.3537900000001</v>
      </c>
      <c r="H67" s="98">
        <v>1481.62905</v>
      </c>
      <c r="I67" s="98">
        <v>1389.8382300000001</v>
      </c>
      <c r="J67" s="98">
        <v>1567.7649900000001</v>
      </c>
      <c r="K67" s="98">
        <v>1464.3356191200003</v>
      </c>
      <c r="L67" s="98">
        <v>1663.6303529999998</v>
      </c>
      <c r="M67" s="98">
        <v>1334.4002100000002</v>
      </c>
      <c r="N67" s="98">
        <v>1407.5804160000002</v>
      </c>
      <c r="O67" s="98">
        <v>1420.99056</v>
      </c>
      <c r="P67" s="98">
        <v>1255.6428785999999</v>
      </c>
      <c r="Q67" s="98">
        <v>1301.2058624400001</v>
      </c>
      <c r="R67" s="98">
        <v>1319.6690456400001</v>
      </c>
      <c r="S67" s="98">
        <v>1302.1072099199998</v>
      </c>
      <c r="T67" s="98">
        <v>1416.0183047999999</v>
      </c>
      <c r="U67" s="98">
        <v>1386.16296192</v>
      </c>
      <c r="V67" s="98">
        <v>1382.4161999999999</v>
      </c>
      <c r="W67" s="98">
        <v>1394.6913288000001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6935.7576233460013</v>
      </c>
      <c r="C78" s="203">
        <f t="shared" si="52"/>
        <v>7339.7664975023999</v>
      </c>
      <c r="D78" s="203">
        <f t="shared" si="52"/>
        <v>7329.4540397256005</v>
      </c>
      <c r="E78" s="203">
        <f t="shared" si="52"/>
        <v>7616.2360238736001</v>
      </c>
      <c r="F78" s="203">
        <f t="shared" si="52"/>
        <v>7772.4730005180027</v>
      </c>
      <c r="G78" s="203">
        <f t="shared" si="52"/>
        <v>8248.0276544856006</v>
      </c>
      <c r="H78" s="203">
        <f t="shared" si="52"/>
        <v>8096.4005436551988</v>
      </c>
      <c r="I78" s="203">
        <f t="shared" si="52"/>
        <v>7948.9545568836002</v>
      </c>
      <c r="J78" s="203">
        <f t="shared" si="52"/>
        <v>8721.312136969198</v>
      </c>
      <c r="K78" s="203">
        <f t="shared" si="52"/>
        <v>8531.7139501019956</v>
      </c>
      <c r="L78" s="203">
        <f t="shared" si="52"/>
        <v>8788.5297421200012</v>
      </c>
      <c r="M78" s="203">
        <f t="shared" si="52"/>
        <v>7570.109976862801</v>
      </c>
      <c r="N78" s="203">
        <f t="shared" si="52"/>
        <v>7088.3565114635994</v>
      </c>
      <c r="O78" s="203">
        <f t="shared" si="52"/>
        <v>6904.8372296579983</v>
      </c>
      <c r="P78" s="203">
        <f t="shared" si="52"/>
        <v>6094.8733755984003</v>
      </c>
      <c r="Q78" s="203">
        <f t="shared" si="52"/>
        <v>6525.3639269484001</v>
      </c>
      <c r="R78" s="203">
        <f t="shared" ref="R78:V78" si="53">R79+R84</f>
        <v>6809.7978307631975</v>
      </c>
      <c r="S78" s="203">
        <f t="shared" si="53"/>
        <v>6466.1151351095959</v>
      </c>
      <c r="T78" s="203">
        <f t="shared" si="53"/>
        <v>6951.1859863295995</v>
      </c>
      <c r="U78" s="203">
        <f t="shared" si="53"/>
        <v>6688.8005752836016</v>
      </c>
      <c r="V78" s="203">
        <f t="shared" si="53"/>
        <v>7308.8212420116033</v>
      </c>
      <c r="W78" s="203">
        <f t="shared" ref="W78" si="54">W79+W84</f>
        <v>6836.2884122064061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6935.7576233460013</v>
      </c>
      <c r="C79" s="192">
        <f t="shared" si="55"/>
        <v>7339.7664975023999</v>
      </c>
      <c r="D79" s="192">
        <f t="shared" si="55"/>
        <v>7329.4540397256005</v>
      </c>
      <c r="E79" s="192">
        <f t="shared" si="55"/>
        <v>7616.2360238736001</v>
      </c>
      <c r="F79" s="192">
        <f t="shared" si="55"/>
        <v>7772.4730005180027</v>
      </c>
      <c r="G79" s="192">
        <f t="shared" si="55"/>
        <v>8248.0276544856006</v>
      </c>
      <c r="H79" s="192">
        <f t="shared" si="55"/>
        <v>8096.4005436551988</v>
      </c>
      <c r="I79" s="192">
        <f t="shared" si="55"/>
        <v>7948.9545568836002</v>
      </c>
      <c r="J79" s="192">
        <f t="shared" si="55"/>
        <v>8721.312136969198</v>
      </c>
      <c r="K79" s="192">
        <f t="shared" si="55"/>
        <v>8531.7139501019956</v>
      </c>
      <c r="L79" s="192">
        <f t="shared" si="55"/>
        <v>8788.5297421200012</v>
      </c>
      <c r="M79" s="192">
        <f t="shared" si="55"/>
        <v>7570.109976862801</v>
      </c>
      <c r="N79" s="192">
        <f t="shared" si="55"/>
        <v>7088.3565114635994</v>
      </c>
      <c r="O79" s="192">
        <f t="shared" si="55"/>
        <v>6904.8372296579983</v>
      </c>
      <c r="P79" s="192">
        <f t="shared" si="55"/>
        <v>6094.8733755984003</v>
      </c>
      <c r="Q79" s="192">
        <f t="shared" si="55"/>
        <v>6525.3639269484001</v>
      </c>
      <c r="R79" s="192">
        <f t="shared" ref="R79:V79" si="56">SUM(R80:R83)</f>
        <v>6809.7978307631975</v>
      </c>
      <c r="S79" s="192">
        <f t="shared" si="56"/>
        <v>6466.1151351095959</v>
      </c>
      <c r="T79" s="192">
        <f t="shared" si="56"/>
        <v>6951.1859863295995</v>
      </c>
      <c r="U79" s="192">
        <f t="shared" si="56"/>
        <v>6688.8005752836016</v>
      </c>
      <c r="V79" s="192">
        <f t="shared" si="56"/>
        <v>7308.8212420116033</v>
      </c>
      <c r="W79" s="192">
        <f t="shared" ref="W79" si="57">SUM(W80:W83)</f>
        <v>6836.2884122064061</v>
      </c>
      <c r="DA79" s="213" t="s">
        <v>264</v>
      </c>
    </row>
    <row r="80" spans="1:105" ht="12" customHeight="1" x14ac:dyDescent="0.25">
      <c r="A80" s="97" t="s">
        <v>57</v>
      </c>
      <c r="B80" s="74">
        <v>5996.4480893866239</v>
      </c>
      <c r="C80" s="74">
        <v>6403.1674085939585</v>
      </c>
      <c r="D80" s="74">
        <v>6371.261886066166</v>
      </c>
      <c r="E80" s="74">
        <v>6688.4663528816491</v>
      </c>
      <c r="F80" s="74">
        <v>6828.4909921124799</v>
      </c>
      <c r="G80" s="74">
        <v>7319.1161108397691</v>
      </c>
      <c r="H80" s="74">
        <v>7194.1372132122469</v>
      </c>
      <c r="I80" s="74">
        <v>7006.9530312940115</v>
      </c>
      <c r="J80" s="74">
        <v>7703.1637546241864</v>
      </c>
      <c r="K80" s="74">
        <v>7440.191211650872</v>
      </c>
      <c r="L80" s="74">
        <v>7699.7532471430914</v>
      </c>
      <c r="M80" s="74">
        <v>6470.3168097725202</v>
      </c>
      <c r="N80" s="74">
        <v>5956.244734774622</v>
      </c>
      <c r="O80" s="74">
        <v>5815.9427044829463</v>
      </c>
      <c r="P80" s="74">
        <v>5048.3421727176628</v>
      </c>
      <c r="Q80" s="74">
        <v>5456.5342738661766</v>
      </c>
      <c r="R80" s="74">
        <v>5687.861130020945</v>
      </c>
      <c r="S80" s="74">
        <v>5306.20788672451</v>
      </c>
      <c r="T80" s="74">
        <v>5759.9303229080533</v>
      </c>
      <c r="U80" s="74">
        <v>5509.1113750141903</v>
      </c>
      <c r="V80" s="74">
        <v>6037.9266757339656</v>
      </c>
      <c r="W80" s="74">
        <v>5648.255435366631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916.8269908386028</v>
      </c>
      <c r="C82" s="74">
        <v>913.27326834483654</v>
      </c>
      <c r="D82" s="74">
        <v>934.50334069084238</v>
      </c>
      <c r="E82" s="74">
        <v>901.60242369984599</v>
      </c>
      <c r="F82" s="74">
        <v>915.55783602326687</v>
      </c>
      <c r="G82" s="74">
        <v>901.51510426667312</v>
      </c>
      <c r="H82" s="74">
        <v>873.94184159914789</v>
      </c>
      <c r="I82" s="74">
        <v>913.6099057022883</v>
      </c>
      <c r="J82" s="74">
        <v>988.71080586065102</v>
      </c>
      <c r="K82" s="74">
        <v>1062.2964067300759</v>
      </c>
      <c r="L82" s="74">
        <v>1056.8549511908952</v>
      </c>
      <c r="M82" s="74">
        <v>1067.5196775590291</v>
      </c>
      <c r="N82" s="74">
        <v>1099.9190434039494</v>
      </c>
      <c r="O82" s="74">
        <v>1056.2983603279947</v>
      </c>
      <c r="P82" s="74">
        <v>1013.8598192842354</v>
      </c>
      <c r="Q82" s="74">
        <v>1035.9474215486232</v>
      </c>
      <c r="R82" s="74">
        <v>1087.876762008653</v>
      </c>
      <c r="S82" s="74">
        <v>1123.9783700522312</v>
      </c>
      <c r="T82" s="74">
        <v>1153.9674263594306</v>
      </c>
      <c r="U82" s="74">
        <v>1142.4916339944764</v>
      </c>
      <c r="V82" s="74">
        <v>1233.4404732330572</v>
      </c>
      <c r="W82" s="74">
        <v>1150.7756077176812</v>
      </c>
      <c r="DA82" s="90" t="s">
        <v>267</v>
      </c>
    </row>
    <row r="83" spans="1:105" ht="12" customHeight="1" x14ac:dyDescent="0.25">
      <c r="A83" s="107" t="s">
        <v>54</v>
      </c>
      <c r="B83" s="193">
        <v>22.482543120774494</v>
      </c>
      <c r="C83" s="193">
        <v>23.325820563604644</v>
      </c>
      <c r="D83" s="193">
        <v>23.688812968591982</v>
      </c>
      <c r="E83" s="193">
        <v>26.167247292105557</v>
      </c>
      <c r="F83" s="193">
        <v>28.424172382256501</v>
      </c>
      <c r="G83" s="193">
        <v>27.39643937915778</v>
      </c>
      <c r="H83" s="193">
        <v>28.321488843804325</v>
      </c>
      <c r="I83" s="193">
        <v>28.391619887300223</v>
      </c>
      <c r="J83" s="193">
        <v>29.437576484360367</v>
      </c>
      <c r="K83" s="193">
        <v>29.226331721047266</v>
      </c>
      <c r="L83" s="193">
        <v>31.921543786014272</v>
      </c>
      <c r="M83" s="193">
        <v>32.273489531251499</v>
      </c>
      <c r="N83" s="193">
        <v>32.192733285028254</v>
      </c>
      <c r="O83" s="193">
        <v>32.596164847057224</v>
      </c>
      <c r="P83" s="193">
        <v>32.671383596502025</v>
      </c>
      <c r="Q83" s="193">
        <v>32.882231533600091</v>
      </c>
      <c r="R83" s="193">
        <v>34.059938733600021</v>
      </c>
      <c r="S83" s="193">
        <v>35.928878332855199</v>
      </c>
      <c r="T83" s="193">
        <v>37.2882370621153</v>
      </c>
      <c r="U83" s="193">
        <v>37.197566274934459</v>
      </c>
      <c r="V83" s="193">
        <v>37.454093044580048</v>
      </c>
      <c r="W83" s="193">
        <v>37.257369122094438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0.86457001744155115</v>
      </c>
      <c r="C88" s="196">
        <f t="shared" si="64"/>
        <v>0.87239388484263769</v>
      </c>
      <c r="D88" s="196">
        <f t="shared" si="64"/>
        <v>0.86926827721873434</v>
      </c>
      <c r="E88" s="196">
        <f t="shared" si="64"/>
        <v>0.8781852783863584</v>
      </c>
      <c r="F88" s="196">
        <f t="shared" si="64"/>
        <v>0.87854804920613938</v>
      </c>
      <c r="G88" s="196">
        <f t="shared" si="64"/>
        <v>0.8873777365258162</v>
      </c>
      <c r="H88" s="196">
        <f t="shared" si="64"/>
        <v>0.88855994394323579</v>
      </c>
      <c r="I88" s="196">
        <f t="shared" si="64"/>
        <v>0.88149365821020598</v>
      </c>
      <c r="J88" s="196">
        <f t="shared" si="64"/>
        <v>0.88325743118066691</v>
      </c>
      <c r="K88" s="196">
        <f t="shared" si="64"/>
        <v>0.87206290027596689</v>
      </c>
      <c r="L88" s="196">
        <f t="shared" si="64"/>
        <v>0.87611392042529845</v>
      </c>
      <c r="M88" s="196">
        <f t="shared" si="64"/>
        <v>0.85471899741857438</v>
      </c>
      <c r="N88" s="196">
        <f t="shared" si="64"/>
        <v>0.84028571716757239</v>
      </c>
      <c r="O88" s="196">
        <f t="shared" si="64"/>
        <v>0.84229975465634754</v>
      </c>
      <c r="P88" s="196">
        <f t="shared" si="64"/>
        <v>0.82829320013920915</v>
      </c>
      <c r="Q88" s="196">
        <f t="shared" si="64"/>
        <v>0.83620382479080158</v>
      </c>
      <c r="R88" s="196">
        <f t="shared" ref="R88:V88" si="65">IF(R80=0,0,R80/R$78)</f>
        <v>0.83524669474416491</v>
      </c>
      <c r="S88" s="196">
        <f t="shared" si="65"/>
        <v>0.82061760049909371</v>
      </c>
      <c r="T88" s="196">
        <f t="shared" si="65"/>
        <v>0.82862555170235652</v>
      </c>
      <c r="U88" s="196">
        <f t="shared" si="65"/>
        <v>0.82363217635332275</v>
      </c>
      <c r="V88" s="196">
        <f t="shared" si="65"/>
        <v>0.82611497474141948</v>
      </c>
      <c r="W88" s="196">
        <f t="shared" ref="W88" si="66">IF(W80=0,0,W80/W$78)</f>
        <v>0.82621666828472229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0.13218844149808973</v>
      </c>
      <c r="C90" s="197">
        <f t="shared" si="70"/>
        <v>0.12442810934865682</v>
      </c>
      <c r="D90" s="197">
        <f t="shared" si="70"/>
        <v>0.12749972039197455</v>
      </c>
      <c r="E90" s="197">
        <f t="shared" si="70"/>
        <v>0.11837900255109125</v>
      </c>
      <c r="F90" s="197">
        <f t="shared" si="70"/>
        <v>0.11779492009328933</v>
      </c>
      <c r="G90" s="197">
        <f t="shared" si="70"/>
        <v>0.1093006888472778</v>
      </c>
      <c r="H90" s="197">
        <f t="shared" si="70"/>
        <v>0.10794202150534889</v>
      </c>
      <c r="I90" s="197">
        <f t="shared" si="70"/>
        <v>0.1149345991556996</v>
      </c>
      <c r="J90" s="197">
        <f t="shared" si="70"/>
        <v>0.11336720786194043</v>
      </c>
      <c r="K90" s="197">
        <f t="shared" si="70"/>
        <v>0.12451148889226135</v>
      </c>
      <c r="L90" s="197">
        <f t="shared" si="70"/>
        <v>0.12025389709109147</v>
      </c>
      <c r="M90" s="197">
        <f t="shared" si="70"/>
        <v>0.14101772376118502</v>
      </c>
      <c r="N90" s="197">
        <f t="shared" si="70"/>
        <v>0.15517264709035336</v>
      </c>
      <c r="O90" s="197">
        <f t="shared" si="70"/>
        <v>0.15297947296873701</v>
      </c>
      <c r="P90" s="197">
        <f t="shared" si="70"/>
        <v>0.16634633023605577</v>
      </c>
      <c r="Q90" s="197">
        <f t="shared" si="70"/>
        <v>0.15875703380624873</v>
      </c>
      <c r="R90" s="197">
        <f t="shared" ref="R90:V90" si="71">IF(R82=0,0,R82/R$78)</f>
        <v>0.15975169734029107</v>
      </c>
      <c r="S90" s="197">
        <f t="shared" si="71"/>
        <v>0.1738259134838589</v>
      </c>
      <c r="T90" s="197">
        <f t="shared" si="71"/>
        <v>0.16601014972536426</v>
      </c>
      <c r="U90" s="197">
        <f t="shared" si="71"/>
        <v>0.17080665227428093</v>
      </c>
      <c r="V90" s="197">
        <f t="shared" si="71"/>
        <v>0.16876051997867414</v>
      </c>
      <c r="W90" s="197">
        <f t="shared" ref="W90" si="72">IF(W82=0,0,W82/W$78)</f>
        <v>0.16833339062508473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3.241541060359069E-3</v>
      </c>
      <c r="C91" s="198">
        <f t="shared" si="73"/>
        <v>3.1780058087054991E-3</v>
      </c>
      <c r="D91" s="198">
        <f t="shared" si="73"/>
        <v>3.2320023892910368E-3</v>
      </c>
      <c r="E91" s="198">
        <f t="shared" si="73"/>
        <v>3.4357190625503957E-3</v>
      </c>
      <c r="F91" s="198">
        <f t="shared" si="73"/>
        <v>3.6570307005713816E-3</v>
      </c>
      <c r="G91" s="198">
        <f t="shared" si="73"/>
        <v>3.3215746269059272E-3</v>
      </c>
      <c r="H91" s="198">
        <f t="shared" si="73"/>
        <v>3.4980345514154013E-3</v>
      </c>
      <c r="I91" s="198">
        <f t="shared" si="73"/>
        <v>3.5717426340944138E-3</v>
      </c>
      <c r="J91" s="198">
        <f t="shared" si="73"/>
        <v>3.3753609573926356E-3</v>
      </c>
      <c r="K91" s="198">
        <f t="shared" si="73"/>
        <v>3.4256108317717178E-3</v>
      </c>
      <c r="L91" s="198">
        <f t="shared" si="73"/>
        <v>3.6321824836100559E-3</v>
      </c>
      <c r="M91" s="198">
        <f t="shared" si="73"/>
        <v>4.2632788202406346E-3</v>
      </c>
      <c r="N91" s="198">
        <f t="shared" si="73"/>
        <v>4.5416357420743105E-3</v>
      </c>
      <c r="O91" s="198">
        <f t="shared" si="73"/>
        <v>4.7207723749154527E-3</v>
      </c>
      <c r="P91" s="198">
        <f t="shared" si="73"/>
        <v>5.3604696247351192E-3</v>
      </c>
      <c r="Q91" s="198">
        <f t="shared" si="73"/>
        <v>5.0391414029496949E-3</v>
      </c>
      <c r="R91" s="198">
        <f t="shared" ref="R91:V91" si="74">IF(R83=0,0,R83/R$78)</f>
        <v>5.0016079155440667E-3</v>
      </c>
      <c r="S91" s="198">
        <f t="shared" si="74"/>
        <v>5.5564860170474262E-3</v>
      </c>
      <c r="T91" s="198">
        <f t="shared" si="74"/>
        <v>5.3642985722792353E-3</v>
      </c>
      <c r="U91" s="198">
        <f t="shared" si="74"/>
        <v>5.5611713723962087E-3</v>
      </c>
      <c r="V91" s="198">
        <f t="shared" si="74"/>
        <v>5.1245052799063365E-3</v>
      </c>
      <c r="W91" s="198">
        <f t="shared" ref="W91" si="75">IF(W83=0,0,W83/W$78)</f>
        <v>5.4499410901930707E-3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24348.902690936251</v>
      </c>
      <c r="C96" s="203">
        <f t="shared" si="79"/>
        <v>25355.965869626922</v>
      </c>
      <c r="D96" s="203">
        <f t="shared" si="79"/>
        <v>24670.346198067153</v>
      </c>
      <c r="E96" s="203">
        <f t="shared" si="79"/>
        <v>25343.159366423675</v>
      </c>
      <c r="F96" s="203">
        <f t="shared" si="79"/>
        <v>25826.917472156827</v>
      </c>
      <c r="G96" s="203">
        <f t="shared" si="79"/>
        <v>26269.463759947019</v>
      </c>
      <c r="H96" s="203">
        <f t="shared" si="79"/>
        <v>25850.912287854841</v>
      </c>
      <c r="I96" s="203">
        <f t="shared" si="79"/>
        <v>24581.110700780042</v>
      </c>
      <c r="J96" s="203">
        <f t="shared" si="79"/>
        <v>25784.056023605615</v>
      </c>
      <c r="K96" s="203">
        <f t="shared" si="79"/>
        <v>24164.511980891413</v>
      </c>
      <c r="L96" s="203">
        <f t="shared" si="79"/>
        <v>24791.034508305598</v>
      </c>
      <c r="M96" s="203">
        <f t="shared" si="79"/>
        <v>21810.539232587704</v>
      </c>
      <c r="N96" s="203">
        <f t="shared" si="79"/>
        <v>20558.066973481436</v>
      </c>
      <c r="O96" s="203">
        <f t="shared" si="79"/>
        <v>19936.300314641045</v>
      </c>
      <c r="P96" s="203">
        <f t="shared" si="79"/>
        <v>17914.205555436576</v>
      </c>
      <c r="Q96" s="203">
        <f t="shared" si="79"/>
        <v>18896.336547352043</v>
      </c>
      <c r="R96" s="203">
        <f t="shared" si="79"/>
        <v>19335.513049015168</v>
      </c>
      <c r="S96" s="203">
        <f t="shared" si="79"/>
        <v>18334.679114820974</v>
      </c>
      <c r="T96" s="203">
        <f t="shared" si="79"/>
        <v>19005.691911095706</v>
      </c>
      <c r="U96" s="203">
        <f t="shared" si="79"/>
        <v>18258.488767752791</v>
      </c>
      <c r="V96" s="203">
        <f t="shared" si="79"/>
        <v>19359.888953880109</v>
      </c>
      <c r="W96" s="203">
        <f t="shared" si="79"/>
        <v>18322.836566918446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21809.46589377378</v>
      </c>
      <c r="C97" s="192">
        <f t="shared" si="80"/>
        <v>22758.969954986525</v>
      </c>
      <c r="D97" s="192">
        <f t="shared" si="80"/>
        <v>22035.783846863411</v>
      </c>
      <c r="E97" s="192">
        <f t="shared" si="80"/>
        <v>22668.975994899738</v>
      </c>
      <c r="F97" s="192">
        <f t="shared" si="80"/>
        <v>23143.028572214753</v>
      </c>
      <c r="G97" s="192">
        <f t="shared" si="80"/>
        <v>23584.937734505391</v>
      </c>
      <c r="H97" s="192">
        <f t="shared" si="80"/>
        <v>23141.372872478889</v>
      </c>
      <c r="I97" s="192">
        <f t="shared" si="80"/>
        <v>21861.62746904674</v>
      </c>
      <c r="J97" s="192">
        <f t="shared" si="80"/>
        <v>23065.456925558879</v>
      </c>
      <c r="K97" s="192">
        <f t="shared" si="80"/>
        <v>21468.278726287437</v>
      </c>
      <c r="L97" s="192">
        <f t="shared" si="80"/>
        <v>22121.177905982575</v>
      </c>
      <c r="M97" s="192">
        <f t="shared" si="80"/>
        <v>19170.13592480393</v>
      </c>
      <c r="N97" s="192">
        <f t="shared" si="80"/>
        <v>17949.941119713065</v>
      </c>
      <c r="O97" s="192">
        <f t="shared" si="80"/>
        <v>17350.284730087078</v>
      </c>
      <c r="P97" s="192">
        <f t="shared" si="80"/>
        <v>15359.949375921626</v>
      </c>
      <c r="Q97" s="192">
        <f t="shared" si="80"/>
        <v>16318.728410938043</v>
      </c>
      <c r="R97" s="192">
        <f t="shared" si="80"/>
        <v>16787.490819366019</v>
      </c>
      <c r="S97" s="192">
        <f t="shared" si="80"/>
        <v>15852.690092541059</v>
      </c>
      <c r="T97" s="192">
        <f t="shared" si="80"/>
        <v>16593.949551086473</v>
      </c>
      <c r="U97" s="192">
        <f t="shared" si="80"/>
        <v>15893.671463429142</v>
      </c>
      <c r="V97" s="192">
        <f t="shared" si="80"/>
        <v>16978.057544891566</v>
      </c>
      <c r="W97" s="192">
        <f t="shared" si="80"/>
        <v>15899.184780674248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17846.525616230811</v>
      </c>
      <c r="C98" s="74">
        <f t="shared" si="81"/>
        <v>18900.495961645964</v>
      </c>
      <c r="D98" s="74">
        <f t="shared" si="81"/>
        <v>18228.972064283847</v>
      </c>
      <c r="E98" s="74">
        <f t="shared" si="81"/>
        <v>19037.860563224236</v>
      </c>
      <c r="F98" s="74">
        <f t="shared" si="81"/>
        <v>19473.72724965552</v>
      </c>
      <c r="G98" s="74">
        <f t="shared" si="81"/>
        <v>20104.601343034425</v>
      </c>
      <c r="H98" s="74">
        <f t="shared" si="81"/>
        <v>19766.607257070809</v>
      </c>
      <c r="I98" s="74">
        <f t="shared" si="81"/>
        <v>18482.032863252458</v>
      </c>
      <c r="J98" s="74">
        <f t="shared" si="81"/>
        <v>19592.45006870645</v>
      </c>
      <c r="K98" s="74">
        <f t="shared" si="81"/>
        <v>17937.884637642139</v>
      </c>
      <c r="L98" s="74">
        <f t="shared" si="81"/>
        <v>18630.486988611654</v>
      </c>
      <c r="M98" s="74">
        <f t="shared" si="81"/>
        <v>15633.312524304059</v>
      </c>
      <c r="N98" s="74">
        <f t="shared" si="81"/>
        <v>14330.332594037633</v>
      </c>
      <c r="O98" s="74">
        <f t="shared" si="81"/>
        <v>13853.103666067791</v>
      </c>
      <c r="P98" s="74">
        <f t="shared" si="81"/>
        <v>11963.771577552108</v>
      </c>
      <c r="Q98" s="74">
        <f t="shared" si="81"/>
        <v>12885.838202441657</v>
      </c>
      <c r="R98" s="74">
        <f t="shared" si="81"/>
        <v>13261.45750904637</v>
      </c>
      <c r="S98" s="74">
        <f t="shared" si="81"/>
        <v>12299.725330023213</v>
      </c>
      <c r="T98" s="74">
        <f t="shared" si="81"/>
        <v>13039.839315447343</v>
      </c>
      <c r="U98" s="74">
        <f t="shared" si="81"/>
        <v>12408.688961917538</v>
      </c>
      <c r="V98" s="74">
        <f t="shared" si="81"/>
        <v>13336.733719658008</v>
      </c>
      <c r="W98" s="74">
        <f t="shared" si="81"/>
        <v>12452.912443519675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0.92568083527567124</v>
      </c>
      <c r="C99" s="74">
        <f t="shared" si="82"/>
        <v>0.83722409867259096</v>
      </c>
      <c r="D99" s="74">
        <f t="shared" si="82"/>
        <v>0.94185467913506959</v>
      </c>
      <c r="E99" s="74">
        <f t="shared" si="82"/>
        <v>0.94403222287138</v>
      </c>
      <c r="F99" s="74">
        <f t="shared" si="82"/>
        <v>0.97831154360090811</v>
      </c>
      <c r="G99" s="74">
        <f t="shared" si="82"/>
        <v>1.0001567729927023</v>
      </c>
      <c r="H99" s="74">
        <f t="shared" si="82"/>
        <v>1.2063662680138145</v>
      </c>
      <c r="I99" s="74">
        <f t="shared" si="82"/>
        <v>1.3530606419919267</v>
      </c>
      <c r="J99" s="74">
        <f t="shared" si="82"/>
        <v>1.4537048864424746</v>
      </c>
      <c r="K99" s="74">
        <f t="shared" si="82"/>
        <v>1.4927994118198411</v>
      </c>
      <c r="L99" s="74">
        <f t="shared" si="82"/>
        <v>1.6294469887577425</v>
      </c>
      <c r="M99" s="74">
        <f t="shared" si="82"/>
        <v>1.6115489375103738</v>
      </c>
      <c r="N99" s="74">
        <f t="shared" si="82"/>
        <v>1.7895168409239903</v>
      </c>
      <c r="O99" s="74">
        <f t="shared" si="82"/>
        <v>1.6538394362001485</v>
      </c>
      <c r="P99" s="74">
        <f t="shared" si="82"/>
        <v>1.7886876087874852</v>
      </c>
      <c r="Q99" s="74">
        <f t="shared" si="82"/>
        <v>1.7018040386035684</v>
      </c>
      <c r="R99" s="74">
        <f t="shared" si="82"/>
        <v>1.6603326864178467</v>
      </c>
      <c r="S99" s="74">
        <f t="shared" si="82"/>
        <v>1.5661608042747777</v>
      </c>
      <c r="T99" s="74">
        <f t="shared" si="82"/>
        <v>1.4856457453598455</v>
      </c>
      <c r="U99" s="74">
        <f t="shared" si="82"/>
        <v>1.4833072807586454</v>
      </c>
      <c r="V99" s="74">
        <f t="shared" si="82"/>
        <v>1.4773429080766491</v>
      </c>
      <c r="W99" s="74">
        <f t="shared" si="82"/>
        <v>1.3835925428484288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3465.1250057884654</v>
      </c>
      <c r="C100" s="74">
        <f t="shared" si="83"/>
        <v>3370.430182718947</v>
      </c>
      <c r="D100" s="74">
        <f t="shared" si="83"/>
        <v>3326.2115327553488</v>
      </c>
      <c r="E100" s="74">
        <f t="shared" si="83"/>
        <v>3149.3828092034755</v>
      </c>
      <c r="F100" s="74">
        <f t="shared" si="83"/>
        <v>3188.3501526263158</v>
      </c>
      <c r="G100" s="74">
        <f t="shared" si="83"/>
        <v>3018.8166104007396</v>
      </c>
      <c r="H100" s="74">
        <f t="shared" si="83"/>
        <v>2923.5109868703362</v>
      </c>
      <c r="I100" s="74">
        <f t="shared" si="83"/>
        <v>2927.7135259470788</v>
      </c>
      <c r="J100" s="74">
        <f t="shared" si="83"/>
        <v>3034.9537092141954</v>
      </c>
      <c r="K100" s="74">
        <f t="shared" si="83"/>
        <v>3098.5452776242646</v>
      </c>
      <c r="L100" s="74">
        <f t="shared" si="83"/>
        <v>3062.2676906142087</v>
      </c>
      <c r="M100" s="74">
        <f t="shared" si="83"/>
        <v>3104.3005836264388</v>
      </c>
      <c r="N100" s="74">
        <f t="shared" si="83"/>
        <v>3185.5174057273034</v>
      </c>
      <c r="O100" s="74">
        <f t="shared" si="83"/>
        <v>3078.8065689310679</v>
      </c>
      <c r="P100" s="74">
        <f t="shared" si="83"/>
        <v>2969.0533834716948</v>
      </c>
      <c r="Q100" s="74">
        <f t="shared" si="83"/>
        <v>3001.9232628853865</v>
      </c>
      <c r="R100" s="74">
        <f t="shared" si="83"/>
        <v>3094.5595587965968</v>
      </c>
      <c r="S100" s="74">
        <f t="shared" si="83"/>
        <v>3123.1390506969624</v>
      </c>
      <c r="T100" s="74">
        <f t="shared" si="83"/>
        <v>3125.1610469726388</v>
      </c>
      <c r="U100" s="74">
        <f t="shared" si="83"/>
        <v>3063.5810582379954</v>
      </c>
      <c r="V100" s="74">
        <f t="shared" si="83"/>
        <v>3207.333972193363</v>
      </c>
      <c r="W100" s="74">
        <f t="shared" si="83"/>
        <v>3015.2762106092923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496.88959091922851</v>
      </c>
      <c r="C101" s="193">
        <f t="shared" si="84"/>
        <v>487.20658652294162</v>
      </c>
      <c r="D101" s="193">
        <f t="shared" si="84"/>
        <v>479.6583951450786</v>
      </c>
      <c r="E101" s="193">
        <f t="shared" si="84"/>
        <v>480.78859024915516</v>
      </c>
      <c r="F101" s="193">
        <f t="shared" si="84"/>
        <v>479.97285838931714</v>
      </c>
      <c r="G101" s="193">
        <f t="shared" si="84"/>
        <v>460.5196242972392</v>
      </c>
      <c r="H101" s="193">
        <f t="shared" si="84"/>
        <v>450.04826226973216</v>
      </c>
      <c r="I101" s="193">
        <f t="shared" si="84"/>
        <v>450.52801920521443</v>
      </c>
      <c r="J101" s="193">
        <f t="shared" si="84"/>
        <v>436.59944275179168</v>
      </c>
      <c r="K101" s="193">
        <f t="shared" si="84"/>
        <v>430.35601160921101</v>
      </c>
      <c r="L101" s="193">
        <f t="shared" si="84"/>
        <v>426.79377976795109</v>
      </c>
      <c r="M101" s="193">
        <f t="shared" si="84"/>
        <v>430.9112679359169</v>
      </c>
      <c r="N101" s="193">
        <f t="shared" si="84"/>
        <v>432.30160310720572</v>
      </c>
      <c r="O101" s="193">
        <f t="shared" si="84"/>
        <v>416.7206556520207</v>
      </c>
      <c r="P101" s="193">
        <f t="shared" si="84"/>
        <v>425.33572728903448</v>
      </c>
      <c r="Q101" s="193">
        <f t="shared" si="84"/>
        <v>429.2651415723987</v>
      </c>
      <c r="R101" s="193">
        <f t="shared" si="84"/>
        <v>429.81341883663578</v>
      </c>
      <c r="S101" s="193">
        <f t="shared" si="84"/>
        <v>428.25955101661248</v>
      </c>
      <c r="T101" s="193">
        <f t="shared" si="84"/>
        <v>427.4635429211317</v>
      </c>
      <c r="U101" s="193">
        <f t="shared" si="84"/>
        <v>419.9181359928491</v>
      </c>
      <c r="V101" s="193">
        <f t="shared" si="84"/>
        <v>432.5125101321218</v>
      </c>
      <c r="W101" s="193">
        <f t="shared" si="84"/>
        <v>429.61253400243044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2539.4367971624706</v>
      </c>
      <c r="C102" s="77">
        <f t="shared" si="85"/>
        <v>2596.9959146403985</v>
      </c>
      <c r="D102" s="77">
        <f t="shared" si="85"/>
        <v>2634.5623512037432</v>
      </c>
      <c r="E102" s="77">
        <f t="shared" si="85"/>
        <v>2674.1833715239395</v>
      </c>
      <c r="F102" s="77">
        <f t="shared" si="85"/>
        <v>2683.8888999420728</v>
      </c>
      <c r="G102" s="77">
        <f t="shared" si="85"/>
        <v>2684.5260254416216</v>
      </c>
      <c r="H102" s="77">
        <f t="shared" si="85"/>
        <v>2709.5394153759512</v>
      </c>
      <c r="I102" s="77">
        <f t="shared" si="85"/>
        <v>2719.4832317333016</v>
      </c>
      <c r="J102" s="77">
        <f t="shared" si="85"/>
        <v>2718.5990980467336</v>
      </c>
      <c r="K102" s="77">
        <f t="shared" si="85"/>
        <v>2696.2332546039761</v>
      </c>
      <c r="L102" s="77">
        <f t="shared" si="85"/>
        <v>2669.8566023230223</v>
      </c>
      <c r="M102" s="77">
        <f t="shared" si="85"/>
        <v>2640.4033077837789</v>
      </c>
      <c r="N102" s="77">
        <f t="shared" si="85"/>
        <v>2608.1258537683711</v>
      </c>
      <c r="O102" s="77">
        <f t="shared" si="85"/>
        <v>2586.0155845539643</v>
      </c>
      <c r="P102" s="77">
        <f t="shared" si="85"/>
        <v>2554.25617951495</v>
      </c>
      <c r="Q102" s="77">
        <f t="shared" si="85"/>
        <v>2577.6081364139977</v>
      </c>
      <c r="R102" s="77">
        <f t="shared" si="85"/>
        <v>2548.0222296491488</v>
      </c>
      <c r="S102" s="77">
        <f t="shared" si="85"/>
        <v>2481.9890222799158</v>
      </c>
      <c r="T102" s="77">
        <f t="shared" si="85"/>
        <v>2411.7423600092329</v>
      </c>
      <c r="U102" s="77">
        <f t="shared" si="85"/>
        <v>2364.8173043236488</v>
      </c>
      <c r="V102" s="77">
        <f t="shared" si="85"/>
        <v>2381.8314089885421</v>
      </c>
      <c r="W102" s="77">
        <f t="shared" si="85"/>
        <v>2423.6517862441979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11506.585880336157</v>
      </c>
      <c r="C104" s="153">
        <f t="shared" si="86"/>
        <v>12047.171250051766</v>
      </c>
      <c r="D104" s="153">
        <f t="shared" si="86"/>
        <v>11753.831033088245</v>
      </c>
      <c r="E104" s="153">
        <f t="shared" si="86"/>
        <v>12205.574475840915</v>
      </c>
      <c r="F104" s="153">
        <f t="shared" si="86"/>
        <v>12630.481316070704</v>
      </c>
      <c r="G104" s="153">
        <f t="shared" si="86"/>
        <v>13008.894479921582</v>
      </c>
      <c r="H104" s="153">
        <f t="shared" si="86"/>
        <v>12996.203892467978</v>
      </c>
      <c r="I104" s="153">
        <f t="shared" si="86"/>
        <v>12441.000030212084</v>
      </c>
      <c r="J104" s="153">
        <f t="shared" si="86"/>
        <v>13321.434011715215</v>
      </c>
      <c r="K104" s="153">
        <f t="shared" si="86"/>
        <v>12588.094583641187</v>
      </c>
      <c r="L104" s="153">
        <f t="shared" si="86"/>
        <v>13180.953884447184</v>
      </c>
      <c r="M104" s="153">
        <f t="shared" si="86"/>
        <v>11642.95217887008</v>
      </c>
      <c r="N104" s="153">
        <f t="shared" si="86"/>
        <v>11187.397823963529</v>
      </c>
      <c r="O104" s="153">
        <f t="shared" si="86"/>
        <v>11060.249220192967</v>
      </c>
      <c r="P104" s="153">
        <f t="shared" si="86"/>
        <v>9910.241047347803</v>
      </c>
      <c r="Q104" s="153">
        <f t="shared" si="86"/>
        <v>10632.048942231391</v>
      </c>
      <c r="R104" s="153">
        <f t="shared" ref="R104:V104" si="87">SUM(R105:R108)</f>
        <v>11106.042570401793</v>
      </c>
      <c r="S104" s="153">
        <f t="shared" si="87"/>
        <v>10743.337105708848</v>
      </c>
      <c r="T104" s="153">
        <f t="shared" si="87"/>
        <v>11505.943444404758</v>
      </c>
      <c r="U104" s="153">
        <f t="shared" si="87"/>
        <v>11288.254182942139</v>
      </c>
      <c r="V104" s="153">
        <f t="shared" si="87"/>
        <v>12312.897627169039</v>
      </c>
      <c r="W104" s="153">
        <f t="shared" ref="W104" si="88">SUM(W105:W108)</f>
        <v>11865.767905404113</v>
      </c>
      <c r="DA104" s="217" t="s">
        <v>277</v>
      </c>
    </row>
    <row r="105" spans="1:105" ht="12" customHeight="1" x14ac:dyDescent="0.25">
      <c r="A105" s="97" t="s">
        <v>57</v>
      </c>
      <c r="B105" s="74">
        <v>9185.3330689265913</v>
      </c>
      <c r="C105" s="74">
        <v>9785.9486260016583</v>
      </c>
      <c r="D105" s="74">
        <v>9515.6432235983684</v>
      </c>
      <c r="E105" s="74">
        <v>10061.081938593315</v>
      </c>
      <c r="F105" s="74">
        <v>10451.877319961248</v>
      </c>
      <c r="G105" s="74">
        <v>10928.819725580244</v>
      </c>
      <c r="H105" s="74">
        <v>10960.526117067859</v>
      </c>
      <c r="I105" s="74">
        <v>10389.71529285498</v>
      </c>
      <c r="J105" s="74">
        <v>11201.599202172112</v>
      </c>
      <c r="K105" s="74">
        <v>10414.690300095184</v>
      </c>
      <c r="L105" s="74">
        <v>11012.45596403677</v>
      </c>
      <c r="M105" s="74">
        <v>9426.9510046738505</v>
      </c>
      <c r="N105" s="74">
        <v>8890.1712443527613</v>
      </c>
      <c r="O105" s="74">
        <v>8806.0533291572174</v>
      </c>
      <c r="P105" s="74">
        <v>7695.4164472441262</v>
      </c>
      <c r="Q105" s="74">
        <v>8370.823936349705</v>
      </c>
      <c r="R105" s="74">
        <v>8749.9313028996312</v>
      </c>
      <c r="S105" s="74">
        <v>8319.6914533471972</v>
      </c>
      <c r="T105" s="74">
        <v>9021.9180054369808</v>
      </c>
      <c r="U105" s="74">
        <v>8798.9792726414944</v>
      </c>
      <c r="V105" s="74">
        <v>9656.5355351801882</v>
      </c>
      <c r="W105" s="74">
        <v>9294.0724190608089</v>
      </c>
      <c r="DA105" s="90" t="s">
        <v>278</v>
      </c>
    </row>
    <row r="106" spans="1:105" ht="12" customHeight="1" x14ac:dyDescent="0.25">
      <c r="A106" s="97" t="s">
        <v>56</v>
      </c>
      <c r="B106" s="74">
        <v>2.0622472005719819</v>
      </c>
      <c r="C106" s="74">
        <v>1.927025755317807</v>
      </c>
      <c r="D106" s="74">
        <v>2.3291255021483996</v>
      </c>
      <c r="E106" s="74">
        <v>2.4950811077012931</v>
      </c>
      <c r="F106" s="74">
        <v>2.7935701481814825</v>
      </c>
      <c r="G106" s="74">
        <v>3.1052138998444239</v>
      </c>
      <c r="H106" s="74">
        <v>4.0272551034823518</v>
      </c>
      <c r="I106" s="74">
        <v>4.709115057279166</v>
      </c>
      <c r="J106" s="74">
        <v>5.1757108489935773</v>
      </c>
      <c r="K106" s="74">
        <v>5.4579842027142966</v>
      </c>
      <c r="L106" s="74">
        <v>6.1281568155832833</v>
      </c>
      <c r="M106" s="74">
        <v>6.2265883642286024</v>
      </c>
      <c r="N106" s="74">
        <v>7.1533855890968603</v>
      </c>
      <c r="O106" s="74">
        <v>6.8741060659935975</v>
      </c>
      <c r="P106" s="74">
        <v>7.757337934461745</v>
      </c>
      <c r="Q106" s="74">
        <v>7.6839786746191709</v>
      </c>
      <c r="R106" s="74">
        <v>7.7901032197249274</v>
      </c>
      <c r="S106" s="74">
        <v>7.6292249295977221</v>
      </c>
      <c r="T106" s="74">
        <v>7.488688250727404</v>
      </c>
      <c r="U106" s="74">
        <v>7.6951690000468318</v>
      </c>
      <c r="V106" s="74">
        <v>7.893980107644734</v>
      </c>
      <c r="W106" s="74">
        <v>7.55506377757147</v>
      </c>
      <c r="DA106" s="90" t="s">
        <v>279</v>
      </c>
    </row>
    <row r="107" spans="1:105" ht="12" customHeight="1" x14ac:dyDescent="0.25">
      <c r="A107" s="97" t="s">
        <v>55</v>
      </c>
      <c r="B107" s="74">
        <v>1965.6724088381789</v>
      </c>
      <c r="C107" s="74">
        <v>1912.048547751011</v>
      </c>
      <c r="D107" s="74">
        <v>1892.9183841106551</v>
      </c>
      <c r="E107" s="74">
        <v>1798.0736826190712</v>
      </c>
      <c r="F107" s="74">
        <v>1832.242816667454</v>
      </c>
      <c r="G107" s="74">
        <v>1745.4820145898625</v>
      </c>
      <c r="H107" s="74">
        <v>1706.7725303756472</v>
      </c>
      <c r="I107" s="74">
        <v>1719.9529248849558</v>
      </c>
      <c r="J107" s="74">
        <v>1797.9896095811812</v>
      </c>
      <c r="K107" s="74">
        <v>1854.6434634866471</v>
      </c>
      <c r="L107" s="74">
        <v>1852.1162000877396</v>
      </c>
      <c r="M107" s="74">
        <v>1895.8313258229216</v>
      </c>
      <c r="N107" s="74">
        <v>1973.9270384761664</v>
      </c>
      <c r="O107" s="74">
        <v>1942.176498111751</v>
      </c>
      <c r="P107" s="74">
        <v>1894.145040625797</v>
      </c>
      <c r="Q107" s="74">
        <v>1935.9640210558241</v>
      </c>
      <c r="R107" s="74">
        <v>2028.4182088014252</v>
      </c>
      <c r="S107" s="74">
        <v>2094.6964680402343</v>
      </c>
      <c r="T107" s="74">
        <v>2152.205020865365</v>
      </c>
      <c r="U107" s="74">
        <v>2158.9566202962701</v>
      </c>
      <c r="V107" s="74">
        <v>2310.284917858648</v>
      </c>
      <c r="W107" s="74">
        <v>2223.4410029753526</v>
      </c>
      <c r="DA107" s="90" t="s">
        <v>280</v>
      </c>
    </row>
    <row r="108" spans="1:105" ht="12" customHeight="1" x14ac:dyDescent="0.25">
      <c r="A108" s="109" t="s">
        <v>54</v>
      </c>
      <c r="B108" s="77">
        <v>353.5181553708145</v>
      </c>
      <c r="C108" s="77">
        <v>347.24705054378029</v>
      </c>
      <c r="D108" s="77">
        <v>342.94029987707245</v>
      </c>
      <c r="E108" s="77">
        <v>343.92377352082644</v>
      </c>
      <c r="F108" s="77">
        <v>343.56760929381892</v>
      </c>
      <c r="G108" s="77">
        <v>331.48752585163135</v>
      </c>
      <c r="H108" s="77">
        <v>324.87798992098857</v>
      </c>
      <c r="I108" s="77">
        <v>326.62269741486847</v>
      </c>
      <c r="J108" s="77">
        <v>316.66948911292877</v>
      </c>
      <c r="K108" s="77">
        <v>313.30283585664046</v>
      </c>
      <c r="L108" s="77">
        <v>310.25356350709205</v>
      </c>
      <c r="M108" s="77">
        <v>313.94326000907961</v>
      </c>
      <c r="N108" s="77">
        <v>316.14615554550522</v>
      </c>
      <c r="O108" s="77">
        <v>305.14528685800485</v>
      </c>
      <c r="P108" s="77">
        <v>312.92222154341812</v>
      </c>
      <c r="Q108" s="77">
        <v>317.57700615124367</v>
      </c>
      <c r="R108" s="77">
        <v>319.90295548101199</v>
      </c>
      <c r="S108" s="77">
        <v>321.31995939181769</v>
      </c>
      <c r="T108" s="77">
        <v>324.33172985168432</v>
      </c>
      <c r="U108" s="77">
        <v>322.6231210043274</v>
      </c>
      <c r="V108" s="77">
        <v>338.18319402255804</v>
      </c>
      <c r="W108" s="77">
        <v>340.69941959037965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5351.9002173290046</v>
      </c>
      <c r="C110" s="203">
        <f t="shared" si="89"/>
        <v>5541.253070814334</v>
      </c>
      <c r="D110" s="203">
        <f t="shared" si="89"/>
        <v>5398.4699314686477</v>
      </c>
      <c r="E110" s="203">
        <f t="shared" si="89"/>
        <v>5477.5095536094632</v>
      </c>
      <c r="F110" s="203">
        <f t="shared" si="89"/>
        <v>5498.2293839683898</v>
      </c>
      <c r="G110" s="203">
        <f t="shared" si="89"/>
        <v>5648.9045384122173</v>
      </c>
      <c r="H110" s="203">
        <f t="shared" si="89"/>
        <v>5429.4677182980631</v>
      </c>
      <c r="I110" s="203">
        <f t="shared" si="89"/>
        <v>5141.0378998546739</v>
      </c>
      <c r="J110" s="203">
        <f t="shared" si="89"/>
        <v>5415.4033477117146</v>
      </c>
      <c r="K110" s="203">
        <f t="shared" si="89"/>
        <v>5109.9826787233214</v>
      </c>
      <c r="L110" s="203">
        <f t="shared" si="89"/>
        <v>5167.5317363165395</v>
      </c>
      <c r="M110" s="203">
        <f t="shared" si="89"/>
        <v>4461.6956772058993</v>
      </c>
      <c r="N110" s="203">
        <f t="shared" si="89"/>
        <v>4140.9224489237531</v>
      </c>
      <c r="O110" s="203">
        <f t="shared" si="89"/>
        <v>4017.280373600172</v>
      </c>
      <c r="P110" s="203">
        <f t="shared" si="89"/>
        <v>3527.8587250466967</v>
      </c>
      <c r="Q110" s="203">
        <f t="shared" si="89"/>
        <v>3749.8018473558909</v>
      </c>
      <c r="R110" s="203">
        <f t="shared" ref="R110:V110" si="90">R78*1000000/R$6</f>
        <v>3871.5240276206464</v>
      </c>
      <c r="S110" s="203">
        <f t="shared" si="90"/>
        <v>3596.3540622112546</v>
      </c>
      <c r="T110" s="203">
        <f t="shared" si="90"/>
        <v>3764.560670210129</v>
      </c>
      <c r="U110" s="203">
        <f t="shared" si="90"/>
        <v>3577.461149123767</v>
      </c>
      <c r="V110" s="203">
        <f t="shared" si="90"/>
        <v>3820.4492558914731</v>
      </c>
      <c r="W110" s="203">
        <f t="shared" ref="W110" si="91">W78*1000000/W$6</f>
        <v>3533.9938246665079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5351.9002173290046</v>
      </c>
      <c r="C111" s="192">
        <f t="shared" si="92"/>
        <v>5541.253070814334</v>
      </c>
      <c r="D111" s="192">
        <f t="shared" si="92"/>
        <v>5398.4699314686477</v>
      </c>
      <c r="E111" s="192">
        <f t="shared" si="92"/>
        <v>5477.5095536094632</v>
      </c>
      <c r="F111" s="192">
        <f t="shared" si="92"/>
        <v>5498.2293839683898</v>
      </c>
      <c r="G111" s="192">
        <f t="shared" si="92"/>
        <v>5648.9045384122173</v>
      </c>
      <c r="H111" s="192">
        <f t="shared" si="92"/>
        <v>5429.4677182980631</v>
      </c>
      <c r="I111" s="192">
        <f t="shared" si="92"/>
        <v>5141.0378998546739</v>
      </c>
      <c r="J111" s="192">
        <f t="shared" si="92"/>
        <v>5415.4033477117146</v>
      </c>
      <c r="K111" s="192">
        <f t="shared" si="92"/>
        <v>5109.9826787233214</v>
      </c>
      <c r="L111" s="192">
        <f t="shared" si="92"/>
        <v>5167.5317363165395</v>
      </c>
      <c r="M111" s="192">
        <f t="shared" si="92"/>
        <v>4461.6956772058993</v>
      </c>
      <c r="N111" s="192">
        <f t="shared" si="92"/>
        <v>4140.9224489237531</v>
      </c>
      <c r="O111" s="192">
        <f t="shared" si="92"/>
        <v>4017.280373600172</v>
      </c>
      <c r="P111" s="192">
        <f t="shared" si="92"/>
        <v>3527.8587250466967</v>
      </c>
      <c r="Q111" s="192">
        <f t="shared" si="92"/>
        <v>3749.8018473558909</v>
      </c>
      <c r="R111" s="192">
        <f t="shared" ref="R111:V111" si="93">R79*1000000/R$6</f>
        <v>3871.5240276206464</v>
      </c>
      <c r="S111" s="192">
        <f t="shared" si="93"/>
        <v>3596.3540622112546</v>
      </c>
      <c r="T111" s="192">
        <f t="shared" si="93"/>
        <v>3764.560670210129</v>
      </c>
      <c r="U111" s="192">
        <f t="shared" si="93"/>
        <v>3577.461149123767</v>
      </c>
      <c r="V111" s="192">
        <f t="shared" si="93"/>
        <v>3820.4492558914731</v>
      </c>
      <c r="W111" s="192">
        <f t="shared" ref="W111" si="94">W79*1000000/W$6</f>
        <v>3533.9938246665079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4627.0924642415785</v>
      </c>
      <c r="C112" s="74">
        <f t="shared" si="95"/>
        <v>4834.1552933439116</v>
      </c>
      <c r="D112" s="74">
        <f t="shared" si="95"/>
        <v>4692.7186569448913</v>
      </c>
      <c r="E112" s="74">
        <f t="shared" si="95"/>
        <v>4810.2682522004643</v>
      </c>
      <c r="F112" s="74">
        <f t="shared" si="95"/>
        <v>4830.4586993733028</v>
      </c>
      <c r="G112" s="74">
        <f t="shared" si="95"/>
        <v>5012.7121231466435</v>
      </c>
      <c r="H112" s="74">
        <f t="shared" si="95"/>
        <v>4824.4075314125348</v>
      </c>
      <c r="I112" s="74">
        <f t="shared" si="95"/>
        <v>4531.792305340211</v>
      </c>
      <c r="J112" s="74">
        <f t="shared" si="95"/>
        <v>4783.1952497070324</v>
      </c>
      <c r="K112" s="74">
        <f t="shared" si="95"/>
        <v>4456.2263151674142</v>
      </c>
      <c r="L112" s="74">
        <f t="shared" si="95"/>
        <v>4527.3464884264331</v>
      </c>
      <c r="M112" s="74">
        <f t="shared" si="95"/>
        <v>3813.4960560082136</v>
      </c>
      <c r="N112" s="74">
        <f t="shared" si="95"/>
        <v>3479.5579897291955</v>
      </c>
      <c r="O112" s="74">
        <f t="shared" si="95"/>
        <v>3383.7542730691853</v>
      </c>
      <c r="P112" s="74">
        <f t="shared" si="95"/>
        <v>2922.1013930079589</v>
      </c>
      <c r="Q112" s="74">
        <f t="shared" si="95"/>
        <v>3135.5986469666091</v>
      </c>
      <c r="R112" s="74">
        <f t="shared" ref="R112:V112" si="96">R80*1000000/R$6</f>
        <v>3233.6776476927616</v>
      </c>
      <c r="S112" s="74">
        <f t="shared" si="96"/>
        <v>2951.2314410769682</v>
      </c>
      <c r="T112" s="74">
        <f t="shared" si="96"/>
        <v>3119.4111622698611</v>
      </c>
      <c r="U112" s="74">
        <f t="shared" si="96"/>
        <v>2946.5121120722674</v>
      </c>
      <c r="V112" s="74">
        <f t="shared" si="96"/>
        <v>3156.1303405316589</v>
      </c>
      <c r="W112" s="74">
        <f t="shared" ref="W112" si="97">W80*1000000/W$6</f>
        <v>2919.8446035547449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707.45934878200876</v>
      </c>
      <c r="C114" s="74">
        <f t="shared" si="101"/>
        <v>689.48764302386633</v>
      </c>
      <c r="D114" s="74">
        <f t="shared" si="101"/>
        <v>688.30340680673464</v>
      </c>
      <c r="E114" s="74">
        <f t="shared" si="101"/>
        <v>648.42211742036136</v>
      </c>
      <c r="F114" s="74">
        <f t="shared" si="101"/>
        <v>647.66349093913186</v>
      </c>
      <c r="G114" s="74">
        <f t="shared" si="101"/>
        <v>617.42915728096909</v>
      </c>
      <c r="H114" s="74">
        <f t="shared" si="101"/>
        <v>586.06772121112715</v>
      </c>
      <c r="I114" s="74">
        <f t="shared" si="101"/>
        <v>590.8831302640566</v>
      </c>
      <c r="J114" s="74">
        <f t="shared" si="101"/>
        <v>613.929156976282</v>
      </c>
      <c r="K114" s="74">
        <f t="shared" si="101"/>
        <v>636.25155154150673</v>
      </c>
      <c r="L114" s="74">
        <f t="shared" si="101"/>
        <v>621.41582963395831</v>
      </c>
      <c r="M114" s="74">
        <f t="shared" si="101"/>
        <v>629.1781685146949</v>
      </c>
      <c r="N114" s="74">
        <f t="shared" si="101"/>
        <v>642.55789779536735</v>
      </c>
      <c r="O114" s="74">
        <f t="shared" si="101"/>
        <v>614.56143432100521</v>
      </c>
      <c r="P114" s="74">
        <f t="shared" si="101"/>
        <v>586.84635250276847</v>
      </c>
      <c r="Q114" s="74">
        <f t="shared" si="101"/>
        <v>595.3074186474131</v>
      </c>
      <c r="R114" s="74">
        <f t="shared" ref="R114:V114" si="102">R82*1000000/R$6</f>
        <v>618.48253470611814</v>
      </c>
      <c r="S114" s="74">
        <f t="shared" si="102"/>
        <v>625.13953007525799</v>
      </c>
      <c r="T114" s="74">
        <f t="shared" si="102"/>
        <v>624.95528051180111</v>
      </c>
      <c r="U114" s="74">
        <f t="shared" si="102"/>
        <v>611.05416252313273</v>
      </c>
      <c r="V114" s="74">
        <f t="shared" si="102"/>
        <v>644.74100297638381</v>
      </c>
      <c r="W114" s="74">
        <f t="shared" ref="W114" si="103">W82*1000000/W$6</f>
        <v>594.8891629542245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17.34840430541659</v>
      </c>
      <c r="C115" s="193">
        <f t="shared" si="104"/>
        <v>17.610134446555136</v>
      </c>
      <c r="D115" s="193">
        <f t="shared" si="104"/>
        <v>17.44786771702249</v>
      </c>
      <c r="E115" s="193">
        <f t="shared" si="104"/>
        <v>18.819183988637938</v>
      </c>
      <c r="F115" s="193">
        <f t="shared" si="104"/>
        <v>20.107193655956078</v>
      </c>
      <c r="G115" s="193">
        <f t="shared" si="104"/>
        <v>18.763257984603761</v>
      </c>
      <c r="H115" s="193">
        <f t="shared" si="104"/>
        <v>18.992465674401171</v>
      </c>
      <c r="I115" s="193">
        <f t="shared" si="104"/>
        <v>18.362464250406145</v>
      </c>
      <c r="J115" s="193">
        <f t="shared" si="104"/>
        <v>18.278941028399498</v>
      </c>
      <c r="K115" s="193">
        <f t="shared" si="104"/>
        <v>17.504812014400468</v>
      </c>
      <c r="L115" s="193">
        <f t="shared" si="104"/>
        <v>18.769418256147993</v>
      </c>
      <c r="M115" s="193">
        <f t="shared" si="104"/>
        <v>19.021452682991107</v>
      </c>
      <c r="N115" s="193">
        <f t="shared" si="104"/>
        <v>18.806561399189999</v>
      </c>
      <c r="O115" s="193">
        <f t="shared" si="104"/>
        <v>18.964666209981722</v>
      </c>
      <c r="P115" s="193">
        <f t="shared" si="104"/>
        <v>18.910979535969581</v>
      </c>
      <c r="Q115" s="193">
        <f t="shared" si="104"/>
        <v>18.895781741868323</v>
      </c>
      <c r="R115" s="193">
        <f t="shared" ref="R115:V115" si="105">R83*1000000/R$6</f>
        <v>19.363845221766468</v>
      </c>
      <c r="S115" s="193">
        <f t="shared" si="105"/>
        <v>19.983091059028546</v>
      </c>
      <c r="T115" s="193">
        <f t="shared" si="105"/>
        <v>20.194227428466757</v>
      </c>
      <c r="U115" s="193">
        <f t="shared" si="105"/>
        <v>19.894874528366735</v>
      </c>
      <c r="V115" s="193">
        <f t="shared" si="105"/>
        <v>19.577912383430089</v>
      </c>
      <c r="W115" s="193">
        <f t="shared" ref="W115" si="106">W83*1000000/W$6</f>
        <v>19.26005815753857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0.52759595014296456</v>
      </c>
      <c r="C118" s="206">
        <f t="shared" si="110"/>
        <v>0.5293372799331022</v>
      </c>
      <c r="D118" s="206">
        <f t="shared" si="110"/>
        <v>0.53339745546475281</v>
      </c>
      <c r="E118" s="206">
        <f t="shared" si="110"/>
        <v>0.53842637085093881</v>
      </c>
      <c r="F118" s="206">
        <f t="shared" si="110"/>
        <v>0.5457574956820781</v>
      </c>
      <c r="G118" s="206">
        <f t="shared" si="110"/>
        <v>0.55157637583622809</v>
      </c>
      <c r="H118" s="206">
        <f t="shared" si="110"/>
        <v>0.56160038404306789</v>
      </c>
      <c r="I118" s="206">
        <f t="shared" si="110"/>
        <v>0.56907931707403503</v>
      </c>
      <c r="J118" s="206">
        <f t="shared" si="110"/>
        <v>0.57754910534435189</v>
      </c>
      <c r="K118" s="206">
        <f t="shared" si="110"/>
        <v>0.58635788849840764</v>
      </c>
      <c r="L118" s="206">
        <f t="shared" si="110"/>
        <v>0.59585226159600002</v>
      </c>
      <c r="M118" s="206">
        <f t="shared" si="110"/>
        <v>0.6073484415833198</v>
      </c>
      <c r="N118" s="206">
        <f t="shared" si="110"/>
        <v>0.62325540509307042</v>
      </c>
      <c r="O118" s="206">
        <f t="shared" si="110"/>
        <v>0.63746787976415287</v>
      </c>
      <c r="P118" s="206">
        <f t="shared" si="110"/>
        <v>0.64520011132869826</v>
      </c>
      <c r="Q118" s="206">
        <f t="shared" si="110"/>
        <v>0.65152435131557118</v>
      </c>
      <c r="R118" s="206">
        <f t="shared" ref="R118:V118" si="111">IF(R104=0,"",R104/R97)</f>
        <v>0.66156656107236</v>
      </c>
      <c r="S118" s="206">
        <f t="shared" si="111"/>
        <v>0.67769804638796016</v>
      </c>
      <c r="T118" s="206">
        <f t="shared" si="111"/>
        <v>0.69338185035348732</v>
      </c>
      <c r="U118" s="206">
        <f t="shared" si="111"/>
        <v>0.71023578214234961</v>
      </c>
      <c r="V118" s="206">
        <f t="shared" si="111"/>
        <v>0.72522416622823849</v>
      </c>
      <c r="W118" s="206">
        <f t="shared" ref="W118" si="112">IF(W104=0,"",W104/W97)</f>
        <v>0.74631297573364719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0.5146846656008407</v>
      </c>
      <c r="C119" s="199">
        <f t="shared" si="113"/>
        <v>0.51776147281319496</v>
      </c>
      <c r="D119" s="199">
        <f t="shared" si="113"/>
        <v>0.52200657228733349</v>
      </c>
      <c r="E119" s="199">
        <f t="shared" si="113"/>
        <v>0.52847755162302645</v>
      </c>
      <c r="F119" s="199">
        <f t="shared" si="113"/>
        <v>0.53671683833130279</v>
      </c>
      <c r="G119" s="199">
        <f t="shared" si="113"/>
        <v>0.5435979325880399</v>
      </c>
      <c r="H119" s="199">
        <f t="shared" si="113"/>
        <v>0.55449708564159972</v>
      </c>
      <c r="I119" s="199">
        <f t="shared" si="113"/>
        <v>0.56215219233338187</v>
      </c>
      <c r="J119" s="199">
        <f t="shared" si="113"/>
        <v>0.57173039425342653</v>
      </c>
      <c r="K119" s="199">
        <f t="shared" si="113"/>
        <v>0.5805974623250868</v>
      </c>
      <c r="L119" s="199">
        <f t="shared" si="113"/>
        <v>0.59109866375304121</v>
      </c>
      <c r="M119" s="199">
        <f t="shared" si="113"/>
        <v>0.60300406519849226</v>
      </c>
      <c r="N119" s="199">
        <f t="shared" si="113"/>
        <v>0.62037438321924654</v>
      </c>
      <c r="O119" s="199">
        <f t="shared" si="113"/>
        <v>0.63567367583677503</v>
      </c>
      <c r="P119" s="199">
        <f t="shared" si="113"/>
        <v>0.64322662777039374</v>
      </c>
      <c r="Q119" s="199">
        <f t="shared" si="113"/>
        <v>0.64961423578666155</v>
      </c>
      <c r="R119" s="199">
        <f t="shared" ref="R119:V119" si="114">IF(R105=0,"",R105/R98)</f>
        <v>0.65980163167817885</v>
      </c>
      <c r="S119" s="199">
        <f t="shared" si="114"/>
        <v>0.67641278403503147</v>
      </c>
      <c r="T119" s="199">
        <f t="shared" si="114"/>
        <v>0.69187340328261371</v>
      </c>
      <c r="U119" s="199">
        <f t="shared" si="114"/>
        <v>0.70909822138710221</v>
      </c>
      <c r="V119" s="199">
        <f t="shared" si="114"/>
        <v>0.72405551000442481</v>
      </c>
      <c r="W119" s="199">
        <f t="shared" ref="W119" si="115">IF(W105=0,"",W105/W98)</f>
        <v>0.7463372493153051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2.2278166750182713</v>
      </c>
      <c r="C120" s="200">
        <f t="shared" si="116"/>
        <v>2.3016845291160202</v>
      </c>
      <c r="D120" s="200">
        <f t="shared" si="116"/>
        <v>2.4729138727508344</v>
      </c>
      <c r="E120" s="200">
        <f t="shared" si="116"/>
        <v>2.6430041763958267</v>
      </c>
      <c r="F120" s="200">
        <f t="shared" si="116"/>
        <v>2.8555015694684371</v>
      </c>
      <c r="G120" s="200">
        <f t="shared" si="116"/>
        <v>3.1047271624756383</v>
      </c>
      <c r="H120" s="200">
        <f t="shared" si="116"/>
        <v>3.338335305174692</v>
      </c>
      <c r="I120" s="200">
        <f t="shared" si="116"/>
        <v>3.48034294334848</v>
      </c>
      <c r="J120" s="200">
        <f t="shared" si="116"/>
        <v>3.5603587064081785</v>
      </c>
      <c r="K120" s="200">
        <f t="shared" si="116"/>
        <v>3.6562073641632669</v>
      </c>
      <c r="L120" s="200">
        <f t="shared" si="116"/>
        <v>3.7608813651895887</v>
      </c>
      <c r="M120" s="200">
        <f t="shared" si="116"/>
        <v>3.8637289996590756</v>
      </c>
      <c r="N120" s="200">
        <f t="shared" si="116"/>
        <v>3.9973837772900289</v>
      </c>
      <c r="O120" s="200">
        <f t="shared" si="116"/>
        <v>4.1564531087658079</v>
      </c>
      <c r="P120" s="200">
        <f t="shared" si="116"/>
        <v>4.3368880604703728</v>
      </c>
      <c r="Q120" s="200">
        <f t="shared" si="116"/>
        <v>4.5151959334426852</v>
      </c>
      <c r="R120" s="200">
        <f t="shared" ref="R120:V120" si="117">IF(R106=0,"",R106/R99)</f>
        <v>4.6918929461853862</v>
      </c>
      <c r="S120" s="200">
        <f t="shared" si="117"/>
        <v>4.8712909356268117</v>
      </c>
      <c r="T120" s="200">
        <f t="shared" si="117"/>
        <v>5.0406957877522354</v>
      </c>
      <c r="U120" s="200">
        <f t="shared" si="117"/>
        <v>5.1878454989522442</v>
      </c>
      <c r="V120" s="200">
        <f t="shared" si="117"/>
        <v>5.3433634564380839</v>
      </c>
      <c r="W120" s="200">
        <f t="shared" ref="W120" si="118">IF(W106=0,"",W106/W99)</f>
        <v>5.4604687027422925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0.56727315913698284</v>
      </c>
      <c r="C121" s="200">
        <f t="shared" si="119"/>
        <v>0.56730103995465342</v>
      </c>
      <c r="D121" s="200">
        <f t="shared" si="119"/>
        <v>0.56909140187563767</v>
      </c>
      <c r="E121" s="200">
        <f t="shared" si="119"/>
        <v>0.5709289062493581</v>
      </c>
      <c r="F121" s="200">
        <f t="shared" si="119"/>
        <v>0.57466800349961389</v>
      </c>
      <c r="G121" s="200">
        <f t="shared" si="119"/>
        <v>0.57820074547627276</v>
      </c>
      <c r="H121" s="200">
        <f t="shared" si="119"/>
        <v>0.58380917261500487</v>
      </c>
      <c r="I121" s="200">
        <f t="shared" si="119"/>
        <v>0.58747309449566876</v>
      </c>
      <c r="J121" s="200">
        <f t="shared" si="119"/>
        <v>0.59242735865210716</v>
      </c>
      <c r="K121" s="200">
        <f t="shared" si="119"/>
        <v>0.59855296512195899</v>
      </c>
      <c r="L121" s="200">
        <f t="shared" si="119"/>
        <v>0.60481851595288028</v>
      </c>
      <c r="M121" s="200">
        <f t="shared" si="119"/>
        <v>0.61071126160347999</v>
      </c>
      <c r="N121" s="200">
        <f t="shared" si="119"/>
        <v>0.61965664821896904</v>
      </c>
      <c r="O121" s="200">
        <f t="shared" si="119"/>
        <v>0.63082121420380632</v>
      </c>
      <c r="P121" s="200">
        <f t="shared" si="119"/>
        <v>0.63796260827448836</v>
      </c>
      <c r="Q121" s="200">
        <f t="shared" si="119"/>
        <v>0.64490789787711478</v>
      </c>
      <c r="R121" s="200">
        <f t="shared" ref="R121:V121" si="120">IF(R107=0,"",R107/R100)</f>
        <v>0.65547880732669772</v>
      </c>
      <c r="S121" s="200">
        <f t="shared" si="120"/>
        <v>0.67070227551116557</v>
      </c>
      <c r="T121" s="200">
        <f t="shared" si="120"/>
        <v>0.6886701160409695</v>
      </c>
      <c r="U121" s="200">
        <f t="shared" si="120"/>
        <v>0.70471666303420222</v>
      </c>
      <c r="V121" s="200">
        <f t="shared" si="120"/>
        <v>0.72031317533132966</v>
      </c>
      <c r="W121" s="200">
        <f t="shared" ref="W121" si="121">IF(W107=0,"",W107/W100)</f>
        <v>0.73739214840489364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0.71146218763974944</v>
      </c>
      <c r="C122" s="201">
        <f t="shared" si="122"/>
        <v>0.71273061602468524</v>
      </c>
      <c r="D122" s="201">
        <f t="shared" si="122"/>
        <v>0.71496778404836614</v>
      </c>
      <c r="E122" s="201">
        <f t="shared" si="122"/>
        <v>0.71533264410995612</v>
      </c>
      <c r="F122" s="201">
        <f t="shared" si="122"/>
        <v>0.71580632798020272</v>
      </c>
      <c r="G122" s="201">
        <f t="shared" si="122"/>
        <v>0.7198119436440672</v>
      </c>
      <c r="H122" s="201">
        <f t="shared" si="122"/>
        <v>0.7218736681317881</v>
      </c>
      <c r="I122" s="201">
        <f t="shared" si="122"/>
        <v>0.72497754521698821</v>
      </c>
      <c r="J122" s="201">
        <f t="shared" si="122"/>
        <v>0.72530896310134896</v>
      </c>
      <c r="K122" s="201">
        <f t="shared" si="122"/>
        <v>0.7280085032044078</v>
      </c>
      <c r="L122" s="201">
        <f t="shared" si="122"/>
        <v>0.72694021847220391</v>
      </c>
      <c r="M122" s="201">
        <f t="shared" si="122"/>
        <v>0.7285566272445857</v>
      </c>
      <c r="N122" s="201">
        <f t="shared" si="122"/>
        <v>0.73130923705389239</v>
      </c>
      <c r="O122" s="201">
        <f t="shared" si="122"/>
        <v>0.73225380772297022</v>
      </c>
      <c r="P122" s="201">
        <f t="shared" si="122"/>
        <v>0.73570641135155246</v>
      </c>
      <c r="Q122" s="201">
        <f t="shared" si="122"/>
        <v>0.73981550187830003</v>
      </c>
      <c r="R122" s="201">
        <f t="shared" ref="R122:V122" si="123">IF(R108=0,"",R108/R101)</f>
        <v>0.74428331331972963</v>
      </c>
      <c r="S122" s="201">
        <f t="shared" si="123"/>
        <v>0.75029257054293574</v>
      </c>
      <c r="T122" s="201">
        <f t="shared" si="123"/>
        <v>0.75873541784480203</v>
      </c>
      <c r="U122" s="201">
        <f t="shared" si="123"/>
        <v>0.76830004077228387</v>
      </c>
      <c r="V122" s="201">
        <f t="shared" si="123"/>
        <v>0.78190384347322461</v>
      </c>
      <c r="W122" s="201">
        <f t="shared" ref="W122" si="124">IF(W108=0,"",W108/W101)</f>
        <v>0.79303882597720532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232.78378765744938</v>
      </c>
      <c r="C126" s="203">
        <f t="shared" si="125"/>
        <v>241.77089342794653</v>
      </c>
      <c r="D126" s="203">
        <f t="shared" si="125"/>
        <v>234.46836295252916</v>
      </c>
      <c r="E126" s="203">
        <f t="shared" si="125"/>
        <v>240.0496301985149</v>
      </c>
      <c r="F126" s="203">
        <f t="shared" si="125"/>
        <v>243.92178710805132</v>
      </c>
      <c r="G126" s="203">
        <f t="shared" si="125"/>
        <v>247.09320209954885</v>
      </c>
      <c r="H126" s="203">
        <f t="shared" si="125"/>
        <v>242.33910526130714</v>
      </c>
      <c r="I126" s="203">
        <f t="shared" si="125"/>
        <v>229.41296565113061</v>
      </c>
      <c r="J126" s="203">
        <f t="shared" si="125"/>
        <v>239.38798066842176</v>
      </c>
      <c r="K126" s="203">
        <f t="shared" si="125"/>
        <v>223.22093708896321</v>
      </c>
      <c r="L126" s="203">
        <f t="shared" si="125"/>
        <v>228.11654866225408</v>
      </c>
      <c r="M126" s="203">
        <f t="shared" si="125"/>
        <v>200.11168115192442</v>
      </c>
      <c r="N126" s="203">
        <f t="shared" si="125"/>
        <v>187.92818229120093</v>
      </c>
      <c r="O126" s="203">
        <f t="shared" si="125"/>
        <v>181.63102060081681</v>
      </c>
      <c r="P126" s="203">
        <f t="shared" si="125"/>
        <v>162.62593129442484</v>
      </c>
      <c r="Q126" s="203">
        <f t="shared" si="125"/>
        <v>170.88116091734926</v>
      </c>
      <c r="R126" s="203">
        <f t="shared" ref="R126:V126" si="126">IF(R96=0,0,R96/R$19)</f>
        <v>174.08053988881784</v>
      </c>
      <c r="S126" s="203">
        <f t="shared" si="126"/>
        <v>164.13818370356248</v>
      </c>
      <c r="T126" s="203">
        <f t="shared" si="126"/>
        <v>169.07832556207927</v>
      </c>
      <c r="U126" s="203">
        <f t="shared" si="126"/>
        <v>161.61836642238976</v>
      </c>
      <c r="V126" s="203">
        <f t="shared" si="126"/>
        <v>170.31455468791967</v>
      </c>
      <c r="W126" s="203">
        <f t="shared" ref="W126" si="127">IF(W96=0,0,W96/W$19)</f>
        <v>160.33426240700857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208.50590854053004</v>
      </c>
      <c r="C127" s="192">
        <f t="shared" si="128"/>
        <v>217.00835723667291</v>
      </c>
      <c r="D127" s="192">
        <f t="shared" si="128"/>
        <v>209.42933364083251</v>
      </c>
      <c r="E127" s="192">
        <f t="shared" si="128"/>
        <v>214.71984711441291</v>
      </c>
      <c r="F127" s="192">
        <f t="shared" si="128"/>
        <v>218.57385398443719</v>
      </c>
      <c r="G127" s="192">
        <f t="shared" si="128"/>
        <v>221.84228195106368</v>
      </c>
      <c r="H127" s="192">
        <f t="shared" si="128"/>
        <v>216.93855651932145</v>
      </c>
      <c r="I127" s="192">
        <f t="shared" si="128"/>
        <v>204.03230971475506</v>
      </c>
      <c r="J127" s="192">
        <f t="shared" si="128"/>
        <v>214.14757831541007</v>
      </c>
      <c r="K127" s="192">
        <f t="shared" si="128"/>
        <v>198.31434207148243</v>
      </c>
      <c r="L127" s="192">
        <f t="shared" si="128"/>
        <v>203.54966447914273</v>
      </c>
      <c r="M127" s="192">
        <f t="shared" si="128"/>
        <v>175.88598277715644</v>
      </c>
      <c r="N127" s="192">
        <f t="shared" si="128"/>
        <v>164.08642948838994</v>
      </c>
      <c r="O127" s="192">
        <f t="shared" si="128"/>
        <v>158.0709496498786</v>
      </c>
      <c r="P127" s="192">
        <f t="shared" si="128"/>
        <v>139.43828344296335</v>
      </c>
      <c r="Q127" s="192">
        <f t="shared" si="128"/>
        <v>147.57163371684268</v>
      </c>
      <c r="R127" s="192">
        <f t="shared" ref="R127:V127" si="129">IF(R97=0,0,R97/R$19)</f>
        <v>151.14031149862132</v>
      </c>
      <c r="S127" s="192">
        <f t="shared" si="129"/>
        <v>141.91858730168761</v>
      </c>
      <c r="T127" s="192">
        <f t="shared" si="129"/>
        <v>147.62299724122838</v>
      </c>
      <c r="U127" s="192">
        <f t="shared" si="129"/>
        <v>140.68575176442278</v>
      </c>
      <c r="V127" s="192">
        <f t="shared" si="129"/>
        <v>149.36089339730151</v>
      </c>
      <c r="W127" s="192">
        <f t="shared" ref="W127" si="130">IF(W97=0,0,W97/W$19)</f>
        <v>139.12606027849682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170.61885220061066</v>
      </c>
      <c r="C128" s="74">
        <f t="shared" si="131"/>
        <v>180.21754006035329</v>
      </c>
      <c r="D128" s="74">
        <f t="shared" si="131"/>
        <v>173.24917955771875</v>
      </c>
      <c r="E128" s="74">
        <f t="shared" si="131"/>
        <v>180.32603283186364</v>
      </c>
      <c r="F128" s="74">
        <f t="shared" si="131"/>
        <v>183.91921364644566</v>
      </c>
      <c r="G128" s="74">
        <f t="shared" si="131"/>
        <v>189.10588994814279</v>
      </c>
      <c r="H128" s="74">
        <f t="shared" si="131"/>
        <v>185.30185176407568</v>
      </c>
      <c r="I128" s="74">
        <f t="shared" si="131"/>
        <v>172.49090254842932</v>
      </c>
      <c r="J128" s="74">
        <f t="shared" si="131"/>
        <v>181.90299672016639</v>
      </c>
      <c r="K128" s="74">
        <f t="shared" si="131"/>
        <v>165.70214293483474</v>
      </c>
      <c r="L128" s="74">
        <f t="shared" si="131"/>
        <v>171.42981227004844</v>
      </c>
      <c r="M128" s="74">
        <f t="shared" si="131"/>
        <v>143.43563072194394</v>
      </c>
      <c r="N128" s="74">
        <f t="shared" si="131"/>
        <v>130.9983744823738</v>
      </c>
      <c r="O128" s="74">
        <f t="shared" si="131"/>
        <v>126.20964359716073</v>
      </c>
      <c r="P128" s="74">
        <f t="shared" si="131"/>
        <v>108.60763479420544</v>
      </c>
      <c r="Q128" s="74">
        <f t="shared" si="131"/>
        <v>116.52771879398601</v>
      </c>
      <c r="R128" s="74">
        <f t="shared" ref="R128:V128" si="132">IF(R98=0,0,R98/R$19)</f>
        <v>119.39490185935321</v>
      </c>
      <c r="S128" s="74">
        <f t="shared" si="132"/>
        <v>110.11125763803275</v>
      </c>
      <c r="T128" s="74">
        <f t="shared" si="132"/>
        <v>116.00494248605861</v>
      </c>
      <c r="U128" s="74">
        <f t="shared" si="132"/>
        <v>109.83778914992207</v>
      </c>
      <c r="V128" s="74">
        <f t="shared" si="132"/>
        <v>117.3271122508001</v>
      </c>
      <c r="W128" s="74">
        <f t="shared" ref="W128" si="133">IF(W98=0,0,W98/W$19)</f>
        <v>108.96940133470726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8.849823490304342E-3</v>
      </c>
      <c r="C129" s="74">
        <f t="shared" si="134"/>
        <v>7.9829898563614794E-3</v>
      </c>
      <c r="D129" s="74">
        <f t="shared" si="134"/>
        <v>8.9514400399164709E-3</v>
      </c>
      <c r="E129" s="74">
        <f t="shared" si="134"/>
        <v>8.9418443343725739E-3</v>
      </c>
      <c r="F129" s="74">
        <f t="shared" si="134"/>
        <v>9.2396431095902471E-3</v>
      </c>
      <c r="G129" s="74">
        <f t="shared" si="134"/>
        <v>9.4075745854058819E-3</v>
      </c>
      <c r="H129" s="74">
        <f t="shared" si="134"/>
        <v>1.1309067887141472E-2</v>
      </c>
      <c r="I129" s="74">
        <f t="shared" si="134"/>
        <v>1.2627975129510329E-2</v>
      </c>
      <c r="J129" s="74">
        <f t="shared" si="134"/>
        <v>1.3496692565928481E-2</v>
      </c>
      <c r="K129" s="74">
        <f t="shared" si="134"/>
        <v>1.3789812260879998E-2</v>
      </c>
      <c r="L129" s="74">
        <f t="shared" si="134"/>
        <v>1.4993477709814374E-2</v>
      </c>
      <c r="M129" s="74">
        <f t="shared" si="134"/>
        <v>1.4785960296752223E-2</v>
      </c>
      <c r="N129" s="74">
        <f t="shared" si="134"/>
        <v>1.6358573377941783E-2</v>
      </c>
      <c r="O129" s="74">
        <f t="shared" si="134"/>
        <v>1.5067416720559215E-2</v>
      </c>
      <c r="P129" s="74">
        <f t="shared" si="134"/>
        <v>1.6237783320822992E-2</v>
      </c>
      <c r="Q129" s="74">
        <f t="shared" si="134"/>
        <v>1.538955707322868E-2</v>
      </c>
      <c r="R129" s="74">
        <f t="shared" ref="R129:V129" si="135">IF(R99=0,0,R99/R$19)</f>
        <v>1.4948225563706546E-2</v>
      </c>
      <c r="S129" s="74">
        <f t="shared" si="135"/>
        <v>1.4020795684041765E-2</v>
      </c>
      <c r="T129" s="74">
        <f t="shared" si="135"/>
        <v>1.3216593017443497E-2</v>
      </c>
      <c r="U129" s="74">
        <f t="shared" si="135"/>
        <v>1.3129766798775132E-2</v>
      </c>
      <c r="V129" s="74">
        <f t="shared" si="135"/>
        <v>1.2996613777580707E-2</v>
      </c>
      <c r="W129" s="74">
        <f t="shared" ref="W129" si="136">IF(W99=0,0,W99/W$19)</f>
        <v>1.2107147767172878E-2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33.127773098959487</v>
      </c>
      <c r="C130" s="74">
        <f t="shared" si="137"/>
        <v>32.137285588027439</v>
      </c>
      <c r="D130" s="74">
        <f t="shared" si="137"/>
        <v>31.612502178022602</v>
      </c>
      <c r="E130" s="74">
        <f t="shared" si="137"/>
        <v>29.830857620082874</v>
      </c>
      <c r="F130" s="74">
        <f t="shared" si="137"/>
        <v>30.112306975590926</v>
      </c>
      <c r="G130" s="74">
        <f t="shared" si="137"/>
        <v>28.395290807288614</v>
      </c>
      <c r="H130" s="74">
        <f t="shared" si="137"/>
        <v>27.406422987733926</v>
      </c>
      <c r="I130" s="74">
        <f t="shared" si="137"/>
        <v>27.324047751151202</v>
      </c>
      <c r="J130" s="74">
        <f t="shared" si="137"/>
        <v>28.17754658948051</v>
      </c>
      <c r="K130" s="74">
        <f t="shared" si="137"/>
        <v>28.622973268850394</v>
      </c>
      <c r="L130" s="74">
        <f t="shared" si="137"/>
        <v>28.17768401027444</v>
      </c>
      <c r="M130" s="74">
        <f t="shared" si="137"/>
        <v>28.481955533782735</v>
      </c>
      <c r="N130" s="74">
        <f t="shared" si="137"/>
        <v>29.119882549635214</v>
      </c>
      <c r="O130" s="74">
        <f t="shared" si="137"/>
        <v>28.049676746531166</v>
      </c>
      <c r="P130" s="74">
        <f t="shared" si="137"/>
        <v>26.953194773597669</v>
      </c>
      <c r="Q130" s="74">
        <f t="shared" si="137"/>
        <v>27.146644581673428</v>
      </c>
      <c r="R130" s="74">
        <f t="shared" ref="R130:V130" si="138">IF(R100=0,0,R100/R$19)</f>
        <v>27.860786385539001</v>
      </c>
      <c r="S130" s="74">
        <f t="shared" si="138"/>
        <v>27.959386036960002</v>
      </c>
      <c r="T130" s="74">
        <f t="shared" si="138"/>
        <v>27.802039484049779</v>
      </c>
      <c r="U130" s="74">
        <f t="shared" si="138"/>
        <v>27.117850350762648</v>
      </c>
      <c r="V130" s="74">
        <f t="shared" si="138"/>
        <v>28.215846615177441</v>
      </c>
      <c r="W130" s="74">
        <f t="shared" ref="W130" si="139">IF(W100=0,0,W100/W$19)</f>
        <v>26.385220728012428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4.7504334174695808</v>
      </c>
      <c r="C131" s="193">
        <f t="shared" si="140"/>
        <v>4.6455485984358162</v>
      </c>
      <c r="D131" s="193">
        <f t="shared" si="140"/>
        <v>4.5587004650512455</v>
      </c>
      <c r="E131" s="193">
        <f t="shared" si="140"/>
        <v>4.5540148181320319</v>
      </c>
      <c r="F131" s="193">
        <f t="shared" si="140"/>
        <v>4.5330937192910303</v>
      </c>
      <c r="G131" s="193">
        <f t="shared" si="140"/>
        <v>4.3316936210469308</v>
      </c>
      <c r="H131" s="193">
        <f t="shared" si="140"/>
        <v>4.2189726996247279</v>
      </c>
      <c r="I131" s="193">
        <f t="shared" si="140"/>
        <v>4.2047314400450544</v>
      </c>
      <c r="J131" s="193">
        <f t="shared" si="140"/>
        <v>4.0535383131972473</v>
      </c>
      <c r="K131" s="193">
        <f t="shared" si="140"/>
        <v>3.9754360555363903</v>
      </c>
      <c r="L131" s="193">
        <f t="shared" si="140"/>
        <v>3.9271747211099894</v>
      </c>
      <c r="M131" s="193">
        <f t="shared" si="140"/>
        <v>3.9536105611329675</v>
      </c>
      <c r="N131" s="193">
        <f t="shared" si="140"/>
        <v>3.951813883002997</v>
      </c>
      <c r="O131" s="193">
        <f t="shared" si="140"/>
        <v>3.7965618894661426</v>
      </c>
      <c r="P131" s="193">
        <f t="shared" si="140"/>
        <v>3.8612160918394145</v>
      </c>
      <c r="Q131" s="193">
        <f t="shared" si="140"/>
        <v>3.8818807841100202</v>
      </c>
      <c r="R131" s="193">
        <f t="shared" ref="R131:V131" si="141">IF(R101=0,0,R101/R$19)</f>
        <v>3.8696750281653953</v>
      </c>
      <c r="S131" s="193">
        <f t="shared" si="141"/>
        <v>3.8339228310108493</v>
      </c>
      <c r="T131" s="193">
        <f t="shared" si="141"/>
        <v>3.8027986781025431</v>
      </c>
      <c r="U131" s="193">
        <f t="shared" si="141"/>
        <v>3.7169824969392584</v>
      </c>
      <c r="V131" s="193">
        <f t="shared" si="141"/>
        <v>3.804937917546428</v>
      </c>
      <c r="W131" s="193">
        <f t="shared" ref="W131" si="142">IF(W101=0,0,W101/W$19)</f>
        <v>3.7593310680099652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24.277879116919323</v>
      </c>
      <c r="C132" s="77">
        <f t="shared" si="143"/>
        <v>24.762536191273661</v>
      </c>
      <c r="D132" s="77">
        <f t="shared" si="143"/>
        <v>25.03902931169667</v>
      </c>
      <c r="E132" s="77">
        <f t="shared" si="143"/>
        <v>25.329783084101997</v>
      </c>
      <c r="F132" s="77">
        <f t="shared" si="143"/>
        <v>25.347933123614123</v>
      </c>
      <c r="G132" s="77">
        <f t="shared" si="143"/>
        <v>25.250920148485097</v>
      </c>
      <c r="H132" s="77">
        <f t="shared" si="143"/>
        <v>25.400548741985673</v>
      </c>
      <c r="I132" s="77">
        <f t="shared" si="143"/>
        <v>25.380655936375554</v>
      </c>
      <c r="J132" s="77">
        <f t="shared" si="143"/>
        <v>25.240402353011685</v>
      </c>
      <c r="K132" s="77">
        <f t="shared" si="143"/>
        <v>24.906595017480779</v>
      </c>
      <c r="L132" s="77">
        <f t="shared" si="143"/>
        <v>24.566884183111334</v>
      </c>
      <c r="M132" s="77">
        <f t="shared" si="143"/>
        <v>24.225698374768022</v>
      </c>
      <c r="N132" s="77">
        <f t="shared" si="143"/>
        <v>23.841752802810959</v>
      </c>
      <c r="O132" s="77">
        <f t="shared" si="143"/>
        <v>23.56007095093819</v>
      </c>
      <c r="P132" s="77">
        <f t="shared" si="143"/>
        <v>23.187647851461485</v>
      </c>
      <c r="Q132" s="77">
        <f t="shared" si="143"/>
        <v>23.309527200506583</v>
      </c>
      <c r="R132" s="77">
        <f t="shared" ref="R132:V132" si="144">IF(R102=0,0,R102/R$19)</f>
        <v>22.940228390196527</v>
      </c>
      <c r="S132" s="77">
        <f t="shared" si="144"/>
        <v>22.219596401874856</v>
      </c>
      <c r="T132" s="77">
        <f t="shared" si="144"/>
        <v>21.455328320850896</v>
      </c>
      <c r="U132" s="77">
        <f t="shared" si="144"/>
        <v>20.932614657966973</v>
      </c>
      <c r="V132" s="77">
        <f t="shared" si="144"/>
        <v>20.953661290618165</v>
      </c>
      <c r="W132" s="77">
        <f t="shared" ref="W132" si="145">IF(W102=0,0,W102/W$19)</f>
        <v>21.208202128511722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110.00687292686301</v>
      </c>
      <c r="C134" s="153">
        <f t="shared" si="146"/>
        <v>114.87061354241138</v>
      </c>
      <c r="D134" s="153">
        <f t="shared" si="146"/>
        <v>111.70907366369882</v>
      </c>
      <c r="E134" s="153">
        <f t="shared" si="146"/>
        <v>115.61082803148177</v>
      </c>
      <c r="F134" s="153">
        <f t="shared" si="146"/>
        <v>119.28831917212665</v>
      </c>
      <c r="G134" s="153">
        <f t="shared" si="146"/>
        <v>122.36296188580637</v>
      </c>
      <c r="H134" s="153">
        <f t="shared" si="146"/>
        <v>121.83277665499973</v>
      </c>
      <c r="I134" s="153">
        <f t="shared" si="146"/>
        <v>116.11056747351081</v>
      </c>
      <c r="J134" s="153">
        <f t="shared" si="146"/>
        <v>123.68074226772461</v>
      </c>
      <c r="K134" s="153">
        <f t="shared" si="146"/>
        <v>116.28317887598537</v>
      </c>
      <c r="L134" s="153">
        <f t="shared" si="146"/>
        <v>121.28552792700418</v>
      </c>
      <c r="M134" s="153">
        <f t="shared" si="146"/>
        <v>106.82407753605659</v>
      </c>
      <c r="N134" s="153">
        <f t="shared" si="146"/>
        <v>102.26775408106202</v>
      </c>
      <c r="O134" s="153">
        <f t="shared" si="146"/>
        <v>100.76515312561426</v>
      </c>
      <c r="P134" s="153">
        <f t="shared" si="146"/>
        <v>89.965596000882542</v>
      </c>
      <c r="Q134" s="153">
        <f t="shared" si="146"/>
        <v>96.146512929945004</v>
      </c>
      <c r="R134" s="153">
        <f t="shared" ref="R134:V134" si="147">IF(R104=0,0,R104/R$19)</f>
        <v>99.989376117548161</v>
      </c>
      <c r="S134" s="153">
        <f t="shared" si="147"/>
        <v>96.177949360492875</v>
      </c>
      <c r="T134" s="153">
        <f t="shared" si="147"/>
        <v>102.35910698185067</v>
      </c>
      <c r="U134" s="153">
        <f t="shared" si="147"/>
        <v>99.920054940689241</v>
      </c>
      <c r="V134" s="153">
        <f t="shared" si="147"/>
        <v>108.32012938116279</v>
      </c>
      <c r="W134" s="153">
        <f t="shared" ref="W134" si="148">IF(W104=0,0,W104/W$19)</f>
        <v>103.83158404854375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87.81490689007056</v>
      </c>
      <c r="C135" s="74">
        <f t="shared" si="149"/>
        <v>93.309698968419482</v>
      </c>
      <c r="D135" s="74">
        <f t="shared" si="149"/>
        <v>90.437210372517526</v>
      </c>
      <c r="E135" s="74">
        <f t="shared" si="149"/>
        <v>95.298260324876779</v>
      </c>
      <c r="F135" s="74">
        <f t="shared" si="149"/>
        <v>98.712538856699709</v>
      </c>
      <c r="G135" s="74">
        <f t="shared" si="149"/>
        <v>102.79757081603182</v>
      </c>
      <c r="H135" s="74">
        <f t="shared" si="149"/>
        <v>102.74933676717168</v>
      </c>
      <c r="I135" s="74">
        <f t="shared" si="149"/>
        <v>96.966139025163272</v>
      </c>
      <c r="J135" s="74">
        <f t="shared" si="149"/>
        <v>103.99947203070047</v>
      </c>
      <c r="K135" s="74">
        <f t="shared" si="149"/>
        <v>96.206243689793851</v>
      </c>
      <c r="L135" s="74">
        <f t="shared" si="149"/>
        <v>101.33193296026035</v>
      </c>
      <c r="M135" s="74">
        <f t="shared" si="149"/>
        <v>86.492268419641945</v>
      </c>
      <c r="N135" s="74">
        <f t="shared" si="149"/>
        <v>81.268035772226526</v>
      </c>
      <c r="O135" s="74">
        <f t="shared" si="149"/>
        <v>80.228148071456474</v>
      </c>
      <c r="P135" s="74">
        <f t="shared" si="149"/>
        <v>69.859322678795237</v>
      </c>
      <c r="Q135" s="74">
        <f t="shared" si="149"/>
        <v>75.698064992318223</v>
      </c>
      <c r="R135" s="74">
        <f t="shared" ref="R135:V135" si="150">IF(R105=0,0,R105/R$19)</f>
        <v>78.776951060857272</v>
      </c>
      <c r="S135" s="74">
        <f t="shared" si="150"/>
        <v>74.480662332540348</v>
      </c>
      <c r="T135" s="74">
        <f t="shared" si="150"/>
        <v>80.260734355433229</v>
      </c>
      <c r="U135" s="74">
        <f t="shared" si="150"/>
        <v>77.885780927301298</v>
      </c>
      <c r="V135" s="74">
        <f t="shared" si="150"/>
        <v>84.95134209809946</v>
      </c>
      <c r="W135" s="74">
        <f t="shared" ref="W135" si="151">IF(W105=0,0,W105/W$19)</f>
        <v>81.327923251680943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1.9715784342668408E-2</v>
      </c>
      <c r="C136" s="74">
        <f t="shared" si="152"/>
        <v>1.8374324248477337E-2</v>
      </c>
      <c r="D136" s="74">
        <f t="shared" si="152"/>
        <v>2.2136140255806729E-2</v>
      </c>
      <c r="E136" s="74">
        <f t="shared" si="152"/>
        <v>2.3633331920428075E-2</v>
      </c>
      <c r="F136" s="74">
        <f t="shared" si="152"/>
        <v>2.6383815400763181E-2</v>
      </c>
      <c r="G136" s="74">
        <f t="shared" si="152"/>
        <v>2.9207952348325131E-2</v>
      </c>
      <c r="H136" s="74">
        <f t="shared" si="152"/>
        <v>3.7753460596261737E-2</v>
      </c>
      <c r="I136" s="74">
        <f t="shared" si="152"/>
        <v>4.3949684130771383E-2</v>
      </c>
      <c r="J136" s="74">
        <f t="shared" si="152"/>
        <v>4.8053066884818009E-2</v>
      </c>
      <c r="K136" s="74">
        <f t="shared" si="152"/>
        <v>5.0418413138658358E-2</v>
      </c>
      <c r="L136" s="74">
        <f t="shared" si="152"/>
        <v>5.6388690918226354E-2</v>
      </c>
      <c r="M136" s="74">
        <f t="shared" si="152"/>
        <v>5.7128943586369267E-2</v>
      </c>
      <c r="N136" s="74">
        <f t="shared" si="152"/>
        <v>6.5391495840593034E-2</v>
      </c>
      <c r="O136" s="74">
        <f t="shared" si="152"/>
        <v>6.262701106923825E-2</v>
      </c>
      <c r="P136" s="74">
        <f t="shared" si="152"/>
        <v>7.0421448612582191E-2</v>
      </c>
      <c r="Q136" s="74">
        <f t="shared" si="152"/>
        <v>6.948686551452625E-2</v>
      </c>
      <c r="R136" s="74">
        <f t="shared" ref="R136:V136" si="153">IF(R106=0,0,R106/R$19)</f>
        <v>7.0135474080342805E-2</v>
      </c>
      <c r="S136" s="74">
        <f t="shared" si="153"/>
        <v>6.8299374925948175E-2</v>
      </c>
      <c r="T136" s="74">
        <f t="shared" si="153"/>
        <v>6.6620824751463054E-2</v>
      </c>
      <c r="U136" s="74">
        <f t="shared" si="153"/>
        <v>6.8115201589318192E-2</v>
      </c>
      <c r="V136" s="74">
        <f t="shared" si="153"/>
        <v>6.944563111656446E-2</v>
      </c>
      <c r="W136" s="74">
        <f t="shared" ref="W136" si="154">IF(W106=0,0,W106/W$19)</f>
        <v>6.6110701462123722E-2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18.792496501019905</v>
      </c>
      <c r="C137" s="74">
        <f t="shared" si="155"/>
        <v>18.231515535407659</v>
      </c>
      <c r="D137" s="74">
        <f t="shared" si="155"/>
        <v>17.990403181287533</v>
      </c>
      <c r="E137" s="74">
        <f t="shared" si="155"/>
        <v>17.031298913514245</v>
      </c>
      <c r="F137" s="74">
        <f t="shared" si="155"/>
        <v>17.304579330430332</v>
      </c>
      <c r="G137" s="74">
        <f t="shared" si="155"/>
        <v>16.418178312789831</v>
      </c>
      <c r="H137" s="74">
        <f t="shared" si="155"/>
        <v>16.000121128805791</v>
      </c>
      <c r="I137" s="74">
        <f t="shared" si="155"/>
        <v>16.052142886516215</v>
      </c>
      <c r="J137" s="74">
        <f t="shared" si="155"/>
        <v>16.693149499302628</v>
      </c>
      <c r="K137" s="74">
        <f t="shared" si="155"/>
        <v>17.132365520676974</v>
      </c>
      <c r="L137" s="74">
        <f t="shared" si="155"/>
        <v>17.042385026083391</v>
      </c>
      <c r="M137" s="74">
        <f t="shared" si="155"/>
        <v>17.394250996970673</v>
      </c>
      <c r="N137" s="74">
        <f t="shared" si="155"/>
        <v>18.044328817237002</v>
      </c>
      <c r="O137" s="74">
        <f t="shared" si="155"/>
        <v>17.694331143271061</v>
      </c>
      <c r="P137" s="74">
        <f t="shared" si="155"/>
        <v>17.195130439094676</v>
      </c>
      <c r="Q137" s="74">
        <f t="shared" si="155"/>
        <v>17.507085491584178</v>
      </c>
      <c r="R137" s="74">
        <f t="shared" ref="R137:V137" si="156">IF(R107=0,0,R107/R$19)</f>
        <v>18.262155031177002</v>
      </c>
      <c r="S137" s="74">
        <f t="shared" si="156"/>
        <v>18.752423836884184</v>
      </c>
      <c r="T137" s="74">
        <f t="shared" si="156"/>
        <v>19.146433757656176</v>
      </c>
      <c r="U137" s="74">
        <f t="shared" si="156"/>
        <v>19.110401007850324</v>
      </c>
      <c r="V137" s="74">
        <f t="shared" si="156"/>
        <v>20.324246070040214</v>
      </c>
      <c r="W137" s="74">
        <f t="shared" ref="W137" si="157">IF(W107=0,0,W107/W$19)</f>
        <v>19.456254598766417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3.3797537514298792</v>
      </c>
      <c r="C138" s="77">
        <f t="shared" si="158"/>
        <v>3.3110247143357721</v>
      </c>
      <c r="D138" s="77">
        <f t="shared" si="158"/>
        <v>3.2593239696379452</v>
      </c>
      <c r="E138" s="77">
        <f t="shared" si="158"/>
        <v>3.2576354611703073</v>
      </c>
      <c r="F138" s="77">
        <f t="shared" si="158"/>
        <v>3.2448171695958319</v>
      </c>
      <c r="G138" s="77">
        <f t="shared" si="158"/>
        <v>3.1180048046363988</v>
      </c>
      <c r="H138" s="77">
        <f t="shared" si="158"/>
        <v>3.0455652984259749</v>
      </c>
      <c r="I138" s="77">
        <f t="shared" si="158"/>
        <v>3.0483358777005556</v>
      </c>
      <c r="J138" s="77">
        <f t="shared" si="158"/>
        <v>2.9400676708366862</v>
      </c>
      <c r="K138" s="77">
        <f t="shared" si="158"/>
        <v>2.8941512523758828</v>
      </c>
      <c r="L138" s="77">
        <f t="shared" si="158"/>
        <v>2.8548212497422121</v>
      </c>
      <c r="M138" s="77">
        <f t="shared" si="158"/>
        <v>2.8804291758576088</v>
      </c>
      <c r="N138" s="77">
        <f t="shared" si="158"/>
        <v>2.8899979957579016</v>
      </c>
      <c r="O138" s="77">
        <f t="shared" si="158"/>
        <v>2.7800468998174974</v>
      </c>
      <c r="P138" s="77">
        <f t="shared" si="158"/>
        <v>2.8407214343800415</v>
      </c>
      <c r="Q138" s="77">
        <f t="shared" si="158"/>
        <v>2.8718755805280836</v>
      </c>
      <c r="R138" s="77">
        <f t="shared" ref="R138:V138" si="159">IF(R108=0,0,R108/R$19)</f>
        <v>2.8801345514335588</v>
      </c>
      <c r="S138" s="77">
        <f t="shared" si="159"/>
        <v>2.8765638161423794</v>
      </c>
      <c r="T138" s="77">
        <f t="shared" si="159"/>
        <v>2.8853180440097939</v>
      </c>
      <c r="U138" s="77">
        <f t="shared" si="159"/>
        <v>2.8557578039482978</v>
      </c>
      <c r="V138" s="77">
        <f t="shared" si="159"/>
        <v>2.9750955819065594</v>
      </c>
      <c r="W138" s="77">
        <f t="shared" ref="W138" si="160">IF(W108=0,0,W108/W$19)</f>
        <v>2.9812954966342566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51.165985571018268</v>
      </c>
      <c r="C140" s="203">
        <f t="shared" si="161"/>
        <v>52.836232408954807</v>
      </c>
      <c r="D140" s="203">
        <f t="shared" si="161"/>
        <v>51.307362982165017</v>
      </c>
      <c r="E140" s="203">
        <f t="shared" si="161"/>
        <v>51.882802918992724</v>
      </c>
      <c r="F140" s="203">
        <f t="shared" si="161"/>
        <v>51.92791353104402</v>
      </c>
      <c r="G140" s="203">
        <f t="shared" si="161"/>
        <v>53.134160769552146</v>
      </c>
      <c r="H140" s="203">
        <f t="shared" si="161"/>
        <v>50.898488000969841</v>
      </c>
      <c r="I140" s="203">
        <f t="shared" si="161"/>
        <v>47.980775380222909</v>
      </c>
      <c r="J140" s="203">
        <f t="shared" si="161"/>
        <v>50.278453891306498</v>
      </c>
      <c r="K140" s="203">
        <f t="shared" si="161"/>
        <v>47.203730948714657</v>
      </c>
      <c r="L140" s="203">
        <f t="shared" si="161"/>
        <v>47.549427773829599</v>
      </c>
      <c r="M140" s="203">
        <f t="shared" si="161"/>
        <v>40.936054502491821</v>
      </c>
      <c r="N140" s="203">
        <f t="shared" si="161"/>
        <v>37.853560348786253</v>
      </c>
      <c r="O140" s="203">
        <f t="shared" si="161"/>
        <v>36.599706203300514</v>
      </c>
      <c r="P140" s="203">
        <f t="shared" si="161"/>
        <v>32.026053785107386</v>
      </c>
      <c r="Q140" s="203">
        <f t="shared" si="161"/>
        <v>33.909773530996262</v>
      </c>
      <c r="R140" s="203">
        <f t="shared" ref="R140:V140" si="162">IF(R110=0,0,R110/R$19)</f>
        <v>34.855914669151218</v>
      </c>
      <c r="S140" s="203">
        <f t="shared" si="162"/>
        <v>32.195765196081965</v>
      </c>
      <c r="T140" s="203">
        <f t="shared" si="162"/>
        <v>33.490262684116722</v>
      </c>
      <c r="U140" s="203">
        <f t="shared" si="162"/>
        <v>31.666554347154207</v>
      </c>
      <c r="V140" s="203">
        <f t="shared" si="162"/>
        <v>33.609599480401016</v>
      </c>
      <c r="W140" s="203">
        <f t="shared" ref="W140" si="163">IF(W110=0,0,W110/W$19)</f>
        <v>30.924267165699142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51.165985571018268</v>
      </c>
      <c r="C141" s="192">
        <f t="shared" si="164"/>
        <v>52.836232408954807</v>
      </c>
      <c r="D141" s="192">
        <f t="shared" si="164"/>
        <v>51.307362982165017</v>
      </c>
      <c r="E141" s="192">
        <f t="shared" si="164"/>
        <v>51.882802918992724</v>
      </c>
      <c r="F141" s="192">
        <f t="shared" si="164"/>
        <v>51.92791353104402</v>
      </c>
      <c r="G141" s="192">
        <f t="shared" si="164"/>
        <v>53.134160769552146</v>
      </c>
      <c r="H141" s="192">
        <f t="shared" si="164"/>
        <v>50.898488000969841</v>
      </c>
      <c r="I141" s="192">
        <f t="shared" si="164"/>
        <v>47.980775380222909</v>
      </c>
      <c r="J141" s="192">
        <f t="shared" si="164"/>
        <v>50.278453891306498</v>
      </c>
      <c r="K141" s="192">
        <f t="shared" si="164"/>
        <v>47.203730948714657</v>
      </c>
      <c r="L141" s="192">
        <f t="shared" si="164"/>
        <v>47.549427773829599</v>
      </c>
      <c r="M141" s="192">
        <f t="shared" si="164"/>
        <v>40.936054502491821</v>
      </c>
      <c r="N141" s="192">
        <f t="shared" si="164"/>
        <v>37.853560348786253</v>
      </c>
      <c r="O141" s="192">
        <f t="shared" si="164"/>
        <v>36.599706203300514</v>
      </c>
      <c r="P141" s="192">
        <f t="shared" si="164"/>
        <v>32.026053785107386</v>
      </c>
      <c r="Q141" s="192">
        <f t="shared" si="164"/>
        <v>33.909773530996262</v>
      </c>
      <c r="R141" s="192">
        <f t="shared" ref="R141:V141" si="165">IF(R111=0,0,R111/R$19)</f>
        <v>34.855914669151218</v>
      </c>
      <c r="S141" s="192">
        <f t="shared" si="165"/>
        <v>32.195765196081965</v>
      </c>
      <c r="T141" s="192">
        <f t="shared" si="165"/>
        <v>33.490262684116722</v>
      </c>
      <c r="U141" s="192">
        <f t="shared" si="165"/>
        <v>31.666554347154207</v>
      </c>
      <c r="V141" s="192">
        <f t="shared" si="165"/>
        <v>33.609599480401016</v>
      </c>
      <c r="W141" s="192">
        <f t="shared" ref="W141" si="166">IF(W111=0,0,W111/W$19)</f>
        <v>30.924267165699142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44.236577037549417</v>
      </c>
      <c r="C142" s="74">
        <f t="shared" si="167"/>
        <v>46.094006051696546</v>
      </c>
      <c r="D142" s="74">
        <f t="shared" si="167"/>
        <v>44.599863028142863</v>
      </c>
      <c r="E142" s="74">
        <f t="shared" si="167"/>
        <v>45.562713724880197</v>
      </c>
      <c r="F142" s="74">
        <f t="shared" si="167"/>
        <v>45.621167132043816</v>
      </c>
      <c r="G142" s="74">
        <f t="shared" si="167"/>
        <v>47.150071315883999</v>
      </c>
      <c r="H142" s="74">
        <f t="shared" si="167"/>
        <v>45.226357644937217</v>
      </c>
      <c r="I142" s="74">
        <f t="shared" si="167"/>
        <v>42.294749213674876</v>
      </c>
      <c r="J142" s="74">
        <f t="shared" si="167"/>
        <v>44.408818027770977</v>
      </c>
      <c r="K142" s="74">
        <f t="shared" si="167"/>
        <v>41.164622514982526</v>
      </c>
      <c r="L142" s="74">
        <f t="shared" si="167"/>
        <v>41.658715580909423</v>
      </c>
      <c r="M142" s="74">
        <f t="shared" si="167"/>
        <v>34.988823462641925</v>
      </c>
      <c r="N142" s="74">
        <f t="shared" si="167"/>
        <v>31.807806105025836</v>
      </c>
      <c r="O142" s="74">
        <f t="shared" si="167"/>
        <v>30.827923555534426</v>
      </c>
      <c r="P142" s="74">
        <f t="shared" si="167"/>
        <v>26.526962577497031</v>
      </c>
      <c r="Q142" s="74">
        <f t="shared" si="167"/>
        <v>28.355482324408953</v>
      </c>
      <c r="R142" s="74">
        <f t="shared" ref="R142:V142" si="168">IF(R112=0,0,R112/R$19)</f>
        <v>29.113287519693205</v>
      </c>
      <c r="S142" s="74">
        <f t="shared" si="168"/>
        <v>26.420411581441016</v>
      </c>
      <c r="T142" s="74">
        <f t="shared" si="168"/>
        <v>27.750887393283058</v>
      </c>
      <c r="U142" s="74">
        <f t="shared" si="168"/>
        <v>26.081593074557397</v>
      </c>
      <c r="V142" s="74">
        <f t="shared" si="168"/>
        <v>27.765393425820712</v>
      </c>
      <c r="W142" s="74">
        <f t="shared" ref="W142" si="169">IF(W112=0,0,W112/W$19)</f>
        <v>25.550144986790574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6.7635518903466512</v>
      </c>
      <c r="C144" s="74">
        <f t="shared" si="173"/>
        <v>6.5743125037524734</v>
      </c>
      <c r="D144" s="74">
        <f t="shared" si="173"/>
        <v>6.5416744342755857</v>
      </c>
      <c r="E144" s="74">
        <f t="shared" si="173"/>
        <v>6.1418344591052048</v>
      </c>
      <c r="F144" s="74">
        <f t="shared" si="173"/>
        <v>6.1168444250005685</v>
      </c>
      <c r="G144" s="74">
        <f t="shared" si="173"/>
        <v>5.8076003734340533</v>
      </c>
      <c r="H144" s="74">
        <f t="shared" si="173"/>
        <v>5.4940856863904299</v>
      </c>
      <c r="I144" s="74">
        <f t="shared" si="173"/>
        <v>5.5146511855055795</v>
      </c>
      <c r="J144" s="74">
        <f t="shared" si="173"/>
        <v>5.6999279332727308</v>
      </c>
      <c r="K144" s="74">
        <f t="shared" si="173"/>
        <v>5.8774068216941782</v>
      </c>
      <c r="L144" s="74">
        <f t="shared" si="173"/>
        <v>5.7180039942543903</v>
      </c>
      <c r="M144" s="74">
        <f t="shared" si="173"/>
        <v>5.7727092257052064</v>
      </c>
      <c r="N144" s="74">
        <f t="shared" si="173"/>
        <v>5.8738371611156035</v>
      </c>
      <c r="O144" s="74">
        <f t="shared" si="173"/>
        <v>5.5990037657915268</v>
      </c>
      <c r="P144" s="74">
        <f t="shared" si="173"/>
        <v>5.3274165190951566</v>
      </c>
      <c r="Q144" s="74">
        <f t="shared" si="173"/>
        <v>5.3834150628226114</v>
      </c>
      <c r="R144" s="74">
        <f t="shared" ref="R144:V144" si="174">IF(R114=0,0,R114/R$19)</f>
        <v>5.568291530745257</v>
      </c>
      <c r="S144" s="74">
        <f t="shared" si="174"/>
        <v>5.5964582955207787</v>
      </c>
      <c r="T144" s="74">
        <f t="shared" si="174"/>
        <v>5.5597235225319954</v>
      </c>
      <c r="U144" s="74">
        <f t="shared" si="174"/>
        <v>5.4088581370989877</v>
      </c>
      <c r="V144" s="74">
        <f t="shared" si="174"/>
        <v>5.6719734845874532</v>
      </c>
      <c r="W144" s="74">
        <f t="shared" ref="W144" si="175">IF(W114=0,0,W114/W$19)</f>
        <v>5.2055867445981159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0.16585664312219536</v>
      </c>
      <c r="C145" s="193">
        <f t="shared" si="176"/>
        <v>0.16791385350577209</v>
      </c>
      <c r="D145" s="193">
        <f t="shared" si="176"/>
        <v>0.16582551974657986</v>
      </c>
      <c r="E145" s="193">
        <f t="shared" si="176"/>
        <v>0.17825473500732858</v>
      </c>
      <c r="F145" s="193">
        <f t="shared" si="176"/>
        <v>0.18990197399964406</v>
      </c>
      <c r="G145" s="193">
        <f t="shared" si="176"/>
        <v>0.17648908023408474</v>
      </c>
      <c r="H145" s="193">
        <f t="shared" si="176"/>
        <v>0.17804466964219476</v>
      </c>
      <c r="I145" s="193">
        <f t="shared" si="176"/>
        <v>0.17137498104244978</v>
      </c>
      <c r="J145" s="193">
        <f t="shared" si="176"/>
        <v>0.1697079302627818</v>
      </c>
      <c r="K145" s="193">
        <f t="shared" si="176"/>
        <v>0.1617016120379548</v>
      </c>
      <c r="L145" s="193">
        <f t="shared" si="176"/>
        <v>0.17270819866578535</v>
      </c>
      <c r="M145" s="193">
        <f t="shared" si="176"/>
        <v>0.17452181414468965</v>
      </c>
      <c r="N145" s="193">
        <f t="shared" si="176"/>
        <v>0.17191708264481456</v>
      </c>
      <c r="O145" s="193">
        <f t="shared" si="176"/>
        <v>0.17277888197456281</v>
      </c>
      <c r="P145" s="193">
        <f t="shared" si="176"/>
        <v>0.17167468851520132</v>
      </c>
      <c r="Q145" s="193">
        <f t="shared" si="176"/>
        <v>0.17087614376469093</v>
      </c>
      <c r="R145" s="193">
        <f t="shared" ref="R145:V145" si="177">IF(R115=0,0,R115/R$19)</f>
        <v>0.17433561871275527</v>
      </c>
      <c r="S145" s="193">
        <f t="shared" si="177"/>
        <v>0.17889531912017162</v>
      </c>
      <c r="T145" s="193">
        <f t="shared" si="177"/>
        <v>0.17965176830166388</v>
      </c>
      <c r="U145" s="193">
        <f t="shared" si="177"/>
        <v>0.17610313549782269</v>
      </c>
      <c r="V145" s="193">
        <f t="shared" si="177"/>
        <v>0.1722325699928523</v>
      </c>
      <c r="W145" s="193">
        <f t="shared" ref="W145" si="178">IF(W115=0,0,W115/W$19)</f>
        <v>0.16853543431045218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8353.209011625213</v>
      </c>
      <c r="C150" s="203">
        <f t="shared" si="182"/>
        <v>8762.7452428170309</v>
      </c>
      <c r="D150" s="203">
        <f t="shared" si="182"/>
        <v>8589.0427012115269</v>
      </c>
      <c r="E150" s="203">
        <f t="shared" si="182"/>
        <v>8889.2154792743331</v>
      </c>
      <c r="F150" s="203">
        <f t="shared" si="182"/>
        <v>9062.076755879034</v>
      </c>
      <c r="G150" s="203">
        <f t="shared" si="182"/>
        <v>9328.6461079580276</v>
      </c>
      <c r="H150" s="203">
        <f t="shared" si="182"/>
        <v>9160.4914361539795</v>
      </c>
      <c r="I150" s="203">
        <f t="shared" si="182"/>
        <v>8757.0771117282948</v>
      </c>
      <c r="J150" s="203">
        <f t="shared" si="182"/>
        <v>9315.0477874001863</v>
      </c>
      <c r="K150" s="203">
        <f t="shared" si="182"/>
        <v>8923.3812588441997</v>
      </c>
      <c r="L150" s="203">
        <f t="shared" si="182"/>
        <v>9267.677826750969</v>
      </c>
      <c r="M150" s="203">
        <f t="shared" si="182"/>
        <v>8095.9670575541122</v>
      </c>
      <c r="N150" s="203">
        <f t="shared" si="182"/>
        <v>7668.0602019442231</v>
      </c>
      <c r="O150" s="203">
        <f t="shared" si="182"/>
        <v>7433.3702331500044</v>
      </c>
      <c r="P150" s="203">
        <f t="shared" si="182"/>
        <v>6673.2004384788479</v>
      </c>
      <c r="Q150" s="203">
        <f t="shared" si="182"/>
        <v>7029.8886593565503</v>
      </c>
      <c r="R150" s="203">
        <f t="shared" ref="R150:V150" si="183">IF(R96=0,0,R96/R$17)</f>
        <v>7195.9470924950347</v>
      </c>
      <c r="S150" s="203">
        <f t="shared" si="183"/>
        <v>6890.1450824484527</v>
      </c>
      <c r="T150" s="203">
        <f t="shared" si="183"/>
        <v>7265.1722675923602</v>
      </c>
      <c r="U150" s="203">
        <f t="shared" si="183"/>
        <v>6960.9166761822426</v>
      </c>
      <c r="V150" s="203">
        <f t="shared" si="183"/>
        <v>7460.458178565962</v>
      </c>
      <c r="W150" s="203">
        <f t="shared" ref="W150" si="184">IF(W96=0,0,W96/W$17)</f>
        <v>7079.9199172886165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7482.022058859312</v>
      </c>
      <c r="C151" s="192">
        <f t="shared" si="185"/>
        <v>7865.2517805825664</v>
      </c>
      <c r="D151" s="192">
        <f t="shared" si="185"/>
        <v>7671.8132326090126</v>
      </c>
      <c r="E151" s="192">
        <f t="shared" si="185"/>
        <v>7951.234863800536</v>
      </c>
      <c r="F151" s="192">
        <f t="shared" si="185"/>
        <v>8120.3613056420018</v>
      </c>
      <c r="G151" s="192">
        <f t="shared" si="185"/>
        <v>8375.33417560214</v>
      </c>
      <c r="H151" s="192">
        <f t="shared" si="185"/>
        <v>8200.343015313365</v>
      </c>
      <c r="I151" s="192">
        <f t="shared" si="185"/>
        <v>7788.254968000474</v>
      </c>
      <c r="J151" s="192">
        <f t="shared" si="185"/>
        <v>8332.895076829589</v>
      </c>
      <c r="K151" s="192">
        <f t="shared" si="185"/>
        <v>7927.7262539911671</v>
      </c>
      <c r="L151" s="192">
        <f t="shared" si="185"/>
        <v>8269.6004441526693</v>
      </c>
      <c r="M151" s="192">
        <f t="shared" si="185"/>
        <v>7115.862073880211</v>
      </c>
      <c r="N151" s="192">
        <f t="shared" si="185"/>
        <v>6695.2417902355346</v>
      </c>
      <c r="O151" s="192">
        <f t="shared" si="185"/>
        <v>6469.1586710594993</v>
      </c>
      <c r="P151" s="192">
        <f t="shared" si="185"/>
        <v>5721.7173596239409</v>
      </c>
      <c r="Q151" s="192">
        <f t="shared" si="185"/>
        <v>6070.9568494242621</v>
      </c>
      <c r="R151" s="192">
        <f t="shared" ref="R151:V151" si="186">IF(R97=0,0,R97/R$17)</f>
        <v>6247.6695314819635</v>
      </c>
      <c r="S151" s="192">
        <f t="shared" si="186"/>
        <v>5957.4173074240698</v>
      </c>
      <c r="T151" s="192">
        <f t="shared" si="186"/>
        <v>6343.2524662781298</v>
      </c>
      <c r="U151" s="192">
        <f t="shared" si="186"/>
        <v>6059.3471969565617</v>
      </c>
      <c r="V151" s="192">
        <f t="shared" si="186"/>
        <v>6542.6040701314978</v>
      </c>
      <c r="W151" s="192">
        <f t="shared" ref="W151" si="187">IF(W97=0,0,W97/W$17)</f>
        <v>6143.4240591645985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6122.4836493018665</v>
      </c>
      <c r="C152" s="74">
        <f t="shared" si="188"/>
        <v>6531.8052534999943</v>
      </c>
      <c r="D152" s="74">
        <f t="shared" si="188"/>
        <v>6346.4621940162615</v>
      </c>
      <c r="E152" s="74">
        <f t="shared" si="188"/>
        <v>6677.6064642946112</v>
      </c>
      <c r="F152" s="74">
        <f t="shared" si="188"/>
        <v>6832.887093462884</v>
      </c>
      <c r="G152" s="74">
        <f t="shared" si="188"/>
        <v>7139.41909072011</v>
      </c>
      <c r="H152" s="74">
        <f t="shared" si="188"/>
        <v>7004.4660120287754</v>
      </c>
      <c r="I152" s="74">
        <f t="shared" si="188"/>
        <v>6584.2666320144053</v>
      </c>
      <c r="J152" s="74">
        <f t="shared" si="188"/>
        <v>7078.1962502395854</v>
      </c>
      <c r="K152" s="74">
        <f t="shared" si="188"/>
        <v>6624.0354336731943</v>
      </c>
      <c r="L152" s="74">
        <f t="shared" si="188"/>
        <v>6964.6690664757416</v>
      </c>
      <c r="M152" s="74">
        <f t="shared" si="188"/>
        <v>5803.0102716629308</v>
      </c>
      <c r="N152" s="74">
        <f t="shared" si="188"/>
        <v>5345.1452019642538</v>
      </c>
      <c r="O152" s="74">
        <f t="shared" si="188"/>
        <v>5165.2135452868051</v>
      </c>
      <c r="P152" s="74">
        <f t="shared" si="188"/>
        <v>4456.6110113073255</v>
      </c>
      <c r="Q152" s="74">
        <f t="shared" si="188"/>
        <v>4793.8396746189346</v>
      </c>
      <c r="R152" s="74">
        <f t="shared" ref="R152:V152" si="189">IF(R98=0,0,R98/R$17)</f>
        <v>4935.4132141494547</v>
      </c>
      <c r="S152" s="74">
        <f t="shared" si="189"/>
        <v>4622.2184455696497</v>
      </c>
      <c r="T152" s="74">
        <f t="shared" si="189"/>
        <v>4984.6477261446298</v>
      </c>
      <c r="U152" s="74">
        <f t="shared" si="189"/>
        <v>4730.7228447692187</v>
      </c>
      <c r="V152" s="74">
        <f t="shared" si="189"/>
        <v>5139.3964289365213</v>
      </c>
      <c r="W152" s="74">
        <f t="shared" ref="W152" si="190">IF(W98=0,0,W98/W$17)</f>
        <v>4811.7889670154927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0.31756689791165982</v>
      </c>
      <c r="C153" s="74">
        <f t="shared" si="191"/>
        <v>0.2893355167591164</v>
      </c>
      <c r="D153" s="74">
        <f t="shared" si="191"/>
        <v>0.3279090610435289</v>
      </c>
      <c r="E153" s="74">
        <f t="shared" si="191"/>
        <v>0.33112311401868566</v>
      </c>
      <c r="F153" s="74">
        <f t="shared" si="191"/>
        <v>0.3432672253214723</v>
      </c>
      <c r="G153" s="74">
        <f t="shared" si="191"/>
        <v>0.35516935834647018</v>
      </c>
      <c r="H153" s="74">
        <f t="shared" si="191"/>
        <v>0.42748618477953959</v>
      </c>
      <c r="I153" s="74">
        <f t="shared" si="191"/>
        <v>0.48203095958523506</v>
      </c>
      <c r="J153" s="74">
        <f t="shared" si="191"/>
        <v>0.52518232482862903</v>
      </c>
      <c r="K153" s="74">
        <f t="shared" si="191"/>
        <v>0.55125542387036519</v>
      </c>
      <c r="L153" s="74">
        <f t="shared" si="191"/>
        <v>0.6091391515959933</v>
      </c>
      <c r="M153" s="74">
        <f t="shared" si="191"/>
        <v>0.59819919950563982</v>
      </c>
      <c r="N153" s="74">
        <f t="shared" si="191"/>
        <v>0.66748118324056649</v>
      </c>
      <c r="O153" s="74">
        <f t="shared" si="191"/>
        <v>0.61664404334998191</v>
      </c>
      <c r="P153" s="74">
        <f t="shared" si="191"/>
        <v>0.66630199694453807</v>
      </c>
      <c r="Q153" s="74">
        <f t="shared" si="191"/>
        <v>0.63311176118435808</v>
      </c>
      <c r="R153" s="74">
        <f t="shared" ref="R153:V153" si="192">IF(R99=0,0,R99/R$17)</f>
        <v>0.61791306685867919</v>
      </c>
      <c r="S153" s="74">
        <f t="shared" si="192"/>
        <v>0.58856089579306181</v>
      </c>
      <c r="T153" s="74">
        <f t="shared" si="192"/>
        <v>0.56790735739295017</v>
      </c>
      <c r="U153" s="74">
        <f t="shared" si="192"/>
        <v>0.56550016367023714</v>
      </c>
      <c r="V153" s="74">
        <f t="shared" si="192"/>
        <v>0.5693036260364448</v>
      </c>
      <c r="W153" s="74">
        <f t="shared" ref="W153" si="193">IF(W99=0,0,W99/W$17)</f>
        <v>0.53461833629027733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1188.75638020167</v>
      </c>
      <c r="C154" s="74">
        <f t="shared" si="194"/>
        <v>1164.7839093065456</v>
      </c>
      <c r="D154" s="74">
        <f t="shared" si="194"/>
        <v>1158.0288601842249</v>
      </c>
      <c r="E154" s="74">
        <f t="shared" si="194"/>
        <v>1104.6587370169166</v>
      </c>
      <c r="F154" s="74">
        <f t="shared" si="194"/>
        <v>1118.719407334112</v>
      </c>
      <c r="G154" s="74">
        <f t="shared" si="194"/>
        <v>1072.0230942129708</v>
      </c>
      <c r="H154" s="74">
        <f t="shared" si="194"/>
        <v>1035.9710736904949</v>
      </c>
      <c r="I154" s="74">
        <f t="shared" si="194"/>
        <v>1043.0046640225626</v>
      </c>
      <c r="J154" s="74">
        <f t="shared" si="194"/>
        <v>1096.4426546387999</v>
      </c>
      <c r="K154" s="74">
        <f t="shared" si="194"/>
        <v>1144.2192948856975</v>
      </c>
      <c r="L154" s="74">
        <f t="shared" si="194"/>
        <v>1144.7731383042194</v>
      </c>
      <c r="M154" s="74">
        <f t="shared" si="194"/>
        <v>1152.3014169330943</v>
      </c>
      <c r="N154" s="74">
        <f t="shared" si="194"/>
        <v>1188.1826862888929</v>
      </c>
      <c r="O154" s="74">
        <f t="shared" si="194"/>
        <v>1147.9516631434212</v>
      </c>
      <c r="P154" s="74">
        <f t="shared" si="194"/>
        <v>1105.9987158871008</v>
      </c>
      <c r="Q154" s="74">
        <f t="shared" si="194"/>
        <v>1116.7871745475341</v>
      </c>
      <c r="R154" s="74">
        <f t="shared" ref="R154:V154" si="195">IF(R100=0,0,R100/R$17)</f>
        <v>1151.6780963207643</v>
      </c>
      <c r="S154" s="74">
        <f t="shared" si="195"/>
        <v>1173.6710000322535</v>
      </c>
      <c r="T154" s="74">
        <f t="shared" si="195"/>
        <v>1194.6333486007011</v>
      </c>
      <c r="U154" s="74">
        <f t="shared" si="195"/>
        <v>1167.9681023102314</v>
      </c>
      <c r="V154" s="74">
        <f t="shared" si="195"/>
        <v>1235.9668498742469</v>
      </c>
      <c r="W154" s="74">
        <f t="shared" ref="W154" si="196">IF(W100=0,0,W100/W$17)</f>
        <v>1165.0987564972638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170.46446245786314</v>
      </c>
      <c r="C155" s="193">
        <f t="shared" si="197"/>
        <v>168.37328225926689</v>
      </c>
      <c r="D155" s="193">
        <f t="shared" si="197"/>
        <v>166.99426934748269</v>
      </c>
      <c r="E155" s="193">
        <f t="shared" si="197"/>
        <v>168.63853937498959</v>
      </c>
      <c r="F155" s="193">
        <f t="shared" si="197"/>
        <v>168.41153761968542</v>
      </c>
      <c r="G155" s="193">
        <f t="shared" si="197"/>
        <v>163.53682131071406</v>
      </c>
      <c r="H155" s="193">
        <f t="shared" si="197"/>
        <v>159.47844340931647</v>
      </c>
      <c r="I155" s="193">
        <f t="shared" si="197"/>
        <v>160.5016410039222</v>
      </c>
      <c r="J155" s="193">
        <f t="shared" si="197"/>
        <v>157.73098962637587</v>
      </c>
      <c r="K155" s="193">
        <f t="shared" si="197"/>
        <v>158.92027000840375</v>
      </c>
      <c r="L155" s="193">
        <f t="shared" si="197"/>
        <v>159.54910022111122</v>
      </c>
      <c r="M155" s="193">
        <f t="shared" si="197"/>
        <v>159.95218608467883</v>
      </c>
      <c r="N155" s="193">
        <f t="shared" si="197"/>
        <v>161.24642079914784</v>
      </c>
      <c r="O155" s="193">
        <f t="shared" si="197"/>
        <v>155.37681858592413</v>
      </c>
      <c r="P155" s="193">
        <f t="shared" si="197"/>
        <v>158.44133043256983</v>
      </c>
      <c r="Q155" s="193">
        <f t="shared" si="197"/>
        <v>159.69688849660969</v>
      </c>
      <c r="R155" s="193">
        <f t="shared" ref="R155:V155" si="198">IF(R101=0,0,R101/R$17)</f>
        <v>159.96030794488661</v>
      </c>
      <c r="S155" s="193">
        <f t="shared" si="198"/>
        <v>160.93930092637495</v>
      </c>
      <c r="T155" s="193">
        <f t="shared" si="198"/>
        <v>163.40348417540673</v>
      </c>
      <c r="U155" s="193">
        <f t="shared" si="198"/>
        <v>160.090749713441</v>
      </c>
      <c r="V155" s="193">
        <f t="shared" si="198"/>
        <v>166.67148769469455</v>
      </c>
      <c r="W155" s="193">
        <f t="shared" ref="W155" si="199">IF(W101=0,0,W101/W$17)</f>
        <v>166.00171731555119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871.18695276590176</v>
      </c>
      <c r="C156" s="77">
        <f t="shared" si="200"/>
        <v>897.49346223446594</v>
      </c>
      <c r="D156" s="77">
        <f t="shared" si="200"/>
        <v>917.22946860251409</v>
      </c>
      <c r="E156" s="77">
        <f t="shared" si="200"/>
        <v>937.98061547379803</v>
      </c>
      <c r="F156" s="77">
        <f t="shared" si="200"/>
        <v>941.71545023703095</v>
      </c>
      <c r="G156" s="77">
        <f t="shared" si="200"/>
        <v>953.31193235588626</v>
      </c>
      <c r="H156" s="77">
        <f t="shared" si="200"/>
        <v>960.14842084061456</v>
      </c>
      <c r="I156" s="77">
        <f t="shared" si="200"/>
        <v>968.82214372782062</v>
      </c>
      <c r="J156" s="77">
        <f t="shared" si="200"/>
        <v>982.15271057059647</v>
      </c>
      <c r="K156" s="77">
        <f t="shared" si="200"/>
        <v>995.65500485303335</v>
      </c>
      <c r="L156" s="77">
        <f t="shared" si="200"/>
        <v>998.07738259829875</v>
      </c>
      <c r="M156" s="77">
        <f t="shared" si="200"/>
        <v>980.10498367390267</v>
      </c>
      <c r="N156" s="77">
        <f t="shared" si="200"/>
        <v>972.81841170868802</v>
      </c>
      <c r="O156" s="77">
        <f t="shared" si="200"/>
        <v>964.21156209050389</v>
      </c>
      <c r="P156" s="77">
        <f t="shared" si="200"/>
        <v>951.48307885490692</v>
      </c>
      <c r="Q156" s="77">
        <f t="shared" si="200"/>
        <v>958.93180993228793</v>
      </c>
      <c r="R156" s="77">
        <f t="shared" ref="R156:V156" si="201">IF(R102=0,0,R102/R$17)</f>
        <v>948.27756101307079</v>
      </c>
      <c r="S156" s="77">
        <f t="shared" si="201"/>
        <v>932.72777502438385</v>
      </c>
      <c r="T156" s="77">
        <f t="shared" si="201"/>
        <v>921.91980131423043</v>
      </c>
      <c r="U156" s="77">
        <f t="shared" si="201"/>
        <v>901.56947922568065</v>
      </c>
      <c r="V156" s="77">
        <f t="shared" si="201"/>
        <v>917.85410843446414</v>
      </c>
      <c r="W156" s="77">
        <f t="shared" ref="W156" si="202">IF(W102=0,0,W102/W$17)</f>
        <v>936.49585812401824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3947.4845371344982</v>
      </c>
      <c r="C158" s="153">
        <f t="shared" si="203"/>
        <v>4163.3709835225645</v>
      </c>
      <c r="D158" s="153">
        <f t="shared" si="203"/>
        <v>4092.1256570744672</v>
      </c>
      <c r="E158" s="153">
        <f t="shared" si="203"/>
        <v>4281.154531499581</v>
      </c>
      <c r="F158" s="153">
        <f t="shared" si="203"/>
        <v>4431.7480502008293</v>
      </c>
      <c r="G158" s="153">
        <f t="shared" si="203"/>
        <v>4619.6364709959307</v>
      </c>
      <c r="H158" s="153">
        <f t="shared" si="203"/>
        <v>4605.315786684876</v>
      </c>
      <c r="I158" s="153">
        <f t="shared" si="203"/>
        <v>4432.134818388171</v>
      </c>
      <c r="J158" s="153">
        <f t="shared" si="203"/>
        <v>4812.6560965512836</v>
      </c>
      <c r="K158" s="153">
        <f t="shared" si="203"/>
        <v>4648.4848268836513</v>
      </c>
      <c r="L158" s="153">
        <f t="shared" si="203"/>
        <v>4927.4601271436541</v>
      </c>
      <c r="M158" s="153">
        <f t="shared" si="203"/>
        <v>4321.8077410929964</v>
      </c>
      <c r="N158" s="153">
        <f t="shared" si="203"/>
        <v>4172.8456341693027</v>
      </c>
      <c r="O158" s="153">
        <f t="shared" si="203"/>
        <v>4123.8808618981839</v>
      </c>
      <c r="P158" s="153">
        <f t="shared" si="203"/>
        <v>3691.6526774207127</v>
      </c>
      <c r="Q158" s="153">
        <f t="shared" si="203"/>
        <v>3955.3762231859664</v>
      </c>
      <c r="R158" s="153">
        <f t="shared" ref="R158:V158" si="204">IF(R104=0,0,R104/R$17)</f>
        <v>4133.2492466590857</v>
      </c>
      <c r="S158" s="153">
        <f t="shared" si="204"/>
        <v>4037.3300707591143</v>
      </c>
      <c r="T158" s="153">
        <f t="shared" si="204"/>
        <v>4398.2961323272511</v>
      </c>
      <c r="U158" s="153">
        <f t="shared" si="204"/>
        <v>4303.5651957024966</v>
      </c>
      <c r="V158" s="153">
        <f t="shared" si="204"/>
        <v>4744.854581722595</v>
      </c>
      <c r="W158" s="153">
        <f t="shared" ref="W158" si="205">IF(W104=0,0,W104/W$17)</f>
        <v>4584.9170907888138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3151.148449687546</v>
      </c>
      <c r="C159" s="74">
        <f t="shared" si="206"/>
        <v>3381.9171081811219</v>
      </c>
      <c r="D159" s="74">
        <f t="shared" si="206"/>
        <v>3312.8949760495784</v>
      </c>
      <c r="E159" s="74">
        <f t="shared" si="206"/>
        <v>3528.9651149525107</v>
      </c>
      <c r="F159" s="74">
        <f t="shared" si="206"/>
        <v>3667.3255574781642</v>
      </c>
      <c r="G159" s="74">
        <f t="shared" si="206"/>
        <v>3880.9734575950361</v>
      </c>
      <c r="H159" s="74">
        <f t="shared" si="206"/>
        <v>3883.9559901455941</v>
      </c>
      <c r="I159" s="74">
        <f t="shared" si="206"/>
        <v>3701.3599220944307</v>
      </c>
      <c r="J159" s="74">
        <f t="shared" si="206"/>
        <v>4046.8199327526036</v>
      </c>
      <c r="K159" s="74">
        <f t="shared" si="206"/>
        <v>3845.898163142112</v>
      </c>
      <c r="L159" s="74">
        <f t="shared" si="206"/>
        <v>4116.8065786759516</v>
      </c>
      <c r="M159" s="74">
        <f t="shared" si="206"/>
        <v>3499.2387842013545</v>
      </c>
      <c r="N159" s="74">
        <f t="shared" si="206"/>
        <v>3315.9911578858892</v>
      </c>
      <c r="O159" s="74">
        <f t="shared" si="206"/>
        <v>3283.3902808143644</v>
      </c>
      <c r="P159" s="74">
        <f t="shared" si="206"/>
        <v>2866.610872087615</v>
      </c>
      <c r="Q159" s="74">
        <f t="shared" si="206"/>
        <v>3114.1464967113575</v>
      </c>
      <c r="R159" s="74">
        <f t="shared" ref="R159:V159" si="207">IF(R105=0,0,R105/R$17)</f>
        <v>3256.393691701855</v>
      </c>
      <c r="S159" s="74">
        <f t="shared" si="207"/>
        <v>3126.5276471858419</v>
      </c>
      <c r="T159" s="74">
        <f t="shared" si="207"/>
        <v>3448.7451864526265</v>
      </c>
      <c r="U159" s="74">
        <f t="shared" si="207"/>
        <v>3354.5471551011851</v>
      </c>
      <c r="V159" s="74">
        <f t="shared" si="207"/>
        <v>3721.2083024685521</v>
      </c>
      <c r="W159" s="74">
        <f t="shared" ref="W159" si="208">IF(W105=0,0,W105/W$17)</f>
        <v>3591.2173419280762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0.70748083060142075</v>
      </c>
      <c r="C160" s="74">
        <f t="shared" si="209"/>
        <v>0.66595908264824721</v>
      </c>
      <c r="D160" s="74">
        <f t="shared" si="209"/>
        <v>0.81089086605524296</v>
      </c>
      <c r="E160" s="74">
        <f t="shared" si="209"/>
        <v>0.87515977325257777</v>
      </c>
      <c r="F160" s="74">
        <f t="shared" si="209"/>
        <v>0.98020010065253982</v>
      </c>
      <c r="G160" s="74">
        <f t="shared" si="209"/>
        <v>1.1027039541373294</v>
      </c>
      <c r="H160" s="74">
        <f t="shared" si="209"/>
        <v>1.4270922231239691</v>
      </c>
      <c r="I160" s="74">
        <f t="shared" si="209"/>
        <v>1.6776330486679691</v>
      </c>
      <c r="J160" s="74">
        <f t="shared" si="209"/>
        <v>1.8698374626552976</v>
      </c>
      <c r="K160" s="74">
        <f t="shared" si="209"/>
        <v>2.0155041402897726</v>
      </c>
      <c r="L160" s="74">
        <f t="shared" si="209"/>
        <v>2.2909000840447673</v>
      </c>
      <c r="M160" s="74">
        <f t="shared" si="209"/>
        <v>2.3112795947027855</v>
      </c>
      <c r="N160" s="74">
        <f t="shared" si="209"/>
        <v>2.6681784535321937</v>
      </c>
      <c r="O160" s="74">
        <f t="shared" si="209"/>
        <v>2.5630520509839494</v>
      </c>
      <c r="P160" s="74">
        <f t="shared" si="209"/>
        <v>2.8896771752163337</v>
      </c>
      <c r="Q160" s="74">
        <f t="shared" si="209"/>
        <v>2.85862364951435</v>
      </c>
      <c r="R160" s="74">
        <f t="shared" ref="R160:V160" si="210">IF(R106=0,0,R106/R$17)</f>
        <v>2.8991819597500159</v>
      </c>
      <c r="S160" s="74">
        <f t="shared" si="210"/>
        <v>2.8670513567411384</v>
      </c>
      <c r="T160" s="74">
        <f t="shared" si="210"/>
        <v>2.8626482242441473</v>
      </c>
      <c r="U160" s="74">
        <f t="shared" si="210"/>
        <v>2.9337274787533971</v>
      </c>
      <c r="V160" s="74">
        <f t="shared" si="210"/>
        <v>3.0419961909808317</v>
      </c>
      <c r="W160" s="74">
        <f t="shared" ref="W160" si="211">IF(W106=0,0,W106/W$17)</f>
        <v>2.9192666932252131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674.34958724124567</v>
      </c>
      <c r="C161" s="74">
        <f t="shared" si="212"/>
        <v>660.78312307204999</v>
      </c>
      <c r="D161" s="74">
        <f t="shared" si="212"/>
        <v>659.02426745468745</v>
      </c>
      <c r="E161" s="74">
        <f t="shared" si="212"/>
        <v>630.68160450386551</v>
      </c>
      <c r="F161" s="74">
        <f t="shared" si="212"/>
        <v>642.89224828896533</v>
      </c>
      <c r="G161" s="74">
        <f t="shared" si="212"/>
        <v>619.84455224172041</v>
      </c>
      <c r="H161" s="74">
        <f t="shared" si="212"/>
        <v>604.80941538432603</v>
      </c>
      <c r="I161" s="74">
        <f t="shared" si="212"/>
        <v>612.73717754675022</v>
      </c>
      <c r="J161" s="74">
        <f t="shared" si="212"/>
        <v>649.56262580116891</v>
      </c>
      <c r="K161" s="74">
        <f t="shared" si="212"/>
        <v>684.87585170359137</v>
      </c>
      <c r="L161" s="74">
        <f t="shared" si="212"/>
        <v>692.37999061187929</v>
      </c>
      <c r="M161" s="74">
        <f t="shared" si="212"/>
        <v>703.72345208268757</v>
      </c>
      <c r="N161" s="74">
        <f t="shared" si="212"/>
        <v>736.26530085758611</v>
      </c>
      <c r="O161" s="74">
        <f t="shared" si="212"/>
        <v>724.15226199141171</v>
      </c>
      <c r="P161" s="74">
        <f t="shared" si="212"/>
        <v>705.5858255355696</v>
      </c>
      <c r="Q161" s="74">
        <f t="shared" si="212"/>
        <v>720.22486911357259</v>
      </c>
      <c r="R161" s="74">
        <f t="shared" ref="R161:V161" si="213">IF(R107=0,0,R107/R$17)</f>
        <v>754.90058500061639</v>
      </c>
      <c r="S161" s="74">
        <f t="shared" si="213"/>
        <v>787.18381042309773</v>
      </c>
      <c r="T161" s="74">
        <f t="shared" si="213"/>
        <v>822.70828680725685</v>
      </c>
      <c r="U161" s="74">
        <f t="shared" si="213"/>
        <v>823.08658359045603</v>
      </c>
      <c r="V161" s="74">
        <f t="shared" si="213"/>
        <v>890.28320623717968</v>
      </c>
      <c r="W161" s="74">
        <f t="shared" ref="W161" si="214">IF(W107=0,0,W107/W$17)</f>
        <v>859.13467515738739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121.27901937510525</v>
      </c>
      <c r="C162" s="77">
        <f t="shared" si="215"/>
        <v>120.00479318674549</v>
      </c>
      <c r="D162" s="77">
        <f t="shared" si="215"/>
        <v>119.39552270414571</v>
      </c>
      <c r="E162" s="77">
        <f t="shared" si="215"/>
        <v>120.63265226995225</v>
      </c>
      <c r="F162" s="77">
        <f t="shared" si="215"/>
        <v>120.55004433304677</v>
      </c>
      <c r="G162" s="77">
        <f t="shared" si="215"/>
        <v>117.71575720503759</v>
      </c>
      <c r="H162" s="77">
        <f t="shared" si="215"/>
        <v>115.12328893183107</v>
      </c>
      <c r="I162" s="77">
        <f t="shared" si="215"/>
        <v>116.36008569832183</v>
      </c>
      <c r="J162" s="77">
        <f t="shared" si="215"/>
        <v>114.40370053485631</v>
      </c>
      <c r="K162" s="77">
        <f t="shared" si="215"/>
        <v>115.69530789765835</v>
      </c>
      <c r="L162" s="77">
        <f t="shared" si="215"/>
        <v>115.98265777177815</v>
      </c>
      <c r="M162" s="77">
        <f t="shared" si="215"/>
        <v>116.53422521425198</v>
      </c>
      <c r="N162" s="77">
        <f t="shared" si="215"/>
        <v>117.9209969722957</v>
      </c>
      <c r="O162" s="77">
        <f t="shared" si="215"/>
        <v>113.77526704142412</v>
      </c>
      <c r="P162" s="77">
        <f t="shared" si="215"/>
        <v>116.56630262231145</v>
      </c>
      <c r="Q162" s="77">
        <f t="shared" si="215"/>
        <v>118.14623371152223</v>
      </c>
      <c r="R162" s="77">
        <f t="shared" ref="R162:V162" si="216">IF(R108=0,0,R108/R$17)</f>
        <v>119.05578799686448</v>
      </c>
      <c r="S162" s="77">
        <f t="shared" si="216"/>
        <v>120.75156179343294</v>
      </c>
      <c r="T162" s="77">
        <f t="shared" si="216"/>
        <v>123.98001084312371</v>
      </c>
      <c r="U162" s="77">
        <f t="shared" si="216"/>
        <v>122.99772953210221</v>
      </c>
      <c r="V162" s="77">
        <f t="shared" si="216"/>
        <v>130.32107682588193</v>
      </c>
      <c r="W162" s="77">
        <f t="shared" ref="W162" si="217">IF(W108=0,0,W108/W$17)</f>
        <v>131.64580701012463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1836.0392536848478</v>
      </c>
      <c r="C164" s="203">
        <f t="shared" si="218"/>
        <v>1914.9966219069538</v>
      </c>
      <c r="D164" s="203">
        <f t="shared" si="218"/>
        <v>1879.490802047336</v>
      </c>
      <c r="E164" s="203">
        <f t="shared" si="218"/>
        <v>1921.2585932094594</v>
      </c>
      <c r="F164" s="203">
        <f t="shared" si="218"/>
        <v>1929.2033883898916</v>
      </c>
      <c r="G164" s="203">
        <f t="shared" si="218"/>
        <v>2006.0033131255609</v>
      </c>
      <c r="H164" s="203">
        <f t="shared" si="218"/>
        <v>1923.978232664188</v>
      </c>
      <c r="I164" s="203">
        <f t="shared" si="218"/>
        <v>1831.506552790408</v>
      </c>
      <c r="J164" s="203">
        <f t="shared" si="218"/>
        <v>1956.4315608761788</v>
      </c>
      <c r="K164" s="203">
        <f t="shared" si="218"/>
        <v>1886.9954296778676</v>
      </c>
      <c r="L164" s="203">
        <f t="shared" si="218"/>
        <v>1931.7878515980474</v>
      </c>
      <c r="M164" s="203">
        <f t="shared" si="218"/>
        <v>1656.1599343458734</v>
      </c>
      <c r="N164" s="203">
        <f t="shared" si="218"/>
        <v>1544.5441767890306</v>
      </c>
      <c r="O164" s="203">
        <f t="shared" si="218"/>
        <v>1497.8673011565193</v>
      </c>
      <c r="P164" s="203">
        <f t="shared" si="218"/>
        <v>1314.1586612937197</v>
      </c>
      <c r="Q164" s="203">
        <f t="shared" si="218"/>
        <v>1395.0158759876322</v>
      </c>
      <c r="R164" s="203">
        <f t="shared" ref="R164:V164" si="219">IF(R110=0,0,R110/R$17)</f>
        <v>1440.8349030852551</v>
      </c>
      <c r="S164" s="203">
        <f t="shared" si="219"/>
        <v>1351.5044960049386</v>
      </c>
      <c r="T164" s="203">
        <f t="shared" si="219"/>
        <v>1439.0521486309183</v>
      </c>
      <c r="U164" s="203">
        <f t="shared" si="219"/>
        <v>1363.8811671703672</v>
      </c>
      <c r="V164" s="203">
        <f t="shared" si="219"/>
        <v>1472.234782173136</v>
      </c>
      <c r="W164" s="203">
        <f t="shared" ref="W164" si="220">IF(W110=0,0,W110/W$17)</f>
        <v>1365.5305593897649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1836.0392536848478</v>
      </c>
      <c r="C165" s="192">
        <f t="shared" si="221"/>
        <v>1914.9966219069538</v>
      </c>
      <c r="D165" s="192">
        <f t="shared" si="221"/>
        <v>1879.490802047336</v>
      </c>
      <c r="E165" s="192">
        <f t="shared" si="221"/>
        <v>1921.2585932094594</v>
      </c>
      <c r="F165" s="192">
        <f t="shared" si="221"/>
        <v>1929.2033883898916</v>
      </c>
      <c r="G165" s="192">
        <f t="shared" si="221"/>
        <v>2006.0033131255609</v>
      </c>
      <c r="H165" s="192">
        <f t="shared" si="221"/>
        <v>1923.978232664188</v>
      </c>
      <c r="I165" s="192">
        <f t="shared" si="221"/>
        <v>1831.506552790408</v>
      </c>
      <c r="J165" s="192">
        <f t="shared" si="221"/>
        <v>1956.4315608761788</v>
      </c>
      <c r="K165" s="192">
        <f t="shared" si="221"/>
        <v>1886.9954296778676</v>
      </c>
      <c r="L165" s="192">
        <f t="shared" si="221"/>
        <v>1931.7878515980474</v>
      </c>
      <c r="M165" s="192">
        <f t="shared" si="221"/>
        <v>1656.1599343458734</v>
      </c>
      <c r="N165" s="192">
        <f t="shared" si="221"/>
        <v>1544.5441767890306</v>
      </c>
      <c r="O165" s="192">
        <f t="shared" si="221"/>
        <v>1497.8673011565193</v>
      </c>
      <c r="P165" s="192">
        <f t="shared" si="221"/>
        <v>1314.1586612937197</v>
      </c>
      <c r="Q165" s="192">
        <f t="shared" si="221"/>
        <v>1395.0158759876322</v>
      </c>
      <c r="R165" s="192">
        <f t="shared" ref="R165:V165" si="222">IF(R111=0,0,R111/R$17)</f>
        <v>1440.8349030852551</v>
      </c>
      <c r="S165" s="192">
        <f t="shared" si="222"/>
        <v>1351.5044960049386</v>
      </c>
      <c r="T165" s="192">
        <f t="shared" si="222"/>
        <v>1439.0521486309183</v>
      </c>
      <c r="U165" s="192">
        <f t="shared" si="222"/>
        <v>1363.8811671703672</v>
      </c>
      <c r="V165" s="192">
        <f t="shared" si="222"/>
        <v>1472.234782173136</v>
      </c>
      <c r="W165" s="192">
        <f t="shared" ref="W165" si="223">IF(W111=0,0,W111/W$17)</f>
        <v>1365.5305593897649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1587.3844895816815</v>
      </c>
      <c r="C166" s="74">
        <f t="shared" si="224"/>
        <v>1670.6313424459349</v>
      </c>
      <c r="D166" s="74">
        <f t="shared" si="224"/>
        <v>1633.7817315441455</v>
      </c>
      <c r="E166" s="74">
        <f t="shared" si="224"/>
        <v>1687.2210125298325</v>
      </c>
      <c r="F166" s="74">
        <f t="shared" si="224"/>
        <v>1694.8978733918134</v>
      </c>
      <c r="G166" s="74">
        <f t="shared" si="224"/>
        <v>1780.0826794646482</v>
      </c>
      <c r="H166" s="74">
        <f t="shared" si="224"/>
        <v>1709.5699905640965</v>
      </c>
      <c r="I166" s="74">
        <f t="shared" si="224"/>
        <v>1614.4614112551806</v>
      </c>
      <c r="J166" s="74">
        <f t="shared" si="224"/>
        <v>1728.0327147402761</v>
      </c>
      <c r="K166" s="74">
        <f t="shared" si="224"/>
        <v>1645.5787072123755</v>
      </c>
      <c r="L166" s="74">
        <f t="shared" si="224"/>
        <v>1692.4662280935299</v>
      </c>
      <c r="M166" s="74">
        <f t="shared" si="224"/>
        <v>1415.5513586489169</v>
      </c>
      <c r="N166" s="74">
        <f t="shared" si="224"/>
        <v>1297.8584112901681</v>
      </c>
      <c r="O166" s="74">
        <f t="shared" si="224"/>
        <v>1261.6532602719017</v>
      </c>
      <c r="P166" s="74">
        <f t="shared" si="224"/>
        <v>1088.5086830536341</v>
      </c>
      <c r="Q166" s="74">
        <f t="shared" si="224"/>
        <v>1166.5176111447486</v>
      </c>
      <c r="R166" s="74">
        <f t="shared" ref="R166:V166" si="225">IF(R112=0,0,R112/R$17)</f>
        <v>1203.4525904739885</v>
      </c>
      <c r="S166" s="74">
        <f t="shared" si="225"/>
        <v>1109.0683765753097</v>
      </c>
      <c r="T166" s="74">
        <f t="shared" si="225"/>
        <v>1192.4353805877561</v>
      </c>
      <c r="U166" s="74">
        <f t="shared" si="225"/>
        <v>1123.3364140038398</v>
      </c>
      <c r="V166" s="74">
        <f t="shared" si="225"/>
        <v>1216.2351998883994</v>
      </c>
      <c r="W166" s="74">
        <f t="shared" ref="W166" si="226">IF(W112=0,0,W112/W$17)</f>
        <v>1128.2241092199845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242.70316747391581</v>
      </c>
      <c r="C168" s="74">
        <f t="shared" si="230"/>
        <v>238.27940907294686</v>
      </c>
      <c r="D168" s="74">
        <f t="shared" si="230"/>
        <v>239.63455174032333</v>
      </c>
      <c r="E168" s="74">
        <f t="shared" si="230"/>
        <v>227.43667590684859</v>
      </c>
      <c r="F168" s="74">
        <f t="shared" si="230"/>
        <v>227.25035897909029</v>
      </c>
      <c r="G168" s="74">
        <f t="shared" si="230"/>
        <v>219.25754395454527</v>
      </c>
      <c r="H168" s="74">
        <f t="shared" si="230"/>
        <v>207.67809976606097</v>
      </c>
      <c r="I168" s="74">
        <f t="shared" si="230"/>
        <v>210.5034714960027</v>
      </c>
      <c r="J168" s="74">
        <f t="shared" si="230"/>
        <v>221.7951834295103</v>
      </c>
      <c r="K168" s="74">
        <f t="shared" si="230"/>
        <v>234.95261048208374</v>
      </c>
      <c r="L168" s="74">
        <f t="shared" si="230"/>
        <v>232.30501750789225</v>
      </c>
      <c r="M168" s="74">
        <f t="shared" si="230"/>
        <v>233.54790412592871</v>
      </c>
      <c r="N168" s="74">
        <f t="shared" si="230"/>
        <v>239.67100846034458</v>
      </c>
      <c r="O168" s="74">
        <f t="shared" si="230"/>
        <v>229.14295030802879</v>
      </c>
      <c r="P168" s="74">
        <f t="shared" si="230"/>
        <v>218.60547065413806</v>
      </c>
      <c r="Q168" s="74">
        <f t="shared" si="230"/>
        <v>221.46858258442222</v>
      </c>
      <c r="R168" s="74">
        <f t="shared" ref="R168:V168" si="231">IF(R114=0,0,R114/R$17)</f>
        <v>230.17582135500328</v>
      </c>
      <c r="S168" s="74">
        <f t="shared" si="231"/>
        <v>234.92650359560076</v>
      </c>
      <c r="T168" s="74">
        <f t="shared" si="231"/>
        <v>238.89726265682586</v>
      </c>
      <c r="U168" s="74">
        <f t="shared" si="231"/>
        <v>232.95997626430932</v>
      </c>
      <c r="V168" s="74">
        <f t="shared" si="231"/>
        <v>248.45510737022855</v>
      </c>
      <c r="W168" s="74">
        <f t="shared" ref="W168" si="232">IF(W114=0,0,W114/W$17)</f>
        <v>229.86438906424777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5.9515966292504547</v>
      </c>
      <c r="C169" s="193">
        <f t="shared" si="233"/>
        <v>6.0858703880717071</v>
      </c>
      <c r="D169" s="193">
        <f t="shared" si="233"/>
        <v>6.074518762867517</v>
      </c>
      <c r="E169" s="193">
        <f t="shared" si="233"/>
        <v>6.6009047727784944</v>
      </c>
      <c r="F169" s="193">
        <f t="shared" si="233"/>
        <v>7.0551560189881686</v>
      </c>
      <c r="G169" s="193">
        <f t="shared" si="233"/>
        <v>6.6630897063670895</v>
      </c>
      <c r="H169" s="193">
        <f t="shared" si="233"/>
        <v>6.7301423340304707</v>
      </c>
      <c r="I169" s="193">
        <f t="shared" si="233"/>
        <v>6.5416700392247913</v>
      </c>
      <c r="J169" s="193">
        <f t="shared" si="233"/>
        <v>6.6036627063921873</v>
      </c>
      <c r="K169" s="193">
        <f t="shared" si="233"/>
        <v>6.4641119834082295</v>
      </c>
      <c r="L169" s="193">
        <f t="shared" si="233"/>
        <v>7.0166059966251302</v>
      </c>
      <c r="M169" s="193">
        <f t="shared" si="233"/>
        <v>7.0606715710278829</v>
      </c>
      <c r="N169" s="193">
        <f t="shared" si="233"/>
        <v>7.0147570385178026</v>
      </c>
      <c r="O169" s="193">
        <f t="shared" si="233"/>
        <v>7.071090576588861</v>
      </c>
      <c r="P169" s="193">
        <f t="shared" si="233"/>
        <v>7.0445075859475512</v>
      </c>
      <c r="Q169" s="193">
        <f t="shared" si="233"/>
        <v>7.0296822584614151</v>
      </c>
      <c r="R169" s="193">
        <f t="shared" ref="R169:V169" si="234">IF(R115=0,0,R115/R$17)</f>
        <v>7.2064912562633792</v>
      </c>
      <c r="S169" s="193">
        <f t="shared" si="234"/>
        <v>7.5096158340281702</v>
      </c>
      <c r="T169" s="193">
        <f t="shared" si="234"/>
        <v>7.7195053863362011</v>
      </c>
      <c r="U169" s="193">
        <f t="shared" si="234"/>
        <v>7.5847769022181728</v>
      </c>
      <c r="V169" s="193">
        <f t="shared" si="234"/>
        <v>7.5444749145079912</v>
      </c>
      <c r="W169" s="193">
        <f t="shared" ref="W169" si="235">IF(W115=0,0,W115/W$17)</f>
        <v>7.44206110553261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1295943</v>
      </c>
      <c r="C3" s="67">
        <f t="shared" si="0"/>
        <v>1324568</v>
      </c>
      <c r="D3" s="67">
        <f t="shared" si="0"/>
        <v>1357691</v>
      </c>
      <c r="E3" s="67">
        <f t="shared" si="0"/>
        <v>1390456</v>
      </c>
      <c r="F3" s="67">
        <f t="shared" si="0"/>
        <v>1413632</v>
      </c>
      <c r="G3" s="67">
        <f t="shared" si="0"/>
        <v>1460111</v>
      </c>
      <c r="H3" s="67">
        <f t="shared" si="0"/>
        <v>1491196</v>
      </c>
      <c r="I3" s="67">
        <f t="shared" si="0"/>
        <v>1546177</v>
      </c>
      <c r="J3" s="67">
        <f t="shared" si="0"/>
        <v>1610464</v>
      </c>
      <c r="K3" s="67">
        <f t="shared" si="0"/>
        <v>1669617</v>
      </c>
      <c r="L3" s="67">
        <f t="shared" si="0"/>
        <v>1700721</v>
      </c>
      <c r="M3" s="67">
        <f t="shared" si="0"/>
        <v>1696689</v>
      </c>
      <c r="N3" s="67">
        <f t="shared" si="0"/>
        <v>1711782</v>
      </c>
      <c r="O3" s="67">
        <f t="shared" si="0"/>
        <v>1718784</v>
      </c>
      <c r="P3" s="67">
        <f t="shared" si="0"/>
        <v>1727641</v>
      </c>
      <c r="Q3" s="67">
        <f t="shared" si="0"/>
        <v>1740189</v>
      </c>
      <c r="R3" s="67">
        <f t="shared" si="0"/>
        <v>1758945</v>
      </c>
      <c r="S3" s="67">
        <f t="shared" si="0"/>
        <v>1797964</v>
      </c>
      <c r="T3" s="67">
        <f t="shared" si="0"/>
        <v>1846480</v>
      </c>
      <c r="U3" s="67">
        <f t="shared" si="0"/>
        <v>1869706</v>
      </c>
      <c r="V3" s="67">
        <f t="shared" si="0"/>
        <v>1913079</v>
      </c>
      <c r="W3" s="67">
        <f t="shared" si="0"/>
        <v>1934437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1295943</v>
      </c>
      <c r="C4" s="71">
        <f t="shared" si="1"/>
        <v>1324568</v>
      </c>
      <c r="D4" s="71">
        <f t="shared" si="1"/>
        <v>1357691</v>
      </c>
      <c r="E4" s="71">
        <f t="shared" si="1"/>
        <v>1390456</v>
      </c>
      <c r="F4" s="71">
        <f t="shared" si="1"/>
        <v>1413632</v>
      </c>
      <c r="G4" s="71">
        <f t="shared" si="1"/>
        <v>1460111</v>
      </c>
      <c r="H4" s="71">
        <f t="shared" si="1"/>
        <v>1491196</v>
      </c>
      <c r="I4" s="71">
        <f t="shared" si="1"/>
        <v>1546177</v>
      </c>
      <c r="J4" s="71">
        <f t="shared" si="1"/>
        <v>1610464</v>
      </c>
      <c r="K4" s="71">
        <f t="shared" si="1"/>
        <v>1669617</v>
      </c>
      <c r="L4" s="71">
        <f t="shared" si="1"/>
        <v>1700721</v>
      </c>
      <c r="M4" s="71">
        <f t="shared" si="1"/>
        <v>1696689</v>
      </c>
      <c r="N4" s="71">
        <f t="shared" si="1"/>
        <v>1711782</v>
      </c>
      <c r="O4" s="71">
        <f t="shared" si="1"/>
        <v>1718784</v>
      </c>
      <c r="P4" s="71">
        <f t="shared" si="1"/>
        <v>1727641</v>
      </c>
      <c r="Q4" s="71">
        <f t="shared" si="1"/>
        <v>1740189</v>
      </c>
      <c r="R4" s="71">
        <f t="shared" ref="R4:V4" si="2">SUM(R5:R13)</f>
        <v>1758945</v>
      </c>
      <c r="S4" s="71">
        <f t="shared" si="2"/>
        <v>1797964</v>
      </c>
      <c r="T4" s="71">
        <f t="shared" si="2"/>
        <v>1846480</v>
      </c>
      <c r="U4" s="71">
        <f t="shared" si="2"/>
        <v>1869706</v>
      </c>
      <c r="V4" s="71">
        <f t="shared" si="2"/>
        <v>1913079</v>
      </c>
      <c r="W4" s="71">
        <f t="shared" ref="W4" si="3">SUM(W5:W13)</f>
        <v>1934437</v>
      </c>
      <c r="DA4" s="88" t="s">
        <v>334</v>
      </c>
    </row>
    <row r="5" spans="1:105" ht="12" customHeight="1" x14ac:dyDescent="0.25">
      <c r="A5" s="28" t="s">
        <v>51</v>
      </c>
      <c r="B5" s="82">
        <v>368695</v>
      </c>
      <c r="C5" s="82">
        <v>354211</v>
      </c>
      <c r="D5" s="82">
        <v>339998</v>
      </c>
      <c r="E5" s="82">
        <v>322421</v>
      </c>
      <c r="F5" s="82">
        <v>311002</v>
      </c>
      <c r="G5" s="82">
        <v>305780</v>
      </c>
      <c r="H5" s="82">
        <v>302837</v>
      </c>
      <c r="I5" s="82">
        <v>307205</v>
      </c>
      <c r="J5" s="82">
        <v>311116</v>
      </c>
      <c r="K5" s="82">
        <v>322208</v>
      </c>
      <c r="L5" s="82">
        <v>323360</v>
      </c>
      <c r="M5" s="82">
        <v>337769</v>
      </c>
      <c r="N5" s="82">
        <v>356554</v>
      </c>
      <c r="O5" s="82">
        <v>376912</v>
      </c>
      <c r="P5" s="82">
        <v>385904</v>
      </c>
      <c r="Q5" s="82">
        <v>378346</v>
      </c>
      <c r="R5" s="82">
        <v>362018</v>
      </c>
      <c r="S5" s="82">
        <v>336091</v>
      </c>
      <c r="T5" s="82">
        <v>317703</v>
      </c>
      <c r="U5" s="82">
        <v>299402</v>
      </c>
      <c r="V5" s="82">
        <v>285159</v>
      </c>
      <c r="W5" s="82">
        <v>279392</v>
      </c>
      <c r="DA5" s="89" t="s">
        <v>335</v>
      </c>
    </row>
    <row r="6" spans="1:105" ht="12" customHeight="1" x14ac:dyDescent="0.25">
      <c r="A6" s="28" t="s">
        <v>74</v>
      </c>
      <c r="B6" s="82">
        <v>30135</v>
      </c>
      <c r="C6" s="82">
        <v>28988</v>
      </c>
      <c r="D6" s="82">
        <v>26992</v>
      </c>
      <c r="E6" s="82">
        <v>25287</v>
      </c>
      <c r="F6" s="82">
        <v>24246</v>
      </c>
      <c r="G6" s="82">
        <v>24047</v>
      </c>
      <c r="H6" s="82">
        <v>23124</v>
      </c>
      <c r="I6" s="82">
        <v>21463</v>
      </c>
      <c r="J6" s="82">
        <v>19801</v>
      </c>
      <c r="K6" s="82">
        <v>18879</v>
      </c>
      <c r="L6" s="82">
        <v>18937</v>
      </c>
      <c r="M6" s="82">
        <v>19568</v>
      </c>
      <c r="N6" s="82">
        <v>21422</v>
      </c>
      <c r="O6" s="82">
        <v>24128</v>
      </c>
      <c r="P6" s="82">
        <v>26176</v>
      </c>
      <c r="Q6" s="82">
        <v>28093</v>
      </c>
      <c r="R6" s="82">
        <v>31450</v>
      </c>
      <c r="S6" s="82">
        <v>33696</v>
      </c>
      <c r="T6" s="82">
        <v>35440</v>
      </c>
      <c r="U6" s="82">
        <v>35219</v>
      </c>
      <c r="V6" s="82">
        <v>34785</v>
      </c>
      <c r="W6" s="82">
        <v>33565</v>
      </c>
      <c r="DA6" s="89" t="s">
        <v>336</v>
      </c>
    </row>
    <row r="7" spans="1:105" ht="12" customHeight="1" x14ac:dyDescent="0.25">
      <c r="A7" s="28" t="s">
        <v>205</v>
      </c>
      <c r="B7" s="82">
        <v>552592</v>
      </c>
      <c r="C7" s="82">
        <v>587816</v>
      </c>
      <c r="D7" s="82">
        <v>618118</v>
      </c>
      <c r="E7" s="82">
        <v>642070</v>
      </c>
      <c r="F7" s="82">
        <v>646530</v>
      </c>
      <c r="G7" s="82">
        <v>674742</v>
      </c>
      <c r="H7" s="82">
        <v>681939</v>
      </c>
      <c r="I7" s="82">
        <v>719458</v>
      </c>
      <c r="J7" s="82">
        <v>762929</v>
      </c>
      <c r="K7" s="82">
        <v>802879</v>
      </c>
      <c r="L7" s="82">
        <v>806564</v>
      </c>
      <c r="M7" s="82">
        <v>770103</v>
      </c>
      <c r="N7" s="82">
        <v>736089</v>
      </c>
      <c r="O7" s="82">
        <v>704357</v>
      </c>
      <c r="P7" s="82">
        <v>693639</v>
      </c>
      <c r="Q7" s="82">
        <v>710417</v>
      </c>
      <c r="R7" s="82">
        <v>737347</v>
      </c>
      <c r="S7" s="82">
        <v>780615</v>
      </c>
      <c r="T7" s="82">
        <v>826644</v>
      </c>
      <c r="U7" s="82">
        <v>847772</v>
      </c>
      <c r="V7" s="82">
        <v>894144</v>
      </c>
      <c r="W7" s="82">
        <v>902712</v>
      </c>
      <c r="DA7" s="89" t="s">
        <v>337</v>
      </c>
    </row>
    <row r="8" spans="1:105" ht="12" customHeight="1" x14ac:dyDescent="0.25">
      <c r="A8" s="28" t="s">
        <v>192</v>
      </c>
      <c r="B8" s="82">
        <v>237664</v>
      </c>
      <c r="C8" s="82">
        <v>245939</v>
      </c>
      <c r="D8" s="82">
        <v>263540</v>
      </c>
      <c r="E8" s="82">
        <v>283987</v>
      </c>
      <c r="F8" s="82">
        <v>303790</v>
      </c>
      <c r="G8" s="82">
        <v>315745</v>
      </c>
      <c r="H8" s="82">
        <v>328351</v>
      </c>
      <c r="I8" s="82">
        <v>336846</v>
      </c>
      <c r="J8" s="82">
        <v>351774</v>
      </c>
      <c r="K8" s="82">
        <v>356415</v>
      </c>
      <c r="L8" s="82">
        <v>379519</v>
      </c>
      <c r="M8" s="82">
        <v>388287</v>
      </c>
      <c r="N8" s="82">
        <v>409508</v>
      </c>
      <c r="O8" s="82">
        <v>422111</v>
      </c>
      <c r="P8" s="82">
        <v>427135</v>
      </c>
      <c r="Q8" s="82">
        <v>424783</v>
      </c>
      <c r="R8" s="82">
        <v>424855</v>
      </c>
      <c r="S8" s="82">
        <v>433288</v>
      </c>
      <c r="T8" s="82">
        <v>440691</v>
      </c>
      <c r="U8" s="82">
        <v>444937</v>
      </c>
      <c r="V8" s="82">
        <v>438191</v>
      </c>
      <c r="W8" s="82">
        <v>441606</v>
      </c>
      <c r="DA8" s="89" t="s">
        <v>338</v>
      </c>
    </row>
    <row r="9" spans="1:105" ht="12" customHeight="1" x14ac:dyDescent="0.25">
      <c r="A9" s="28" t="s">
        <v>207</v>
      </c>
      <c r="B9" s="82">
        <v>8229</v>
      </c>
      <c r="C9" s="82">
        <v>8003</v>
      </c>
      <c r="D9" s="82">
        <v>7781</v>
      </c>
      <c r="E9" s="82">
        <v>7490</v>
      </c>
      <c r="F9" s="82">
        <v>7458</v>
      </c>
      <c r="G9" s="82">
        <v>8140</v>
      </c>
      <c r="H9" s="82">
        <v>9221</v>
      </c>
      <c r="I9" s="82">
        <v>11296</v>
      </c>
      <c r="J9" s="82">
        <v>12418</v>
      </c>
      <c r="K9" s="82">
        <v>14294</v>
      </c>
      <c r="L9" s="82">
        <v>15370</v>
      </c>
      <c r="M9" s="82">
        <v>16771</v>
      </c>
      <c r="N9" s="82">
        <v>19088</v>
      </c>
      <c r="O9" s="82">
        <v>21258</v>
      </c>
      <c r="P9" s="82">
        <v>23353</v>
      </c>
      <c r="Q9" s="82">
        <v>25077</v>
      </c>
      <c r="R9" s="82">
        <v>25120</v>
      </c>
      <c r="S9" s="82">
        <v>23610</v>
      </c>
      <c r="T9" s="82">
        <v>21950</v>
      </c>
      <c r="U9" s="82">
        <v>20237</v>
      </c>
      <c r="V9" s="82">
        <v>18962</v>
      </c>
      <c r="W9" s="82">
        <v>19141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0</v>
      </c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82">
        <v>0</v>
      </c>
      <c r="M11" s="82">
        <v>0</v>
      </c>
      <c r="N11" s="82">
        <v>0</v>
      </c>
      <c r="O11" s="82">
        <v>0</v>
      </c>
      <c r="P11" s="82">
        <v>0</v>
      </c>
      <c r="Q11" s="82">
        <v>0</v>
      </c>
      <c r="R11" s="82">
        <v>0</v>
      </c>
      <c r="S11" s="82">
        <v>0</v>
      </c>
      <c r="T11" s="82">
        <v>0</v>
      </c>
      <c r="U11" s="82">
        <v>0</v>
      </c>
      <c r="V11" s="82">
        <v>0</v>
      </c>
      <c r="W11" s="82">
        <v>0</v>
      </c>
      <c r="DA11" s="89" t="s">
        <v>341</v>
      </c>
    </row>
    <row r="12" spans="1:105" ht="12" customHeight="1" x14ac:dyDescent="0.25">
      <c r="A12" s="28" t="s">
        <v>95</v>
      </c>
      <c r="B12" s="82">
        <v>1097</v>
      </c>
      <c r="C12" s="82">
        <v>1285</v>
      </c>
      <c r="D12" s="82">
        <v>2202</v>
      </c>
      <c r="E12" s="82">
        <v>3734</v>
      </c>
      <c r="F12" s="82">
        <v>5821</v>
      </c>
      <c r="G12" s="82">
        <v>8565</v>
      </c>
      <c r="H12" s="82">
        <v>11680</v>
      </c>
      <c r="I12" s="82">
        <v>15055</v>
      </c>
      <c r="J12" s="82">
        <v>17701</v>
      </c>
      <c r="K12" s="82">
        <v>20015</v>
      </c>
      <c r="L12" s="82">
        <v>21952</v>
      </c>
      <c r="M12" s="82">
        <v>24670</v>
      </c>
      <c r="N12" s="82">
        <v>27677</v>
      </c>
      <c r="O12" s="82">
        <v>30856</v>
      </c>
      <c r="P12" s="82">
        <v>34957</v>
      </c>
      <c r="Q12" s="82">
        <v>38911</v>
      </c>
      <c r="R12" s="82">
        <v>43724</v>
      </c>
      <c r="S12" s="82">
        <v>50479</v>
      </c>
      <c r="T12" s="82">
        <v>57816</v>
      </c>
      <c r="U12" s="82">
        <v>69228</v>
      </c>
      <c r="V12" s="82">
        <v>81559</v>
      </c>
      <c r="W12" s="82">
        <v>93619</v>
      </c>
      <c r="DA12" s="89" t="s">
        <v>342</v>
      </c>
    </row>
    <row r="13" spans="1:105" ht="12" customHeight="1" x14ac:dyDescent="0.25">
      <c r="A13" s="73" t="s">
        <v>94</v>
      </c>
      <c r="B13" s="83">
        <v>97531</v>
      </c>
      <c r="C13" s="83">
        <v>98326</v>
      </c>
      <c r="D13" s="83">
        <v>99060</v>
      </c>
      <c r="E13" s="83">
        <v>105467</v>
      </c>
      <c r="F13" s="83">
        <v>114785</v>
      </c>
      <c r="G13" s="83">
        <v>123092</v>
      </c>
      <c r="H13" s="83">
        <v>134044</v>
      </c>
      <c r="I13" s="83">
        <v>134854</v>
      </c>
      <c r="J13" s="83">
        <v>134725</v>
      </c>
      <c r="K13" s="83">
        <v>134927</v>
      </c>
      <c r="L13" s="83">
        <v>135019</v>
      </c>
      <c r="M13" s="83">
        <v>139521</v>
      </c>
      <c r="N13" s="83">
        <v>141444</v>
      </c>
      <c r="O13" s="83">
        <v>139162</v>
      </c>
      <c r="P13" s="83">
        <v>136477</v>
      </c>
      <c r="Q13" s="83">
        <v>134562</v>
      </c>
      <c r="R13" s="83">
        <v>134431</v>
      </c>
      <c r="S13" s="83">
        <v>140185</v>
      </c>
      <c r="T13" s="83">
        <v>146236</v>
      </c>
      <c r="U13" s="83">
        <v>152911</v>
      </c>
      <c r="V13" s="83">
        <v>160279</v>
      </c>
      <c r="W13" s="83">
        <v>164402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1197315</v>
      </c>
      <c r="C14" s="85">
        <f t="shared" si="4"/>
        <v>1224957</v>
      </c>
      <c r="D14" s="85">
        <f t="shared" si="4"/>
        <v>1256429</v>
      </c>
      <c r="E14" s="85">
        <f t="shared" si="4"/>
        <v>1281255</v>
      </c>
      <c r="F14" s="85">
        <f t="shared" si="4"/>
        <v>1293026</v>
      </c>
      <c r="G14" s="85">
        <f t="shared" si="4"/>
        <v>1328454</v>
      </c>
      <c r="H14" s="85">
        <f t="shared" si="4"/>
        <v>1345472</v>
      </c>
      <c r="I14" s="85">
        <f t="shared" si="4"/>
        <v>1396268</v>
      </c>
      <c r="J14" s="85">
        <f t="shared" si="4"/>
        <v>1458038</v>
      </c>
      <c r="K14" s="85">
        <f t="shared" si="4"/>
        <v>1514675</v>
      </c>
      <c r="L14" s="85">
        <f t="shared" si="4"/>
        <v>1543750</v>
      </c>
      <c r="M14" s="85">
        <f t="shared" si="4"/>
        <v>1532498</v>
      </c>
      <c r="N14" s="85">
        <f t="shared" si="4"/>
        <v>1542661</v>
      </c>
      <c r="O14" s="85">
        <f t="shared" si="4"/>
        <v>1548766</v>
      </c>
      <c r="P14" s="85">
        <f t="shared" si="4"/>
        <v>1556207</v>
      </c>
      <c r="Q14" s="85">
        <f t="shared" si="4"/>
        <v>1566716</v>
      </c>
      <c r="R14" s="85">
        <f t="shared" ref="R14:V14" si="5">SUM(R5:R11)</f>
        <v>1580790</v>
      </c>
      <c r="S14" s="85">
        <f t="shared" si="5"/>
        <v>1607300</v>
      </c>
      <c r="T14" s="85">
        <f t="shared" si="5"/>
        <v>1642428</v>
      </c>
      <c r="U14" s="85">
        <f t="shared" si="5"/>
        <v>1647567</v>
      </c>
      <c r="V14" s="85">
        <f t="shared" si="5"/>
        <v>1671241</v>
      </c>
      <c r="W14" s="85">
        <f t="shared" ref="W14" si="6">SUM(W5:W11)</f>
        <v>1676416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9840</v>
      </c>
      <c r="C15" s="71">
        <f t="shared" si="7"/>
        <v>9472</v>
      </c>
      <c r="D15" s="71">
        <f t="shared" si="7"/>
        <v>10451</v>
      </c>
      <c r="E15" s="71">
        <f t="shared" si="7"/>
        <v>11151</v>
      </c>
      <c r="F15" s="71">
        <f t="shared" si="7"/>
        <v>12576</v>
      </c>
      <c r="G15" s="71">
        <f t="shared" si="7"/>
        <v>15370</v>
      </c>
      <c r="H15" s="71">
        <f t="shared" si="7"/>
        <v>18428</v>
      </c>
      <c r="I15" s="71">
        <f t="shared" si="7"/>
        <v>22476</v>
      </c>
      <c r="J15" s="71">
        <f t="shared" si="7"/>
        <v>25849</v>
      </c>
      <c r="K15" s="71">
        <f t="shared" si="7"/>
        <v>28567</v>
      </c>
      <c r="L15" s="71">
        <f t="shared" si="7"/>
        <v>30650</v>
      </c>
      <c r="M15" s="71">
        <f t="shared" si="7"/>
        <v>31779</v>
      </c>
      <c r="N15" s="71">
        <f t="shared" si="7"/>
        <v>33223</v>
      </c>
      <c r="O15" s="71">
        <f t="shared" si="7"/>
        <v>33997</v>
      </c>
      <c r="P15" s="71">
        <f t="shared" si="7"/>
        <v>35232</v>
      </c>
      <c r="Q15" s="71">
        <f t="shared" si="7"/>
        <v>35608</v>
      </c>
      <c r="R15" s="71">
        <f t="shared" si="7"/>
        <v>36226</v>
      </c>
      <c r="S15" s="71">
        <f t="shared" si="7"/>
        <v>37087</v>
      </c>
      <c r="T15" s="71">
        <f t="shared" si="7"/>
        <v>38150</v>
      </c>
      <c r="U15" s="71">
        <f t="shared" si="7"/>
        <v>38793</v>
      </c>
      <c r="V15" s="71">
        <f t="shared" si="7"/>
        <v>42103</v>
      </c>
      <c r="W15" s="71">
        <f t="shared" si="7"/>
        <v>44094</v>
      </c>
      <c r="DA15" s="88" t="s">
        <v>344</v>
      </c>
    </row>
    <row r="16" spans="1:105" ht="12" customHeight="1" x14ac:dyDescent="0.25">
      <c r="A16" s="28" t="s">
        <v>91</v>
      </c>
      <c r="B16" s="82">
        <v>9840</v>
      </c>
      <c r="C16" s="82">
        <v>9472</v>
      </c>
      <c r="D16" s="82">
        <v>10451</v>
      </c>
      <c r="E16" s="82">
        <v>11151</v>
      </c>
      <c r="F16" s="82">
        <v>12576</v>
      </c>
      <c r="G16" s="82">
        <v>15370</v>
      </c>
      <c r="H16" s="82">
        <v>18428</v>
      </c>
      <c r="I16" s="82">
        <v>22476</v>
      </c>
      <c r="J16" s="82">
        <v>25849</v>
      </c>
      <c r="K16" s="82">
        <v>28567</v>
      </c>
      <c r="L16" s="82">
        <v>30650</v>
      </c>
      <c r="M16" s="82">
        <v>31779</v>
      </c>
      <c r="N16" s="82">
        <v>33223</v>
      </c>
      <c r="O16" s="82">
        <v>33997</v>
      </c>
      <c r="P16" s="82">
        <v>35232</v>
      </c>
      <c r="Q16" s="82">
        <v>35608</v>
      </c>
      <c r="R16" s="82">
        <v>36226</v>
      </c>
      <c r="S16" s="82">
        <v>37087</v>
      </c>
      <c r="T16" s="82">
        <v>38150</v>
      </c>
      <c r="U16" s="82">
        <v>38793</v>
      </c>
      <c r="V16" s="82">
        <v>42103</v>
      </c>
      <c r="W16" s="82">
        <v>44094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1295943</v>
      </c>
      <c r="C17" s="71">
        <f t="shared" si="8"/>
        <v>1324568</v>
      </c>
      <c r="D17" s="71">
        <f t="shared" si="8"/>
        <v>1357691</v>
      </c>
      <c r="E17" s="71">
        <f t="shared" si="8"/>
        <v>1390456</v>
      </c>
      <c r="F17" s="71">
        <f t="shared" si="8"/>
        <v>1413632</v>
      </c>
      <c r="G17" s="71">
        <f t="shared" si="8"/>
        <v>1460111</v>
      </c>
      <c r="H17" s="71">
        <f t="shared" si="8"/>
        <v>1491196</v>
      </c>
      <c r="I17" s="71">
        <f t="shared" si="8"/>
        <v>1546177</v>
      </c>
      <c r="J17" s="71">
        <f t="shared" si="8"/>
        <v>1610464</v>
      </c>
      <c r="K17" s="71">
        <f t="shared" si="8"/>
        <v>1669617</v>
      </c>
      <c r="L17" s="71">
        <f t="shared" si="8"/>
        <v>1700721</v>
      </c>
      <c r="M17" s="71">
        <f t="shared" si="8"/>
        <v>1696689</v>
      </c>
      <c r="N17" s="71">
        <f t="shared" si="8"/>
        <v>1711782</v>
      </c>
      <c r="O17" s="71">
        <f t="shared" si="8"/>
        <v>1718784</v>
      </c>
      <c r="P17" s="71">
        <f t="shared" si="8"/>
        <v>1727641</v>
      </c>
      <c r="Q17" s="71">
        <f t="shared" si="8"/>
        <v>1740189</v>
      </c>
      <c r="R17" s="71">
        <f t="shared" ref="R17:V17" si="9">SUM(R18:R25)</f>
        <v>1758945</v>
      </c>
      <c r="S17" s="71">
        <f t="shared" si="9"/>
        <v>1797964</v>
      </c>
      <c r="T17" s="71">
        <f t="shared" si="9"/>
        <v>1846480</v>
      </c>
      <c r="U17" s="71">
        <f t="shared" si="9"/>
        <v>1869706</v>
      </c>
      <c r="V17" s="71">
        <f t="shared" si="9"/>
        <v>1913079</v>
      </c>
      <c r="W17" s="71">
        <f t="shared" ref="W17" si="10">SUM(W18:W25)</f>
        <v>1934437</v>
      </c>
      <c r="DA17" s="88" t="s">
        <v>346</v>
      </c>
    </row>
    <row r="18" spans="1:105" ht="12" customHeight="1" x14ac:dyDescent="0.25">
      <c r="A18" s="28" t="s">
        <v>51</v>
      </c>
      <c r="B18" s="82">
        <v>214496</v>
      </c>
      <c r="C18" s="82">
        <v>205567</v>
      </c>
      <c r="D18" s="82">
        <v>196537</v>
      </c>
      <c r="E18" s="82">
        <v>185647</v>
      </c>
      <c r="F18" s="82">
        <v>178432</v>
      </c>
      <c r="G18" s="82">
        <v>174952</v>
      </c>
      <c r="H18" s="82">
        <v>172961</v>
      </c>
      <c r="I18" s="82">
        <v>175377</v>
      </c>
      <c r="J18" s="82">
        <v>177769</v>
      </c>
      <c r="K18" s="82">
        <v>178085</v>
      </c>
      <c r="L18" s="82">
        <v>179456</v>
      </c>
      <c r="M18" s="82">
        <v>177141</v>
      </c>
      <c r="N18" s="82">
        <v>174239</v>
      </c>
      <c r="O18" s="82">
        <v>174773</v>
      </c>
      <c r="P18" s="82">
        <v>174413</v>
      </c>
      <c r="Q18" s="82">
        <v>169454</v>
      </c>
      <c r="R18" s="82">
        <v>161864</v>
      </c>
      <c r="S18" s="82">
        <v>150513</v>
      </c>
      <c r="T18" s="82">
        <v>142708</v>
      </c>
      <c r="U18" s="82">
        <v>135440</v>
      </c>
      <c r="V18" s="82">
        <v>130664</v>
      </c>
      <c r="W18" s="82">
        <v>128924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18952</v>
      </c>
      <c r="C19" s="82">
        <v>18945</v>
      </c>
      <c r="D19" s="82">
        <v>19214</v>
      </c>
      <c r="E19" s="82">
        <v>19714</v>
      </c>
      <c r="F19" s="82">
        <v>20227</v>
      </c>
      <c r="G19" s="82">
        <v>21103</v>
      </c>
      <c r="H19" s="82">
        <v>21683</v>
      </c>
      <c r="I19" s="82">
        <v>21854</v>
      </c>
      <c r="J19" s="82">
        <v>21543</v>
      </c>
      <c r="K19" s="82">
        <v>21645</v>
      </c>
      <c r="L19" s="82">
        <v>22230</v>
      </c>
      <c r="M19" s="82">
        <v>23781</v>
      </c>
      <c r="N19" s="82">
        <v>25188</v>
      </c>
      <c r="O19" s="82">
        <v>27588</v>
      </c>
      <c r="P19" s="82">
        <v>29590</v>
      </c>
      <c r="Q19" s="82">
        <v>31916</v>
      </c>
      <c r="R19" s="82">
        <v>36120</v>
      </c>
      <c r="S19" s="82">
        <v>39252</v>
      </c>
      <c r="T19" s="82">
        <v>41889</v>
      </c>
      <c r="U19" s="82">
        <v>42468</v>
      </c>
      <c r="V19" s="82">
        <v>43059</v>
      </c>
      <c r="W19" s="82">
        <v>42131</v>
      </c>
      <c r="DA19" s="89" t="s">
        <v>348</v>
      </c>
    </row>
    <row r="20" spans="1:105" ht="12" customHeight="1" x14ac:dyDescent="0.25">
      <c r="A20" s="28" t="s">
        <v>205</v>
      </c>
      <c r="B20" s="82">
        <v>479089</v>
      </c>
      <c r="C20" s="82">
        <v>511323</v>
      </c>
      <c r="D20" s="82">
        <v>538776</v>
      </c>
      <c r="E20" s="82">
        <v>560612</v>
      </c>
      <c r="F20" s="82">
        <v>564124</v>
      </c>
      <c r="G20" s="82">
        <v>590339</v>
      </c>
      <c r="H20" s="82">
        <v>595549</v>
      </c>
      <c r="I20" s="82">
        <v>628849</v>
      </c>
      <c r="J20" s="82">
        <v>667914</v>
      </c>
      <c r="K20" s="82">
        <v>706570</v>
      </c>
      <c r="L20" s="82">
        <v>718376</v>
      </c>
      <c r="M20" s="82">
        <v>702349</v>
      </c>
      <c r="N20" s="82">
        <v>694439</v>
      </c>
      <c r="O20" s="82">
        <v>679121</v>
      </c>
      <c r="P20" s="82">
        <v>675127</v>
      </c>
      <c r="Q20" s="82">
        <v>692423</v>
      </c>
      <c r="R20" s="82">
        <v>718503</v>
      </c>
      <c r="S20" s="82">
        <v>760766</v>
      </c>
      <c r="T20" s="82">
        <v>806323</v>
      </c>
      <c r="U20" s="82">
        <v>827457</v>
      </c>
      <c r="V20" s="82">
        <v>874838</v>
      </c>
      <c r="W20" s="82">
        <v>884145</v>
      </c>
      <c r="DA20" s="89" t="s">
        <v>349</v>
      </c>
    </row>
    <row r="21" spans="1:105" ht="12" customHeight="1" x14ac:dyDescent="0.25">
      <c r="A21" s="28" t="s">
        <v>192</v>
      </c>
      <c r="B21" s="82">
        <v>230834</v>
      </c>
      <c r="C21" s="82">
        <v>239088</v>
      </c>
      <c r="D21" s="82">
        <v>256595</v>
      </c>
      <c r="E21" s="82">
        <v>276897</v>
      </c>
      <c r="F21" s="82">
        <v>296535</v>
      </c>
      <c r="G21" s="82">
        <v>308456</v>
      </c>
      <c r="H21" s="82">
        <v>320898</v>
      </c>
      <c r="I21" s="82">
        <v>329319</v>
      </c>
      <c r="J21" s="82">
        <v>344905</v>
      </c>
      <c r="K21" s="82">
        <v>355279</v>
      </c>
      <c r="L21" s="82">
        <v>372095</v>
      </c>
      <c r="M21" s="82">
        <v>379280</v>
      </c>
      <c r="N21" s="82">
        <v>399098</v>
      </c>
      <c r="O21" s="82">
        <v>411139</v>
      </c>
      <c r="P21" s="82">
        <v>415887</v>
      </c>
      <c r="Q21" s="82">
        <v>413485</v>
      </c>
      <c r="R21" s="82">
        <v>413444</v>
      </c>
      <c r="S21" s="82">
        <v>421581</v>
      </c>
      <c r="T21" s="82">
        <v>428992</v>
      </c>
      <c r="U21" s="82">
        <v>433578</v>
      </c>
      <c r="V21" s="82">
        <v>428041</v>
      </c>
      <c r="W21" s="82">
        <v>431946</v>
      </c>
      <c r="DA21" s="89" t="s">
        <v>350</v>
      </c>
    </row>
    <row r="22" spans="1:105" ht="12" customHeight="1" x14ac:dyDescent="0.25">
      <c r="A22" s="28" t="s">
        <v>207</v>
      </c>
      <c r="B22" s="82">
        <v>6678</v>
      </c>
      <c r="C22" s="82">
        <v>6456</v>
      </c>
      <c r="D22" s="82">
        <v>6216</v>
      </c>
      <c r="E22" s="82">
        <v>5929</v>
      </c>
      <c r="F22" s="82">
        <v>5860</v>
      </c>
      <c r="G22" s="82">
        <v>6379</v>
      </c>
      <c r="H22" s="82">
        <v>7232</v>
      </c>
      <c r="I22" s="82">
        <v>8888</v>
      </c>
      <c r="J22" s="82">
        <v>9803</v>
      </c>
      <c r="K22" s="82">
        <v>11437</v>
      </c>
      <c r="L22" s="82">
        <v>12461</v>
      </c>
      <c r="M22" s="82">
        <v>13845</v>
      </c>
      <c r="N22" s="82">
        <v>15530</v>
      </c>
      <c r="O22" s="82">
        <v>17131</v>
      </c>
      <c r="P22" s="82">
        <v>18629</v>
      </c>
      <c r="Q22" s="82">
        <v>19947</v>
      </c>
      <c r="R22" s="82">
        <v>19954</v>
      </c>
      <c r="S22" s="82">
        <v>18792</v>
      </c>
      <c r="T22" s="82">
        <v>17518</v>
      </c>
      <c r="U22" s="82">
        <v>16372</v>
      </c>
      <c r="V22" s="82">
        <v>15879</v>
      </c>
      <c r="W22" s="82">
        <v>15667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0</v>
      </c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DA24" s="89" t="s">
        <v>353</v>
      </c>
    </row>
    <row r="25" spans="1:105" ht="12" customHeight="1" x14ac:dyDescent="0.25">
      <c r="A25" s="73" t="s">
        <v>53</v>
      </c>
      <c r="B25" s="83">
        <v>345894</v>
      </c>
      <c r="C25" s="83">
        <v>343189</v>
      </c>
      <c r="D25" s="83">
        <v>340353</v>
      </c>
      <c r="E25" s="83">
        <v>341657</v>
      </c>
      <c r="F25" s="83">
        <v>348454</v>
      </c>
      <c r="G25" s="83">
        <v>358882</v>
      </c>
      <c r="H25" s="83">
        <v>372873</v>
      </c>
      <c r="I25" s="83">
        <v>381890</v>
      </c>
      <c r="J25" s="83">
        <v>388530</v>
      </c>
      <c r="K25" s="83">
        <v>396601</v>
      </c>
      <c r="L25" s="83">
        <v>396103</v>
      </c>
      <c r="M25" s="83">
        <v>400293</v>
      </c>
      <c r="N25" s="83">
        <v>403288</v>
      </c>
      <c r="O25" s="83">
        <v>409032</v>
      </c>
      <c r="P25" s="83">
        <v>413995</v>
      </c>
      <c r="Q25" s="83">
        <v>412964</v>
      </c>
      <c r="R25" s="83">
        <v>409060</v>
      </c>
      <c r="S25" s="83">
        <v>407060</v>
      </c>
      <c r="T25" s="83">
        <v>409050</v>
      </c>
      <c r="U25" s="83">
        <v>414391</v>
      </c>
      <c r="V25" s="83">
        <v>420598</v>
      </c>
      <c r="W25" s="83">
        <v>431624</v>
      </c>
      <c r="DA25" s="90" t="s">
        <v>354</v>
      </c>
    </row>
    <row r="26" spans="1:105" ht="12" customHeight="1" x14ac:dyDescent="0.25">
      <c r="A26" s="84" t="s">
        <v>52</v>
      </c>
      <c r="B26" s="85">
        <v>3213</v>
      </c>
      <c r="C26" s="85">
        <v>3302</v>
      </c>
      <c r="D26" s="85">
        <v>4670</v>
      </c>
      <c r="E26" s="85">
        <v>6321</v>
      </c>
      <c r="F26" s="85">
        <v>8268</v>
      </c>
      <c r="G26" s="85">
        <v>13959</v>
      </c>
      <c r="H26" s="85">
        <v>19142</v>
      </c>
      <c r="I26" s="85">
        <v>42663</v>
      </c>
      <c r="J26" s="85">
        <v>90174</v>
      </c>
      <c r="K26" s="85">
        <v>151003</v>
      </c>
      <c r="L26" s="85">
        <v>206424</v>
      </c>
      <c r="M26" s="85">
        <v>234393</v>
      </c>
      <c r="N26" s="85">
        <v>247662</v>
      </c>
      <c r="O26" s="85">
        <v>267749</v>
      </c>
      <c r="P26" s="85">
        <v>284636</v>
      </c>
      <c r="Q26" s="85">
        <v>297610</v>
      </c>
      <c r="R26" s="85">
        <v>300931</v>
      </c>
      <c r="S26" s="85">
        <v>303307</v>
      </c>
      <c r="T26" s="85">
        <v>309355</v>
      </c>
      <c r="U26" s="85">
        <v>309563</v>
      </c>
      <c r="V26" s="85">
        <v>310702</v>
      </c>
      <c r="W26" s="85">
        <v>316258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1295943</v>
      </c>
      <c r="C27" s="71">
        <f t="shared" si="11"/>
        <v>1324568</v>
      </c>
      <c r="D27" s="71">
        <f t="shared" si="11"/>
        <v>1357691</v>
      </c>
      <c r="E27" s="71">
        <f t="shared" si="11"/>
        <v>1390456</v>
      </c>
      <c r="F27" s="71">
        <f t="shared" si="11"/>
        <v>1413632</v>
      </c>
      <c r="G27" s="71">
        <f t="shared" si="11"/>
        <v>1460111</v>
      </c>
      <c r="H27" s="71">
        <f t="shared" si="11"/>
        <v>1491196</v>
      </c>
      <c r="I27" s="71">
        <f t="shared" si="11"/>
        <v>1546177</v>
      </c>
      <c r="J27" s="71">
        <f t="shared" si="11"/>
        <v>1610464</v>
      </c>
      <c r="K27" s="71">
        <f t="shared" si="11"/>
        <v>1669617</v>
      </c>
      <c r="L27" s="71">
        <f t="shared" si="11"/>
        <v>1700721</v>
      </c>
      <c r="M27" s="71">
        <f t="shared" si="11"/>
        <v>1696689</v>
      </c>
      <c r="N27" s="71">
        <f t="shared" si="11"/>
        <v>1711782</v>
      </c>
      <c r="O27" s="71">
        <f t="shared" si="11"/>
        <v>1718784</v>
      </c>
      <c r="P27" s="71">
        <f t="shared" si="11"/>
        <v>1727641</v>
      </c>
      <c r="Q27" s="71">
        <f t="shared" si="11"/>
        <v>1740189</v>
      </c>
      <c r="R27" s="71">
        <f t="shared" ref="R27:V27" si="12">SUM(R28:R32)</f>
        <v>1758945</v>
      </c>
      <c r="S27" s="71">
        <f t="shared" si="12"/>
        <v>1797964</v>
      </c>
      <c r="T27" s="71">
        <f t="shared" si="12"/>
        <v>1846480</v>
      </c>
      <c r="U27" s="71">
        <f t="shared" si="12"/>
        <v>1869706</v>
      </c>
      <c r="V27" s="71">
        <f t="shared" si="12"/>
        <v>1913079</v>
      </c>
      <c r="W27" s="71">
        <f t="shared" ref="W27" si="13">SUM(W28:W32)</f>
        <v>1934437</v>
      </c>
      <c r="DA27" s="88" t="s">
        <v>356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15658</v>
      </c>
      <c r="C29" s="82">
        <v>15698</v>
      </c>
      <c r="D29" s="82">
        <v>15746</v>
      </c>
      <c r="E29" s="82">
        <v>15858</v>
      </c>
      <c r="F29" s="82">
        <v>16032</v>
      </c>
      <c r="G29" s="82">
        <v>16524</v>
      </c>
      <c r="H29" s="82">
        <v>16944</v>
      </c>
      <c r="I29" s="82">
        <v>17322</v>
      </c>
      <c r="J29" s="82">
        <v>17657</v>
      </c>
      <c r="K29" s="82">
        <v>17929</v>
      </c>
      <c r="L29" s="82">
        <v>18416</v>
      </c>
      <c r="M29" s="82">
        <v>18938</v>
      </c>
      <c r="N29" s="82">
        <v>19410</v>
      </c>
      <c r="O29" s="82">
        <v>19810</v>
      </c>
      <c r="P29" s="82">
        <v>20231</v>
      </c>
      <c r="Q29" s="82">
        <v>21345</v>
      </c>
      <c r="R29" s="82">
        <v>24034</v>
      </c>
      <c r="S29" s="82">
        <v>26013</v>
      </c>
      <c r="T29" s="82">
        <v>26507</v>
      </c>
      <c r="U29" s="82">
        <v>26460</v>
      </c>
      <c r="V29" s="82">
        <v>26412</v>
      </c>
      <c r="W29" s="82">
        <v>26154</v>
      </c>
      <c r="DA29" s="89" t="s">
        <v>358</v>
      </c>
    </row>
    <row r="30" spans="1:105" ht="12" customHeight="1" x14ac:dyDescent="0.25">
      <c r="A30" s="28" t="s">
        <v>192</v>
      </c>
      <c r="B30" s="82">
        <v>168812</v>
      </c>
      <c r="C30" s="82">
        <v>174726</v>
      </c>
      <c r="D30" s="82">
        <v>187229</v>
      </c>
      <c r="E30" s="82">
        <v>201743</v>
      </c>
      <c r="F30" s="82">
        <v>215770</v>
      </c>
      <c r="G30" s="82">
        <v>224218</v>
      </c>
      <c r="H30" s="82">
        <v>233161</v>
      </c>
      <c r="I30" s="82">
        <v>239209</v>
      </c>
      <c r="J30" s="82">
        <v>250566</v>
      </c>
      <c r="K30" s="82">
        <v>260209</v>
      </c>
      <c r="L30" s="82">
        <v>273079</v>
      </c>
      <c r="M30" s="82">
        <v>279504</v>
      </c>
      <c r="N30" s="82">
        <v>283226</v>
      </c>
      <c r="O30" s="82">
        <v>286682</v>
      </c>
      <c r="P30" s="82">
        <v>286599</v>
      </c>
      <c r="Q30" s="82">
        <v>287971</v>
      </c>
      <c r="R30" s="82">
        <v>291833</v>
      </c>
      <c r="S30" s="82">
        <v>300345</v>
      </c>
      <c r="T30" s="82">
        <v>306660</v>
      </c>
      <c r="U30" s="82">
        <v>309148</v>
      </c>
      <c r="V30" s="82">
        <v>305553</v>
      </c>
      <c r="W30" s="82">
        <v>303216</v>
      </c>
      <c r="DA30" s="89" t="s">
        <v>359</v>
      </c>
    </row>
    <row r="31" spans="1:105" ht="12" customHeight="1" x14ac:dyDescent="0.25">
      <c r="A31" s="28" t="s">
        <v>207</v>
      </c>
      <c r="B31" s="82">
        <v>0</v>
      </c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360</v>
      </c>
    </row>
    <row r="32" spans="1:105" ht="12" customHeight="1" x14ac:dyDescent="0.25">
      <c r="A32" s="32" t="s">
        <v>53</v>
      </c>
      <c r="B32" s="86">
        <v>1111473</v>
      </c>
      <c r="C32" s="86">
        <v>1134144</v>
      </c>
      <c r="D32" s="86">
        <v>1154716</v>
      </c>
      <c r="E32" s="86">
        <v>1172855</v>
      </c>
      <c r="F32" s="86">
        <v>1181830</v>
      </c>
      <c r="G32" s="86">
        <v>1219369</v>
      </c>
      <c r="H32" s="86">
        <v>1241091</v>
      </c>
      <c r="I32" s="86">
        <v>1289646</v>
      </c>
      <c r="J32" s="86">
        <v>1342241</v>
      </c>
      <c r="K32" s="86">
        <v>1391479</v>
      </c>
      <c r="L32" s="86">
        <v>1409226</v>
      </c>
      <c r="M32" s="86">
        <v>1398247</v>
      </c>
      <c r="N32" s="86">
        <v>1409146</v>
      </c>
      <c r="O32" s="86">
        <v>1412292</v>
      </c>
      <c r="P32" s="86">
        <v>1420811</v>
      </c>
      <c r="Q32" s="86">
        <v>1430873</v>
      </c>
      <c r="R32" s="86">
        <v>1443078</v>
      </c>
      <c r="S32" s="86">
        <v>1471606</v>
      </c>
      <c r="T32" s="86">
        <v>1513313</v>
      </c>
      <c r="U32" s="86">
        <v>1534098</v>
      </c>
      <c r="V32" s="86">
        <v>1581114</v>
      </c>
      <c r="W32" s="86">
        <v>1605067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2430.2514753890691</v>
      </c>
      <c r="C3" s="65">
        <f t="shared" si="0"/>
        <v>2592.0725120667748</v>
      </c>
      <c r="D3" s="65">
        <f t="shared" si="0"/>
        <v>2572.4665010173544</v>
      </c>
      <c r="E3" s="65">
        <f t="shared" si="0"/>
        <v>2710.2505318971889</v>
      </c>
      <c r="F3" s="65">
        <f t="shared" si="0"/>
        <v>2813.0460676351754</v>
      </c>
      <c r="G3" s="65">
        <f t="shared" si="0"/>
        <v>2961.0169407107828</v>
      </c>
      <c r="H3" s="65">
        <f t="shared" si="0"/>
        <v>2967.1816562294948</v>
      </c>
      <c r="I3" s="65">
        <f t="shared" si="0"/>
        <v>2906.4441595191993</v>
      </c>
      <c r="J3" s="65">
        <f t="shared" si="0"/>
        <v>3193.9886519486895</v>
      </c>
      <c r="K3" s="65">
        <f t="shared" si="0"/>
        <v>3082.0123062895832</v>
      </c>
      <c r="L3" s="65">
        <f t="shared" si="0"/>
        <v>3234.9055726088213</v>
      </c>
      <c r="M3" s="65">
        <f t="shared" si="0"/>
        <v>2796.7118445502711</v>
      </c>
      <c r="N3" s="65">
        <f t="shared" si="0"/>
        <v>2641.993646585096</v>
      </c>
      <c r="O3" s="65">
        <f t="shared" si="0"/>
        <v>2564.1781418330174</v>
      </c>
      <c r="P3" s="65">
        <f t="shared" si="0"/>
        <v>2281.7264230237843</v>
      </c>
      <c r="Q3" s="65">
        <f t="shared" si="0"/>
        <v>2441.7602471798677</v>
      </c>
      <c r="R3" s="65">
        <f t="shared" ref="R3:V3" si="1">SUM(R4,R15,R17,R27)</f>
        <v>2538.9744659733246</v>
      </c>
      <c r="S3" s="65">
        <f t="shared" si="1"/>
        <v>2450.7795433831038</v>
      </c>
      <c r="T3" s="65">
        <f t="shared" si="1"/>
        <v>2634.5998252012168</v>
      </c>
      <c r="U3" s="65">
        <f t="shared" si="1"/>
        <v>2555.158460636479</v>
      </c>
      <c r="V3" s="65">
        <f t="shared" si="1"/>
        <v>2792.8087145248164</v>
      </c>
      <c r="W3" s="65">
        <f t="shared" ref="W3" si="2">SUM(W4,W15,W17,W27)</f>
        <v>2644.5375158704342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1988.6569171689603</v>
      </c>
      <c r="C4" s="69">
        <f t="shared" si="3"/>
        <v>2152.6218516702897</v>
      </c>
      <c r="D4" s="69">
        <f t="shared" si="3"/>
        <v>2128.0577223499226</v>
      </c>
      <c r="E4" s="69">
        <f t="shared" si="3"/>
        <v>2276.122738374765</v>
      </c>
      <c r="F4" s="69">
        <f t="shared" si="3"/>
        <v>2367.0407566109229</v>
      </c>
      <c r="G4" s="69">
        <f t="shared" si="3"/>
        <v>2524.0713303163657</v>
      </c>
      <c r="H4" s="69">
        <f t="shared" si="3"/>
        <v>2534.4699634836593</v>
      </c>
      <c r="I4" s="69">
        <f t="shared" si="3"/>
        <v>2457.136210352975</v>
      </c>
      <c r="J4" s="69">
        <f t="shared" si="3"/>
        <v>2713.0641021022584</v>
      </c>
      <c r="K4" s="69">
        <f t="shared" si="3"/>
        <v>2575.1846203823006</v>
      </c>
      <c r="L4" s="69">
        <f t="shared" si="3"/>
        <v>2724.4420001512126</v>
      </c>
      <c r="M4" s="69">
        <f t="shared" si="3"/>
        <v>2280.7282367625908</v>
      </c>
      <c r="N4" s="69">
        <f t="shared" si="3"/>
        <v>2109.2352010736822</v>
      </c>
      <c r="O4" s="69">
        <f t="shared" si="3"/>
        <v>2047.3338720188017</v>
      </c>
      <c r="P4" s="69">
        <f t="shared" si="3"/>
        <v>1777.2228969917196</v>
      </c>
      <c r="Q4" s="69">
        <f t="shared" si="3"/>
        <v>1928.0992171684213</v>
      </c>
      <c r="R4" s="69">
        <f t="shared" ref="R4:V4" si="4">SUM(R5:R14)</f>
        <v>2005.6899723344427</v>
      </c>
      <c r="S4" s="69">
        <f t="shared" si="4"/>
        <v>1901.5015780971503</v>
      </c>
      <c r="T4" s="69">
        <f t="shared" si="4"/>
        <v>2070.3183576257275</v>
      </c>
      <c r="U4" s="69">
        <f t="shared" si="4"/>
        <v>1994.8925369072222</v>
      </c>
      <c r="V4" s="69">
        <f t="shared" si="4"/>
        <v>2193.8284787334155</v>
      </c>
      <c r="W4" s="69">
        <f t="shared" ref="W4" si="5">SUM(W5:W14)</f>
        <v>2071.3133782033424</v>
      </c>
      <c r="DA4" s="88" t="s">
        <v>245</v>
      </c>
    </row>
    <row r="5" spans="1:105" ht="12" customHeight="1" x14ac:dyDescent="0.25">
      <c r="A5" s="28" t="s">
        <v>51</v>
      </c>
      <c r="B5" s="72">
        <v>494.77713429766578</v>
      </c>
      <c r="C5" s="72">
        <v>474.12877388215787</v>
      </c>
      <c r="D5" s="72">
        <v>466.06988555580932</v>
      </c>
      <c r="E5" s="72">
        <v>448.08085198513629</v>
      </c>
      <c r="F5" s="72">
        <v>441.76177308281621</v>
      </c>
      <c r="G5" s="72">
        <v>466.05774032918174</v>
      </c>
      <c r="H5" s="72">
        <v>451.04049091186556</v>
      </c>
      <c r="I5" s="72">
        <v>429.54618404480692</v>
      </c>
      <c r="J5" s="72">
        <v>455.42306315754286</v>
      </c>
      <c r="K5" s="72">
        <v>470.31283281256441</v>
      </c>
      <c r="L5" s="72">
        <v>441.91107871506949</v>
      </c>
      <c r="M5" s="72">
        <v>399.2902217503763</v>
      </c>
      <c r="N5" s="72">
        <v>399.23171186207475</v>
      </c>
      <c r="O5" s="72">
        <v>422.28848462707299</v>
      </c>
      <c r="P5" s="72">
        <v>378.0856609172501</v>
      </c>
      <c r="Q5" s="72">
        <v>395.67401834336488</v>
      </c>
      <c r="R5" s="72">
        <v>400.12685105569892</v>
      </c>
      <c r="S5" s="72">
        <v>331.19827553262633</v>
      </c>
      <c r="T5" s="72">
        <v>353.31846756472743</v>
      </c>
      <c r="U5" s="72">
        <v>316.89235693130769</v>
      </c>
      <c r="V5" s="72">
        <v>329.25554122480168</v>
      </c>
      <c r="W5" s="72">
        <v>304.52044043183338</v>
      </c>
      <c r="DA5" s="89" t="s">
        <v>363</v>
      </c>
    </row>
    <row r="6" spans="1:105" ht="12" customHeight="1" x14ac:dyDescent="0.25">
      <c r="A6" s="28" t="s">
        <v>74</v>
      </c>
      <c r="B6" s="72">
        <v>50.258441044936447</v>
      </c>
      <c r="C6" s="72">
        <v>50.369805577694528</v>
      </c>
      <c r="D6" s="72">
        <v>45.897539806299001</v>
      </c>
      <c r="E6" s="72">
        <v>43.481577931071122</v>
      </c>
      <c r="F6" s="72">
        <v>42.558622495412742</v>
      </c>
      <c r="G6" s="72">
        <v>46.81199697972086</v>
      </c>
      <c r="H6" s="72">
        <v>43.63979782870306</v>
      </c>
      <c r="I6" s="72">
        <v>40.562499490651739</v>
      </c>
      <c r="J6" s="72">
        <v>34.069597449575646</v>
      </c>
      <c r="K6" s="72">
        <v>23.207237216066957</v>
      </c>
      <c r="L6" s="72">
        <v>30.825677167994538</v>
      </c>
      <c r="M6" s="72">
        <v>26.961127036350504</v>
      </c>
      <c r="N6" s="72">
        <v>25.847599971297686</v>
      </c>
      <c r="O6" s="72">
        <v>31.535263289390535</v>
      </c>
      <c r="P6" s="72">
        <v>27.689411282118126</v>
      </c>
      <c r="Q6" s="72">
        <v>28.522491927008684</v>
      </c>
      <c r="R6" s="72">
        <v>37.713122957867597</v>
      </c>
      <c r="S6" s="72">
        <v>36.547322849144976</v>
      </c>
      <c r="T6" s="72">
        <v>41.85665831069074</v>
      </c>
      <c r="U6" s="72">
        <v>38.610701475112279</v>
      </c>
      <c r="V6" s="72">
        <v>42.674373607146286</v>
      </c>
      <c r="W6" s="72">
        <v>36.873907340403214</v>
      </c>
      <c r="DA6" s="89" t="s">
        <v>364</v>
      </c>
    </row>
    <row r="7" spans="1:105" ht="12" customHeight="1" x14ac:dyDescent="0.25">
      <c r="A7" s="28" t="s">
        <v>205</v>
      </c>
      <c r="B7" s="72">
        <v>943.58436216906875</v>
      </c>
      <c r="C7" s="72">
        <v>1066.6907804483453</v>
      </c>
      <c r="D7" s="72">
        <v>1083.1677057886091</v>
      </c>
      <c r="E7" s="72">
        <v>1168.3255320461797</v>
      </c>
      <c r="F7" s="72">
        <v>1190.4903214003687</v>
      </c>
      <c r="G7" s="72">
        <v>1300.1423534019684</v>
      </c>
      <c r="H7" s="72">
        <v>1268.6723260014901</v>
      </c>
      <c r="I7" s="72">
        <v>1267.338886070235</v>
      </c>
      <c r="J7" s="72">
        <v>1417.8789088438996</v>
      </c>
      <c r="K7" s="72">
        <v>1361.9818371495517</v>
      </c>
      <c r="L7" s="72">
        <v>1421.8111353746647</v>
      </c>
      <c r="M7" s="72">
        <v>1182.4175146068692</v>
      </c>
      <c r="N7" s="72">
        <v>1004.5527836810901</v>
      </c>
      <c r="O7" s="72">
        <v>918.61851810313806</v>
      </c>
      <c r="P7" s="72">
        <v>784.34057066369928</v>
      </c>
      <c r="Q7" s="72">
        <v>880.08766161576659</v>
      </c>
      <c r="R7" s="72">
        <v>938.19282437266475</v>
      </c>
      <c r="S7" s="72">
        <v>915.07207415266168</v>
      </c>
      <c r="T7" s="72">
        <v>994.78655244824006</v>
      </c>
      <c r="U7" s="72">
        <v>975.4625855371919</v>
      </c>
      <c r="V7" s="72">
        <v>1126.9529442540681</v>
      </c>
      <c r="W7" s="72">
        <v>1032.7830882422932</v>
      </c>
      <c r="DA7" s="89" t="s">
        <v>365</v>
      </c>
    </row>
    <row r="8" spans="1:105" ht="12" customHeight="1" x14ac:dyDescent="0.25">
      <c r="A8" s="28" t="s">
        <v>192</v>
      </c>
      <c r="B8" s="72">
        <v>357.3935074672886</v>
      </c>
      <c r="C8" s="72">
        <v>398.24012182644367</v>
      </c>
      <c r="D8" s="72">
        <v>391.09424038818275</v>
      </c>
      <c r="E8" s="72">
        <v>449.9956040308071</v>
      </c>
      <c r="F8" s="72">
        <v>502.80312824006342</v>
      </c>
      <c r="G8" s="72">
        <v>514.15812979790348</v>
      </c>
      <c r="H8" s="72">
        <v>536.94725079370642</v>
      </c>
      <c r="I8" s="72">
        <v>498.4082448813885</v>
      </c>
      <c r="J8" s="72">
        <v>564.96769694603927</v>
      </c>
      <c r="K8" s="72">
        <v>518.76159402787596</v>
      </c>
      <c r="L8" s="72">
        <v>594.25400625478721</v>
      </c>
      <c r="M8" s="72">
        <v>460.86272678781233</v>
      </c>
      <c r="N8" s="72">
        <v>477.84946263834541</v>
      </c>
      <c r="O8" s="72">
        <v>482.66829971557792</v>
      </c>
      <c r="P8" s="72">
        <v>416.42747388387528</v>
      </c>
      <c r="Q8" s="72">
        <v>437.26724966781734</v>
      </c>
      <c r="R8" s="72">
        <v>443.50845458161643</v>
      </c>
      <c r="S8" s="72">
        <v>430.17640080641996</v>
      </c>
      <c r="T8" s="72">
        <v>473.92258241024388</v>
      </c>
      <c r="U8" s="72">
        <v>461.59381611514499</v>
      </c>
      <c r="V8" s="72">
        <v>462.58695735495911</v>
      </c>
      <c r="W8" s="72">
        <v>467.25147606656253</v>
      </c>
      <c r="DA8" s="89" t="s">
        <v>366</v>
      </c>
    </row>
    <row r="9" spans="1:105" ht="12" customHeight="1" x14ac:dyDescent="0.25">
      <c r="A9" s="28" t="s">
        <v>207</v>
      </c>
      <c r="B9" s="72">
        <v>14.765790245419826</v>
      </c>
      <c r="C9" s="72">
        <v>14.297844354700185</v>
      </c>
      <c r="D9" s="72">
        <v>14.156323853848427</v>
      </c>
      <c r="E9" s="72">
        <v>13.529609596634268</v>
      </c>
      <c r="F9" s="72">
        <v>13.293135121526593</v>
      </c>
      <c r="G9" s="72">
        <v>14.271085172387588</v>
      </c>
      <c r="H9" s="72">
        <v>15.056497462803987</v>
      </c>
      <c r="I9" s="72">
        <v>20.690051878299514</v>
      </c>
      <c r="J9" s="72">
        <v>18.292193361193213</v>
      </c>
      <c r="K9" s="72">
        <v>23.644749927549782</v>
      </c>
      <c r="L9" s="72">
        <v>23.830198962813544</v>
      </c>
      <c r="M9" s="72">
        <v>19.238516057788445</v>
      </c>
      <c r="N9" s="72">
        <v>23.734716933975236</v>
      </c>
      <c r="O9" s="72">
        <v>24.347484825154652</v>
      </c>
      <c r="P9" s="72">
        <v>22.227426793681726</v>
      </c>
      <c r="Q9" s="72">
        <v>28.921773191936577</v>
      </c>
      <c r="R9" s="72">
        <v>29.522556606477494</v>
      </c>
      <c r="S9" s="72">
        <v>24.012300563676316</v>
      </c>
      <c r="T9" s="72">
        <v>25.470316231967157</v>
      </c>
      <c r="U9" s="72">
        <v>21.675160026750731</v>
      </c>
      <c r="V9" s="72">
        <v>22.132430495844091</v>
      </c>
      <c r="W9" s="72">
        <v>22.309878666284511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369</v>
      </c>
    </row>
    <row r="12" spans="1:105" ht="12" customHeight="1" x14ac:dyDescent="0.25">
      <c r="A12" s="28" t="s">
        <v>95</v>
      </c>
      <c r="B12" s="72">
        <v>0.58613894402618183</v>
      </c>
      <c r="C12" s="72">
        <v>0.83255846921404753</v>
      </c>
      <c r="D12" s="72">
        <v>0.82921375935050123</v>
      </c>
      <c r="E12" s="72">
        <v>1.8825943356688257</v>
      </c>
      <c r="F12" s="72">
        <v>2.9659840986607144</v>
      </c>
      <c r="G12" s="72">
        <v>4.3464580556025831</v>
      </c>
      <c r="H12" s="72">
        <v>5.733017747469761</v>
      </c>
      <c r="I12" s="72">
        <v>7.2594403464561834</v>
      </c>
      <c r="J12" s="72">
        <v>8.7526949445021458</v>
      </c>
      <c r="K12" s="72">
        <v>8.8892717600349371</v>
      </c>
      <c r="L12" s="72">
        <v>9.2724097795540068</v>
      </c>
      <c r="M12" s="72">
        <v>9.2624729997494697</v>
      </c>
      <c r="N12" s="72">
        <v>9.3278162041186015</v>
      </c>
      <c r="O12" s="72">
        <v>9.3755871527131482</v>
      </c>
      <c r="P12" s="72">
        <v>9.6740611323560817</v>
      </c>
      <c r="Q12" s="72">
        <v>10.536570159545811</v>
      </c>
      <c r="R12" s="72">
        <v>11.575987234535736</v>
      </c>
      <c r="S12" s="72">
        <v>12.756711225594907</v>
      </c>
      <c r="T12" s="72">
        <v>14.022142902739278</v>
      </c>
      <c r="U12" s="72">
        <v>16.328334504204026</v>
      </c>
      <c r="V12" s="72">
        <v>19.674247903419971</v>
      </c>
      <c r="W12" s="72">
        <v>23.8089507801566</v>
      </c>
      <c r="DA12" s="89" t="s">
        <v>370</v>
      </c>
    </row>
    <row r="13" spans="1:105" ht="12" customHeight="1" x14ac:dyDescent="0.25">
      <c r="A13" s="73" t="s">
        <v>94</v>
      </c>
      <c r="B13" s="74">
        <v>108.92108234476825</v>
      </c>
      <c r="C13" s="74">
        <v>128.36818898290178</v>
      </c>
      <c r="D13" s="74">
        <v>107.25643686207317</v>
      </c>
      <c r="E13" s="74">
        <v>129.98281818930303</v>
      </c>
      <c r="F13" s="74">
        <v>151.58585740585752</v>
      </c>
      <c r="G13" s="74">
        <v>155.28208058042944</v>
      </c>
      <c r="H13" s="74">
        <v>190.61414662371416</v>
      </c>
      <c r="I13" s="74">
        <v>171.03537623246672</v>
      </c>
      <c r="J13" s="74">
        <v>188.46583565391435</v>
      </c>
      <c r="K13" s="74">
        <v>144.04158433456763</v>
      </c>
      <c r="L13" s="74">
        <v>176.45023135947193</v>
      </c>
      <c r="M13" s="74">
        <v>161.36456925823109</v>
      </c>
      <c r="N13" s="74">
        <v>148.73915089464029</v>
      </c>
      <c r="O13" s="74">
        <v>139.21367152452632</v>
      </c>
      <c r="P13" s="74">
        <v>122.3088398732944</v>
      </c>
      <c r="Q13" s="74">
        <v>128.84370404185819</v>
      </c>
      <c r="R13" s="74">
        <v>125.79464138582009</v>
      </c>
      <c r="S13" s="74">
        <v>133.03317990144777</v>
      </c>
      <c r="T13" s="74">
        <v>145.99464004311548</v>
      </c>
      <c r="U13" s="74">
        <v>143.73608731991428</v>
      </c>
      <c r="V13" s="74">
        <v>167.51331556132834</v>
      </c>
      <c r="W13" s="74">
        <v>161.66021247889324</v>
      </c>
      <c r="DA13" s="90" t="s">
        <v>371</v>
      </c>
    </row>
    <row r="14" spans="1:105" ht="12" customHeight="1" x14ac:dyDescent="0.25">
      <c r="A14" s="75" t="s">
        <v>97</v>
      </c>
      <c r="B14" s="76">
        <v>18.370460655786268</v>
      </c>
      <c r="C14" s="76">
        <v>19.693778128832683</v>
      </c>
      <c r="D14" s="76">
        <v>19.586376335750561</v>
      </c>
      <c r="E14" s="76">
        <v>20.844150259965041</v>
      </c>
      <c r="F14" s="76">
        <v>21.581934766217497</v>
      </c>
      <c r="G14" s="76">
        <v>23.001485999171493</v>
      </c>
      <c r="H14" s="76">
        <v>22.766436113906479</v>
      </c>
      <c r="I14" s="76">
        <v>22.295527408670438</v>
      </c>
      <c r="J14" s="76">
        <v>25.214111745591353</v>
      </c>
      <c r="K14" s="76">
        <v>24.345513154089716</v>
      </c>
      <c r="L14" s="76">
        <v>26.0872625368572</v>
      </c>
      <c r="M14" s="76">
        <v>21.331088265413463</v>
      </c>
      <c r="N14" s="76">
        <v>19.951958888140187</v>
      </c>
      <c r="O14" s="76">
        <v>19.286562781228181</v>
      </c>
      <c r="P14" s="76">
        <v>16.469452445444805</v>
      </c>
      <c r="Q14" s="76">
        <v>18.245748221123286</v>
      </c>
      <c r="R14" s="76">
        <v>19.255534139761824</v>
      </c>
      <c r="S14" s="76">
        <v>18.705313065578604</v>
      </c>
      <c r="T14" s="76">
        <v>20.946997714003199</v>
      </c>
      <c r="U14" s="76">
        <v>20.593494997596007</v>
      </c>
      <c r="V14" s="76">
        <v>23.038668331848033</v>
      </c>
      <c r="W14" s="76">
        <v>22.105424196915969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0.103149578564889</v>
      </c>
      <c r="C15" s="69">
        <f t="shared" si="6"/>
        <v>9.535341787880966E-2</v>
      </c>
      <c r="D15" s="69">
        <f t="shared" si="6"/>
        <v>0.1099525039698686</v>
      </c>
      <c r="E15" s="69">
        <f t="shared" si="6"/>
        <v>0.11286631715260942</v>
      </c>
      <c r="F15" s="69">
        <f t="shared" si="6"/>
        <v>0.11891423078277205</v>
      </c>
      <c r="G15" s="69">
        <f t="shared" si="6"/>
        <v>0.12556662992013307</v>
      </c>
      <c r="H15" s="69">
        <f t="shared" si="6"/>
        <v>0.15468001318977886</v>
      </c>
      <c r="I15" s="69">
        <f t="shared" si="6"/>
        <v>0.17988574757120818</v>
      </c>
      <c r="J15" s="69">
        <f t="shared" si="6"/>
        <v>0.20130175290109145</v>
      </c>
      <c r="K15" s="69">
        <f t="shared" si="6"/>
        <v>0.21430810623941596</v>
      </c>
      <c r="L15" s="69">
        <f t="shared" si="6"/>
        <v>0.23828329425340128</v>
      </c>
      <c r="M15" s="69">
        <f t="shared" si="6"/>
        <v>0.23510725324467224</v>
      </c>
      <c r="N15" s="69">
        <f t="shared" si="6"/>
        <v>0.26339318288826741</v>
      </c>
      <c r="O15" s="69">
        <f t="shared" si="6"/>
        <v>0.24441898207307278</v>
      </c>
      <c r="P15" s="69">
        <f t="shared" si="6"/>
        <v>0.26571023638290797</v>
      </c>
      <c r="Q15" s="69">
        <f t="shared" si="6"/>
        <v>0.25463978229866768</v>
      </c>
      <c r="R15" s="69">
        <f t="shared" si="6"/>
        <v>0.25111211325118138</v>
      </c>
      <c r="S15" s="69">
        <f t="shared" si="6"/>
        <v>0.24212388171084234</v>
      </c>
      <c r="T15" s="69">
        <f t="shared" si="6"/>
        <v>0.23587404607842199</v>
      </c>
      <c r="U15" s="69">
        <f t="shared" si="6"/>
        <v>0.23846504924145515</v>
      </c>
      <c r="V15" s="69">
        <f t="shared" si="6"/>
        <v>0.24301579477561203</v>
      </c>
      <c r="W15" s="69">
        <f t="shared" si="6"/>
        <v>0.23013521993207964</v>
      </c>
      <c r="DA15" s="88" t="s">
        <v>246</v>
      </c>
    </row>
    <row r="16" spans="1:105" ht="12" customHeight="1" x14ac:dyDescent="0.25">
      <c r="A16" s="28" t="s">
        <v>91</v>
      </c>
      <c r="B16" s="72">
        <v>0.103149578564889</v>
      </c>
      <c r="C16" s="72">
        <v>9.535341787880966E-2</v>
      </c>
      <c r="D16" s="72">
        <v>0.1099525039698686</v>
      </c>
      <c r="E16" s="72">
        <v>0.11286631715260942</v>
      </c>
      <c r="F16" s="72">
        <v>0.11891423078277205</v>
      </c>
      <c r="G16" s="72">
        <v>0.12556662992013307</v>
      </c>
      <c r="H16" s="72">
        <v>0.15468001318977886</v>
      </c>
      <c r="I16" s="72">
        <v>0.17988574757120818</v>
      </c>
      <c r="J16" s="72">
        <v>0.20130175290109145</v>
      </c>
      <c r="K16" s="72">
        <v>0.21430810623941596</v>
      </c>
      <c r="L16" s="72">
        <v>0.23828329425340128</v>
      </c>
      <c r="M16" s="72">
        <v>0.23510725324467224</v>
      </c>
      <c r="N16" s="72">
        <v>0.26339318288826741</v>
      </c>
      <c r="O16" s="72">
        <v>0.24441898207307278</v>
      </c>
      <c r="P16" s="72">
        <v>0.26571023638290797</v>
      </c>
      <c r="Q16" s="72">
        <v>0.25463978229866768</v>
      </c>
      <c r="R16" s="72">
        <v>0.25111211325118138</v>
      </c>
      <c r="S16" s="72">
        <v>0.24212388171084234</v>
      </c>
      <c r="T16" s="72">
        <v>0.23587404607842199</v>
      </c>
      <c r="U16" s="72">
        <v>0.23846504924145515</v>
      </c>
      <c r="V16" s="72">
        <v>0.24301579477561203</v>
      </c>
      <c r="W16" s="72">
        <v>0.23013521993207964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386.1224845551609</v>
      </c>
      <c r="C17" s="69">
        <f t="shared" si="7"/>
        <v>383.86620518174283</v>
      </c>
      <c r="D17" s="69">
        <f t="shared" si="7"/>
        <v>388.30330714687381</v>
      </c>
      <c r="E17" s="69">
        <f t="shared" si="7"/>
        <v>376.53295127719923</v>
      </c>
      <c r="F17" s="69">
        <f t="shared" si="7"/>
        <v>387.54546886994365</v>
      </c>
      <c r="G17" s="69">
        <f t="shared" si="7"/>
        <v>379.00321064736329</v>
      </c>
      <c r="H17" s="69">
        <f t="shared" si="7"/>
        <v>374.85192515710213</v>
      </c>
      <c r="I17" s="69">
        <f t="shared" si="7"/>
        <v>389.23158352607709</v>
      </c>
      <c r="J17" s="69">
        <f t="shared" si="7"/>
        <v>420.26514964367419</v>
      </c>
      <c r="K17" s="69">
        <f t="shared" si="7"/>
        <v>444.83094331824526</v>
      </c>
      <c r="L17" s="69">
        <f t="shared" si="7"/>
        <v>447.81280903259568</v>
      </c>
      <c r="M17" s="69">
        <f t="shared" si="7"/>
        <v>452.88328916015126</v>
      </c>
      <c r="N17" s="69">
        <f t="shared" si="7"/>
        <v>468.86598072318952</v>
      </c>
      <c r="O17" s="69">
        <f t="shared" si="7"/>
        <v>455.01319602524649</v>
      </c>
      <c r="P17" s="69">
        <f t="shared" si="7"/>
        <v>441.05402893159265</v>
      </c>
      <c r="Q17" s="69">
        <f t="shared" si="7"/>
        <v>449.17573868592075</v>
      </c>
      <c r="R17" s="69">
        <f t="shared" ref="R17:V17" si="8">SUM(R18:R26)</f>
        <v>468.02752047699738</v>
      </c>
      <c r="S17" s="69">
        <f t="shared" si="8"/>
        <v>482.82816682264081</v>
      </c>
      <c r="T17" s="69">
        <f t="shared" si="8"/>
        <v>496.17776182407891</v>
      </c>
      <c r="U17" s="69">
        <f t="shared" si="8"/>
        <v>492.51899278365693</v>
      </c>
      <c r="V17" s="69">
        <f t="shared" si="8"/>
        <v>527.59099468527143</v>
      </c>
      <c r="W17" s="69">
        <f t="shared" ref="W17" si="9">SUM(W18:W26)</f>
        <v>501.53584411198688</v>
      </c>
      <c r="DA17" s="88" t="s">
        <v>247</v>
      </c>
    </row>
    <row r="18" spans="1:105" ht="12" customHeight="1" x14ac:dyDescent="0.25">
      <c r="A18" s="28" t="s">
        <v>51</v>
      </c>
      <c r="B18" s="72">
        <v>58.618480491672074</v>
      </c>
      <c r="C18" s="72">
        <v>51.125912274333984</v>
      </c>
      <c r="D18" s="72">
        <v>50.93957274169702</v>
      </c>
      <c r="E18" s="72">
        <v>43.824221101707863</v>
      </c>
      <c r="F18" s="72">
        <v>42.227736805403829</v>
      </c>
      <c r="G18" s="72">
        <v>40.481812551299754</v>
      </c>
      <c r="H18" s="72">
        <v>38.10834829707688</v>
      </c>
      <c r="I18" s="72">
        <v>38.56585378838286</v>
      </c>
      <c r="J18" s="72">
        <v>39.5192412276676</v>
      </c>
      <c r="K18" s="72">
        <v>45.318035631115492</v>
      </c>
      <c r="L18" s="72">
        <v>40.30156100978008</v>
      </c>
      <c r="M18" s="72">
        <v>40.424997510156672</v>
      </c>
      <c r="N18" s="72">
        <v>40.025123907486623</v>
      </c>
      <c r="O18" s="72">
        <v>39.740492157105827</v>
      </c>
      <c r="P18" s="72">
        <v>39.431535987307036</v>
      </c>
      <c r="Q18" s="72">
        <v>38.530882774433927</v>
      </c>
      <c r="R18" s="72">
        <v>38.886476545332947</v>
      </c>
      <c r="S18" s="72">
        <v>34.949531862042612</v>
      </c>
      <c r="T18" s="72">
        <v>34.958058660552219</v>
      </c>
      <c r="U18" s="72">
        <v>32.234212286232925</v>
      </c>
      <c r="V18" s="72">
        <v>33.370856023693513</v>
      </c>
      <c r="W18" s="72">
        <v>30.920058278398773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5.6121313465379359</v>
      </c>
      <c r="C19" s="72">
        <v>5.4240637259962199</v>
      </c>
      <c r="D19" s="72">
        <v>5.3381619014681716</v>
      </c>
      <c r="E19" s="72">
        <v>5.2899445288297278</v>
      </c>
      <c r="F19" s="72">
        <v>5.3035901559785117</v>
      </c>
      <c r="G19" s="72">
        <v>5.3971102146001328</v>
      </c>
      <c r="H19" s="72">
        <v>5.44812473225356</v>
      </c>
      <c r="I19" s="72">
        <v>5.536947351341893</v>
      </c>
      <c r="J19" s="72">
        <v>5.4554487954241146</v>
      </c>
      <c r="K19" s="72">
        <v>5.5232707750854511</v>
      </c>
      <c r="L19" s="72">
        <v>5.692828773564135</v>
      </c>
      <c r="M19" s="72">
        <v>6.4598988713673497</v>
      </c>
      <c r="N19" s="72">
        <v>6.3344223555580887</v>
      </c>
      <c r="O19" s="72">
        <v>7.6019882259519127</v>
      </c>
      <c r="P19" s="72">
        <v>7.3973120382115152</v>
      </c>
      <c r="Q19" s="72">
        <v>7.1148479029330289</v>
      </c>
      <c r="R19" s="72">
        <v>9.4068718830610489</v>
      </c>
      <c r="S19" s="72">
        <v>9.9902809152574736</v>
      </c>
      <c r="T19" s="72">
        <v>10.673945009458299</v>
      </c>
      <c r="U19" s="72">
        <v>10.161478513805294</v>
      </c>
      <c r="V19" s="72">
        <v>11.231463504729149</v>
      </c>
      <c r="W19" s="72">
        <v>9.7042007176841487</v>
      </c>
      <c r="DA19" s="89" t="s">
        <v>375</v>
      </c>
    </row>
    <row r="20" spans="1:105" ht="12" customHeight="1" x14ac:dyDescent="0.25">
      <c r="A20" s="28" t="s">
        <v>205</v>
      </c>
      <c r="B20" s="72">
        <v>156.33077110694154</v>
      </c>
      <c r="C20" s="72">
        <v>163.45874663677915</v>
      </c>
      <c r="D20" s="72">
        <v>171.10882043666999</v>
      </c>
      <c r="E20" s="72">
        <v>167.79476030119832</v>
      </c>
      <c r="F20" s="72">
        <v>169.28594687134304</v>
      </c>
      <c r="G20" s="72">
        <v>170.49238434523693</v>
      </c>
      <c r="H20" s="72">
        <v>163.69998698217219</v>
      </c>
      <c r="I20" s="72">
        <v>176.01803568384889</v>
      </c>
      <c r="J20" s="72">
        <v>193.15402322832679</v>
      </c>
      <c r="K20" s="72">
        <v>208.042668439441</v>
      </c>
      <c r="L20" s="72">
        <v>206.76771243273012</v>
      </c>
      <c r="M20" s="72">
        <v>214.37276914205623</v>
      </c>
      <c r="N20" s="72">
        <v>214.71694976688903</v>
      </c>
      <c r="O20" s="72">
        <v>199.12026091663796</v>
      </c>
      <c r="P20" s="72">
        <v>189.58496673956782</v>
      </c>
      <c r="Q20" s="72">
        <v>200.04836589928058</v>
      </c>
      <c r="R20" s="72">
        <v>213.73279901512439</v>
      </c>
      <c r="S20" s="72">
        <v>225.93308491870474</v>
      </c>
      <c r="T20" s="72">
        <v>231.75334437033172</v>
      </c>
      <c r="U20" s="72">
        <v>232.72572056770903</v>
      </c>
      <c r="V20" s="72">
        <v>261.83218042349097</v>
      </c>
      <c r="W20" s="72">
        <v>238.72688596235074</v>
      </c>
      <c r="DA20" s="89" t="s">
        <v>376</v>
      </c>
    </row>
    <row r="21" spans="1:105" ht="12" customHeight="1" x14ac:dyDescent="0.25">
      <c r="A21" s="28" t="s">
        <v>192</v>
      </c>
      <c r="B21" s="72">
        <v>71.717501114177594</v>
      </c>
      <c r="C21" s="72">
        <v>73.530775752160523</v>
      </c>
      <c r="D21" s="72">
        <v>74.281899397271374</v>
      </c>
      <c r="E21" s="72">
        <v>77.613567996284416</v>
      </c>
      <c r="F21" s="72">
        <v>85.887201366695933</v>
      </c>
      <c r="G21" s="72">
        <v>80.651829858893876</v>
      </c>
      <c r="H21" s="72">
        <v>82.696658529382347</v>
      </c>
      <c r="I21" s="72">
        <v>82.149049099628627</v>
      </c>
      <c r="J21" s="72">
        <v>90.891836620846036</v>
      </c>
      <c r="K21" s="72">
        <v>93.13127468418034</v>
      </c>
      <c r="L21" s="72">
        <v>101.37709740201363</v>
      </c>
      <c r="M21" s="72">
        <v>94.479248176158592</v>
      </c>
      <c r="N21" s="72">
        <v>108.70626967369145</v>
      </c>
      <c r="O21" s="72">
        <v>109.45509118357768</v>
      </c>
      <c r="P21" s="72">
        <v>105.24344142802893</v>
      </c>
      <c r="Q21" s="72">
        <v>103.70493433906164</v>
      </c>
      <c r="R21" s="72">
        <v>105.13973496648738</v>
      </c>
      <c r="S21" s="72">
        <v>110.27893978782846</v>
      </c>
      <c r="T21" s="72">
        <v>114.54670200745018</v>
      </c>
      <c r="U21" s="72">
        <v>114.13220853375162</v>
      </c>
      <c r="V21" s="72">
        <v>111.58288596213256</v>
      </c>
      <c r="W21" s="72">
        <v>112.01670010617153</v>
      </c>
      <c r="DA21" s="89" t="s">
        <v>377</v>
      </c>
    </row>
    <row r="22" spans="1:105" ht="12" customHeight="1" x14ac:dyDescent="0.25">
      <c r="A22" s="28" t="s">
        <v>207</v>
      </c>
      <c r="B22" s="72">
        <v>2.4241495654142251</v>
      </c>
      <c r="C22" s="72">
        <v>2.1289828164090139</v>
      </c>
      <c r="D22" s="72">
        <v>2.1263072725488108</v>
      </c>
      <c r="E22" s="72">
        <v>1.8095133612333187</v>
      </c>
      <c r="F22" s="72">
        <v>1.7294788079661032</v>
      </c>
      <c r="G22" s="72">
        <v>1.6809354638978873</v>
      </c>
      <c r="H22" s="72">
        <v>1.7234681433868977</v>
      </c>
      <c r="I22" s="72">
        <v>2.5151071930676467</v>
      </c>
      <c r="J22" s="72">
        <v>2.1385031134413612</v>
      </c>
      <c r="K22" s="72">
        <v>3.0578296081337948</v>
      </c>
      <c r="L22" s="72">
        <v>2.9076342272122475</v>
      </c>
      <c r="M22" s="72">
        <v>3.0482423257025202</v>
      </c>
      <c r="N22" s="72">
        <v>3.840777477030791</v>
      </c>
      <c r="O22" s="72">
        <v>3.901784306401666</v>
      </c>
      <c r="P22" s="72">
        <v>3.947551710187577</v>
      </c>
      <c r="Q22" s="72">
        <v>4.7960256042801186</v>
      </c>
      <c r="R22" s="72">
        <v>4.8956721123531102</v>
      </c>
      <c r="S22" s="72">
        <v>4.3539935033916111</v>
      </c>
      <c r="T22" s="72">
        <v>4.3101652813604661</v>
      </c>
      <c r="U22" s="72">
        <v>3.7849431546766028</v>
      </c>
      <c r="V22" s="72">
        <v>3.8633562625394093</v>
      </c>
      <c r="W22" s="72">
        <v>4.0147129072322532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380</v>
      </c>
    </row>
    <row r="25" spans="1:105" ht="12" customHeight="1" x14ac:dyDescent="0.25">
      <c r="A25" s="73" t="s">
        <v>53</v>
      </c>
      <c r="B25" s="74">
        <v>91.300018428267961</v>
      </c>
      <c r="C25" s="74">
        <v>88.078291473914305</v>
      </c>
      <c r="D25" s="74">
        <v>84.341391484922752</v>
      </c>
      <c r="E25" s="74">
        <v>79.985982680980769</v>
      </c>
      <c r="F25" s="74">
        <v>82.824928448110754</v>
      </c>
      <c r="G25" s="74">
        <v>79.838175186779537</v>
      </c>
      <c r="H25" s="74">
        <v>82.557711645659097</v>
      </c>
      <c r="I25" s="74">
        <v>83.058972181088279</v>
      </c>
      <c r="J25" s="74">
        <v>85.955709727615783</v>
      </c>
      <c r="K25" s="74">
        <v>84.463367189747473</v>
      </c>
      <c r="L25" s="74">
        <v>83.419457560468274</v>
      </c>
      <c r="M25" s="74">
        <v>85.599078964460531</v>
      </c>
      <c r="N25" s="74">
        <v>86.038396269962632</v>
      </c>
      <c r="O25" s="74">
        <v>85.257121797910202</v>
      </c>
      <c r="P25" s="74">
        <v>84.86985731375843</v>
      </c>
      <c r="Q25" s="74">
        <v>83.716967634547061</v>
      </c>
      <c r="R25" s="74">
        <v>84.039826659711665</v>
      </c>
      <c r="S25" s="74">
        <v>84.842886136361784</v>
      </c>
      <c r="T25" s="74">
        <v>86.553431275665517</v>
      </c>
      <c r="U25" s="74">
        <v>85.953774525417757</v>
      </c>
      <c r="V25" s="74">
        <v>91.808962740844038</v>
      </c>
      <c r="W25" s="74">
        <v>92.305736699048808</v>
      </c>
      <c r="DA25" s="90" t="s">
        <v>381</v>
      </c>
    </row>
    <row r="26" spans="1:105" ht="12" customHeight="1" x14ac:dyDescent="0.25">
      <c r="A26" s="32" t="s">
        <v>52</v>
      </c>
      <c r="B26" s="77">
        <v>0.1194325021496131</v>
      </c>
      <c r="C26" s="77">
        <v>0.1194325021496131</v>
      </c>
      <c r="D26" s="77">
        <v>0.16715391229578669</v>
      </c>
      <c r="E26" s="77">
        <v>0.2149613069647463</v>
      </c>
      <c r="F26" s="77">
        <v>0.28658641444539978</v>
      </c>
      <c r="G26" s="77">
        <v>0.460963026655202</v>
      </c>
      <c r="H26" s="77">
        <v>0.61762682717110917</v>
      </c>
      <c r="I26" s="77">
        <v>1.387618228718831</v>
      </c>
      <c r="J26" s="77">
        <v>3.150386930352536</v>
      </c>
      <c r="K26" s="77">
        <v>5.2944969905417034</v>
      </c>
      <c r="L26" s="77">
        <v>7.3465176268271701</v>
      </c>
      <c r="M26" s="77">
        <v>8.4990541702493534</v>
      </c>
      <c r="N26" s="77">
        <v>9.2040412725709366</v>
      </c>
      <c r="O26" s="77">
        <v>9.9364574376612218</v>
      </c>
      <c r="P26" s="77">
        <v>10.579363714531381</v>
      </c>
      <c r="Q26" s="77">
        <v>11.26371453138435</v>
      </c>
      <c r="R26" s="77">
        <v>11.92613929492691</v>
      </c>
      <c r="S26" s="77">
        <v>12.47944969905417</v>
      </c>
      <c r="T26" s="77">
        <v>13.38211521926053</v>
      </c>
      <c r="U26" s="77">
        <v>13.52665520206363</v>
      </c>
      <c r="V26" s="77">
        <v>13.90128976784179</v>
      </c>
      <c r="W26" s="77">
        <v>13.8475494411006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55.368924086383295</v>
      </c>
      <c r="C27" s="69">
        <f t="shared" si="10"/>
        <v>55.489101796863253</v>
      </c>
      <c r="D27" s="69">
        <f t="shared" si="10"/>
        <v>55.99551901658787</v>
      </c>
      <c r="E27" s="69">
        <f t="shared" si="10"/>
        <v>57.481975928072167</v>
      </c>
      <c r="F27" s="69">
        <f t="shared" si="10"/>
        <v>58.340927923525982</v>
      </c>
      <c r="G27" s="69">
        <f t="shared" si="10"/>
        <v>57.816833117133811</v>
      </c>
      <c r="H27" s="69">
        <f t="shared" si="10"/>
        <v>57.705087575543907</v>
      </c>
      <c r="I27" s="69">
        <f t="shared" si="10"/>
        <v>59.896479892576167</v>
      </c>
      <c r="J27" s="69">
        <f t="shared" si="10"/>
        <v>60.458098449855662</v>
      </c>
      <c r="K27" s="69">
        <f t="shared" si="10"/>
        <v>61.782434482797598</v>
      </c>
      <c r="L27" s="69">
        <f t="shared" si="10"/>
        <v>62.412480130759207</v>
      </c>
      <c r="M27" s="69">
        <f t="shared" si="10"/>
        <v>62.865211374283987</v>
      </c>
      <c r="N27" s="69">
        <f t="shared" si="10"/>
        <v>63.629071605336101</v>
      </c>
      <c r="O27" s="69">
        <f t="shared" si="10"/>
        <v>61.586654806896192</v>
      </c>
      <c r="P27" s="69">
        <f t="shared" si="10"/>
        <v>63.183786864088979</v>
      </c>
      <c r="Q27" s="69">
        <f t="shared" si="10"/>
        <v>64.230651543227083</v>
      </c>
      <c r="R27" s="69">
        <f t="shared" ref="R27:V27" si="11">SUM(R28:R32)</f>
        <v>65.005861048633392</v>
      </c>
      <c r="S27" s="69">
        <f t="shared" si="11"/>
        <v>66.20767458160212</v>
      </c>
      <c r="T27" s="69">
        <f t="shared" si="11"/>
        <v>67.867831705332009</v>
      </c>
      <c r="U27" s="69">
        <f t="shared" si="11"/>
        <v>67.508465896358203</v>
      </c>
      <c r="V27" s="69">
        <f t="shared" si="11"/>
        <v>71.1462253113542</v>
      </c>
      <c r="W27" s="69">
        <f t="shared" ref="W27" si="12">SUM(W28:W32)</f>
        <v>71.458158335172797</v>
      </c>
      <c r="DA27" s="88" t="s">
        <v>248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0.8128325956279232</v>
      </c>
      <c r="C29" s="72">
        <v>0.79830610473572361</v>
      </c>
      <c r="D29" s="72">
        <v>0.79267318475215598</v>
      </c>
      <c r="E29" s="72">
        <v>0.79588940596328583</v>
      </c>
      <c r="F29" s="72">
        <v>0.78052165643334337</v>
      </c>
      <c r="G29" s="72">
        <v>0.80594009716654169</v>
      </c>
      <c r="H29" s="72">
        <v>0.79823393087487016</v>
      </c>
      <c r="I29" s="72">
        <v>0.81886786135976364</v>
      </c>
      <c r="J29" s="72">
        <v>0.81459262000453825</v>
      </c>
      <c r="K29" s="72">
        <v>0.79545933472893804</v>
      </c>
      <c r="L29" s="72">
        <v>0.82740979360898526</v>
      </c>
      <c r="M29" s="72">
        <v>0.85455448781095966</v>
      </c>
      <c r="N29" s="72">
        <v>0.8748994272284647</v>
      </c>
      <c r="O29" s="72">
        <v>0.90161348895675675</v>
      </c>
      <c r="P29" s="72">
        <v>0.88060256101172296</v>
      </c>
      <c r="Q29" s="72">
        <v>0.87401012706601733</v>
      </c>
      <c r="R29" s="72">
        <v>1.1555855546001721</v>
      </c>
      <c r="S29" s="72">
        <v>1.2265406895958724</v>
      </c>
      <c r="T29" s="72">
        <v>1.311013188879335</v>
      </c>
      <c r="U29" s="72">
        <v>1.2479403894143499</v>
      </c>
      <c r="V29" s="72">
        <v>1.3797174882965513</v>
      </c>
      <c r="W29" s="72">
        <v>1.1916253898920417</v>
      </c>
      <c r="DA29" s="89" t="s">
        <v>384</v>
      </c>
    </row>
    <row r="30" spans="1:105" ht="12" customHeight="1" x14ac:dyDescent="0.25">
      <c r="A30" s="28" t="s">
        <v>192</v>
      </c>
      <c r="B30" s="72">
        <v>8.6576930522397575</v>
      </c>
      <c r="C30" s="72">
        <v>9.0330577094438329</v>
      </c>
      <c r="D30" s="72">
        <v>9.1939376006163922</v>
      </c>
      <c r="E30" s="72">
        <v>10.245514129400236</v>
      </c>
      <c r="F30" s="72">
        <v>11.223685870454762</v>
      </c>
      <c r="G30" s="72">
        <v>10.757538193589468</v>
      </c>
      <c r="H30" s="72">
        <v>11.160045964959036</v>
      </c>
      <c r="I30" s="72">
        <v>11.166695700840025</v>
      </c>
      <c r="J30" s="72">
        <v>11.616820689348815</v>
      </c>
      <c r="K30" s="72">
        <v>11.548403858880926</v>
      </c>
      <c r="L30" s="72">
        <v>12.659953952829195</v>
      </c>
      <c r="M30" s="72">
        <v>12.779263213157138</v>
      </c>
      <c r="N30" s="72">
        <v>12.721997696561914</v>
      </c>
      <c r="O30" s="72">
        <v>12.863711422426627</v>
      </c>
      <c r="P30" s="72">
        <v>12.91936843702136</v>
      </c>
      <c r="Q30" s="72">
        <v>13.016552020636285</v>
      </c>
      <c r="R30" s="72">
        <v>13.201251552498329</v>
      </c>
      <c r="S30" s="72">
        <v>13.91714435845992</v>
      </c>
      <c r="T30" s="72">
        <v>14.400878952899589</v>
      </c>
      <c r="U30" s="72">
        <v>14.433218687302947</v>
      </c>
      <c r="V30" s="72">
        <v>14.39421515238368</v>
      </c>
      <c r="W30" s="72">
        <v>14.522021591669056</v>
      </c>
      <c r="DA30" s="89" t="s">
        <v>385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386</v>
      </c>
    </row>
    <row r="32" spans="1:105" ht="12" customHeight="1" x14ac:dyDescent="0.25">
      <c r="A32" s="32" t="s">
        <v>53</v>
      </c>
      <c r="B32" s="77">
        <v>45.898398438515613</v>
      </c>
      <c r="C32" s="77">
        <v>45.657737982683699</v>
      </c>
      <c r="D32" s="77">
        <v>46.008908231219323</v>
      </c>
      <c r="E32" s="77">
        <v>46.440572392708646</v>
      </c>
      <c r="F32" s="77">
        <v>46.336720396637872</v>
      </c>
      <c r="G32" s="77">
        <v>46.253354826377802</v>
      </c>
      <c r="H32" s="77">
        <v>45.746807679710003</v>
      </c>
      <c r="I32" s="77">
        <v>47.910916330376381</v>
      </c>
      <c r="J32" s="77">
        <v>48.026685140502309</v>
      </c>
      <c r="K32" s="77">
        <v>49.438571289187735</v>
      </c>
      <c r="L32" s="77">
        <v>48.925116384321029</v>
      </c>
      <c r="M32" s="77">
        <v>49.231393673315893</v>
      </c>
      <c r="N32" s="77">
        <v>50.032174481545724</v>
      </c>
      <c r="O32" s="77">
        <v>47.821329895512804</v>
      </c>
      <c r="P32" s="77">
        <v>49.383815866055897</v>
      </c>
      <c r="Q32" s="77">
        <v>50.340089395524785</v>
      </c>
      <c r="R32" s="77">
        <v>50.649023941534892</v>
      </c>
      <c r="S32" s="77">
        <v>51.063989533546334</v>
      </c>
      <c r="T32" s="77">
        <v>52.15593956355309</v>
      </c>
      <c r="U32" s="77">
        <v>51.82730681964091</v>
      </c>
      <c r="V32" s="77">
        <v>55.372292670673971</v>
      </c>
      <c r="W32" s="77">
        <v>55.744511353611699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1282.1908362442373</v>
      </c>
      <c r="C3" s="65">
        <f t="shared" si="0"/>
        <v>1372.0806129267903</v>
      </c>
      <c r="D3" s="65">
        <f t="shared" si="0"/>
        <v>1372.1470859109729</v>
      </c>
      <c r="E3" s="65">
        <f t="shared" si="0"/>
        <v>1459.2703579862305</v>
      </c>
      <c r="F3" s="65">
        <f t="shared" si="0"/>
        <v>1535.240977110891</v>
      </c>
      <c r="G3" s="65">
        <f t="shared" si="0"/>
        <v>1633.2269929469294</v>
      </c>
      <c r="H3" s="65">
        <f t="shared" si="0"/>
        <v>1666.3703576640307</v>
      </c>
      <c r="I3" s="65">
        <f t="shared" si="0"/>
        <v>1653.9972574130038</v>
      </c>
      <c r="J3" s="65">
        <f t="shared" si="0"/>
        <v>1844.6852884129778</v>
      </c>
      <c r="K3" s="65">
        <f t="shared" si="0"/>
        <v>1807.1622282420678</v>
      </c>
      <c r="L3" s="65">
        <f t="shared" si="0"/>
        <v>1927.5258014884691</v>
      </c>
      <c r="M3" s="65">
        <f t="shared" si="0"/>
        <v>1698.5785803452188</v>
      </c>
      <c r="N3" s="65">
        <f t="shared" si="0"/>
        <v>1646.6368204557125</v>
      </c>
      <c r="O3" s="65">
        <f t="shared" si="0"/>
        <v>1634.5812034118781</v>
      </c>
      <c r="P3" s="65">
        <f t="shared" si="0"/>
        <v>1472.1701421565783</v>
      </c>
      <c r="Q3" s="65">
        <f t="shared" si="0"/>
        <v>1590.8662611120126</v>
      </c>
      <c r="R3" s="65">
        <f t="shared" ref="R3:V3" si="1">SUM(R4,R15,R17,R27)</f>
        <v>1679.700606104504</v>
      </c>
      <c r="S3" s="65">
        <f t="shared" si="1"/>
        <v>1660.8885086783064</v>
      </c>
      <c r="T3" s="65">
        <f t="shared" si="1"/>
        <v>1826.7837017389936</v>
      </c>
      <c r="U3" s="65">
        <f t="shared" si="1"/>
        <v>1814.7649677877914</v>
      </c>
      <c r="V3" s="65">
        <f t="shared" si="1"/>
        <v>2025.4123714262184</v>
      </c>
      <c r="W3" s="65">
        <f t="shared" ref="W3" si="2">SUM(W4,W15,W17,W27)</f>
        <v>1973.6526629085308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1023.5312204079049</v>
      </c>
      <c r="C4" s="69">
        <f t="shared" si="3"/>
        <v>1114.5446603306762</v>
      </c>
      <c r="D4" s="69">
        <f t="shared" si="3"/>
        <v>1110.8601172734732</v>
      </c>
      <c r="E4" s="69">
        <f t="shared" si="3"/>
        <v>1202.8797719697945</v>
      </c>
      <c r="F4" s="69">
        <f t="shared" si="3"/>
        <v>1270.4306310895495</v>
      </c>
      <c r="G4" s="69">
        <f t="shared" si="3"/>
        <v>1372.0799568647208</v>
      </c>
      <c r="H4" s="69">
        <f t="shared" si="3"/>
        <v>1405.3562083978609</v>
      </c>
      <c r="I4" s="69">
        <f t="shared" si="3"/>
        <v>1381.2845075116627</v>
      </c>
      <c r="J4" s="69">
        <f t="shared" si="3"/>
        <v>1551.1412087297426</v>
      </c>
      <c r="K4" s="69">
        <f t="shared" si="3"/>
        <v>1495.1456556125556</v>
      </c>
      <c r="L4" s="69">
        <f t="shared" si="3"/>
        <v>1610.4140257620443</v>
      </c>
      <c r="M4" s="69">
        <f t="shared" si="3"/>
        <v>1375.2883983808315</v>
      </c>
      <c r="N4" s="69">
        <f t="shared" si="3"/>
        <v>1308.5154869304088</v>
      </c>
      <c r="O4" s="69">
        <f t="shared" si="3"/>
        <v>1301.4362480913289</v>
      </c>
      <c r="P4" s="69">
        <f t="shared" si="3"/>
        <v>1143.1570908283138</v>
      </c>
      <c r="Q4" s="69">
        <f t="shared" si="3"/>
        <v>1252.5206994817249</v>
      </c>
      <c r="R4" s="69">
        <f t="shared" ref="R4:V4" si="4">SUM(R5:R14)</f>
        <v>1323.3575163868263</v>
      </c>
      <c r="S4" s="69">
        <f t="shared" si="4"/>
        <v>1286.1999762876992</v>
      </c>
      <c r="T4" s="69">
        <f t="shared" si="4"/>
        <v>1432.3982079689831</v>
      </c>
      <c r="U4" s="69">
        <f t="shared" si="4"/>
        <v>1414.5747497793154</v>
      </c>
      <c r="V4" s="69">
        <f t="shared" si="4"/>
        <v>1588.4535980315545</v>
      </c>
      <c r="W4" s="69">
        <f t="shared" ref="W4" si="5">SUM(W5:W14)</f>
        <v>1545.8983291582745</v>
      </c>
      <c r="DA4" s="88" t="s">
        <v>390</v>
      </c>
    </row>
    <row r="5" spans="1:105" ht="12" customHeight="1" x14ac:dyDescent="0.25">
      <c r="A5" s="28" t="s">
        <v>51</v>
      </c>
      <c r="B5" s="72">
        <v>298.16158561937692</v>
      </c>
      <c r="C5" s="72">
        <v>286.39116130182344</v>
      </c>
      <c r="D5" s="72">
        <v>282.35338276303509</v>
      </c>
      <c r="E5" s="72">
        <v>272.23960190389209</v>
      </c>
      <c r="F5" s="72">
        <v>269.72756172779111</v>
      </c>
      <c r="G5" s="72">
        <v>286.64611679827493</v>
      </c>
      <c r="H5" s="72">
        <v>279.87027621030421</v>
      </c>
      <c r="I5" s="72">
        <v>269.62741657736871</v>
      </c>
      <c r="J5" s="72">
        <v>289.40847182087896</v>
      </c>
      <c r="K5" s="72">
        <v>303.28848187627466</v>
      </c>
      <c r="L5" s="72">
        <v>288.86774037925528</v>
      </c>
      <c r="M5" s="72">
        <v>265.53803265144819</v>
      </c>
      <c r="N5" s="72">
        <v>270.38853384069728</v>
      </c>
      <c r="O5" s="72">
        <v>290.58048823392755</v>
      </c>
      <c r="P5" s="72">
        <v>261.07143149331722</v>
      </c>
      <c r="Q5" s="72">
        <v>273.88015580824651</v>
      </c>
      <c r="R5" s="72">
        <v>277.57873787350479</v>
      </c>
      <c r="S5" s="72">
        <v>230.35788252853087</v>
      </c>
      <c r="T5" s="72">
        <v>246.52885094952734</v>
      </c>
      <c r="U5" s="72">
        <v>222.48453175171164</v>
      </c>
      <c r="V5" s="72">
        <v>233.63164420712562</v>
      </c>
      <c r="W5" s="72">
        <v>219.89313898494524</v>
      </c>
      <c r="DA5" s="89" t="s">
        <v>391</v>
      </c>
    </row>
    <row r="6" spans="1:105" ht="12" customHeight="1" x14ac:dyDescent="0.25">
      <c r="A6" s="28" t="s">
        <v>74</v>
      </c>
      <c r="B6" s="72">
        <v>23.66379413118003</v>
      </c>
      <c r="C6" s="72">
        <v>23.842276646224398</v>
      </c>
      <c r="D6" s="72">
        <v>21.773958553938765</v>
      </c>
      <c r="E6" s="72">
        <v>20.717601970536741</v>
      </c>
      <c r="F6" s="72">
        <v>20.46484071013862</v>
      </c>
      <c r="G6" s="72">
        <v>22.863921030669349</v>
      </c>
      <c r="H6" s="72">
        <v>21.592363393799147</v>
      </c>
      <c r="I6" s="72">
        <v>20.279375528337876</v>
      </c>
      <c r="J6" s="72">
        <v>17.251672355736424</v>
      </c>
      <c r="K6" s="72">
        <v>12.002423596122419</v>
      </c>
      <c r="L6" s="72">
        <v>16.452985801963489</v>
      </c>
      <c r="M6" s="72">
        <v>14.963135386021046</v>
      </c>
      <c r="N6" s="72">
        <v>15.06453214733923</v>
      </c>
      <c r="O6" s="72">
        <v>19.273624085499673</v>
      </c>
      <c r="P6" s="72">
        <v>17.168989390829289</v>
      </c>
      <c r="Q6" s="72">
        <v>17.979108934270453</v>
      </c>
      <c r="R6" s="72">
        <v>24.339944427203395</v>
      </c>
      <c r="S6" s="72">
        <v>24.039341862125401</v>
      </c>
      <c r="T6" s="72">
        <v>27.962913297181515</v>
      </c>
      <c r="U6" s="72">
        <v>26.076237505849885</v>
      </c>
      <c r="V6" s="72">
        <v>29.157119062355594</v>
      </c>
      <c r="W6" s="72">
        <v>25.450342643161257</v>
      </c>
      <c r="DA6" s="89" t="s">
        <v>392</v>
      </c>
    </row>
    <row r="7" spans="1:105" ht="12" customHeight="1" x14ac:dyDescent="0.25">
      <c r="A7" s="28" t="s">
        <v>205</v>
      </c>
      <c r="B7" s="72">
        <v>422.29216321711522</v>
      </c>
      <c r="C7" s="72">
        <v>485.5807513633917</v>
      </c>
      <c r="D7" s="72">
        <v>500.9613459798918</v>
      </c>
      <c r="E7" s="72">
        <v>548.39757085612393</v>
      </c>
      <c r="F7" s="72">
        <v>565.4909331251805</v>
      </c>
      <c r="G7" s="72">
        <v>627.80575588991655</v>
      </c>
      <c r="H7" s="72">
        <v>620.96402104295748</v>
      </c>
      <c r="I7" s="72">
        <v>631.94502801724593</v>
      </c>
      <c r="J7" s="72">
        <v>720.78715198912846</v>
      </c>
      <c r="K7" s="72">
        <v>705.62236164828278</v>
      </c>
      <c r="L7" s="72">
        <v>748.3492032975139</v>
      </c>
      <c r="M7" s="72">
        <v>630.79408403587786</v>
      </c>
      <c r="N7" s="72">
        <v>545.32566145941837</v>
      </c>
      <c r="O7" s="72">
        <v>508.14911483599252</v>
      </c>
      <c r="P7" s="72">
        <v>437.74657209632147</v>
      </c>
      <c r="Q7" s="72">
        <v>501.33168425079708</v>
      </c>
      <c r="R7" s="72">
        <v>549.26803291906947</v>
      </c>
      <c r="S7" s="72">
        <v>554.75491952676043</v>
      </c>
      <c r="T7" s="72">
        <v>622.4447355580993</v>
      </c>
      <c r="U7" s="72">
        <v>626.16390253184363</v>
      </c>
      <c r="V7" s="72">
        <v>742.75986430229045</v>
      </c>
      <c r="W7" s="72">
        <v>695.84074210269716</v>
      </c>
      <c r="DA7" s="89" t="s">
        <v>393</v>
      </c>
    </row>
    <row r="8" spans="1:105" ht="12" customHeight="1" x14ac:dyDescent="0.25">
      <c r="A8" s="28" t="s">
        <v>192</v>
      </c>
      <c r="B8" s="72">
        <v>179.38245720623328</v>
      </c>
      <c r="C8" s="72">
        <v>203.50550981219476</v>
      </c>
      <c r="D8" s="72">
        <v>204.65373189934698</v>
      </c>
      <c r="E8" s="72">
        <v>241.26958170960262</v>
      </c>
      <c r="F8" s="72">
        <v>275.83643099846461</v>
      </c>
      <c r="G8" s="72">
        <v>287.52946122908963</v>
      </c>
      <c r="H8" s="72">
        <v>306.23443229216792</v>
      </c>
      <c r="I8" s="72">
        <v>289.56062700095634</v>
      </c>
      <c r="J8" s="72">
        <v>335.27959381077318</v>
      </c>
      <c r="K8" s="72">
        <v>313.64526508775577</v>
      </c>
      <c r="L8" s="72">
        <v>368.39380721340245</v>
      </c>
      <c r="M8" s="72">
        <v>292.11809104800045</v>
      </c>
      <c r="N8" s="72">
        <v>311.31900743931789</v>
      </c>
      <c r="O8" s="72">
        <v>322.16934443019255</v>
      </c>
      <c r="P8" s="72">
        <v>280.57584187781725</v>
      </c>
      <c r="Q8" s="72">
        <v>297.69883370753377</v>
      </c>
      <c r="R8" s="72">
        <v>306.37608659446045</v>
      </c>
      <c r="S8" s="72">
        <v>303.39294765631604</v>
      </c>
      <c r="T8" s="72">
        <v>341.13056476671443</v>
      </c>
      <c r="U8" s="72">
        <v>338.62040704495621</v>
      </c>
      <c r="V8" s="72">
        <v>344.53366179369573</v>
      </c>
      <c r="W8" s="72">
        <v>353.63978527361894</v>
      </c>
      <c r="DA8" s="89" t="s">
        <v>394</v>
      </c>
    </row>
    <row r="9" spans="1:105" ht="12" customHeight="1" x14ac:dyDescent="0.25">
      <c r="A9" s="28" t="s">
        <v>207</v>
      </c>
      <c r="B9" s="72">
        <v>6.6150021711931295</v>
      </c>
      <c r="C9" s="72">
        <v>6.4770318179910165</v>
      </c>
      <c r="D9" s="72">
        <v>6.495962686235436</v>
      </c>
      <c r="E9" s="72">
        <v>6.2875646985111953</v>
      </c>
      <c r="F9" s="72">
        <v>6.3158027159897214</v>
      </c>
      <c r="G9" s="72">
        <v>7.0723522449238558</v>
      </c>
      <c r="H9" s="72">
        <v>7.8198756913847687</v>
      </c>
      <c r="I9" s="72">
        <v>11.346169764440129</v>
      </c>
      <c r="J9" s="72">
        <v>10.378630654032522</v>
      </c>
      <c r="K9" s="72">
        <v>13.928512245594529</v>
      </c>
      <c r="L9" s="72">
        <v>14.437032128293803</v>
      </c>
      <c r="M9" s="72">
        <v>11.997515330065443</v>
      </c>
      <c r="N9" s="72">
        <v>15.263030925004548</v>
      </c>
      <c r="O9" s="72">
        <v>16.027177987240837</v>
      </c>
      <c r="P9" s="72">
        <v>14.757863049786227</v>
      </c>
      <c r="Q9" s="72">
        <v>19.361915732649685</v>
      </c>
      <c r="R9" s="72">
        <v>19.867135531698942</v>
      </c>
      <c r="S9" s="72">
        <v>16.212881937729588</v>
      </c>
      <c r="T9" s="72">
        <v>17.255484303760174</v>
      </c>
      <c r="U9" s="72">
        <v>14.73778490508117</v>
      </c>
      <c r="V9" s="72">
        <v>15.116382795381966</v>
      </c>
      <c r="W9" s="72">
        <v>15.497399293637097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397</v>
      </c>
    </row>
    <row r="12" spans="1:105" ht="12" customHeight="1" x14ac:dyDescent="0.25">
      <c r="A12" s="28" t="s">
        <v>95</v>
      </c>
      <c r="B12" s="72">
        <v>0.77102996695321302</v>
      </c>
      <c r="C12" s="72">
        <v>1.1263735232721797</v>
      </c>
      <c r="D12" s="72">
        <v>1.2156282047503293</v>
      </c>
      <c r="E12" s="72">
        <v>2.969782641773727</v>
      </c>
      <c r="F12" s="72">
        <v>4.9732927830975155</v>
      </c>
      <c r="G12" s="72">
        <v>7.698650660933624</v>
      </c>
      <c r="H12" s="72">
        <v>10.645915425887646</v>
      </c>
      <c r="I12" s="72">
        <v>14.064255479732193</v>
      </c>
      <c r="J12" s="72">
        <v>17.504715580787618</v>
      </c>
      <c r="K12" s="72">
        <v>18.293914924265376</v>
      </c>
      <c r="L12" s="72">
        <v>19.592186219794772</v>
      </c>
      <c r="M12" s="72">
        <v>20.28224943999022</v>
      </c>
      <c r="N12" s="72">
        <v>21.241143805150408</v>
      </c>
      <c r="O12" s="72">
        <v>22.253833068448319</v>
      </c>
      <c r="P12" s="72">
        <v>24.033648406646716</v>
      </c>
      <c r="Q12" s="72">
        <v>27.381282111394487</v>
      </c>
      <c r="R12" s="72">
        <v>31.584671671337077</v>
      </c>
      <c r="S12" s="72">
        <v>36.727390503324898</v>
      </c>
      <c r="T12" s="72">
        <v>42.386201372214799</v>
      </c>
      <c r="U12" s="72">
        <v>51.870896842983079</v>
      </c>
      <c r="V12" s="72">
        <v>64.961866132138837</v>
      </c>
      <c r="W12" s="72">
        <v>81.0146257586605</v>
      </c>
      <c r="DA12" s="89" t="s">
        <v>398</v>
      </c>
    </row>
    <row r="13" spans="1:105" ht="12" customHeight="1" x14ac:dyDescent="0.25">
      <c r="A13" s="73" t="s">
        <v>94</v>
      </c>
      <c r="B13" s="74">
        <v>74.274727440066798</v>
      </c>
      <c r="C13" s="74">
        <v>87.927777736945913</v>
      </c>
      <c r="D13" s="74">
        <v>73.819730850524053</v>
      </c>
      <c r="E13" s="74">
        <v>90.153917929388996</v>
      </c>
      <c r="F13" s="74">
        <v>106.03983426266994</v>
      </c>
      <c r="G13" s="74">
        <v>109.46221301174103</v>
      </c>
      <c r="H13" s="74">
        <v>135.46288822745333</v>
      </c>
      <c r="I13" s="74">
        <v>122.16610773491107</v>
      </c>
      <c r="J13" s="74">
        <v>135.31686077281412</v>
      </c>
      <c r="K13" s="74">
        <v>104.01918308017015</v>
      </c>
      <c r="L13" s="74">
        <v>128.23380818496349</v>
      </c>
      <c r="M13" s="74">
        <v>118.26420222401472</v>
      </c>
      <c r="N13" s="74">
        <v>109.9616184253409</v>
      </c>
      <c r="O13" s="74">
        <v>103.69610266879927</v>
      </c>
      <c r="P13" s="74">
        <v>91.333292068150726</v>
      </c>
      <c r="Q13" s="74">
        <v>96.641970715709377</v>
      </c>
      <c r="R13" s="74">
        <v>95.087373229790529</v>
      </c>
      <c r="S13" s="74">
        <v>102.00929920733341</v>
      </c>
      <c r="T13" s="74">
        <v>113.74246000748232</v>
      </c>
      <c r="U13" s="74">
        <v>114.0274941992938</v>
      </c>
      <c r="V13" s="74">
        <v>135.25439140671853</v>
      </c>
      <c r="W13" s="74">
        <v>132.45687090463841</v>
      </c>
      <c r="DA13" s="90" t="s">
        <v>399</v>
      </c>
    </row>
    <row r="14" spans="1:105" ht="12" customHeight="1" x14ac:dyDescent="0.25">
      <c r="A14" s="75" t="s">
        <v>97</v>
      </c>
      <c r="B14" s="76">
        <v>18.370460655786268</v>
      </c>
      <c r="C14" s="76">
        <v>19.693778128832683</v>
      </c>
      <c r="D14" s="76">
        <v>19.586376335750561</v>
      </c>
      <c r="E14" s="76">
        <v>20.844150259965041</v>
      </c>
      <c r="F14" s="76">
        <v>21.581934766217497</v>
      </c>
      <c r="G14" s="76">
        <v>23.001485999171493</v>
      </c>
      <c r="H14" s="76">
        <v>22.766436113906479</v>
      </c>
      <c r="I14" s="76">
        <v>22.295527408670438</v>
      </c>
      <c r="J14" s="76">
        <v>25.214111745591353</v>
      </c>
      <c r="K14" s="76">
        <v>24.345513154089716</v>
      </c>
      <c r="L14" s="76">
        <v>26.0872625368572</v>
      </c>
      <c r="M14" s="76">
        <v>21.331088265413463</v>
      </c>
      <c r="N14" s="76">
        <v>19.951958888140187</v>
      </c>
      <c r="O14" s="76">
        <v>19.286562781228181</v>
      </c>
      <c r="P14" s="76">
        <v>16.469452445444805</v>
      </c>
      <c r="Q14" s="76">
        <v>18.245748221123286</v>
      </c>
      <c r="R14" s="76">
        <v>19.255534139761824</v>
      </c>
      <c r="S14" s="76">
        <v>18.705313065578604</v>
      </c>
      <c r="T14" s="76">
        <v>20.946997714003199</v>
      </c>
      <c r="U14" s="76">
        <v>20.593494997596007</v>
      </c>
      <c r="V14" s="76">
        <v>23.038668331848033</v>
      </c>
      <c r="W14" s="76">
        <v>22.105424196915969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0.22979835114796696</v>
      </c>
      <c r="C15" s="69">
        <f t="shared" si="6"/>
        <v>0.21947348672999115</v>
      </c>
      <c r="D15" s="69">
        <f t="shared" si="6"/>
        <v>0.27190307241077927</v>
      </c>
      <c r="E15" s="69">
        <f t="shared" si="6"/>
        <v>0.29830614760876262</v>
      </c>
      <c r="F15" s="69">
        <f t="shared" si="6"/>
        <v>0.3395597726323375</v>
      </c>
      <c r="G15" s="69">
        <f t="shared" si="6"/>
        <v>0.38985012661356333</v>
      </c>
      <c r="H15" s="69">
        <f t="shared" si="6"/>
        <v>0.51637374903632582</v>
      </c>
      <c r="I15" s="69">
        <f t="shared" si="6"/>
        <v>0.62606409216842041</v>
      </c>
      <c r="J15" s="69">
        <f t="shared" si="6"/>
        <v>0.71670644855662879</v>
      </c>
      <c r="K15" s="69">
        <f t="shared" si="6"/>
        <v>0.78355487623243647</v>
      </c>
      <c r="L15" s="69">
        <f t="shared" si="6"/>
        <v>0.89615520099360413</v>
      </c>
      <c r="M15" s="69">
        <f t="shared" si="6"/>
        <v>0.90839071239163072</v>
      </c>
      <c r="N15" s="69">
        <f t="shared" si="6"/>
        <v>1.0528836363263459</v>
      </c>
      <c r="O15" s="69">
        <f t="shared" si="6"/>
        <v>1.0159160378789975</v>
      </c>
      <c r="P15" s="69">
        <f t="shared" si="6"/>
        <v>1.152355551713794</v>
      </c>
      <c r="Q15" s="69">
        <f t="shared" si="6"/>
        <v>1.1497485095276749</v>
      </c>
      <c r="R15" s="69">
        <f t="shared" si="6"/>
        <v>1.1781911528649236</v>
      </c>
      <c r="S15" s="69">
        <f t="shared" si="6"/>
        <v>1.1794558702768048</v>
      </c>
      <c r="T15" s="69">
        <f t="shared" si="6"/>
        <v>1.1889693105075785</v>
      </c>
      <c r="U15" s="69">
        <f t="shared" si="6"/>
        <v>1.2371198323647088</v>
      </c>
      <c r="V15" s="69">
        <f t="shared" si="6"/>
        <v>1.2985217171412624</v>
      </c>
      <c r="W15" s="69">
        <f t="shared" si="6"/>
        <v>1.2566461658378349</v>
      </c>
      <c r="DA15" s="88" t="s">
        <v>401</v>
      </c>
    </row>
    <row r="16" spans="1:105" ht="12" customHeight="1" x14ac:dyDescent="0.25">
      <c r="A16" s="28" t="s">
        <v>91</v>
      </c>
      <c r="B16" s="72">
        <v>0.22979835114796696</v>
      </c>
      <c r="C16" s="72">
        <v>0.21947348672999115</v>
      </c>
      <c r="D16" s="72">
        <v>0.27190307241077927</v>
      </c>
      <c r="E16" s="72">
        <v>0.29830614760876262</v>
      </c>
      <c r="F16" s="72">
        <v>0.3395597726323375</v>
      </c>
      <c r="G16" s="72">
        <v>0.38985012661356333</v>
      </c>
      <c r="H16" s="72">
        <v>0.51637374903632582</v>
      </c>
      <c r="I16" s="72">
        <v>0.62606409216842041</v>
      </c>
      <c r="J16" s="72">
        <v>0.71670644855662879</v>
      </c>
      <c r="K16" s="72">
        <v>0.78355487623243647</v>
      </c>
      <c r="L16" s="72">
        <v>0.89615520099360413</v>
      </c>
      <c r="M16" s="72">
        <v>0.90839071239163072</v>
      </c>
      <c r="N16" s="72">
        <v>1.0528836363263459</v>
      </c>
      <c r="O16" s="72">
        <v>1.0159160378789975</v>
      </c>
      <c r="P16" s="72">
        <v>1.152355551713794</v>
      </c>
      <c r="Q16" s="72">
        <v>1.1497485095276749</v>
      </c>
      <c r="R16" s="72">
        <v>1.1781911528649236</v>
      </c>
      <c r="S16" s="72">
        <v>1.1794558702768048</v>
      </c>
      <c r="T16" s="72">
        <v>1.1889693105075785</v>
      </c>
      <c r="U16" s="72">
        <v>1.2371198323647088</v>
      </c>
      <c r="V16" s="72">
        <v>1.2985217171412624</v>
      </c>
      <c r="W16" s="72">
        <v>1.2566461658378349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219.03692162742698</v>
      </c>
      <c r="C17" s="69">
        <f t="shared" si="7"/>
        <v>217.76769740304911</v>
      </c>
      <c r="D17" s="69">
        <f t="shared" si="7"/>
        <v>220.98007341716075</v>
      </c>
      <c r="E17" s="69">
        <f t="shared" si="7"/>
        <v>214.97354603953426</v>
      </c>
      <c r="F17" s="69">
        <f t="shared" si="7"/>
        <v>222.70998086081227</v>
      </c>
      <c r="G17" s="69">
        <f t="shared" si="7"/>
        <v>219.13993893420627</v>
      </c>
      <c r="H17" s="69">
        <f t="shared" si="7"/>
        <v>218.84199227910949</v>
      </c>
      <c r="I17" s="69">
        <f t="shared" si="7"/>
        <v>228.66308284951393</v>
      </c>
      <c r="J17" s="69">
        <f t="shared" si="7"/>
        <v>248.9765725369345</v>
      </c>
      <c r="K17" s="69">
        <f t="shared" si="7"/>
        <v>266.25488010113372</v>
      </c>
      <c r="L17" s="69">
        <f t="shared" si="7"/>
        <v>270.845478583785</v>
      </c>
      <c r="M17" s="69">
        <f t="shared" si="7"/>
        <v>276.58092488212958</v>
      </c>
      <c r="N17" s="69">
        <f t="shared" si="7"/>
        <v>290.53592207883139</v>
      </c>
      <c r="O17" s="69">
        <f t="shared" si="7"/>
        <v>287.03197679540045</v>
      </c>
      <c r="P17" s="69">
        <f t="shared" si="7"/>
        <v>281.37597868717052</v>
      </c>
      <c r="Q17" s="69">
        <f t="shared" si="7"/>
        <v>289.67698141333727</v>
      </c>
      <c r="R17" s="69">
        <f t="shared" ref="R17:V17" si="8">SUM(R18:R26)</f>
        <v>306.78212091833387</v>
      </c>
      <c r="S17" s="69">
        <f t="shared" si="8"/>
        <v>323.83395016882986</v>
      </c>
      <c r="T17" s="69">
        <f t="shared" si="8"/>
        <v>341.70279681233694</v>
      </c>
      <c r="U17" s="69">
        <f t="shared" si="8"/>
        <v>347.08634107546499</v>
      </c>
      <c r="V17" s="69">
        <f t="shared" si="8"/>
        <v>380.03074465796266</v>
      </c>
      <c r="W17" s="69">
        <f t="shared" ref="W17" si="9">SUM(W18:W26)</f>
        <v>369.82859359179992</v>
      </c>
      <c r="DA17" s="88" t="s">
        <v>403</v>
      </c>
    </row>
    <row r="18" spans="1:105" ht="12" customHeight="1" x14ac:dyDescent="0.25">
      <c r="A18" s="28" t="s">
        <v>51</v>
      </c>
      <c r="B18" s="72">
        <v>37.521949627126453</v>
      </c>
      <c r="C18" s="72">
        <v>32.797010984749164</v>
      </c>
      <c r="D18" s="72">
        <v>32.764218211013521</v>
      </c>
      <c r="E18" s="72">
        <v>28.260860102632602</v>
      </c>
      <c r="F18" s="72">
        <v>27.358725269912391</v>
      </c>
      <c r="G18" s="72">
        <v>26.414943651547183</v>
      </c>
      <c r="H18" s="72">
        <v>25.08552452096751</v>
      </c>
      <c r="I18" s="72">
        <v>25.683482824900452</v>
      </c>
      <c r="J18" s="72">
        <v>26.744856880412122</v>
      </c>
      <c r="K18" s="72">
        <v>31.141993182754259</v>
      </c>
      <c r="L18" s="72">
        <v>28.161861887572478</v>
      </c>
      <c r="M18" s="72">
        <v>28.737748832257861</v>
      </c>
      <c r="N18" s="72">
        <v>29.008436059043031</v>
      </c>
      <c r="O18" s="72">
        <v>29.268485140495777</v>
      </c>
      <c r="P18" s="72">
        <v>29.088081631899318</v>
      </c>
      <c r="Q18" s="72">
        <v>28.496740553701422</v>
      </c>
      <c r="R18" s="72">
        <v>28.90708360938909</v>
      </c>
      <c r="S18" s="72">
        <v>26.240044737883895</v>
      </c>
      <c r="T18" s="72">
        <v>26.505078351467084</v>
      </c>
      <c r="U18" s="72">
        <v>24.726555393313731</v>
      </c>
      <c r="V18" s="72">
        <v>25.96808164291993</v>
      </c>
      <c r="W18" s="72">
        <v>24.479494880281173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3.2044139168521721</v>
      </c>
      <c r="C19" s="72">
        <v>3.1133549152079798</v>
      </c>
      <c r="D19" s="72">
        <v>3.0830531696843009</v>
      </c>
      <c r="E19" s="72">
        <v>3.0765980307325052</v>
      </c>
      <c r="F19" s="72">
        <v>3.107546790978263</v>
      </c>
      <c r="G19" s="72">
        <v>3.1887414400348786</v>
      </c>
      <c r="H19" s="72">
        <v>3.2473445453216363</v>
      </c>
      <c r="I19" s="72">
        <v>3.3163118709989878</v>
      </c>
      <c r="J19" s="72">
        <v>3.2767075068585334</v>
      </c>
      <c r="K19" s="72">
        <v>3.3351774008864505</v>
      </c>
      <c r="L19" s="72">
        <v>3.4617012853124183</v>
      </c>
      <c r="M19" s="72">
        <v>3.971262938456094</v>
      </c>
      <c r="N19" s="72">
        <v>3.9541855685122158</v>
      </c>
      <c r="O19" s="72">
        <v>4.8572591433822305</v>
      </c>
      <c r="P19" s="72">
        <v>4.8407503313713507</v>
      </c>
      <c r="Q19" s="72">
        <v>4.7871133520425282</v>
      </c>
      <c r="R19" s="72">
        <v>6.5560867548906065</v>
      </c>
      <c r="S19" s="72">
        <v>7.2040530787487711</v>
      </c>
      <c r="T19" s="72">
        <v>7.9591487202838458</v>
      </c>
      <c r="U19" s="72">
        <v>7.799960172011839</v>
      </c>
      <c r="V19" s="72">
        <v>8.8507498682877586</v>
      </c>
      <c r="W19" s="72">
        <v>7.8063763530577326</v>
      </c>
      <c r="DA19" s="89" t="s">
        <v>405</v>
      </c>
    </row>
    <row r="20" spans="1:105" ht="12" customHeight="1" x14ac:dyDescent="0.25">
      <c r="A20" s="28" t="s">
        <v>205</v>
      </c>
      <c r="B20" s="72">
        <v>80.442059368304697</v>
      </c>
      <c r="C20" s="72">
        <v>84.502231953053709</v>
      </c>
      <c r="D20" s="72">
        <v>88.842338969007145</v>
      </c>
      <c r="E20" s="72">
        <v>87.484070643930394</v>
      </c>
      <c r="F20" s="72">
        <v>88.557829913898885</v>
      </c>
      <c r="G20" s="72">
        <v>89.629358316911848</v>
      </c>
      <c r="H20" s="72">
        <v>86.406265093923182</v>
      </c>
      <c r="I20" s="72">
        <v>93.473551297973515</v>
      </c>
      <c r="J20" s="72">
        <v>103.30279276299036</v>
      </c>
      <c r="K20" s="72">
        <v>112.09679355114727</v>
      </c>
      <c r="L20" s="72">
        <v>112.16196133883489</v>
      </c>
      <c r="M20" s="72">
        <v>117.07566934644638</v>
      </c>
      <c r="N20" s="72">
        <v>118.51958458160861</v>
      </c>
      <c r="O20" s="72">
        <v>111.2438677124144</v>
      </c>
      <c r="P20" s="72">
        <v>106.90529193885685</v>
      </c>
      <c r="Q20" s="72">
        <v>115.05213057101635</v>
      </c>
      <c r="R20" s="72">
        <v>126.26834711224691</v>
      </c>
      <c r="S20" s="72">
        <v>138.44275494226079</v>
      </c>
      <c r="T20" s="72">
        <v>147.19556235658135</v>
      </c>
      <c r="U20" s="72">
        <v>152.26991599590488</v>
      </c>
      <c r="V20" s="72">
        <v>177.08547154383308</v>
      </c>
      <c r="W20" s="72">
        <v>165.80011094526512</v>
      </c>
      <c r="DA20" s="89" t="s">
        <v>406</v>
      </c>
    </row>
    <row r="21" spans="1:105" ht="12" customHeight="1" x14ac:dyDescent="0.25">
      <c r="A21" s="28" t="s">
        <v>192</v>
      </c>
      <c r="B21" s="72">
        <v>38.182976957869499</v>
      </c>
      <c r="C21" s="72">
        <v>39.567432704640801</v>
      </c>
      <c r="D21" s="72">
        <v>40.54374918764146</v>
      </c>
      <c r="E21" s="72">
        <v>42.990375132170307</v>
      </c>
      <c r="F21" s="72">
        <v>48.246800622661631</v>
      </c>
      <c r="G21" s="72">
        <v>45.847566155006916</v>
      </c>
      <c r="H21" s="72">
        <v>47.59415990540586</v>
      </c>
      <c r="I21" s="72">
        <v>47.841151722535855</v>
      </c>
      <c r="J21" s="72">
        <v>53.694994137925292</v>
      </c>
      <c r="K21" s="72">
        <v>55.776995065804115</v>
      </c>
      <c r="L21" s="72">
        <v>61.694300100701412</v>
      </c>
      <c r="M21" s="72">
        <v>58.400338014227351</v>
      </c>
      <c r="N21" s="72">
        <v>68.633680173497424</v>
      </c>
      <c r="O21" s="72">
        <v>70.469931751745776</v>
      </c>
      <c r="P21" s="72">
        <v>68.445734018484771</v>
      </c>
      <c r="Q21" s="72">
        <v>68.219757422177565</v>
      </c>
      <c r="R21" s="72">
        <v>70.318275899150635</v>
      </c>
      <c r="S21" s="72">
        <v>75.5881978025959</v>
      </c>
      <c r="T21" s="72">
        <v>80.532439740356779</v>
      </c>
      <c r="U21" s="72">
        <v>82.216995562984692</v>
      </c>
      <c r="V21" s="72">
        <v>82.024448330425216</v>
      </c>
      <c r="W21" s="72">
        <v>84.178569827234398</v>
      </c>
      <c r="DA21" s="89" t="s">
        <v>407</v>
      </c>
    </row>
    <row r="22" spans="1:105" ht="12" customHeight="1" x14ac:dyDescent="0.25">
      <c r="A22" s="28" t="s">
        <v>207</v>
      </c>
      <c r="B22" s="72">
        <v>1.1627956092826808</v>
      </c>
      <c r="C22" s="72">
        <v>1.031366342504223</v>
      </c>
      <c r="D22" s="72">
        <v>1.0414219815554031</v>
      </c>
      <c r="E22" s="72">
        <v>0.89617824346372954</v>
      </c>
      <c r="F22" s="72">
        <v>0.87542532020491648</v>
      </c>
      <c r="G22" s="72">
        <v>0.88996056174806926</v>
      </c>
      <c r="H22" s="72">
        <v>0.96076176085811904</v>
      </c>
      <c r="I22" s="72">
        <v>1.4909985347756423</v>
      </c>
      <c r="J22" s="72">
        <v>1.3226296785282678</v>
      </c>
      <c r="K22" s="72">
        <v>1.9805129925136851</v>
      </c>
      <c r="L22" s="72">
        <v>1.949188712459313</v>
      </c>
      <c r="M22" s="72">
        <v>2.1145177234528809</v>
      </c>
      <c r="N22" s="72">
        <v>2.7503060700338722</v>
      </c>
      <c r="O22" s="72">
        <v>2.8553512938667169</v>
      </c>
      <c r="P22" s="72">
        <v>2.9145855274101193</v>
      </c>
      <c r="Q22" s="72">
        <v>3.5736615336026101</v>
      </c>
      <c r="R22" s="72">
        <v>3.669793257332417</v>
      </c>
      <c r="S22" s="72">
        <v>3.2855970004425301</v>
      </c>
      <c r="T22" s="72">
        <v>3.2814542455157305</v>
      </c>
      <c r="U22" s="72">
        <v>2.9118023634664616</v>
      </c>
      <c r="V22" s="72">
        <v>3.0061485902752829</v>
      </c>
      <c r="W22" s="72">
        <v>3.181305994290355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410</v>
      </c>
    </row>
    <row r="25" spans="1:105" ht="12" customHeight="1" x14ac:dyDescent="0.25">
      <c r="A25" s="73" t="s">
        <v>53</v>
      </c>
      <c r="B25" s="74">
        <v>58.40329364584187</v>
      </c>
      <c r="C25" s="74">
        <v>56.636868000743654</v>
      </c>
      <c r="D25" s="74">
        <v>54.538137985963139</v>
      </c>
      <c r="E25" s="74">
        <v>52.050502579639975</v>
      </c>
      <c r="F25" s="74">
        <v>54.277066528710783</v>
      </c>
      <c r="G25" s="74">
        <v>52.708405782302144</v>
      </c>
      <c r="H25" s="74">
        <v>54.930309625462094</v>
      </c>
      <c r="I25" s="74">
        <v>55.469968369610626</v>
      </c>
      <c r="J25" s="74">
        <v>57.484204639867357</v>
      </c>
      <c r="K25" s="74">
        <v>56.628910917486216</v>
      </c>
      <c r="L25" s="74">
        <v>56.069947632077344</v>
      </c>
      <c r="M25" s="74">
        <v>57.782333857039646</v>
      </c>
      <c r="N25" s="74">
        <v>58.465688353565334</v>
      </c>
      <c r="O25" s="74">
        <v>58.400624315834378</v>
      </c>
      <c r="P25" s="74">
        <v>58.602171524616701</v>
      </c>
      <c r="Q25" s="74">
        <v>58.283863449412429</v>
      </c>
      <c r="R25" s="74">
        <v>59.136394990397243</v>
      </c>
      <c r="S25" s="74">
        <v>60.59385290784374</v>
      </c>
      <c r="T25" s="74">
        <v>62.846998178871722</v>
      </c>
      <c r="U25" s="74">
        <v>63.634456385719758</v>
      </c>
      <c r="V25" s="74">
        <v>69.194554914379623</v>
      </c>
      <c r="W25" s="74">
        <v>70.535186150570553</v>
      </c>
      <c r="DA25" s="90" t="s">
        <v>411</v>
      </c>
    </row>
    <row r="26" spans="1:105" ht="12" customHeight="1" x14ac:dyDescent="0.25">
      <c r="A26" s="32" t="s">
        <v>52</v>
      </c>
      <c r="B26" s="77">
        <v>0.11943250214961312</v>
      </c>
      <c r="C26" s="77">
        <v>0.11943250214961305</v>
      </c>
      <c r="D26" s="77">
        <v>0.16715391229578669</v>
      </c>
      <c r="E26" s="77">
        <v>0.21496130696474608</v>
      </c>
      <c r="F26" s="77">
        <v>0.28658641444539973</v>
      </c>
      <c r="G26" s="77">
        <v>0.46096302665520172</v>
      </c>
      <c r="H26" s="77">
        <v>0.6176268271711095</v>
      </c>
      <c r="I26" s="77">
        <v>1.3876182287188303</v>
      </c>
      <c r="J26" s="77">
        <v>3.1503869303525383</v>
      </c>
      <c r="K26" s="77">
        <v>5.2944969905417087</v>
      </c>
      <c r="L26" s="77">
        <v>7.3465176268271595</v>
      </c>
      <c r="M26" s="77">
        <v>8.4990541702493339</v>
      </c>
      <c r="N26" s="77">
        <v>9.2040412725709384</v>
      </c>
      <c r="O26" s="77">
        <v>9.9364574376612005</v>
      </c>
      <c r="P26" s="77">
        <v>10.57936371453137</v>
      </c>
      <c r="Q26" s="77">
        <v>11.263714531384384</v>
      </c>
      <c r="R26" s="77">
        <v>11.926139294926919</v>
      </c>
      <c r="S26" s="77">
        <v>12.479449699054211</v>
      </c>
      <c r="T26" s="77">
        <v>13.382115219260484</v>
      </c>
      <c r="U26" s="77">
        <v>13.526655202063615</v>
      </c>
      <c r="V26" s="77">
        <v>13.90128976784171</v>
      </c>
      <c r="W26" s="77">
        <v>13.847549441100579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39.39289585775748</v>
      </c>
      <c r="C27" s="69">
        <f t="shared" si="10"/>
        <v>39.548781706334829</v>
      </c>
      <c r="D27" s="69">
        <f t="shared" si="10"/>
        <v>40.034992147927973</v>
      </c>
      <c r="E27" s="69">
        <f t="shared" si="10"/>
        <v>41.118733829292715</v>
      </c>
      <c r="F27" s="69">
        <f t="shared" si="10"/>
        <v>41.760805387896809</v>
      </c>
      <c r="G27" s="69">
        <f t="shared" si="10"/>
        <v>41.617247021388756</v>
      </c>
      <c r="H27" s="69">
        <f t="shared" si="10"/>
        <v>41.655783238023943</v>
      </c>
      <c r="I27" s="69">
        <f t="shared" si="10"/>
        <v>43.423602959658574</v>
      </c>
      <c r="J27" s="69">
        <f t="shared" si="10"/>
        <v>43.850800697744084</v>
      </c>
      <c r="K27" s="69">
        <f t="shared" si="10"/>
        <v>44.978137652145868</v>
      </c>
      <c r="L27" s="69">
        <f t="shared" si="10"/>
        <v>45.370141941646168</v>
      </c>
      <c r="M27" s="69">
        <f t="shared" si="10"/>
        <v>45.80086636986632</v>
      </c>
      <c r="N27" s="69">
        <f t="shared" si="10"/>
        <v>46.532527810145822</v>
      </c>
      <c r="O27" s="69">
        <f t="shared" si="10"/>
        <v>45.097062487269895</v>
      </c>
      <c r="P27" s="69">
        <f t="shared" si="10"/>
        <v>46.484717089380254</v>
      </c>
      <c r="Q27" s="69">
        <f t="shared" si="10"/>
        <v>47.518831707422748</v>
      </c>
      <c r="R27" s="69">
        <f t="shared" ref="R27:V27" si="11">SUM(R28:R32)</f>
        <v>48.382777646478822</v>
      </c>
      <c r="S27" s="69">
        <f t="shared" si="11"/>
        <v>49.675126351500431</v>
      </c>
      <c r="T27" s="69">
        <f t="shared" si="11"/>
        <v>51.493727647165777</v>
      </c>
      <c r="U27" s="69">
        <f t="shared" si="11"/>
        <v>51.866757100646353</v>
      </c>
      <c r="V27" s="69">
        <f t="shared" si="11"/>
        <v>55.629507019559881</v>
      </c>
      <c r="W27" s="69">
        <f t="shared" ref="W27" si="12">SUM(W28:W32)</f>
        <v>56.669093992618663</v>
      </c>
      <c r="DA27" s="88" t="s">
        <v>413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0.47568655029673729</v>
      </c>
      <c r="C29" s="72">
        <v>0.46803498437548846</v>
      </c>
      <c r="D29" s="72">
        <v>0.465686362658838</v>
      </c>
      <c r="E29" s="72">
        <v>0.46865619516135271</v>
      </c>
      <c r="F29" s="72">
        <v>0.46078846898562442</v>
      </c>
      <c r="G29" s="72">
        <v>0.47718688178414181</v>
      </c>
      <c r="H29" s="72">
        <v>0.47409969213011999</v>
      </c>
      <c r="I29" s="72">
        <v>0.48718299019256983</v>
      </c>
      <c r="J29" s="72">
        <v>0.4851181506111063</v>
      </c>
      <c r="K29" s="72">
        <v>0.47436910389126702</v>
      </c>
      <c r="L29" s="72">
        <v>0.49412014466533538</v>
      </c>
      <c r="M29" s="72">
        <v>0.51101048315795461</v>
      </c>
      <c r="N29" s="72">
        <v>0.52376921170981905</v>
      </c>
      <c r="O29" s="72">
        <v>0.54023728272298666</v>
      </c>
      <c r="P29" s="72">
        <v>0.5278794150097188</v>
      </c>
      <c r="Q29" s="72">
        <v>0.52410696393716105</v>
      </c>
      <c r="R29" s="72">
        <v>0.6937898722821676</v>
      </c>
      <c r="S29" s="72">
        <v>0.73807606727118569</v>
      </c>
      <c r="T29" s="72">
        <v>0.79110885743535508</v>
      </c>
      <c r="U29" s="72">
        <v>0.75574065810598989</v>
      </c>
      <c r="V29" s="72">
        <v>0.83937045855719195</v>
      </c>
      <c r="W29" s="72">
        <v>0.72876848634797287</v>
      </c>
      <c r="DA29" s="89" t="s">
        <v>415</v>
      </c>
    </row>
    <row r="30" spans="1:105" ht="12" customHeight="1" x14ac:dyDescent="0.25">
      <c r="A30" s="28" t="s">
        <v>192</v>
      </c>
      <c r="B30" s="72">
        <v>5.0233333789522767</v>
      </c>
      <c r="C30" s="72">
        <v>5.2526898362960166</v>
      </c>
      <c r="D30" s="72">
        <v>5.3608702908213397</v>
      </c>
      <c r="E30" s="72">
        <v>5.9910971896392269</v>
      </c>
      <c r="F30" s="72">
        <v>6.5818099534454984</v>
      </c>
      <c r="G30" s="72">
        <v>6.3259338064233699</v>
      </c>
      <c r="H30" s="72">
        <v>6.5825389887854451</v>
      </c>
      <c r="I30" s="72">
        <v>6.5982428483020028</v>
      </c>
      <c r="J30" s="72">
        <v>6.8744441299314385</v>
      </c>
      <c r="K30" s="72">
        <v>6.8468901530072879</v>
      </c>
      <c r="L30" s="72">
        <v>7.5209200109459298</v>
      </c>
      <c r="M30" s="72">
        <v>7.6045987860161164</v>
      </c>
      <c r="N30" s="72">
        <v>7.5806856574002275</v>
      </c>
      <c r="O30" s="72">
        <v>7.6727300368103792</v>
      </c>
      <c r="P30" s="72">
        <v>7.709956352546242</v>
      </c>
      <c r="Q30" s="72">
        <v>7.7713195068791761</v>
      </c>
      <c r="R30" s="72">
        <v>7.8915988209205752</v>
      </c>
      <c r="S30" s="72">
        <v>8.3439956875340986</v>
      </c>
      <c r="T30" s="72">
        <v>8.6728246573340666</v>
      </c>
      <c r="U30" s="72">
        <v>8.7400731978220545</v>
      </c>
      <c r="V30" s="72">
        <v>8.7688243206578722</v>
      </c>
      <c r="W30" s="72">
        <v>8.907381225027823</v>
      </c>
      <c r="DA30" s="89" t="s">
        <v>416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417</v>
      </c>
    </row>
    <row r="32" spans="1:105" ht="12" customHeight="1" x14ac:dyDescent="0.25">
      <c r="A32" s="32" t="s">
        <v>53</v>
      </c>
      <c r="B32" s="77">
        <v>33.893875928508464</v>
      </c>
      <c r="C32" s="77">
        <v>33.828056885663322</v>
      </c>
      <c r="D32" s="77">
        <v>34.208435494447798</v>
      </c>
      <c r="E32" s="77">
        <v>34.658980444492137</v>
      </c>
      <c r="F32" s="77">
        <v>34.718206965465683</v>
      </c>
      <c r="G32" s="77">
        <v>34.814126333181243</v>
      </c>
      <c r="H32" s="77">
        <v>34.599144557108374</v>
      </c>
      <c r="I32" s="77">
        <v>36.338177121164001</v>
      </c>
      <c r="J32" s="77">
        <v>36.491238417201536</v>
      </c>
      <c r="K32" s="77">
        <v>37.656878395247311</v>
      </c>
      <c r="L32" s="77">
        <v>37.355101786034901</v>
      </c>
      <c r="M32" s="77">
        <v>37.685257100692247</v>
      </c>
      <c r="N32" s="77">
        <v>38.428072941035779</v>
      </c>
      <c r="O32" s="77">
        <v>36.884095167736533</v>
      </c>
      <c r="P32" s="77">
        <v>38.246881321824297</v>
      </c>
      <c r="Q32" s="77">
        <v>39.223405236606411</v>
      </c>
      <c r="R32" s="77">
        <v>39.797388953276077</v>
      </c>
      <c r="S32" s="77">
        <v>40.593054596695147</v>
      </c>
      <c r="T32" s="77">
        <v>42.029794132396354</v>
      </c>
      <c r="U32" s="77">
        <v>42.370943244718305</v>
      </c>
      <c r="V32" s="77">
        <v>46.021312240344812</v>
      </c>
      <c r="W32" s="77">
        <v>47.03294428124287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0.52759595014296456</v>
      </c>
      <c r="C3" s="66">
        <f>IF(RES_hh_tes!C3=0,"",RES_hh_tes!C3/RES_hh_fec!C3)</f>
        <v>0.52933727993310242</v>
      </c>
      <c r="D3" s="66">
        <f>IF(RES_hh_tes!D3=0,"",RES_hh_tes!D3/RES_hh_fec!D3)</f>
        <v>0.53339745546475281</v>
      </c>
      <c r="E3" s="66">
        <f>IF(RES_hh_tes!E3=0,"",RES_hh_tes!E3/RES_hh_fec!E3)</f>
        <v>0.53842637085093903</v>
      </c>
      <c r="F3" s="66">
        <f>IF(RES_hh_tes!F3=0,"",RES_hh_tes!F3/RES_hh_fec!F3)</f>
        <v>0.5457574956820781</v>
      </c>
      <c r="G3" s="66">
        <f>IF(RES_hh_tes!G3=0,"",RES_hh_tes!G3/RES_hh_fec!G3)</f>
        <v>0.55157637583622821</v>
      </c>
      <c r="H3" s="66">
        <f>IF(RES_hh_tes!H3=0,"",RES_hh_tes!H3/RES_hh_fec!H3)</f>
        <v>0.561600384043068</v>
      </c>
      <c r="I3" s="66">
        <f>IF(RES_hh_tes!I3=0,"",RES_hh_tes!I3/RES_hh_fec!I3)</f>
        <v>0.56907931707403503</v>
      </c>
      <c r="J3" s="66">
        <f>IF(RES_hh_tes!J3=0,"",RES_hh_tes!J3/RES_hh_fec!J3)</f>
        <v>0.57754910534435178</v>
      </c>
      <c r="K3" s="66">
        <f>IF(RES_hh_tes!K3=0,"",RES_hh_tes!K3/RES_hh_fec!K3)</f>
        <v>0.58635788849840775</v>
      </c>
      <c r="L3" s="66">
        <f>IF(RES_hh_tes!L3=0,"",RES_hh_tes!L3/RES_hh_fec!L3)</f>
        <v>0.59585226159599991</v>
      </c>
      <c r="M3" s="66">
        <f>IF(RES_hh_tes!M3=0,"",RES_hh_tes!M3/RES_hh_fec!M3)</f>
        <v>0.6073484415833198</v>
      </c>
      <c r="N3" s="66">
        <f>IF(RES_hh_tes!N3=0,"",RES_hh_tes!N3/RES_hh_fec!N3)</f>
        <v>0.62325540509307042</v>
      </c>
      <c r="O3" s="66">
        <f>IF(RES_hh_tes!O3=0,"",RES_hh_tes!O3/RES_hh_fec!O3)</f>
        <v>0.63746787976415253</v>
      </c>
      <c r="P3" s="66">
        <f>IF(RES_hh_tes!P3=0,"",RES_hh_tes!P3/RES_hh_fec!P3)</f>
        <v>0.64520011132869837</v>
      </c>
      <c r="Q3" s="66">
        <f>IF(RES_hh_tes!Q3=0,"",RES_hh_tes!Q3/RES_hh_fec!Q3)</f>
        <v>0.6515243513155714</v>
      </c>
      <c r="R3" s="66">
        <f>IF(RES_hh_tes!R3=0,"",RES_hh_tes!R3/RES_hh_fec!R3)</f>
        <v>0.66156656107236</v>
      </c>
      <c r="S3" s="66">
        <f>IF(RES_hh_tes!S3=0,"",RES_hh_tes!S3/RES_hh_fec!S3)</f>
        <v>0.67769804638796005</v>
      </c>
      <c r="T3" s="66">
        <f>IF(RES_hh_tes!T3=0,"",RES_hh_tes!T3/RES_hh_fec!T3)</f>
        <v>0.69338185035348721</v>
      </c>
      <c r="U3" s="66">
        <f>IF(RES_hh_tes!U3=0,"",RES_hh_tes!U3/RES_hh_fec!U3)</f>
        <v>0.7102357821423495</v>
      </c>
      <c r="V3" s="66">
        <f>IF(RES_hh_tes!V3=0,"",RES_hh_tes!V3/RES_hh_fec!V3)</f>
        <v>0.72522416622823849</v>
      </c>
      <c r="W3" s="66">
        <f>IF(RES_hh_tes!W3=0,"",RES_hh_tes!W3/RES_hh_fec!W3)</f>
        <v>0.74631297573364719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0.51468466560084059</v>
      </c>
      <c r="C4" s="70">
        <f>IF(RES_hh_tes!C4=0,"",RES_hh_tes!C4/RES_hh_fec!C4)</f>
        <v>0.51776147281319496</v>
      </c>
      <c r="D4" s="70">
        <f>IF(RES_hh_tes!D4=0,"",RES_hh_tes!D4/RES_hh_fec!D4)</f>
        <v>0.52200657228733349</v>
      </c>
      <c r="E4" s="70">
        <f>IF(RES_hh_tes!E4=0,"",RES_hh_tes!E4/RES_hh_fec!E4)</f>
        <v>0.52847755162302656</v>
      </c>
      <c r="F4" s="70">
        <f>IF(RES_hh_tes!F4=0,"",RES_hh_tes!F4/RES_hh_fec!F4)</f>
        <v>0.53671683833130279</v>
      </c>
      <c r="G4" s="70">
        <f>IF(RES_hh_tes!G4=0,"",RES_hh_tes!G4/RES_hh_fec!G4)</f>
        <v>0.54359793258804023</v>
      </c>
      <c r="H4" s="70">
        <f>IF(RES_hh_tes!H4=0,"",RES_hh_tes!H4/RES_hh_fec!H4)</f>
        <v>0.55449708564159983</v>
      </c>
      <c r="I4" s="70">
        <f>IF(RES_hh_tes!I4=0,"",RES_hh_tes!I4/RES_hh_fec!I4)</f>
        <v>0.56215219233338187</v>
      </c>
      <c r="J4" s="70">
        <f>IF(RES_hh_tes!J4=0,"",RES_hh_tes!J4/RES_hh_fec!J4)</f>
        <v>0.57173039425342642</v>
      </c>
      <c r="K4" s="70">
        <f>IF(RES_hh_tes!K4=0,"",RES_hh_tes!K4/RES_hh_fec!K4)</f>
        <v>0.5805974623250868</v>
      </c>
      <c r="L4" s="70">
        <f>IF(RES_hh_tes!L4=0,"",RES_hh_tes!L4/RES_hh_fec!L4)</f>
        <v>0.5910986637530411</v>
      </c>
      <c r="M4" s="70">
        <f>IF(RES_hh_tes!M4=0,"",RES_hh_tes!M4/RES_hh_fec!M4)</f>
        <v>0.60300406519849226</v>
      </c>
      <c r="N4" s="70">
        <f>IF(RES_hh_tes!N4=0,"",RES_hh_tes!N4/RES_hh_fec!N4)</f>
        <v>0.62037438321924643</v>
      </c>
      <c r="O4" s="70">
        <f>IF(RES_hh_tes!O4=0,"",RES_hh_tes!O4/RES_hh_fec!O4)</f>
        <v>0.63567367583677492</v>
      </c>
      <c r="P4" s="70">
        <f>IF(RES_hh_tes!P4=0,"",RES_hh_tes!P4/RES_hh_fec!P4)</f>
        <v>0.64322662777039386</v>
      </c>
      <c r="Q4" s="70">
        <f>IF(RES_hh_tes!Q4=0,"",RES_hh_tes!Q4/RES_hh_fec!Q4)</f>
        <v>0.64961423578666178</v>
      </c>
      <c r="R4" s="70">
        <f>IF(RES_hh_tes!R4=0,"",RES_hh_tes!R4/RES_hh_fec!R4)</f>
        <v>0.65980163167817862</v>
      </c>
      <c r="S4" s="70">
        <f>IF(RES_hh_tes!S4=0,"",RES_hh_tes!S4/RES_hh_fec!S4)</f>
        <v>0.67641278403503147</v>
      </c>
      <c r="T4" s="70">
        <f>IF(RES_hh_tes!T4=0,"",RES_hh_tes!T4/RES_hh_fec!T4)</f>
        <v>0.6918734032826136</v>
      </c>
      <c r="U4" s="70">
        <f>IF(RES_hh_tes!U4=0,"",RES_hh_tes!U4/RES_hh_fec!U4)</f>
        <v>0.70909822138710221</v>
      </c>
      <c r="V4" s="70">
        <f>IF(RES_hh_tes!V4=0,"",RES_hh_tes!V4/RES_hh_fec!V4)</f>
        <v>0.72405551000442481</v>
      </c>
      <c r="W4" s="70">
        <f>IF(RES_hh_tes!W4=0,"",RES_hh_tes!W4/RES_hh_fec!W4)</f>
        <v>0.74633724931530498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0.6026179565525317</v>
      </c>
      <c r="C5" s="78">
        <f>IF(RES_hh_tes!C5=0,"",RES_hh_tes!C5/RES_hh_fec!C5)</f>
        <v>0.60403666066680106</v>
      </c>
      <c r="D5" s="78">
        <f>IF(RES_hh_tes!D5=0,"",RES_hh_tes!D5/RES_hh_fec!D5)</f>
        <v>0.6058176928258644</v>
      </c>
      <c r="E5" s="78">
        <f>IF(RES_hh_tes!E5=0,"",RES_hh_tes!E5/RES_hh_fec!E5)</f>
        <v>0.60756803308551732</v>
      </c>
      <c r="F5" s="78">
        <f>IF(RES_hh_tes!F5=0,"",RES_hh_tes!F5/RES_hh_fec!F5)</f>
        <v>0.61057243555844254</v>
      </c>
      <c r="G5" s="78">
        <f>IF(RES_hh_tes!G5=0,"",RES_hh_tes!G5/RES_hh_fec!G5)</f>
        <v>0.61504421446967839</v>
      </c>
      <c r="H5" s="78">
        <f>IF(RES_hh_tes!H5=0,"",RES_hh_tes!H5/RES_hh_fec!H5)</f>
        <v>0.62049922756267917</v>
      </c>
      <c r="I5" s="78">
        <f>IF(RES_hh_tes!I5=0,"",RES_hh_tes!I5/RES_hh_fec!I5)</f>
        <v>0.62770297256148655</v>
      </c>
      <c r="J5" s="78">
        <f>IF(RES_hh_tes!J5=0,"",RES_hh_tes!J5/RES_hh_fec!J5)</f>
        <v>0.63547170802978181</v>
      </c>
      <c r="K5" s="78">
        <f>IF(RES_hh_tes!K5=0,"",RES_hh_tes!K5/RES_hh_fec!K5)</f>
        <v>0.64486541875234216</v>
      </c>
      <c r="L5" s="78">
        <f>IF(RES_hh_tes!L5=0,"",RES_hh_tes!L5/RES_hh_fec!L5)</f>
        <v>0.65367843055482255</v>
      </c>
      <c r="M5" s="78">
        <f>IF(RES_hh_tes!M5=0,"",RES_hh_tes!M5/RES_hh_fec!M5)</f>
        <v>0.66502513256498985</v>
      </c>
      <c r="N5" s="78">
        <f>IF(RES_hh_tes!N5=0,"",RES_hh_tes!N5/RES_hh_fec!N5)</f>
        <v>0.6772721850665766</v>
      </c>
      <c r="O5" s="78">
        <f>IF(RES_hh_tes!O5=0,"",RES_hh_tes!O5/RES_hh_fec!O5)</f>
        <v>0.68810895587300225</v>
      </c>
      <c r="P5" s="78">
        <f>IF(RES_hh_tes!P5=0,"",RES_hh_tes!P5/RES_hh_fec!P5)</f>
        <v>0.6905086822386971</v>
      </c>
      <c r="Q5" s="78">
        <f>IF(RES_hh_tes!Q5=0,"",RES_hh_tes!Q5/RES_hh_fec!Q5)</f>
        <v>0.69218635318777499</v>
      </c>
      <c r="R5" s="78">
        <f>IF(RES_hh_tes!R5=0,"",RES_hh_tes!R5/RES_hh_fec!R5)</f>
        <v>0.69372684472721113</v>
      </c>
      <c r="S5" s="78">
        <f>IF(RES_hh_tes!S5=0,"",RES_hh_tes!S5/RES_hh_fec!S5)</f>
        <v>0.69552862906086699</v>
      </c>
      <c r="T5" s="78">
        <f>IF(RES_hh_tes!T5=0,"",RES_hh_tes!T5/RES_hh_fec!T5)</f>
        <v>0.6977525195576243</v>
      </c>
      <c r="U5" s="78">
        <f>IF(RES_hh_tes!U5=0,"",RES_hh_tes!U5/RES_hh_fec!U5)</f>
        <v>0.70208235347228432</v>
      </c>
      <c r="V5" s="78">
        <f>IF(RES_hh_tes!V5=0,"",RES_hh_tes!V5/RES_hh_fec!V5)</f>
        <v>0.70957543596088446</v>
      </c>
      <c r="W5" s="78">
        <f>IF(RES_hh_tes!W5=0,"",RES_hh_tes!W5/RES_hh_fec!W5)</f>
        <v>0.72209648282762195</v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0.47084218370446579</v>
      </c>
      <c r="C6" s="78">
        <f>IF(RES_hh_tes!C6=0,"",RES_hh_tes!C6/RES_hh_fec!C6)</f>
        <v>0.47334462328722138</v>
      </c>
      <c r="D6" s="78">
        <f>IF(RES_hh_tes!D6=0,"",RES_hh_tes!D6/RES_hh_fec!D6)</f>
        <v>0.47440360955796801</v>
      </c>
      <c r="E6" s="78">
        <f>IF(RES_hh_tes!E6=0,"",RES_hh_tes!E6/RES_hh_fec!E6)</f>
        <v>0.47646849439041011</v>
      </c>
      <c r="F6" s="78">
        <f>IF(RES_hh_tes!F6=0,"",RES_hh_tes!F6/RES_hh_fec!F6)</f>
        <v>0.48086238487499122</v>
      </c>
      <c r="G6" s="78">
        <f>IF(RES_hh_tes!G6=0,"",RES_hh_tes!G6/RES_hh_fec!G6)</f>
        <v>0.48842011676139535</v>
      </c>
      <c r="H6" s="78">
        <f>IF(RES_hh_tes!H6=0,"",RES_hh_tes!H6/RES_hh_fec!H6)</f>
        <v>0.49478605465942999</v>
      </c>
      <c r="I6" s="78">
        <f>IF(RES_hh_tes!I6=0,"",RES_hh_tes!I6/RES_hh_fec!I6)</f>
        <v>0.4999537943417805</v>
      </c>
      <c r="J6" s="78">
        <f>IF(RES_hh_tes!J6=0,"",RES_hh_tes!J6/RES_hh_fec!J6)</f>
        <v>0.50636560591212099</v>
      </c>
      <c r="K6" s="78">
        <f>IF(RES_hh_tes!K6=0,"",RES_hh_tes!K6/RES_hh_fec!K6)</f>
        <v>0.51718450948624073</v>
      </c>
      <c r="L6" s="78">
        <f>IF(RES_hh_tes!L6=0,"",RES_hh_tes!L6/RES_hh_fec!L6)</f>
        <v>0.53374288299645778</v>
      </c>
      <c r="M6" s="78">
        <f>IF(RES_hh_tes!M6=0,"",RES_hh_tes!M6/RES_hh_fec!M6)</f>
        <v>0.55498923935364075</v>
      </c>
      <c r="N6" s="78">
        <f>IF(RES_hh_tes!N6=0,"",RES_hh_tes!N6/RES_hh_fec!N6)</f>
        <v>0.58282131277439875</v>
      </c>
      <c r="O6" s="78">
        <f>IF(RES_hh_tes!O6=0,"",RES_hh_tes!O6/RES_hh_fec!O6)</f>
        <v>0.61117688819119298</v>
      </c>
      <c r="P6" s="78">
        <f>IF(RES_hh_tes!P6=0,"",RES_hh_tes!P6/RES_hh_fec!P6)</f>
        <v>0.62005613683513217</v>
      </c>
      <c r="Q6" s="78">
        <f>IF(RES_hh_tes!Q6=0,"",RES_hh_tes!Q6/RES_hh_fec!Q6)</f>
        <v>0.63034846254950017</v>
      </c>
      <c r="R6" s="78">
        <f>IF(RES_hh_tes!R6=0,"",RES_hh_tes!R6/RES_hh_fec!R6)</f>
        <v>0.64539721238136472</v>
      </c>
      <c r="S6" s="78">
        <f>IF(RES_hh_tes!S6=0,"",RES_hh_tes!S6/RES_hh_fec!S6)</f>
        <v>0.65775931006907662</v>
      </c>
      <c r="T6" s="78">
        <f>IF(RES_hh_tes!T6=0,"",RES_hh_tes!T6/RES_hh_fec!T6)</f>
        <v>0.66806368271495342</v>
      </c>
      <c r="U6" s="78">
        <f>IF(RES_hh_tes!U6=0,"",RES_hh_tes!U6/RES_hh_fec!U6)</f>
        <v>0.67536295663154766</v>
      </c>
      <c r="V6" s="78">
        <f>IF(RES_hh_tes!V6=0,"",RES_hh_tes!V6/RES_hh_fec!V6)</f>
        <v>0.68324656222892788</v>
      </c>
      <c r="W6" s="78">
        <f>IF(RES_hh_tes!W6=0,"",RES_hh_tes!W6/RES_hh_fec!W6)</f>
        <v>0.69019923514519954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0.44754044274999349</v>
      </c>
      <c r="C7" s="78">
        <f>IF(RES_hh_tes!C7=0,"",RES_hh_tes!C7/RES_hh_fec!C7)</f>
        <v>0.45522166335711201</v>
      </c>
      <c r="D7" s="78">
        <f>IF(RES_hh_tes!D7=0,"",RES_hh_tes!D7/RES_hh_fec!D7)</f>
        <v>0.46249656752382845</v>
      </c>
      <c r="E7" s="78">
        <f>IF(RES_hh_tes!E7=0,"",RES_hh_tes!E7/RES_hh_fec!E7)</f>
        <v>0.46938764566385233</v>
      </c>
      <c r="F7" s="78">
        <f>IF(RES_hh_tes!F7=0,"",RES_hh_tes!F7/RES_hh_fec!F7)</f>
        <v>0.47500674550633554</v>
      </c>
      <c r="G7" s="78">
        <f>IF(RES_hh_tes!G7=0,"",RES_hh_tes!G7/RES_hh_fec!G7)</f>
        <v>0.48287462849525076</v>
      </c>
      <c r="H7" s="78">
        <f>IF(RES_hh_tes!H7=0,"",RES_hh_tes!H7/RES_hh_fec!H7)</f>
        <v>0.48945973543859594</v>
      </c>
      <c r="I7" s="78">
        <f>IF(RES_hh_tes!I7=0,"",RES_hh_tes!I7/RES_hh_fec!I7)</f>
        <v>0.49863934182338659</v>
      </c>
      <c r="J7" s="78">
        <f>IF(RES_hh_tes!J7=0,"",RES_hh_tes!J7/RES_hh_fec!J7)</f>
        <v>0.50835593046294691</v>
      </c>
      <c r="K7" s="78">
        <f>IF(RES_hh_tes!K7=0,"",RES_hh_tes!K7/RES_hh_fec!K7)</f>
        <v>0.51808500113706168</v>
      </c>
      <c r="L7" s="78">
        <f>IF(RES_hh_tes!L7=0,"",RES_hh_tes!L7/RES_hh_fec!L7)</f>
        <v>0.52633516834872351</v>
      </c>
      <c r="M7" s="78">
        <f>IF(RES_hh_tes!M7=0,"",RES_hh_tes!M7/RES_hh_fec!M7)</f>
        <v>0.53347829869181584</v>
      </c>
      <c r="N7" s="78">
        <f>IF(RES_hh_tes!N7=0,"",RES_hh_tes!N7/RES_hh_fec!N7)</f>
        <v>0.5428541638808897</v>
      </c>
      <c r="O7" s="78">
        <f>IF(RES_hh_tes!O7=0,"",RES_hh_tes!O7/RES_hh_fec!O7)</f>
        <v>0.55316663535726807</v>
      </c>
      <c r="P7" s="78">
        <f>IF(RES_hh_tes!P7=0,"",RES_hh_tes!P7/RES_hh_fec!P7)</f>
        <v>0.55810777673518241</v>
      </c>
      <c r="Q7" s="78">
        <f>IF(RES_hh_tes!Q7=0,"",RES_hh_tes!Q7/RES_hh_fec!Q7)</f>
        <v>0.56963835094608017</v>
      </c>
      <c r="R7" s="78">
        <f>IF(RES_hh_tes!R7=0,"",RES_hh_tes!R7/RES_hh_fec!R7)</f>
        <v>0.58545324441843283</v>
      </c>
      <c r="S7" s="78">
        <f>IF(RES_hh_tes!S7=0,"",RES_hh_tes!S7/RES_hh_fec!S7)</f>
        <v>0.60624177613599706</v>
      </c>
      <c r="T7" s="78">
        <f>IF(RES_hh_tes!T7=0,"",RES_hh_tes!T7/RES_hh_fec!T7)</f>
        <v>0.62570682527444588</v>
      </c>
      <c r="U7" s="78">
        <f>IF(RES_hh_tes!U7=0,"",RES_hh_tes!U7/RES_hh_fec!U7)</f>
        <v>0.64191483283493866</v>
      </c>
      <c r="V7" s="78">
        <f>IF(RES_hh_tes!V7=0,"",RES_hh_tes!V7/RES_hh_fec!V7)</f>
        <v>0.65908684838116671</v>
      </c>
      <c r="W7" s="78">
        <f>IF(RES_hh_tes!W7=0,"",RES_hh_tes!W7/RES_hh_fec!W7)</f>
        <v>0.67375303684238042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0.50191862319337666</v>
      </c>
      <c r="C8" s="78">
        <f>IF(RES_hh_tes!C8=0,"",RES_hh_tes!C8/RES_hh_fec!C8)</f>
        <v>0.51101207201037402</v>
      </c>
      <c r="D8" s="78">
        <f>IF(RES_hh_tes!D8=0,"",RES_hh_tes!D8/RES_hh_fec!D8)</f>
        <v>0.52328495478792214</v>
      </c>
      <c r="E8" s="78">
        <f>IF(RES_hh_tes!E8=0,"",RES_hh_tes!E8/RES_hh_fec!E8)</f>
        <v>0.5361598636707684</v>
      </c>
      <c r="F8" s="78">
        <f>IF(RES_hh_tes!F8=0,"",RES_hh_tes!F8/RES_hh_fec!F8)</f>
        <v>0.54859728491340343</v>
      </c>
      <c r="G8" s="78">
        <f>IF(RES_hh_tes!G8=0,"",RES_hh_tes!G8/RES_hh_fec!G8)</f>
        <v>0.55922379627082197</v>
      </c>
      <c r="H8" s="78">
        <f>IF(RES_hh_tes!H8=0,"",RES_hh_tes!H8/RES_hh_fec!H8)</f>
        <v>0.57032498413856725</v>
      </c>
      <c r="I8" s="78">
        <f>IF(RES_hh_tes!I8=0,"",RES_hh_tes!I8/RES_hh_fec!I8)</f>
        <v>0.58097078042893568</v>
      </c>
      <c r="J8" s="78">
        <f>IF(RES_hh_tes!J8=0,"",RES_hh_tes!J8/RES_hh_fec!J8)</f>
        <v>0.59344913987674619</v>
      </c>
      <c r="K8" s="78">
        <f>IF(RES_hh_tes!K8=0,"",RES_hh_tes!K8/RES_hh_fec!K8)</f>
        <v>0.60460386562637836</v>
      </c>
      <c r="L8" s="78">
        <f>IF(RES_hh_tes!L8=0,"",RES_hh_tes!L8/RES_hh_fec!L8)</f>
        <v>0.61992650169101782</v>
      </c>
      <c r="M8" s="78">
        <f>IF(RES_hh_tes!M8=0,"",RES_hh_tes!M8/RES_hh_fec!M8)</f>
        <v>0.63385054609221136</v>
      </c>
      <c r="N8" s="78">
        <f>IF(RES_hh_tes!N8=0,"",RES_hh_tes!N8/RES_hh_fec!N8)</f>
        <v>0.65150017271220817</v>
      </c>
      <c r="O8" s="78">
        <f>IF(RES_hh_tes!O8=0,"",RES_hh_tes!O8/RES_hh_fec!O8)</f>
        <v>0.66747566521364132</v>
      </c>
      <c r="P8" s="78">
        <f>IF(RES_hh_tes!P8=0,"",RES_hh_tes!P8/RES_hh_fec!P8)</f>
        <v>0.67376880603237643</v>
      </c>
      <c r="Q8" s="78">
        <f>IF(RES_hh_tes!Q8=0,"",RES_hh_tes!Q8/RES_hh_fec!Q8)</f>
        <v>0.6808166720322395</v>
      </c>
      <c r="R8" s="78">
        <f>IF(RES_hh_tes!R8=0,"",RES_hh_tes!R8/RES_hh_fec!R8)</f>
        <v>0.69080100599994254</v>
      </c>
      <c r="S8" s="78">
        <f>IF(RES_hh_tes!S8=0,"",RES_hh_tes!S8/RES_hh_fec!S8)</f>
        <v>0.70527566618616844</v>
      </c>
      <c r="T8" s="78">
        <f>IF(RES_hh_tes!T8=0,"",RES_hh_tes!T8/RES_hh_fec!T8)</f>
        <v>0.719802299843606</v>
      </c>
      <c r="U8" s="78">
        <f>IF(RES_hh_tes!U8=0,"",RES_hh_tes!U8/RES_hh_fec!U8)</f>
        <v>0.73358956559436894</v>
      </c>
      <c r="V8" s="78">
        <f>IF(RES_hh_tes!V8=0,"",RES_hh_tes!V8/RES_hh_fec!V8)</f>
        <v>0.74479761332596983</v>
      </c>
      <c r="W8" s="78">
        <f>IF(RES_hh_tes!W8=0,"",RES_hh_tes!W8/RES_hh_fec!W8)</f>
        <v>0.75685108209961227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0.44799513342978886</v>
      </c>
      <c r="C9" s="78">
        <f>IF(RES_hh_tes!C9=0,"",RES_hh_tes!C9/RES_hh_fec!C9)</f>
        <v>0.45300757633872246</v>
      </c>
      <c r="D9" s="78">
        <f>IF(RES_hh_tes!D9=0,"",RES_hh_tes!D9/RES_hh_fec!D9)</f>
        <v>0.45887355737976387</v>
      </c>
      <c r="E9" s="78">
        <f>IF(RES_hh_tes!E9=0,"",RES_hh_tes!E9/RES_hh_fec!E9)</f>
        <v>0.46472624753897845</v>
      </c>
      <c r="F9" s="78">
        <f>IF(RES_hh_tes!F9=0,"",RES_hh_tes!F9/RES_hh_fec!F9)</f>
        <v>0.4751176196021703</v>
      </c>
      <c r="G9" s="78">
        <f>IF(RES_hh_tes!G9=0,"",RES_hh_tes!G9/RES_hh_fec!G9)</f>
        <v>0.49557214181636294</v>
      </c>
      <c r="H9" s="78">
        <f>IF(RES_hh_tes!H9=0,"",RES_hh_tes!H9/RES_hh_fec!H9)</f>
        <v>0.51936884462692723</v>
      </c>
      <c r="I9" s="78">
        <f>IF(RES_hh_tes!I9=0,"",RES_hh_tes!I9/RES_hh_fec!I9)</f>
        <v>0.54838769043109115</v>
      </c>
      <c r="J9" s="78">
        <f>IF(RES_hh_tes!J9=0,"",RES_hh_tes!J9/RES_hh_fec!J9)</f>
        <v>0.56738032717556597</v>
      </c>
      <c r="K9" s="78">
        <f>IF(RES_hh_tes!K9=0,"",RES_hh_tes!K9/RES_hh_fec!K9)</f>
        <v>0.58907420413720102</v>
      </c>
      <c r="L9" s="78">
        <f>IF(RES_hh_tes!L9=0,"",RES_hh_tes!L9/RES_hh_fec!L9)</f>
        <v>0.60582927363814487</v>
      </c>
      <c r="M9" s="78">
        <f>IF(RES_hh_tes!M9=0,"",RES_hh_tes!M9/RES_hh_fec!M9)</f>
        <v>0.62361958136622586</v>
      </c>
      <c r="N9" s="78">
        <f>IF(RES_hh_tes!N9=0,"",RES_hh_tes!N9/RES_hh_fec!N9)</f>
        <v>0.64306774618222518</v>
      </c>
      <c r="O9" s="78">
        <f>IF(RES_hh_tes!O9=0,"",RES_hh_tes!O9/RES_hh_fec!O9)</f>
        <v>0.6582683222655642</v>
      </c>
      <c r="P9" s="78">
        <f>IF(RES_hh_tes!P9=0,"",RES_hh_tes!P9/RES_hh_fec!P9)</f>
        <v>0.66394833674499987</v>
      </c>
      <c r="Q9" s="78">
        <f>IF(RES_hh_tes!Q9=0,"",RES_hh_tes!Q9/RES_hh_fec!Q9)</f>
        <v>0.6694581139322332</v>
      </c>
      <c r="R9" s="78">
        <f>IF(RES_hh_tes!R9=0,"",RES_hh_tes!R9/RES_hh_fec!R9)</f>
        <v>0.67294766495053238</v>
      </c>
      <c r="S9" s="78">
        <f>IF(RES_hh_tes!S9=0,"",RES_hh_tes!S9/RES_hh_fec!S9)</f>
        <v>0.67519069631566253</v>
      </c>
      <c r="T9" s="78">
        <f>IF(RES_hh_tes!T9=0,"",RES_hh_tes!T9/RES_hh_fec!T9)</f>
        <v>0.67747428601232862</v>
      </c>
      <c r="U9" s="78">
        <f>IF(RES_hh_tes!U9=0,"",RES_hh_tes!U9/RES_hh_fec!U9)</f>
        <v>0.67993892026136404</v>
      </c>
      <c r="V9" s="78">
        <f>IF(RES_hh_tes!V9=0,"",RES_hh_tes!V9/RES_hh_fec!V9)</f>
        <v>0.68299696222791439</v>
      </c>
      <c r="W9" s="78">
        <f>IF(RES_hh_tes!W9=0,"",RES_hh_tes!W9/RES_hh_fec!W9)</f>
        <v>0.6946429214362928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 t="str">
        <f>IF(RES_hh_tes!B11=0,"",RES_hh_tes!B11/RES_hh_fec!B11)</f>
        <v/>
      </c>
      <c r="C11" s="78" t="str">
        <f>IF(RES_hh_tes!C11=0,"",RES_hh_tes!C11/RES_hh_fec!C11)</f>
        <v/>
      </c>
      <c r="D11" s="78" t="str">
        <f>IF(RES_hh_tes!D11=0,"",RES_hh_tes!D11/RES_hh_fec!D11)</f>
        <v/>
      </c>
      <c r="E11" s="78" t="str">
        <f>IF(RES_hh_tes!E11=0,"",RES_hh_tes!E11/RES_hh_fec!E11)</f>
        <v/>
      </c>
      <c r="F11" s="78" t="str">
        <f>IF(RES_hh_tes!F11=0,"",RES_hh_tes!F11/RES_hh_fec!F11)</f>
        <v/>
      </c>
      <c r="G11" s="78" t="str">
        <f>IF(RES_hh_tes!G11=0,"",RES_hh_tes!G11/RES_hh_fec!G11)</f>
        <v/>
      </c>
      <c r="H11" s="78" t="str">
        <f>IF(RES_hh_tes!H11=0,"",RES_hh_tes!H11/RES_hh_fec!H11)</f>
        <v/>
      </c>
      <c r="I11" s="78" t="str">
        <f>IF(RES_hh_tes!I11=0,"",RES_hh_tes!I11/RES_hh_fec!I11)</f>
        <v/>
      </c>
      <c r="J11" s="78" t="str">
        <f>IF(RES_hh_tes!J11=0,"",RES_hh_tes!J11/RES_hh_fec!J11)</f>
        <v/>
      </c>
      <c r="K11" s="78" t="str">
        <f>IF(RES_hh_tes!K11=0,"",RES_hh_tes!K11/RES_hh_fec!K11)</f>
        <v/>
      </c>
      <c r="L11" s="78" t="str">
        <f>IF(RES_hh_tes!L11=0,"",RES_hh_tes!L11/RES_hh_fec!L11)</f>
        <v/>
      </c>
      <c r="M11" s="78" t="str">
        <f>IF(RES_hh_tes!M11=0,"",RES_hh_tes!M11/RES_hh_fec!M11)</f>
        <v/>
      </c>
      <c r="N11" s="78" t="str">
        <f>IF(RES_hh_tes!N11=0,"",RES_hh_tes!N11/RES_hh_fec!N11)</f>
        <v/>
      </c>
      <c r="O11" s="78" t="str">
        <f>IF(RES_hh_tes!O11=0,"",RES_hh_tes!O11/RES_hh_fec!O11)</f>
        <v/>
      </c>
      <c r="P11" s="78" t="str">
        <f>IF(RES_hh_tes!P11=0,"",RES_hh_tes!P11/RES_hh_fec!P11)</f>
        <v/>
      </c>
      <c r="Q11" s="78" t="str">
        <f>IF(RES_hh_tes!Q11=0,"",RES_hh_tes!Q11/RES_hh_fec!Q11)</f>
        <v/>
      </c>
      <c r="R11" s="78" t="str">
        <f>IF(RES_hh_tes!R11=0,"",RES_hh_tes!R11/RES_hh_fec!R11)</f>
        <v/>
      </c>
      <c r="S11" s="78" t="str">
        <f>IF(RES_hh_tes!S11=0,"",RES_hh_tes!S11/RES_hh_fec!S11)</f>
        <v/>
      </c>
      <c r="T11" s="78" t="str">
        <f>IF(RES_hh_tes!T11=0,"",RES_hh_tes!T11/RES_hh_fec!T11)</f>
        <v/>
      </c>
      <c r="U11" s="78" t="str">
        <f>IF(RES_hh_tes!U11=0,"",RES_hh_tes!U11/RES_hh_fec!U11)</f>
        <v/>
      </c>
      <c r="V11" s="78" t="str">
        <f>IF(RES_hh_tes!V11=0,"",RES_hh_tes!V11/RES_hh_fec!V11)</f>
        <v/>
      </c>
      <c r="W11" s="78" t="str">
        <f>IF(RES_hh_tes!W11=0,"",RES_hh_tes!W11/RES_hh_fec!W11)</f>
        <v/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1.3154388985946179</v>
      </c>
      <c r="C12" s="78">
        <f>IF(RES_hh_tes!C12=0,"",RES_hh_tes!C12/RES_hh_fec!C12)</f>
        <v>1.3529062101013754</v>
      </c>
      <c r="D12" s="78">
        <f>IF(RES_hh_tes!D12=0,"",RES_hh_tes!D12/RES_hh_fec!D12)</f>
        <v>1.4660010052202885</v>
      </c>
      <c r="E12" s="78">
        <f>IF(RES_hh_tes!E12=0,"",RES_hh_tes!E12/RES_hh_fec!E12)</f>
        <v>1.5774947292182615</v>
      </c>
      <c r="F12" s="78">
        <f>IF(RES_hh_tes!F12=0,"",RES_hh_tes!F12/RES_hh_fec!F12)</f>
        <v>1.6767766170234015</v>
      </c>
      <c r="G12" s="78">
        <f>IF(RES_hh_tes!G12=0,"",RES_hh_tes!G12/RES_hh_fec!G12)</f>
        <v>1.7712469699345346</v>
      </c>
      <c r="H12" s="78">
        <f>IF(RES_hh_tes!H12=0,"",RES_hh_tes!H12/RES_hh_fec!H12)</f>
        <v>1.856947927744715</v>
      </c>
      <c r="I12" s="78">
        <f>IF(RES_hh_tes!I12=0,"",RES_hh_tes!I12/RES_hh_fec!I12)</f>
        <v>1.9373746196010679</v>
      </c>
      <c r="J12" s="78">
        <f>IF(RES_hh_tes!J12=0,"",RES_hh_tes!J12/RES_hh_fec!J12)</f>
        <v>1.9999229599316612</v>
      </c>
      <c r="K12" s="78">
        <f>IF(RES_hh_tes!K12=0,"",RES_hh_tes!K12/RES_hh_fec!K12)</f>
        <v>2.0579767857376741</v>
      </c>
      <c r="L12" s="78">
        <f>IF(RES_hh_tes!L12=0,"",RES_hh_tes!L12/RES_hh_fec!L12)</f>
        <v>2.1129551740687993</v>
      </c>
      <c r="M12" s="78">
        <f>IF(RES_hh_tes!M12=0,"",RES_hh_tes!M12/RES_hh_fec!M12)</f>
        <v>2.189722921787606</v>
      </c>
      <c r="N12" s="78">
        <f>IF(RES_hh_tes!N12=0,"",RES_hh_tes!N12/RES_hh_fec!N12)</f>
        <v>2.2771829268861019</v>
      </c>
      <c r="O12" s="78">
        <f>IF(RES_hh_tes!O12=0,"",RES_hh_tes!O12/RES_hh_fec!O12)</f>
        <v>2.3735935367000889</v>
      </c>
      <c r="P12" s="78">
        <f>IF(RES_hh_tes!P12=0,"",RES_hh_tes!P12/RES_hh_fec!P12)</f>
        <v>2.4843391082430974</v>
      </c>
      <c r="Q12" s="78">
        <f>IF(RES_hh_tes!Q12=0,"",RES_hh_tes!Q12/RES_hh_fec!Q12)</f>
        <v>2.5986902470903099</v>
      </c>
      <c r="R12" s="78">
        <f>IF(RES_hh_tes!R12=0,"",RES_hh_tes!R12/RES_hh_fec!R12)</f>
        <v>2.7284646252120548</v>
      </c>
      <c r="S12" s="78">
        <f>IF(RES_hh_tes!S12=0,"",RES_hh_tes!S12/RES_hh_fec!S12)</f>
        <v>2.8790641924727054</v>
      </c>
      <c r="T12" s="78">
        <f>IF(RES_hh_tes!T12=0,"",RES_hh_tes!T12/RES_hh_fec!T12)</f>
        <v>3.0228048356242683</v>
      </c>
      <c r="U12" s="78">
        <f>IF(RES_hh_tes!U12=0,"",RES_hh_tes!U12/RES_hh_fec!U12)</f>
        <v>3.1767414386095516</v>
      </c>
      <c r="V12" s="78">
        <f>IF(RES_hh_tes!V12=0,"",RES_hh_tes!V12/RES_hh_fec!V12)</f>
        <v>3.3018729077235287</v>
      </c>
      <c r="W12" s="78">
        <f>IF(RES_hh_tes!W12=0,"",RES_hh_tes!W12/RES_hh_fec!W12)</f>
        <v>3.4026961753468599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0.68191323333498255</v>
      </c>
      <c r="C13" s="79">
        <f>IF(RES_hh_tes!C13=0,"",RES_hh_tes!C13/RES_hh_fec!C13)</f>
        <v>0.6849654765220502</v>
      </c>
      <c r="D13" s="79">
        <f>IF(RES_hh_tes!D13=0,"",RES_hh_tes!D13/RES_hh_fec!D13)</f>
        <v>0.68825455152358661</v>
      </c>
      <c r="E13" s="79">
        <f>IF(RES_hh_tes!E13=0,"",RES_hh_tes!E13/RES_hh_fec!E13)</f>
        <v>0.69358334574721692</v>
      </c>
      <c r="F13" s="79">
        <f>IF(RES_hh_tes!F13=0,"",RES_hh_tes!F13/RES_hh_fec!F13)</f>
        <v>0.69953646123304103</v>
      </c>
      <c r="G13" s="79">
        <f>IF(RES_hh_tes!G13=0,"",RES_hh_tes!G13/RES_hh_fec!G13)</f>
        <v>0.70492495079008366</v>
      </c>
      <c r="H13" s="79">
        <f>IF(RES_hh_tes!H13=0,"",RES_hh_tes!H13/RES_hh_fec!H13)</f>
        <v>0.71066544968913914</v>
      </c>
      <c r="I13" s="79">
        <f>IF(RES_hh_tes!I13=0,"",RES_hh_tes!I13/RES_hh_fec!I13)</f>
        <v>0.71427391470678059</v>
      </c>
      <c r="J13" s="79">
        <f>IF(RES_hh_tes!J13=0,"",RES_hh_tes!J13/RES_hh_fec!J13)</f>
        <v>0.71799146144079218</v>
      </c>
      <c r="K13" s="79">
        <f>IF(RES_hh_tes!K13=0,"",RES_hh_tes!K13/RES_hh_fec!K13)</f>
        <v>0.72214689640293861</v>
      </c>
      <c r="L13" s="79">
        <f>IF(RES_hh_tes!L13=0,"",RES_hh_tes!L13/RES_hh_fec!L13)</f>
        <v>0.72674208017171771</v>
      </c>
      <c r="M13" s="79">
        <f>IF(RES_hh_tes!M13=0,"",RES_hh_tes!M13/RES_hh_fec!M13)</f>
        <v>0.73290067805874404</v>
      </c>
      <c r="N13" s="79">
        <f>IF(RES_hh_tes!N13=0,"",RES_hh_tes!N13/RES_hh_fec!N13)</f>
        <v>0.73929169128599137</v>
      </c>
      <c r="O13" s="79">
        <f>IF(RES_hh_tes!O13=0,"",RES_hh_tes!O13/RES_hh_fec!O13)</f>
        <v>0.74487010889968763</v>
      </c>
      <c r="P13" s="79">
        <f>IF(RES_hh_tes!P13=0,"",RES_hh_tes!P13/RES_hh_fec!P13)</f>
        <v>0.7467431803193233</v>
      </c>
      <c r="Q13" s="79">
        <f>IF(RES_hh_tes!Q13=0,"",RES_hh_tes!Q13/RES_hh_fec!Q13)</f>
        <v>0.75007134756318983</v>
      </c>
      <c r="R13" s="79">
        <f>IF(RES_hh_tes!R13=0,"",RES_hh_tes!R13/RES_hh_fec!R13)</f>
        <v>0.75589367068627011</v>
      </c>
      <c r="S13" s="79">
        <f>IF(RES_hh_tes!S13=0,"",RES_hh_tes!S13/RES_hh_fec!S13)</f>
        <v>0.7667959172508908</v>
      </c>
      <c r="T13" s="79">
        <f>IF(RES_hh_tes!T13=0,"",RES_hh_tes!T13/RES_hh_fec!T13)</f>
        <v>0.77908654710811043</v>
      </c>
      <c r="U13" s="79">
        <f>IF(RES_hh_tes!U13=0,"",RES_hh_tes!U13/RES_hh_fec!U13)</f>
        <v>0.79331152200840227</v>
      </c>
      <c r="V13" s="79">
        <f>IF(RES_hh_tes!V13=0,"",RES_hh_tes!V13/RES_hh_fec!V13)</f>
        <v>0.80742471697541263</v>
      </c>
      <c r="W13" s="79">
        <f>IF(RES_hh_tes!W13=0,"",RES_hh_tes!W13/RES_hh_fec!W13)</f>
        <v>0.81935356185389341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2.2278166750182713</v>
      </c>
      <c r="C15" s="70">
        <f>IF(RES_hh_tes!C15=0,"",RES_hh_tes!C15/RES_hh_fec!C15)</f>
        <v>2.3016845291160206</v>
      </c>
      <c r="D15" s="70">
        <f>IF(RES_hh_tes!D15=0,"",RES_hh_tes!D15/RES_hh_fec!D15)</f>
        <v>2.4729138727508349</v>
      </c>
      <c r="E15" s="70">
        <f>IF(RES_hh_tes!E15=0,"",RES_hh_tes!E15/RES_hh_fec!E15)</f>
        <v>2.6430041763958267</v>
      </c>
      <c r="F15" s="70">
        <f>IF(RES_hh_tes!F15=0,"",RES_hh_tes!F15/RES_hh_fec!F15)</f>
        <v>2.8555015694684367</v>
      </c>
      <c r="G15" s="70">
        <f>IF(RES_hh_tes!G15=0,"",RES_hh_tes!G15/RES_hh_fec!G15)</f>
        <v>3.1047271624756383</v>
      </c>
      <c r="H15" s="70">
        <f>IF(RES_hh_tes!H15=0,"",RES_hh_tes!H15/RES_hh_fec!H15)</f>
        <v>3.338335305174692</v>
      </c>
      <c r="I15" s="70">
        <f>IF(RES_hh_tes!I15=0,"",RES_hh_tes!I15/RES_hh_fec!I15)</f>
        <v>3.4803429433484805</v>
      </c>
      <c r="J15" s="70">
        <f>IF(RES_hh_tes!J15=0,"",RES_hh_tes!J15/RES_hh_fec!J15)</f>
        <v>3.5603587064081785</v>
      </c>
      <c r="K15" s="70">
        <f>IF(RES_hh_tes!K15=0,"",RES_hh_tes!K15/RES_hh_fec!K15)</f>
        <v>3.6562073641632673</v>
      </c>
      <c r="L15" s="70">
        <f>IF(RES_hh_tes!L15=0,"",RES_hh_tes!L15/RES_hh_fec!L15)</f>
        <v>3.7608813651895883</v>
      </c>
      <c r="M15" s="70">
        <f>IF(RES_hh_tes!M15=0,"",RES_hh_tes!M15/RES_hh_fec!M15)</f>
        <v>3.8637289996590769</v>
      </c>
      <c r="N15" s="70">
        <f>IF(RES_hh_tes!N15=0,"",RES_hh_tes!N15/RES_hh_fec!N15)</f>
        <v>3.9973837772900294</v>
      </c>
      <c r="O15" s="70">
        <f>IF(RES_hh_tes!O15=0,"",RES_hh_tes!O15/RES_hh_fec!O15)</f>
        <v>4.1564531087658079</v>
      </c>
      <c r="P15" s="70">
        <f>IF(RES_hh_tes!P15=0,"",RES_hh_tes!P15/RES_hh_fec!P15)</f>
        <v>4.3368880604703728</v>
      </c>
      <c r="Q15" s="70">
        <f>IF(RES_hh_tes!Q15=0,"",RES_hh_tes!Q15/RES_hh_fec!Q15)</f>
        <v>4.5151959334426852</v>
      </c>
      <c r="R15" s="70">
        <f>IF(RES_hh_tes!R15=0,"",RES_hh_tes!R15/RES_hh_fec!R15)</f>
        <v>4.6918929461853853</v>
      </c>
      <c r="S15" s="70">
        <f>IF(RES_hh_tes!S15=0,"",RES_hh_tes!S15/RES_hh_fec!S15)</f>
        <v>4.8712909356268117</v>
      </c>
      <c r="T15" s="70">
        <f>IF(RES_hh_tes!T15=0,"",RES_hh_tes!T15/RES_hh_fec!T15)</f>
        <v>5.0406957877522354</v>
      </c>
      <c r="U15" s="70">
        <f>IF(RES_hh_tes!U15=0,"",RES_hh_tes!U15/RES_hh_fec!U15)</f>
        <v>5.187845498952246</v>
      </c>
      <c r="V15" s="70">
        <f>IF(RES_hh_tes!V15=0,"",RES_hh_tes!V15/RES_hh_fec!V15)</f>
        <v>5.3433634564380839</v>
      </c>
      <c r="W15" s="70">
        <f>IF(RES_hh_tes!W15=0,"",RES_hh_tes!W15/RES_hh_fec!W15)</f>
        <v>5.4604687027422916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2.2278166750182713</v>
      </c>
      <c r="C16" s="78">
        <f>IF(RES_hh_tes!C16=0,"",RES_hh_tes!C16/RES_hh_fec!C16)</f>
        <v>2.3016845291160206</v>
      </c>
      <c r="D16" s="78">
        <f>IF(RES_hh_tes!D16=0,"",RES_hh_tes!D16/RES_hh_fec!D16)</f>
        <v>2.4729138727508349</v>
      </c>
      <c r="E16" s="78">
        <f>IF(RES_hh_tes!E16=0,"",RES_hh_tes!E16/RES_hh_fec!E16)</f>
        <v>2.6430041763958267</v>
      </c>
      <c r="F16" s="78">
        <f>IF(RES_hh_tes!F16=0,"",RES_hh_tes!F16/RES_hh_fec!F16)</f>
        <v>2.8555015694684367</v>
      </c>
      <c r="G16" s="78">
        <f>IF(RES_hh_tes!G16=0,"",RES_hh_tes!G16/RES_hh_fec!G16)</f>
        <v>3.1047271624756383</v>
      </c>
      <c r="H16" s="78">
        <f>IF(RES_hh_tes!H16=0,"",RES_hh_tes!H16/RES_hh_fec!H16)</f>
        <v>3.338335305174692</v>
      </c>
      <c r="I16" s="78">
        <f>IF(RES_hh_tes!I16=0,"",RES_hh_tes!I16/RES_hh_fec!I16)</f>
        <v>3.4803429433484805</v>
      </c>
      <c r="J16" s="78">
        <f>IF(RES_hh_tes!J16=0,"",RES_hh_tes!J16/RES_hh_fec!J16)</f>
        <v>3.5603587064081785</v>
      </c>
      <c r="K16" s="78">
        <f>IF(RES_hh_tes!K16=0,"",RES_hh_tes!K16/RES_hh_fec!K16)</f>
        <v>3.6562073641632673</v>
      </c>
      <c r="L16" s="78">
        <f>IF(RES_hh_tes!L16=0,"",RES_hh_tes!L16/RES_hh_fec!L16)</f>
        <v>3.7608813651895883</v>
      </c>
      <c r="M16" s="78">
        <f>IF(RES_hh_tes!M16=0,"",RES_hh_tes!M16/RES_hh_fec!M16)</f>
        <v>3.8637289996590769</v>
      </c>
      <c r="N16" s="78">
        <f>IF(RES_hh_tes!N16=0,"",RES_hh_tes!N16/RES_hh_fec!N16)</f>
        <v>3.9973837772900294</v>
      </c>
      <c r="O16" s="78">
        <f>IF(RES_hh_tes!O16=0,"",RES_hh_tes!O16/RES_hh_fec!O16)</f>
        <v>4.1564531087658079</v>
      </c>
      <c r="P16" s="78">
        <f>IF(RES_hh_tes!P16=0,"",RES_hh_tes!P16/RES_hh_fec!P16)</f>
        <v>4.3368880604703728</v>
      </c>
      <c r="Q16" s="78">
        <f>IF(RES_hh_tes!Q16=0,"",RES_hh_tes!Q16/RES_hh_fec!Q16)</f>
        <v>4.5151959334426852</v>
      </c>
      <c r="R16" s="78">
        <f>IF(RES_hh_tes!R16=0,"",RES_hh_tes!R16/RES_hh_fec!R16)</f>
        <v>4.6918929461853853</v>
      </c>
      <c r="S16" s="78">
        <f>IF(RES_hh_tes!S16=0,"",RES_hh_tes!S16/RES_hh_fec!S16)</f>
        <v>4.8712909356268117</v>
      </c>
      <c r="T16" s="78">
        <f>IF(RES_hh_tes!T16=0,"",RES_hh_tes!T16/RES_hh_fec!T16)</f>
        <v>5.0406957877522354</v>
      </c>
      <c r="U16" s="78">
        <f>IF(RES_hh_tes!U16=0,"",RES_hh_tes!U16/RES_hh_fec!U16)</f>
        <v>5.187845498952246</v>
      </c>
      <c r="V16" s="78">
        <f>IF(RES_hh_tes!V16=0,"",RES_hh_tes!V16/RES_hh_fec!V16)</f>
        <v>5.3433634564380839</v>
      </c>
      <c r="W16" s="78">
        <f>IF(RES_hh_tes!W16=0,"",RES_hh_tes!W16/RES_hh_fec!W16)</f>
        <v>5.4604687027422916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0.56727315913698284</v>
      </c>
      <c r="C17" s="70">
        <f>IF(RES_hh_tes!C17=0,"",RES_hh_tes!C17/RES_hh_fec!C17)</f>
        <v>0.56730103995465353</v>
      </c>
      <c r="D17" s="70">
        <f>IF(RES_hh_tes!D17=0,"",RES_hh_tes!D17/RES_hh_fec!D17)</f>
        <v>0.56909140187563778</v>
      </c>
      <c r="E17" s="70">
        <f>IF(RES_hh_tes!E17=0,"",RES_hh_tes!E17/RES_hh_fec!E17)</f>
        <v>0.57092890624935821</v>
      </c>
      <c r="F17" s="70">
        <f>IF(RES_hh_tes!F17=0,"",RES_hh_tes!F17/RES_hh_fec!F17)</f>
        <v>0.57466800349961389</v>
      </c>
      <c r="G17" s="70">
        <f>IF(RES_hh_tes!G17=0,"",RES_hh_tes!G17/RES_hh_fec!G17)</f>
        <v>0.57820074547627276</v>
      </c>
      <c r="H17" s="70">
        <f>IF(RES_hh_tes!H17=0,"",RES_hh_tes!H17/RES_hh_fec!H17)</f>
        <v>0.58380917261500476</v>
      </c>
      <c r="I17" s="70">
        <f>IF(RES_hh_tes!I17=0,"",RES_hh_tes!I17/RES_hh_fec!I17)</f>
        <v>0.58747309449566887</v>
      </c>
      <c r="J17" s="70">
        <f>IF(RES_hh_tes!J17=0,"",RES_hh_tes!J17/RES_hh_fec!J17)</f>
        <v>0.59242735865210727</v>
      </c>
      <c r="K17" s="70">
        <f>IF(RES_hh_tes!K17=0,"",RES_hh_tes!K17/RES_hh_fec!K17)</f>
        <v>0.59855296512195888</v>
      </c>
      <c r="L17" s="70">
        <f>IF(RES_hh_tes!L17=0,"",RES_hh_tes!L17/RES_hh_fec!L17)</f>
        <v>0.60481851595288005</v>
      </c>
      <c r="M17" s="70">
        <f>IF(RES_hh_tes!M17=0,"",RES_hh_tes!M17/RES_hh_fec!M17)</f>
        <v>0.61071126160347988</v>
      </c>
      <c r="N17" s="70">
        <f>IF(RES_hh_tes!N17=0,"",RES_hh_tes!N17/RES_hh_fec!N17)</f>
        <v>0.61965664821896904</v>
      </c>
      <c r="O17" s="70">
        <f>IF(RES_hh_tes!O17=0,"",RES_hh_tes!O17/RES_hh_fec!O17)</f>
        <v>0.6308212142038061</v>
      </c>
      <c r="P17" s="70">
        <f>IF(RES_hh_tes!P17=0,"",RES_hh_tes!P17/RES_hh_fec!P17)</f>
        <v>0.63796260827448836</v>
      </c>
      <c r="Q17" s="70">
        <f>IF(RES_hh_tes!Q17=0,"",RES_hh_tes!Q17/RES_hh_fec!Q17)</f>
        <v>0.64490789787711456</v>
      </c>
      <c r="R17" s="70">
        <f>IF(RES_hh_tes!R17=0,"",RES_hh_tes!R17/RES_hh_fec!R17)</f>
        <v>0.65547880732669783</v>
      </c>
      <c r="S17" s="70">
        <f>IF(RES_hh_tes!S17=0,"",RES_hh_tes!S17/RES_hh_fec!S17)</f>
        <v>0.67070227551116557</v>
      </c>
      <c r="T17" s="70">
        <f>IF(RES_hh_tes!T17=0,"",RES_hh_tes!T17/RES_hh_fec!T17)</f>
        <v>0.6886701160409695</v>
      </c>
      <c r="U17" s="70">
        <f>IF(RES_hh_tes!U17=0,"",RES_hh_tes!U17/RES_hh_fec!U17)</f>
        <v>0.70471666303420211</v>
      </c>
      <c r="V17" s="70">
        <f>IF(RES_hh_tes!V17=0,"",RES_hh_tes!V17/RES_hh_fec!V17)</f>
        <v>0.72031317533132988</v>
      </c>
      <c r="W17" s="70">
        <f>IF(RES_hh_tes!W17=0,"",RES_hh_tes!W17/RES_hh_fec!W17)</f>
        <v>0.73739214840489387</v>
      </c>
      <c r="DA17" s="88" t="s">
        <v>292</v>
      </c>
    </row>
    <row r="18" spans="1:105" ht="12" customHeight="1" x14ac:dyDescent="0.25">
      <c r="A18" s="28" t="s">
        <v>51</v>
      </c>
      <c r="B18" s="78">
        <f>IF(RES_hh_tes!B18=0,"",RES_hh_tes!B18/RES_hh_fec!B18)</f>
        <v>0.64010443997191624</v>
      </c>
      <c r="C18" s="78">
        <f>IF(RES_hh_tes!C18=0,"",RES_hh_tes!C18/RES_hh_fec!C18)</f>
        <v>0.64149488049749248</v>
      </c>
      <c r="D18" s="78">
        <f>IF(RES_hh_tes!D18=0,"",RES_hh_tes!D18/RES_hh_fec!D18)</f>
        <v>0.64319774288554432</v>
      </c>
      <c r="E18" s="78">
        <f>IF(RES_hh_tes!E18=0,"",RES_hh_tes!E18/RES_hh_fec!E18)</f>
        <v>0.64486850860496536</v>
      </c>
      <c r="F18" s="78">
        <f>IF(RES_hh_tes!F18=0,"",RES_hh_tes!F18/RES_hh_fec!F18)</f>
        <v>0.64788518967967357</v>
      </c>
      <c r="G18" s="78">
        <f>IF(RES_hh_tes!G18=0,"",RES_hh_tes!G18/RES_hh_fec!G18)</f>
        <v>0.65251385713209809</v>
      </c>
      <c r="H18" s="78">
        <f>IF(RES_hh_tes!H18=0,"",RES_hh_tes!H18/RES_hh_fec!H18)</f>
        <v>0.65826848031856866</v>
      </c>
      <c r="I18" s="78">
        <f>IF(RES_hh_tes!I18=0,"",RES_hh_tes!I18/RES_hh_fec!I18)</f>
        <v>0.66596432600273592</v>
      </c>
      <c r="J18" s="78">
        <f>IF(RES_hh_tes!J18=0,"",RES_hh_tes!J18/RES_hh_fec!J18)</f>
        <v>0.67675532347235268</v>
      </c>
      <c r="K18" s="78">
        <f>IF(RES_hh_tes!K18=0,"",RES_hh_tes!K18/RES_hh_fec!K18)</f>
        <v>0.68718762296422398</v>
      </c>
      <c r="L18" s="78">
        <f>IF(RES_hh_tes!L18=0,"",RES_hh_tes!L18/RES_hh_fec!L18)</f>
        <v>0.69877843889814517</v>
      </c>
      <c r="M18" s="78">
        <f>IF(RES_hh_tes!M18=0,"",RES_hh_tes!M18/RES_hh_fec!M18)</f>
        <v>0.71089055293169967</v>
      </c>
      <c r="N18" s="78">
        <f>IF(RES_hh_tes!N18=0,"",RES_hh_tes!N18/RES_hh_fec!N18)</f>
        <v>0.72475568410712798</v>
      </c>
      <c r="O18" s="78">
        <f>IF(RES_hh_tes!O18=0,"",RES_hh_tes!O18/RES_hh_fec!O18)</f>
        <v>0.73649025343694452</v>
      </c>
      <c r="P18" s="78">
        <f>IF(RES_hh_tes!P18=0,"",RES_hh_tes!P18/RES_hh_fec!P18)</f>
        <v>0.73768573563207718</v>
      </c>
      <c r="Q18" s="78">
        <f>IF(RES_hh_tes!Q18=0,"",RES_hh_tes!Q18/RES_hh_fec!Q18)</f>
        <v>0.73958182376785886</v>
      </c>
      <c r="R18" s="78">
        <f>IF(RES_hh_tes!R18=0,"",RES_hh_tes!R18/RES_hh_fec!R18)</f>
        <v>0.74337111966649605</v>
      </c>
      <c r="S18" s="78">
        <f>IF(RES_hh_tes!S18=0,"",RES_hh_tes!S18/RES_hh_fec!S18)</f>
        <v>0.75079817496446166</v>
      </c>
      <c r="T18" s="78">
        <f>IF(RES_hh_tes!T18=0,"",RES_hh_tes!T18/RES_hh_fec!T18)</f>
        <v>0.75819651797129839</v>
      </c>
      <c r="U18" s="78">
        <f>IF(RES_hh_tes!U18=0,"",RES_hh_tes!U18/RES_hh_fec!U18)</f>
        <v>0.76709041852014859</v>
      </c>
      <c r="V18" s="78">
        <f>IF(RES_hh_tes!V18=0,"",RES_hh_tes!V18/RES_hh_fec!V18)</f>
        <v>0.77816648228869023</v>
      </c>
      <c r="W18" s="78">
        <f>IF(RES_hh_tes!W18=0,"",RES_hh_tes!W18/RES_hh_fec!W18)</f>
        <v>0.791702740656958</v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0.57097985043221433</v>
      </c>
      <c r="C19" s="78">
        <f>IF(RES_hh_tes!C19=0,"",RES_hh_tes!C19/RES_hh_fec!C19)</f>
        <v>0.57398936894609587</v>
      </c>
      <c r="D19" s="78">
        <f>IF(RES_hh_tes!D19=0,"",RES_hh_tes!D19/RES_hh_fec!D19)</f>
        <v>0.57754958103394338</v>
      </c>
      <c r="E19" s="78">
        <f>IF(RES_hh_tes!E19=0,"",RES_hh_tes!E19/RES_hh_fec!E19)</f>
        <v>0.58159362805513726</v>
      </c>
      <c r="F19" s="78">
        <f>IF(RES_hh_tes!F19=0,"",RES_hh_tes!F19/RES_hh_fec!F19)</f>
        <v>0.5859326794841524</v>
      </c>
      <c r="G19" s="78">
        <f>IF(RES_hh_tes!G19=0,"",RES_hh_tes!G19/RES_hh_fec!G19)</f>
        <v>0.5908238507727287</v>
      </c>
      <c r="H19" s="78">
        <f>IF(RES_hh_tes!H19=0,"",RES_hh_tes!H19/RES_hh_fec!H19)</f>
        <v>0.59604812755056102</v>
      </c>
      <c r="I19" s="78">
        <f>IF(RES_hh_tes!I19=0,"",RES_hh_tes!I19/RES_hh_fec!I19)</f>
        <v>0.59894228002642491</v>
      </c>
      <c r="J19" s="78">
        <f>IF(RES_hh_tes!J19=0,"",RES_hh_tes!J19/RES_hh_fec!J19)</f>
        <v>0.60063023771883783</v>
      </c>
      <c r="K19" s="78">
        <f>IF(RES_hh_tes!K19=0,"",RES_hh_tes!K19/RES_hh_fec!K19)</f>
        <v>0.60384100955739428</v>
      </c>
      <c r="L19" s="78">
        <f>IF(RES_hh_tes!L19=0,"",RES_hh_tes!L19/RES_hh_fec!L19)</f>
        <v>0.60808104775389815</v>
      </c>
      <c r="M19" s="78">
        <f>IF(RES_hh_tes!M19=0,"",RES_hh_tes!M19/RES_hh_fec!M19)</f>
        <v>0.6147562086549363</v>
      </c>
      <c r="N19" s="78">
        <f>IF(RES_hh_tes!N19=0,"",RES_hh_tes!N19/RES_hh_fec!N19)</f>
        <v>0.62423775153588346</v>
      </c>
      <c r="O19" s="78">
        <f>IF(RES_hh_tes!O19=0,"",RES_hh_tes!O19/RES_hh_fec!O19)</f>
        <v>0.63894589139198643</v>
      </c>
      <c r="P19" s="78">
        <f>IF(RES_hh_tes!P19=0,"",RES_hh_tes!P19/RES_hh_fec!P19)</f>
        <v>0.65439315069663095</v>
      </c>
      <c r="Q19" s="78">
        <f>IF(RES_hh_tes!Q19=0,"",RES_hh_tes!Q19/RES_hh_fec!Q19)</f>
        <v>0.67283424991686558</v>
      </c>
      <c r="R19" s="78">
        <f>IF(RES_hh_tes!R19=0,"",RES_hh_tes!R19/RES_hh_fec!R19)</f>
        <v>0.69694653402223428</v>
      </c>
      <c r="S19" s="78">
        <f>IF(RES_hh_tes!S19=0,"",RES_hh_tes!S19/RES_hh_fec!S19)</f>
        <v>0.72110615705975922</v>
      </c>
      <c r="T19" s="78">
        <f>IF(RES_hh_tes!T19=0,"",RES_hh_tes!T19/RES_hh_fec!T19)</f>
        <v>0.74566139447328583</v>
      </c>
      <c r="U19" s="78">
        <f>IF(RES_hh_tes!U19=0,"",RES_hh_tes!U19/RES_hh_fec!U19)</f>
        <v>0.76760091175854794</v>
      </c>
      <c r="V19" s="78">
        <f>IF(RES_hh_tes!V19=0,"",RES_hh_tes!V19/RES_hh_fec!V19)</f>
        <v>0.78803175245692947</v>
      </c>
      <c r="W19" s="78">
        <f>IF(RES_hh_tes!W19=0,"",RES_hh_tes!W19/RES_hh_fec!W19)</f>
        <v>0.80443269674255857</v>
      </c>
      <c r="DA19" s="89" t="s">
        <v>432</v>
      </c>
    </row>
    <row r="20" spans="1:105" ht="12" customHeight="1" x14ac:dyDescent="0.25">
      <c r="A20" s="28" t="s">
        <v>205</v>
      </c>
      <c r="B20" s="78">
        <f>IF(RES_hh_tes!B20=0,"",RES_hh_tes!B20/RES_hh_fec!B20)</f>
        <v>0.51456318419408631</v>
      </c>
      <c r="C20" s="78">
        <f>IF(RES_hh_tes!C20=0,"",RES_hh_tes!C20/RES_hh_fec!C20)</f>
        <v>0.51696366019999951</v>
      </c>
      <c r="D20" s="78">
        <f>IF(RES_hh_tes!D20=0,"",RES_hh_tes!D20/RES_hh_fec!D20)</f>
        <v>0.51921542526142928</v>
      </c>
      <c r="E20" s="78">
        <f>IF(RES_hh_tes!E20=0,"",RES_hh_tes!E20/RES_hh_fec!E20)</f>
        <v>0.52137546182546446</v>
      </c>
      <c r="F20" s="78">
        <f>IF(RES_hh_tes!F20=0,"",RES_hh_tes!F20/RES_hh_fec!F20)</f>
        <v>0.52312570269759395</v>
      </c>
      <c r="G20" s="78">
        <f>IF(RES_hh_tes!G20=0,"",RES_hh_tes!G20/RES_hh_fec!G20)</f>
        <v>0.5257088676489956</v>
      </c>
      <c r="H20" s="78">
        <f>IF(RES_hh_tes!H20=0,"",RES_hh_tes!H20/RES_hh_fec!H20)</f>
        <v>0.52783306026367183</v>
      </c>
      <c r="I20" s="78">
        <f>IF(RES_hh_tes!I20=0,"",RES_hh_tes!I20/RES_hh_fec!I20)</f>
        <v>0.53104530416339879</v>
      </c>
      <c r="J20" s="78">
        <f>IF(RES_hh_tes!J20=0,"",RES_hh_tes!J20/RES_hh_fec!J20)</f>
        <v>0.53482081831076567</v>
      </c>
      <c r="K20" s="78">
        <f>IF(RES_hh_tes!K20=0,"",RES_hh_tes!K20/RES_hh_fec!K20)</f>
        <v>0.53881636104748121</v>
      </c>
      <c r="L20" s="78">
        <f>IF(RES_hh_tes!L20=0,"",RES_hh_tes!L20/RES_hh_fec!L20)</f>
        <v>0.54245394515028889</v>
      </c>
      <c r="M20" s="78">
        <f>IF(RES_hh_tes!M20=0,"",RES_hh_tes!M20/RES_hh_fec!M20)</f>
        <v>0.54613125451985478</v>
      </c>
      <c r="N20" s="78">
        <f>IF(RES_hh_tes!N20=0,"",RES_hh_tes!N20/RES_hh_fec!N20)</f>
        <v>0.5519805712137833</v>
      </c>
      <c r="O20" s="78">
        <f>IF(RES_hh_tes!O20=0,"",RES_hh_tes!O20/RES_hh_fec!O20)</f>
        <v>0.5586767875871097</v>
      </c>
      <c r="P20" s="78">
        <f>IF(RES_hh_tes!P20=0,"",RES_hh_tes!P20/RES_hh_fec!P20)</f>
        <v>0.5638911870354798</v>
      </c>
      <c r="Q20" s="78">
        <f>IF(RES_hh_tes!Q20=0,"",RES_hh_tes!Q20/RES_hh_fec!Q20)</f>
        <v>0.57512157149507659</v>
      </c>
      <c r="R20" s="78">
        <f>IF(RES_hh_tes!R20=0,"",RES_hh_tes!R20/RES_hh_fec!R20)</f>
        <v>0.59077665053790729</v>
      </c>
      <c r="S20" s="78">
        <f>IF(RES_hh_tes!S20=0,"",RES_hh_tes!S20/RES_hh_fec!S20)</f>
        <v>0.61275999038421169</v>
      </c>
      <c r="T20" s="78">
        <f>IF(RES_hh_tes!T20=0,"",RES_hh_tes!T20/RES_hh_fec!T20)</f>
        <v>0.63513889198237106</v>
      </c>
      <c r="U20" s="78">
        <f>IF(RES_hh_tes!U20=0,"",RES_hh_tes!U20/RES_hh_fec!U20)</f>
        <v>0.65428915903433027</v>
      </c>
      <c r="V20" s="78">
        <f>IF(RES_hh_tes!V20=0,"",RES_hh_tes!V20/RES_hh_fec!V20)</f>
        <v>0.67633195910988708</v>
      </c>
      <c r="W20" s="78">
        <f>IF(RES_hh_tes!W20=0,"",RES_hh_tes!W20/RES_hh_fec!W20)</f>
        <v>0.69451796464774063</v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0.53240807842817095</v>
      </c>
      <c r="C21" s="78">
        <f>IF(RES_hh_tes!C21=0,"",RES_hh_tes!C21/RES_hh_fec!C21)</f>
        <v>0.53810710277292573</v>
      </c>
      <c r="D21" s="78">
        <f>IF(RES_hh_tes!D21=0,"",RES_hh_tes!D21/RES_hh_fec!D21)</f>
        <v>0.54580926869959345</v>
      </c>
      <c r="E21" s="78">
        <f>IF(RES_hh_tes!E21=0,"",RES_hh_tes!E21/RES_hh_fec!E21)</f>
        <v>0.55390283222423664</v>
      </c>
      <c r="F21" s="78">
        <f>IF(RES_hh_tes!F21=0,"",RES_hh_tes!F21/RES_hh_fec!F21)</f>
        <v>0.56174610250334767</v>
      </c>
      <c r="G21" s="78">
        <f>IF(RES_hh_tes!G21=0,"",RES_hh_tes!G21/RES_hh_fec!G21)</f>
        <v>0.56846281398971976</v>
      </c>
      <c r="H21" s="78">
        <f>IF(RES_hh_tes!H21=0,"",RES_hh_tes!H21/RES_hh_fec!H21)</f>
        <v>0.57552700135393653</v>
      </c>
      <c r="I21" s="78">
        <f>IF(RES_hh_tes!I21=0,"",RES_hh_tes!I21/RES_hh_fec!I21)</f>
        <v>0.58237012171029656</v>
      </c>
      <c r="J21" s="78">
        <f>IF(RES_hh_tes!J21=0,"",RES_hh_tes!J21/RES_hh_fec!J21)</f>
        <v>0.59075705953564539</v>
      </c>
      <c r="K21" s="78">
        <f>IF(RES_hh_tes!K21=0,"",RES_hh_tes!K21/RES_hh_fec!K21)</f>
        <v>0.59890724415563723</v>
      </c>
      <c r="L21" s="78">
        <f>IF(RES_hh_tes!L21=0,"",RES_hh_tes!L21/RES_hh_fec!L21)</f>
        <v>0.60856250259416078</v>
      </c>
      <c r="M21" s="78">
        <f>IF(RES_hh_tes!M21=0,"",RES_hh_tes!M21/RES_hh_fec!M21)</f>
        <v>0.61812873346894825</v>
      </c>
      <c r="N21" s="78">
        <f>IF(RES_hh_tes!N21=0,"",RES_hh_tes!N21/RES_hh_fec!N21)</f>
        <v>0.63136818492179214</v>
      </c>
      <c r="O21" s="78">
        <f>IF(RES_hh_tes!O21=0,"",RES_hh_tes!O21/RES_hh_fec!O21)</f>
        <v>0.64382507007877654</v>
      </c>
      <c r="P21" s="78">
        <f>IF(RES_hh_tes!P21=0,"",RES_hh_tes!P21/RES_hh_fec!P21)</f>
        <v>0.65035628909276599</v>
      </c>
      <c r="Q21" s="78">
        <f>IF(RES_hh_tes!Q21=0,"",RES_hh_tes!Q21/RES_hh_fec!Q21)</f>
        <v>0.65782556883102739</v>
      </c>
      <c r="R21" s="78">
        <f>IF(RES_hh_tes!R21=0,"",RES_hh_tes!R21/RES_hh_fec!R21)</f>
        <v>0.66880781011635737</v>
      </c>
      <c r="S21" s="78">
        <f>IF(RES_hh_tes!S21=0,"",RES_hh_tes!S21/RES_hh_fec!S21)</f>
        <v>0.68542731683877323</v>
      </c>
      <c r="T21" s="78">
        <f>IF(RES_hh_tes!T21=0,"",RES_hh_tes!T21/RES_hh_fec!T21)</f>
        <v>0.70305332522903108</v>
      </c>
      <c r="U21" s="78">
        <f>IF(RES_hh_tes!U21=0,"",RES_hh_tes!U21/RES_hh_fec!U21)</f>
        <v>0.72036628940437231</v>
      </c>
      <c r="V21" s="78">
        <f>IF(RES_hh_tes!V21=0,"",RES_hh_tes!V21/RES_hh_fec!V21)</f>
        <v>0.73509882472713173</v>
      </c>
      <c r="W21" s="78">
        <f>IF(RES_hh_tes!W21=0,"",RES_hh_tes!W21/RES_hh_fec!W21)</f>
        <v>0.75148232136322868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0.47967156229652386</v>
      </c>
      <c r="C22" s="78">
        <f>IF(RES_hh_tes!C22=0,"",RES_hh_tes!C22/RES_hh_fec!C22)</f>
        <v>0.4844408956967739</v>
      </c>
      <c r="D22" s="78">
        <f>IF(RES_hh_tes!D22=0,"",RES_hh_tes!D22/RES_hh_fec!D22)</f>
        <v>0.48977962639757494</v>
      </c>
      <c r="E22" s="78">
        <f>IF(RES_hh_tes!E22=0,"",RES_hh_tes!E22/RES_hh_fec!E22)</f>
        <v>0.49525925735796555</v>
      </c>
      <c r="F22" s="78">
        <f>IF(RES_hh_tes!F22=0,"",RES_hh_tes!F22/RES_hh_fec!F22)</f>
        <v>0.50617869162238061</v>
      </c>
      <c r="G22" s="78">
        <f>IF(RES_hh_tes!G22=0,"",RES_hh_tes!G22/RES_hh_fec!G22)</f>
        <v>0.52944362282913449</v>
      </c>
      <c r="H22" s="78">
        <f>IF(RES_hh_tes!H22=0,"",RES_hh_tes!H22/RES_hh_fec!H22)</f>
        <v>0.55745838096552491</v>
      </c>
      <c r="I22" s="78">
        <f>IF(RES_hh_tes!I22=0,"",RES_hh_tes!I22/RES_hh_fec!I22)</f>
        <v>0.59281709299916119</v>
      </c>
      <c r="J22" s="78">
        <f>IF(RES_hh_tes!J22=0,"",RES_hh_tes!J22/RES_hh_fec!J22)</f>
        <v>0.61848386855974291</v>
      </c>
      <c r="K22" s="78">
        <f>IF(RES_hh_tes!K22=0,"",RES_hh_tes!K22/RES_hh_fec!K22)</f>
        <v>0.64768585772259557</v>
      </c>
      <c r="L22" s="78">
        <f>IF(RES_hh_tes!L22=0,"",RES_hh_tes!L22/RES_hh_fec!L22)</f>
        <v>0.67036929687271452</v>
      </c>
      <c r="M22" s="78">
        <f>IF(RES_hh_tes!M22=0,"",RES_hh_tes!M22/RES_hh_fec!M22)</f>
        <v>0.6936842604747816</v>
      </c>
      <c r="N22" s="78">
        <f>IF(RES_hh_tes!N22=0,"",RES_hh_tes!N22/RES_hh_fec!N22)</f>
        <v>0.71608055569000706</v>
      </c>
      <c r="O22" s="78">
        <f>IF(RES_hh_tes!O22=0,"",RES_hh_tes!O22/RES_hh_fec!O22)</f>
        <v>0.73180654532387546</v>
      </c>
      <c r="P22" s="78">
        <f>IF(RES_hh_tes!P22=0,"",RES_hh_tes!P22/RES_hh_fec!P22)</f>
        <v>0.73832738400572495</v>
      </c>
      <c r="Q22" s="78">
        <f>IF(RES_hh_tes!Q22=0,"",RES_hh_tes!Q22/RES_hh_fec!Q22)</f>
        <v>0.7451297862991737</v>
      </c>
      <c r="R22" s="78">
        <f>IF(RES_hh_tes!R22=0,"",RES_hh_tes!R22/RES_hh_fec!R22)</f>
        <v>0.74959947747981981</v>
      </c>
      <c r="S22" s="78">
        <f>IF(RES_hh_tes!S22=0,"",RES_hh_tes!S22/RES_hh_fec!S22)</f>
        <v>0.75461688169336105</v>
      </c>
      <c r="T22" s="78">
        <f>IF(RES_hh_tes!T22=0,"",RES_hh_tes!T22/RES_hh_fec!T22)</f>
        <v>0.76132909791337933</v>
      </c>
      <c r="U22" s="78">
        <f>IF(RES_hh_tes!U22=0,"",RES_hh_tes!U22/RES_hh_fec!U22)</f>
        <v>0.76931204630344174</v>
      </c>
      <c r="V22" s="78">
        <f>IF(RES_hh_tes!V22=0,"",RES_hh_tes!V22/RES_hh_fec!V22)</f>
        <v>0.77811839912980785</v>
      </c>
      <c r="W22" s="78">
        <f>IF(RES_hh_tes!W22=0,"",RES_hh_tes!W22/RES_hh_fec!W22)</f>
        <v>0.7924118281432857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 t="str">
        <f>IF(RES_hh_tes!B24=0,"",RES_hh_tes!B24/RES_hh_fec!B24)</f>
        <v/>
      </c>
      <c r="C24" s="78" t="str">
        <f>IF(RES_hh_tes!C24=0,"",RES_hh_tes!C24/RES_hh_fec!C24)</f>
        <v/>
      </c>
      <c r="D24" s="78" t="str">
        <f>IF(RES_hh_tes!D24=0,"",RES_hh_tes!D24/RES_hh_fec!D24)</f>
        <v/>
      </c>
      <c r="E24" s="78" t="str">
        <f>IF(RES_hh_tes!E24=0,"",RES_hh_tes!E24/RES_hh_fec!E24)</f>
        <v/>
      </c>
      <c r="F24" s="78" t="str">
        <f>IF(RES_hh_tes!F24=0,"",RES_hh_tes!F24/RES_hh_fec!F24)</f>
        <v/>
      </c>
      <c r="G24" s="78" t="str">
        <f>IF(RES_hh_tes!G24=0,"",RES_hh_tes!G24/RES_hh_fec!G24)</f>
        <v/>
      </c>
      <c r="H24" s="78" t="str">
        <f>IF(RES_hh_tes!H24=0,"",RES_hh_tes!H24/RES_hh_fec!H24)</f>
        <v/>
      </c>
      <c r="I24" s="78" t="str">
        <f>IF(RES_hh_tes!I24=0,"",RES_hh_tes!I24/RES_hh_fec!I24)</f>
        <v/>
      </c>
      <c r="J24" s="78" t="str">
        <f>IF(RES_hh_tes!J24=0,"",RES_hh_tes!J24/RES_hh_fec!J24)</f>
        <v/>
      </c>
      <c r="K24" s="78" t="str">
        <f>IF(RES_hh_tes!K24=0,"",RES_hh_tes!K24/RES_hh_fec!K24)</f>
        <v/>
      </c>
      <c r="L24" s="78" t="str">
        <f>IF(RES_hh_tes!L24=0,"",RES_hh_tes!L24/RES_hh_fec!L24)</f>
        <v/>
      </c>
      <c r="M24" s="78" t="str">
        <f>IF(RES_hh_tes!M24=0,"",RES_hh_tes!M24/RES_hh_fec!M24)</f>
        <v/>
      </c>
      <c r="N24" s="78" t="str">
        <f>IF(RES_hh_tes!N24=0,"",RES_hh_tes!N24/RES_hh_fec!N24)</f>
        <v/>
      </c>
      <c r="O24" s="78" t="str">
        <f>IF(RES_hh_tes!O24=0,"",RES_hh_tes!O24/RES_hh_fec!O24)</f>
        <v/>
      </c>
      <c r="P24" s="78" t="str">
        <f>IF(RES_hh_tes!P24=0,"",RES_hh_tes!P24/RES_hh_fec!P24)</f>
        <v/>
      </c>
      <c r="Q24" s="78" t="str">
        <f>IF(RES_hh_tes!Q24=0,"",RES_hh_tes!Q24/RES_hh_fec!Q24)</f>
        <v/>
      </c>
      <c r="R24" s="78" t="str">
        <f>IF(RES_hh_tes!R24=0,"",RES_hh_tes!R24/RES_hh_fec!R24)</f>
        <v/>
      </c>
      <c r="S24" s="78" t="str">
        <f>IF(RES_hh_tes!S24=0,"",RES_hh_tes!S24/RES_hh_fec!S24)</f>
        <v/>
      </c>
      <c r="T24" s="78" t="str">
        <f>IF(RES_hh_tes!T24=0,"",RES_hh_tes!T24/RES_hh_fec!T24)</f>
        <v/>
      </c>
      <c r="U24" s="78" t="str">
        <f>IF(RES_hh_tes!U24=0,"",RES_hh_tes!U24/RES_hh_fec!U24)</f>
        <v/>
      </c>
      <c r="V24" s="78" t="str">
        <f>IF(RES_hh_tes!V24=0,"",RES_hh_tes!V24/RES_hh_fec!V24)</f>
        <v/>
      </c>
      <c r="W24" s="78" t="str">
        <f>IF(RES_hh_tes!W24=0,"",RES_hh_tes!W24/RES_hh_fec!W24)</f>
        <v/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0.63968545298517998</v>
      </c>
      <c r="C25" s="79">
        <f>IF(RES_hh_tes!C25=0,"",RES_hh_tes!C25/RES_hh_fec!C25)</f>
        <v>0.64302868564971549</v>
      </c>
      <c r="D25" s="79">
        <f>IF(RES_hh_tes!D25=0,"",RES_hh_tes!D25/RES_hh_fec!D25)</f>
        <v>0.64663550156998084</v>
      </c>
      <c r="E25" s="79">
        <f>IF(RES_hh_tes!E25=0,"",RES_hh_tes!E25/RES_hh_fec!E25)</f>
        <v>0.65074530355200166</v>
      </c>
      <c r="F25" s="79">
        <f>IF(RES_hh_tes!F25=0,"",RES_hh_tes!F25/RES_hh_fec!F25)</f>
        <v>0.65532283028430249</v>
      </c>
      <c r="G25" s="79">
        <f>IF(RES_hh_tes!G25=0,"",RES_hh_tes!G25/RES_hh_fec!G25)</f>
        <v>0.66019051235818038</v>
      </c>
      <c r="H25" s="79">
        <f>IF(RES_hh_tes!H25=0,"",RES_hh_tes!H25/RES_hh_fec!H25)</f>
        <v>0.66535649463281055</v>
      </c>
      <c r="I25" s="79">
        <f>IF(RES_hh_tes!I25=0,"",RES_hh_tes!I25/RES_hh_fec!I25)</f>
        <v>0.66783836728286172</v>
      </c>
      <c r="J25" s="79">
        <f>IF(RES_hh_tes!J25=0,"",RES_hh_tes!J25/RES_hh_fec!J25)</f>
        <v>0.6687654004839062</v>
      </c>
      <c r="K25" s="79">
        <f>IF(RES_hh_tes!K25=0,"",RES_hh_tes!K25/RES_hh_fec!K25)</f>
        <v>0.67045528495529927</v>
      </c>
      <c r="L25" s="79">
        <f>IF(RES_hh_tes!L25=0,"",RES_hh_tes!L25/RES_hh_fec!L25)</f>
        <v>0.67214471625440519</v>
      </c>
      <c r="M25" s="79">
        <f>IF(RES_hh_tes!M25=0,"",RES_hh_tes!M25/RES_hh_fec!M25)</f>
        <v>0.67503452789521268</v>
      </c>
      <c r="N25" s="79">
        <f>IF(RES_hh_tes!N25=0,"",RES_hh_tes!N25/RES_hh_fec!N25)</f>
        <v>0.67953019684511051</v>
      </c>
      <c r="O25" s="79">
        <f>IF(RES_hh_tes!O25=0,"",RES_hh_tes!O25/RES_hh_fec!O25)</f>
        <v>0.6849940871129182</v>
      </c>
      <c r="P25" s="79">
        <f>IF(RES_hh_tes!P25=0,"",RES_hh_tes!P25/RES_hh_fec!P25)</f>
        <v>0.69049452160580671</v>
      </c>
      <c r="Q25" s="79">
        <f>IF(RES_hh_tes!Q25=0,"",RES_hh_tes!Q25/RES_hh_fec!Q25)</f>
        <v>0.69620132090595122</v>
      </c>
      <c r="R25" s="79">
        <f>IF(RES_hh_tes!R25=0,"",RES_hh_tes!R25/RES_hh_fec!R25)</f>
        <v>0.70367107288129349</v>
      </c>
      <c r="S25" s="79">
        <f>IF(RES_hh_tes!S25=0,"",RES_hh_tes!S25/RES_hh_fec!S25)</f>
        <v>0.71418896347368077</v>
      </c>
      <c r="T25" s="79">
        <f>IF(RES_hh_tes!T25=0,"",RES_hh_tes!T25/RES_hh_fec!T25)</f>
        <v>0.72610637443949777</v>
      </c>
      <c r="U25" s="79">
        <f>IF(RES_hh_tes!U25=0,"",RES_hh_tes!U25/RES_hh_fec!U25)</f>
        <v>0.74033347269586336</v>
      </c>
      <c r="V25" s="79">
        <f>IF(RES_hh_tes!V25=0,"",RES_hh_tes!V25/RES_hh_fec!V25)</f>
        <v>0.75367973723546167</v>
      </c>
      <c r="W25" s="79">
        <f>IF(RES_hh_tes!W25=0,"",RES_hh_tes!W25/RES_hh_fec!W25)</f>
        <v>0.76414737234091545</v>
      </c>
      <c r="DA25" s="90" t="s">
        <v>438</v>
      </c>
    </row>
    <row r="26" spans="1:105" ht="12" customHeight="1" x14ac:dyDescent="0.25">
      <c r="A26" s="32" t="s">
        <v>52</v>
      </c>
      <c r="B26" s="81">
        <f>IF(RES_hh_tes!B26=0,"",RES_hh_tes!B26/RES_hh_fec!B26)</f>
        <v>1.0000000000000002</v>
      </c>
      <c r="C26" s="81">
        <f>IF(RES_hh_tes!C26=0,"",RES_hh_tes!C26/RES_hh_fec!C26)</f>
        <v>0.99999999999999967</v>
      </c>
      <c r="D26" s="81">
        <f>IF(RES_hh_tes!D26=0,"",RES_hh_tes!D26/RES_hh_fec!D26)</f>
        <v>1</v>
      </c>
      <c r="E26" s="81">
        <f>IF(RES_hh_tes!E26=0,"",RES_hh_tes!E26/RES_hh_fec!E26)</f>
        <v>0.999999999999999</v>
      </c>
      <c r="F26" s="81">
        <f>IF(RES_hh_tes!F26=0,"",RES_hh_tes!F26/RES_hh_fec!F26)</f>
        <v>0.99999999999999978</v>
      </c>
      <c r="G26" s="81">
        <f>IF(RES_hh_tes!G26=0,"",RES_hh_tes!G26/RES_hh_fec!G26)</f>
        <v>0.99999999999999944</v>
      </c>
      <c r="H26" s="81">
        <f>IF(RES_hh_tes!H26=0,"",RES_hh_tes!H26/RES_hh_fec!H26)</f>
        <v>1.0000000000000004</v>
      </c>
      <c r="I26" s="81">
        <f>IF(RES_hh_tes!I26=0,"",RES_hh_tes!I26/RES_hh_fec!I26)</f>
        <v>0.99999999999999956</v>
      </c>
      <c r="J26" s="81">
        <f>IF(RES_hh_tes!J26=0,"",RES_hh_tes!J26/RES_hh_fec!J26)</f>
        <v>1.0000000000000007</v>
      </c>
      <c r="K26" s="81">
        <f>IF(RES_hh_tes!K26=0,"",RES_hh_tes!K26/RES_hh_fec!K26)</f>
        <v>1.0000000000000011</v>
      </c>
      <c r="L26" s="81">
        <f>IF(RES_hh_tes!L26=0,"",RES_hh_tes!L26/RES_hh_fec!L26)</f>
        <v>0.99999999999999856</v>
      </c>
      <c r="M26" s="81">
        <f>IF(RES_hh_tes!M26=0,"",RES_hh_tes!M26/RES_hh_fec!M26)</f>
        <v>0.99999999999999767</v>
      </c>
      <c r="N26" s="81">
        <f>IF(RES_hh_tes!N26=0,"",RES_hh_tes!N26/RES_hh_fec!N26)</f>
        <v>1.0000000000000002</v>
      </c>
      <c r="O26" s="81">
        <f>IF(RES_hh_tes!O26=0,"",RES_hh_tes!O26/RES_hh_fec!O26)</f>
        <v>0.99999999999999789</v>
      </c>
      <c r="P26" s="81">
        <f>IF(RES_hh_tes!P26=0,"",RES_hh_tes!P26/RES_hh_fec!P26)</f>
        <v>0.999999999999999</v>
      </c>
      <c r="Q26" s="81">
        <f>IF(RES_hh_tes!Q26=0,"",RES_hh_tes!Q26/RES_hh_fec!Q26)</f>
        <v>1.0000000000000029</v>
      </c>
      <c r="R26" s="81">
        <f>IF(RES_hh_tes!R26=0,"",RES_hh_tes!R26/RES_hh_fec!R26)</f>
        <v>1.0000000000000007</v>
      </c>
      <c r="S26" s="81">
        <f>IF(RES_hh_tes!S26=0,"",RES_hh_tes!S26/RES_hh_fec!S26)</f>
        <v>1.0000000000000033</v>
      </c>
      <c r="T26" s="81">
        <f>IF(RES_hh_tes!T26=0,"",RES_hh_tes!T26/RES_hh_fec!T26)</f>
        <v>0.99999999999999656</v>
      </c>
      <c r="U26" s="81">
        <f>IF(RES_hh_tes!U26=0,"",RES_hh_tes!U26/RES_hh_fec!U26)</f>
        <v>0.999999999999999</v>
      </c>
      <c r="V26" s="81">
        <f>IF(RES_hh_tes!V26=0,"",RES_hh_tes!V26/RES_hh_fec!V26)</f>
        <v>0.99999999999999423</v>
      </c>
      <c r="W26" s="81">
        <f>IF(RES_hh_tes!W26=0,"",RES_hh_tes!W26/RES_hh_fec!W26)</f>
        <v>0.99999999999999845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0.71146218763974955</v>
      </c>
      <c r="C27" s="70">
        <f>IF(RES_hh_tes!C27=0,"",RES_hh_tes!C27/RES_hh_fec!C27)</f>
        <v>0.71273061602468546</v>
      </c>
      <c r="D27" s="70">
        <f>IF(RES_hh_tes!D27=0,"",RES_hh_tes!D27/RES_hh_fec!D27)</f>
        <v>0.71496778404836603</v>
      </c>
      <c r="E27" s="70">
        <f>IF(RES_hh_tes!E27=0,"",RES_hh_tes!E27/RES_hh_fec!E27)</f>
        <v>0.71533264410995623</v>
      </c>
      <c r="F27" s="70">
        <f>IF(RES_hh_tes!F27=0,"",RES_hh_tes!F27/RES_hh_fec!F27)</f>
        <v>0.71580632798020283</v>
      </c>
      <c r="G27" s="70">
        <f>IF(RES_hh_tes!G27=0,"",RES_hh_tes!G27/RES_hh_fec!G27)</f>
        <v>0.71981194364406709</v>
      </c>
      <c r="H27" s="70">
        <f>IF(RES_hh_tes!H27=0,"",RES_hh_tes!H27/RES_hh_fec!H27)</f>
        <v>0.72187366813178799</v>
      </c>
      <c r="I27" s="70">
        <f>IF(RES_hh_tes!I27=0,"",RES_hh_tes!I27/RES_hh_fec!I27)</f>
        <v>0.72497754521698843</v>
      </c>
      <c r="J27" s="70">
        <f>IF(RES_hh_tes!J27=0,"",RES_hh_tes!J27/RES_hh_fec!J27)</f>
        <v>0.72530896310134896</v>
      </c>
      <c r="K27" s="70">
        <f>IF(RES_hh_tes!K27=0,"",RES_hh_tes!K27/RES_hh_fec!K27)</f>
        <v>0.7280085032044078</v>
      </c>
      <c r="L27" s="70">
        <f>IF(RES_hh_tes!L27=0,"",RES_hh_tes!L27/RES_hh_fec!L27)</f>
        <v>0.72694021847220369</v>
      </c>
      <c r="M27" s="70">
        <f>IF(RES_hh_tes!M27=0,"",RES_hh_tes!M27/RES_hh_fec!M27)</f>
        <v>0.72855662724458592</v>
      </c>
      <c r="N27" s="70">
        <f>IF(RES_hh_tes!N27=0,"",RES_hh_tes!N27/RES_hh_fec!N27)</f>
        <v>0.73130923705389228</v>
      </c>
      <c r="O27" s="70">
        <f>IF(RES_hh_tes!O27=0,"",RES_hh_tes!O27/RES_hh_fec!O27)</f>
        <v>0.73225380772297011</v>
      </c>
      <c r="P27" s="70">
        <f>IF(RES_hh_tes!P27=0,"",RES_hh_tes!P27/RES_hh_fec!P27)</f>
        <v>0.73570641135155235</v>
      </c>
      <c r="Q27" s="70">
        <f>IF(RES_hh_tes!Q27=0,"",RES_hh_tes!Q27/RES_hh_fec!Q27)</f>
        <v>0.73981550187830003</v>
      </c>
      <c r="R27" s="70">
        <f>IF(RES_hh_tes!R27=0,"",RES_hh_tes!R27/RES_hh_fec!R27)</f>
        <v>0.74428331331972974</v>
      </c>
      <c r="S27" s="70">
        <f>IF(RES_hh_tes!S27=0,"",RES_hh_tes!S27/RES_hh_fec!S27)</f>
        <v>0.75029257054293552</v>
      </c>
      <c r="T27" s="70">
        <f>IF(RES_hh_tes!T27=0,"",RES_hh_tes!T27/RES_hh_fec!T27)</f>
        <v>0.75873541784480192</v>
      </c>
      <c r="U27" s="70">
        <f>IF(RES_hh_tes!U27=0,"",RES_hh_tes!U27/RES_hh_fec!U27)</f>
        <v>0.76830004077228398</v>
      </c>
      <c r="V27" s="70">
        <f>IF(RES_hh_tes!V27=0,"",RES_hh_tes!V27/RES_hh_fec!V27)</f>
        <v>0.78190384347322484</v>
      </c>
      <c r="W27" s="70">
        <f>IF(RES_hh_tes!W27=0,"",RES_hh_tes!W27/RES_hh_fec!W27)</f>
        <v>0.79303882597720499</v>
      </c>
      <c r="DA27" s="88" t="s">
        <v>293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0.58522081035549955</v>
      </c>
      <c r="C29" s="78">
        <f>IF(RES_hh_tes!C29=0,"",RES_hh_tes!C29/RES_hh_fec!C29)</f>
        <v>0.58628511243870518</v>
      </c>
      <c r="D29" s="78">
        <f>IF(RES_hh_tes!D29=0,"",RES_hh_tes!D29/RES_hh_fec!D29)</f>
        <v>0.58748847774438528</v>
      </c>
      <c r="E29" s="78">
        <f>IF(RES_hh_tes!E29=0,"",RES_hh_tes!E29/RES_hh_fec!E29)</f>
        <v>0.58884587688929702</v>
      </c>
      <c r="F29" s="78">
        <f>IF(RES_hh_tes!F29=0,"",RES_hh_tes!F29/RES_hh_fec!F29)</f>
        <v>0.590359620630175</v>
      </c>
      <c r="G29" s="78">
        <f>IF(RES_hh_tes!G29=0,"",RES_hh_tes!G29/RES_hh_fec!G29)</f>
        <v>0.59208728224566121</v>
      </c>
      <c r="H29" s="78">
        <f>IF(RES_hh_tes!H29=0,"",RES_hh_tes!H29/RES_hh_fec!H29)</f>
        <v>0.59393577971623346</v>
      </c>
      <c r="I29" s="78">
        <f>IF(RES_hh_tes!I29=0,"",RES_hh_tes!I29/RES_hh_fec!I29)</f>
        <v>0.59494701548499229</v>
      </c>
      <c r="J29" s="78">
        <f>IF(RES_hh_tes!J29=0,"",RES_hh_tes!J29/RES_hh_fec!J29)</f>
        <v>0.59553467426258244</v>
      </c>
      <c r="K29" s="78">
        <f>IF(RES_hh_tes!K29=0,"",RES_hh_tes!K29/RES_hh_fec!K29)</f>
        <v>0.59634614012407527</v>
      </c>
      <c r="L29" s="78">
        <f>IF(RES_hh_tes!L29=0,"",RES_hh_tes!L29/RES_hh_fec!L29)</f>
        <v>0.59718914192456984</v>
      </c>
      <c r="M29" s="78">
        <f>IF(RES_hh_tes!M29=0,"",RES_hh_tes!M29/RES_hh_fec!M29)</f>
        <v>0.59798466972769304</v>
      </c>
      <c r="N29" s="78">
        <f>IF(RES_hh_tes!N29=0,"",RES_hh_tes!N29/RES_hh_fec!N29)</f>
        <v>0.59866219522972197</v>
      </c>
      <c r="O29" s="78">
        <f>IF(RES_hh_tes!O29=0,"",RES_hh_tes!O29/RES_hh_fec!O29)</f>
        <v>0.59918944130714702</v>
      </c>
      <c r="P29" s="78">
        <f>IF(RES_hh_tes!P29=0,"",RES_hh_tes!P29/RES_hh_fec!P29)</f>
        <v>0.59945250943085937</v>
      </c>
      <c r="Q29" s="78">
        <f>IF(RES_hh_tes!Q29=0,"",RES_hh_tes!Q29/RES_hh_fec!Q29)</f>
        <v>0.59965777020976463</v>
      </c>
      <c r="R29" s="78">
        <f>IF(RES_hh_tes!R29=0,"",RES_hh_tes!R29/RES_hh_fec!R29)</f>
        <v>0.60037949550365921</v>
      </c>
      <c r="S29" s="78">
        <f>IF(RES_hh_tes!S29=0,"",RES_hh_tes!S29/RES_hh_fec!S29)</f>
        <v>0.60175424552313161</v>
      </c>
      <c r="T29" s="78">
        <f>IF(RES_hh_tes!T29=0,"",RES_hh_tes!T29/RES_hh_fec!T29)</f>
        <v>0.60343317988402656</v>
      </c>
      <c r="U29" s="78">
        <f>IF(RES_hh_tes!U29=0,"",RES_hh_tes!U29/RES_hh_fec!U29)</f>
        <v>0.60559035072232414</v>
      </c>
      <c r="V29" s="78">
        <f>IF(RES_hh_tes!V29=0,"",RES_hh_tes!V29/RES_hh_fec!V29)</f>
        <v>0.60836400616586284</v>
      </c>
      <c r="W29" s="78">
        <f>IF(RES_hh_tes!W29=0,"",RES_hh_tes!W29/RES_hh_fec!W29)</f>
        <v>0.61157515820806529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0.58021615557885053</v>
      </c>
      <c r="C30" s="78">
        <f>IF(RES_hh_tes!C30=0,"",RES_hh_tes!C30/RES_hh_fec!C30)</f>
        <v>0.5814963222037719</v>
      </c>
      <c r="D30" s="78">
        <f>IF(RES_hh_tes!D30=0,"",RES_hh_tes!D30/RES_hh_fec!D30)</f>
        <v>0.58308752176672696</v>
      </c>
      <c r="E30" s="78">
        <f>IF(RES_hh_tes!E30=0,"",RES_hh_tes!E30/RES_hh_fec!E30)</f>
        <v>0.58475320164239919</v>
      </c>
      <c r="F30" s="78">
        <f>IF(RES_hh_tes!F30=0,"",RES_hh_tes!F30/RES_hh_fec!F30)</f>
        <v>0.58642143315605966</v>
      </c>
      <c r="G30" s="78">
        <f>IF(RES_hh_tes!G30=0,"",RES_hh_tes!G30/RES_hh_fec!G30)</f>
        <v>0.58804660439811973</v>
      </c>
      <c r="H30" s="78">
        <f>IF(RES_hh_tes!H30=0,"",RES_hh_tes!H30/RES_hh_fec!H30)</f>
        <v>0.58983081337242571</v>
      </c>
      <c r="I30" s="78">
        <f>IF(RES_hh_tes!I30=0,"",RES_hh_tes!I30/RES_hh_fec!I30)</f>
        <v>0.59088588290318</v>
      </c>
      <c r="J30" s="78">
        <f>IF(RES_hh_tes!J30=0,"",RES_hh_tes!J30/RES_hh_fec!J30)</f>
        <v>0.59176639751652982</v>
      </c>
      <c r="K30" s="78">
        <f>IF(RES_hh_tes!K30=0,"",RES_hh_tes!K30/RES_hh_fec!K30)</f>
        <v>0.59288627559919538</v>
      </c>
      <c r="L30" s="78">
        <f>IF(RES_hh_tes!L30=0,"",RES_hh_tes!L30/RES_hh_fec!L30)</f>
        <v>0.59407167190092225</v>
      </c>
      <c r="M30" s="78">
        <f>IF(RES_hh_tes!M30=0,"",RES_hh_tes!M30/RES_hh_fec!M30)</f>
        <v>0.595073335541493</v>
      </c>
      <c r="N30" s="78">
        <f>IF(RES_hh_tes!N30=0,"",RES_hh_tes!N30/RES_hh_fec!N30)</f>
        <v>0.59587227086583172</v>
      </c>
      <c r="O30" s="78">
        <f>IF(RES_hh_tes!O30=0,"",RES_hh_tes!O30/RES_hh_fec!O30)</f>
        <v>0.59646316563303203</v>
      </c>
      <c r="P30" s="78">
        <f>IF(RES_hh_tes!P30=0,"",RES_hh_tes!P30/RES_hh_fec!P30)</f>
        <v>0.59677501962501656</v>
      </c>
      <c r="Q30" s="78">
        <f>IF(RES_hh_tes!Q30=0,"",RES_hh_tes!Q30/RES_hh_fec!Q30)</f>
        <v>0.5970336456658123</v>
      </c>
      <c r="R30" s="78">
        <f>IF(RES_hh_tes!R30=0,"",RES_hh_tes!R30/RES_hh_fec!R30)</f>
        <v>0.59779171615187465</v>
      </c>
      <c r="S30" s="78">
        <f>IF(RES_hh_tes!S30=0,"",RES_hh_tes!S30/RES_hh_fec!S30)</f>
        <v>0.59954797281828653</v>
      </c>
      <c r="T30" s="78">
        <f>IF(RES_hh_tes!T30=0,"",RES_hh_tes!T30/RES_hh_fec!T30)</f>
        <v>0.60224273016250929</v>
      </c>
      <c r="U30" s="78">
        <f>IF(RES_hh_tes!U30=0,"",RES_hh_tes!U30/RES_hh_fec!U30)</f>
        <v>0.60555260660678467</v>
      </c>
      <c r="V30" s="78">
        <f>IF(RES_hh_tes!V30=0,"",RES_hh_tes!V30/RES_hh_fec!V30)</f>
        <v>0.60919086089982166</v>
      </c>
      <c r="W30" s="78">
        <f>IF(RES_hh_tes!W30=0,"",RES_hh_tes!W30/RES_hh_fec!W30)</f>
        <v>0.61337060882334593</v>
      </c>
      <c r="DA30" s="89" t="s">
        <v>442</v>
      </c>
    </row>
    <row r="31" spans="1:105" ht="12" customHeight="1" x14ac:dyDescent="0.25">
      <c r="A31" s="28" t="s">
        <v>207</v>
      </c>
      <c r="B31" s="78" t="str">
        <f>IF(RES_hh_tes!B31=0,"",RES_hh_tes!B31/RES_hh_fec!B31)</f>
        <v/>
      </c>
      <c r="C31" s="78" t="str">
        <f>IF(RES_hh_tes!C31=0,"",RES_hh_tes!C31/RES_hh_fec!C31)</f>
        <v/>
      </c>
      <c r="D31" s="78" t="str">
        <f>IF(RES_hh_tes!D31=0,"",RES_hh_tes!D31/RES_hh_fec!D31)</f>
        <v/>
      </c>
      <c r="E31" s="78" t="str">
        <f>IF(RES_hh_tes!E31=0,"",RES_hh_tes!E31/RES_hh_fec!E31)</f>
        <v/>
      </c>
      <c r="F31" s="78" t="str">
        <f>IF(RES_hh_tes!F31=0,"",RES_hh_tes!F31/RES_hh_fec!F31)</f>
        <v/>
      </c>
      <c r="G31" s="78" t="str">
        <f>IF(RES_hh_tes!G31=0,"",RES_hh_tes!G31/RES_hh_fec!G31)</f>
        <v/>
      </c>
      <c r="H31" s="78" t="str">
        <f>IF(RES_hh_tes!H31=0,"",RES_hh_tes!H31/RES_hh_fec!H31)</f>
        <v/>
      </c>
      <c r="I31" s="78" t="str">
        <f>IF(RES_hh_tes!I31=0,"",RES_hh_tes!I31/RES_hh_fec!I31)</f>
        <v/>
      </c>
      <c r="J31" s="78" t="str">
        <f>IF(RES_hh_tes!J31=0,"",RES_hh_tes!J31/RES_hh_fec!J31)</f>
        <v/>
      </c>
      <c r="K31" s="78" t="str">
        <f>IF(RES_hh_tes!K31=0,"",RES_hh_tes!K31/RES_hh_fec!K31)</f>
        <v/>
      </c>
      <c r="L31" s="78" t="str">
        <f>IF(RES_hh_tes!L31=0,"",RES_hh_tes!L31/RES_hh_fec!L31)</f>
        <v/>
      </c>
      <c r="M31" s="78" t="str">
        <f>IF(RES_hh_tes!M31=0,"",RES_hh_tes!M31/RES_hh_fec!M31)</f>
        <v/>
      </c>
      <c r="N31" s="78" t="str">
        <f>IF(RES_hh_tes!N31=0,"",RES_hh_tes!N31/RES_hh_fec!N31)</f>
        <v/>
      </c>
      <c r="O31" s="78" t="str">
        <f>IF(RES_hh_tes!O31=0,"",RES_hh_tes!O31/RES_hh_fec!O31)</f>
        <v/>
      </c>
      <c r="P31" s="78" t="str">
        <f>IF(RES_hh_tes!P31=0,"",RES_hh_tes!P31/RES_hh_fec!P31)</f>
        <v/>
      </c>
      <c r="Q31" s="78" t="str">
        <f>IF(RES_hh_tes!Q31=0,"",RES_hh_tes!Q31/RES_hh_fec!Q31)</f>
        <v/>
      </c>
      <c r="R31" s="78" t="str">
        <f>IF(RES_hh_tes!R31=0,"",RES_hh_tes!R31/RES_hh_fec!R31)</f>
        <v/>
      </c>
      <c r="S31" s="78" t="str">
        <f>IF(RES_hh_tes!S31=0,"",RES_hh_tes!S31/RES_hh_fec!S31)</f>
        <v/>
      </c>
      <c r="T31" s="78" t="str">
        <f>IF(RES_hh_tes!T31=0,"",RES_hh_tes!T31/RES_hh_fec!T31)</f>
        <v/>
      </c>
      <c r="U31" s="78" t="str">
        <f>IF(RES_hh_tes!U31=0,"",RES_hh_tes!U31/RES_hh_fec!U31)</f>
        <v/>
      </c>
      <c r="V31" s="78" t="str">
        <f>IF(RES_hh_tes!V31=0,"",RES_hh_tes!V31/RES_hh_fec!V31)</f>
        <v/>
      </c>
      <c r="W31" s="78" t="str">
        <f>IF(RES_hh_tes!W31=0,"",RES_hh_tes!W31/RES_hh_fec!W31)</f>
        <v/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0.73845443591919402</v>
      </c>
      <c r="C32" s="81">
        <f>IF(RES_hh_tes!C32=0,"",RES_hh_tes!C32/RES_hh_fec!C32)</f>
        <v>0.74090523053273161</v>
      </c>
      <c r="D32" s="81">
        <f>IF(RES_hh_tes!D32=0,"",RES_hh_tes!D32/RES_hh_fec!D32)</f>
        <v>0.74351765363638167</v>
      </c>
      <c r="E32" s="81">
        <f>IF(RES_hh_tes!E32=0,"",RES_hh_tes!E32/RES_hh_fec!E32)</f>
        <v>0.74630820980005264</v>
      </c>
      <c r="F32" s="81">
        <f>IF(RES_hh_tes!F32=0,"",RES_hh_tes!F32/RES_hh_fec!F32)</f>
        <v>0.74925904699946755</v>
      </c>
      <c r="G32" s="81">
        <f>IF(RES_hh_tes!G32=0,"",RES_hh_tes!G32/RES_hh_fec!G32)</f>
        <v>0.75268326943772546</v>
      </c>
      <c r="H32" s="81">
        <f>IF(RES_hh_tes!H32=0,"",RES_hh_tes!H32/RES_hh_fec!H32)</f>
        <v>0.75631822878985433</v>
      </c>
      <c r="I32" s="81">
        <f>IF(RES_hh_tes!I32=0,"",RES_hh_tes!I32/RES_hh_fec!I32)</f>
        <v>0.75845297699148673</v>
      </c>
      <c r="J32" s="81">
        <f>IF(RES_hh_tes!J32=0,"",RES_hh_tes!J32/RES_hh_fec!J32)</f>
        <v>0.75981172363752014</v>
      </c>
      <c r="K32" s="81">
        <f>IF(RES_hh_tes!K32=0,"",RES_hh_tes!K32/RES_hh_fec!K32)</f>
        <v>0.76169026355911118</v>
      </c>
      <c r="L32" s="81">
        <f>IF(RES_hh_tes!L32=0,"",RES_hh_tes!L32/RES_hh_fec!L32)</f>
        <v>0.76351584925418892</v>
      </c>
      <c r="M32" s="81">
        <f>IF(RES_hh_tes!M32=0,"",RES_hh_tes!M32/RES_hh_fec!M32)</f>
        <v>0.76547207561824904</v>
      </c>
      <c r="N32" s="81">
        <f>IF(RES_hh_tes!N32=0,"",RES_hh_tes!N32/RES_hh_fec!N32)</f>
        <v>0.76806721553167556</v>
      </c>
      <c r="O32" s="81">
        <f>IF(RES_hh_tes!O32=0,"",RES_hh_tes!O32/RES_hh_fec!O32)</f>
        <v>0.77128961591671374</v>
      </c>
      <c r="P32" s="81">
        <f>IF(RES_hh_tes!P32=0,"",RES_hh_tes!P32/RES_hh_fec!P32)</f>
        <v>0.77448209805337054</v>
      </c>
      <c r="Q32" s="81">
        <f>IF(RES_hh_tes!Q32=0,"",RES_hh_tes!Q32/RES_hh_fec!Q32)</f>
        <v>0.77916836675489409</v>
      </c>
      <c r="R32" s="81">
        <f>IF(RES_hh_tes!R32=0,"",RES_hh_tes!R32/RES_hh_fec!R32)</f>
        <v>0.78574838873923691</v>
      </c>
      <c r="S32" s="81">
        <f>IF(RES_hh_tes!S32=0,"",RES_hh_tes!S32/RES_hh_fec!S32)</f>
        <v>0.79494483230746515</v>
      </c>
      <c r="T32" s="81">
        <f>IF(RES_hh_tes!T32=0,"",RES_hh_tes!T32/RES_hh_fec!T32)</f>
        <v>0.8058486623787533</v>
      </c>
      <c r="U32" s="81">
        <f>IF(RES_hh_tes!U32=0,"",RES_hh_tes!U32/RES_hh_fec!U32)</f>
        <v>0.81754090352734776</v>
      </c>
      <c r="V32" s="81">
        <f>IF(RES_hh_tes!V32=0,"",RES_hh_tes!V32/RES_hh_fec!V32)</f>
        <v>0.83112527982281681</v>
      </c>
      <c r="W32" s="81">
        <f>IF(RES_hh_tes!W32=0,"",RES_hh_tes!W32/RES_hh_fec!W32)</f>
        <v>0.84372332161802321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6935.7576233460013</v>
      </c>
      <c r="C3" s="65">
        <f t="shared" si="0"/>
        <v>7339.7664975023999</v>
      </c>
      <c r="D3" s="65">
        <f t="shared" si="0"/>
        <v>7329.4540397256005</v>
      </c>
      <c r="E3" s="65">
        <f t="shared" si="0"/>
        <v>7616.236023873601</v>
      </c>
      <c r="F3" s="65">
        <f t="shared" si="0"/>
        <v>7772.4730005180027</v>
      </c>
      <c r="G3" s="65">
        <f t="shared" si="0"/>
        <v>8248.0276544856006</v>
      </c>
      <c r="H3" s="65">
        <f t="shared" si="0"/>
        <v>8096.4005436551988</v>
      </c>
      <c r="I3" s="65">
        <f t="shared" si="0"/>
        <v>7948.9545568836002</v>
      </c>
      <c r="J3" s="65">
        <f t="shared" si="0"/>
        <v>8721.312136969198</v>
      </c>
      <c r="K3" s="65">
        <f t="shared" si="0"/>
        <v>8531.7139501019956</v>
      </c>
      <c r="L3" s="65">
        <f t="shared" si="0"/>
        <v>8788.5297421200012</v>
      </c>
      <c r="M3" s="65">
        <f t="shared" si="0"/>
        <v>7570.109976862801</v>
      </c>
      <c r="N3" s="65">
        <f t="shared" si="0"/>
        <v>7088.3565114635994</v>
      </c>
      <c r="O3" s="65">
        <f t="shared" si="0"/>
        <v>6904.8372296579983</v>
      </c>
      <c r="P3" s="65">
        <f t="shared" si="0"/>
        <v>6094.8733755984003</v>
      </c>
      <c r="Q3" s="65">
        <f t="shared" si="0"/>
        <v>6525.3639269484001</v>
      </c>
      <c r="R3" s="65">
        <f t="shared" ref="R3:V3" si="1">SUM(R4,R15,R17,R27)</f>
        <v>6809.7978307631975</v>
      </c>
      <c r="S3" s="65">
        <f t="shared" si="1"/>
        <v>6466.1151351095959</v>
      </c>
      <c r="T3" s="65">
        <f t="shared" si="1"/>
        <v>6951.1859863295995</v>
      </c>
      <c r="U3" s="65">
        <f t="shared" si="1"/>
        <v>6688.8005752836016</v>
      </c>
      <c r="V3" s="65">
        <f t="shared" si="1"/>
        <v>7308.8212420116033</v>
      </c>
      <c r="W3" s="65">
        <f t="shared" ref="W3" si="2">SUM(W4,W15,W17,W27)</f>
        <v>6836.2884122064061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5996.4480893866239</v>
      </c>
      <c r="C4" s="69">
        <f t="shared" si="3"/>
        <v>6403.1674085939585</v>
      </c>
      <c r="D4" s="69">
        <f t="shared" si="3"/>
        <v>6371.261886066166</v>
      </c>
      <c r="E4" s="69">
        <f t="shared" si="3"/>
        <v>6688.4663528816491</v>
      </c>
      <c r="F4" s="69">
        <f t="shared" si="3"/>
        <v>6828.4909921124799</v>
      </c>
      <c r="G4" s="69">
        <f t="shared" si="3"/>
        <v>7319.1161108397691</v>
      </c>
      <c r="H4" s="69">
        <f t="shared" si="3"/>
        <v>7194.1372132122469</v>
      </c>
      <c r="I4" s="69">
        <f t="shared" si="3"/>
        <v>7006.9530312940115</v>
      </c>
      <c r="J4" s="69">
        <f t="shared" si="3"/>
        <v>7703.1637546241864</v>
      </c>
      <c r="K4" s="69">
        <f t="shared" si="3"/>
        <v>7440.191211650872</v>
      </c>
      <c r="L4" s="69">
        <f t="shared" si="3"/>
        <v>7699.7532471430914</v>
      </c>
      <c r="M4" s="69">
        <f t="shared" si="3"/>
        <v>6470.3168097725202</v>
      </c>
      <c r="N4" s="69">
        <f t="shared" si="3"/>
        <v>5956.244734774622</v>
      </c>
      <c r="O4" s="69">
        <f t="shared" si="3"/>
        <v>5815.9427044829463</v>
      </c>
      <c r="P4" s="69">
        <f t="shared" si="3"/>
        <v>5048.3421727176628</v>
      </c>
      <c r="Q4" s="69">
        <f t="shared" si="3"/>
        <v>5456.5342738661766</v>
      </c>
      <c r="R4" s="69">
        <f t="shared" ref="R4:V4" si="4">SUM(R5:R14)</f>
        <v>5687.861130020945</v>
      </c>
      <c r="S4" s="69">
        <f t="shared" si="4"/>
        <v>5306.20788672451</v>
      </c>
      <c r="T4" s="69">
        <f t="shared" si="4"/>
        <v>5759.9303229080533</v>
      </c>
      <c r="U4" s="69">
        <f t="shared" si="4"/>
        <v>5509.1113750141903</v>
      </c>
      <c r="V4" s="69">
        <f t="shared" si="4"/>
        <v>6037.9266757339656</v>
      </c>
      <c r="W4" s="69">
        <f t="shared" ref="W4" si="5">SUM(W5:W14)</f>
        <v>5648.255435366631</v>
      </c>
      <c r="DA4" s="88" t="s">
        <v>265</v>
      </c>
    </row>
    <row r="5" spans="1:105" ht="12" customHeight="1" x14ac:dyDescent="0.25">
      <c r="A5" s="28" t="s">
        <v>51</v>
      </c>
      <c r="B5" s="72">
        <v>2094.1673362114689</v>
      </c>
      <c r="C5" s="72">
        <v>2009.6031321722264</v>
      </c>
      <c r="D5" s="72">
        <v>1977.9990782300854</v>
      </c>
      <c r="E5" s="72">
        <v>1898.2900234780516</v>
      </c>
      <c r="F5" s="72">
        <v>1872.2604351040602</v>
      </c>
      <c r="G5" s="72">
        <v>1973.6157889730709</v>
      </c>
      <c r="H5" s="72">
        <v>1916.3020918442651</v>
      </c>
      <c r="I5" s="72">
        <v>1826.2164689382571</v>
      </c>
      <c r="J5" s="72">
        <v>1931.868046358913</v>
      </c>
      <c r="K5" s="72">
        <v>1986.8678393598805</v>
      </c>
      <c r="L5" s="72">
        <v>1866.4893535362082</v>
      </c>
      <c r="M5" s="72">
        <v>1690.8149920206108</v>
      </c>
      <c r="N5" s="72">
        <v>1680.8712552198481</v>
      </c>
      <c r="O5" s="72">
        <v>1775.2656404819368</v>
      </c>
      <c r="P5" s="72">
        <v>1593.8328995596764</v>
      </c>
      <c r="Q5" s="72">
        <v>1663.6295503786296</v>
      </c>
      <c r="R5" s="72">
        <v>1681.7521568591753</v>
      </c>
      <c r="S5" s="72">
        <v>1402.2206880617712</v>
      </c>
      <c r="T5" s="72">
        <v>1492.7592097305035</v>
      </c>
      <c r="U5" s="72">
        <v>1342.8888044584908</v>
      </c>
      <c r="V5" s="72">
        <v>1393.4134889670795</v>
      </c>
      <c r="W5" s="72">
        <v>1291.2085624555161</v>
      </c>
      <c r="DA5" s="89" t="s">
        <v>446</v>
      </c>
    </row>
    <row r="6" spans="1:105" ht="12" customHeight="1" x14ac:dyDescent="0.25">
      <c r="A6" s="28" t="s">
        <v>74</v>
      </c>
      <c r="B6" s="72">
        <v>132.77630785013912</v>
      </c>
      <c r="C6" s="72">
        <v>133.07051855738834</v>
      </c>
      <c r="D6" s="72">
        <v>121.25537020609903</v>
      </c>
      <c r="E6" s="72">
        <v>114.87271107402123</v>
      </c>
      <c r="F6" s="72">
        <v>112.43438205885407</v>
      </c>
      <c r="G6" s="72">
        <v>123.67124791041275</v>
      </c>
      <c r="H6" s="72">
        <v>115.29070760155405</v>
      </c>
      <c r="I6" s="72">
        <v>107.16088297936771</v>
      </c>
      <c r="J6" s="72">
        <v>90.00747466978838</v>
      </c>
      <c r="K6" s="72">
        <v>61.310522349800593</v>
      </c>
      <c r="L6" s="72">
        <v>81.437456400351479</v>
      </c>
      <c r="M6" s="72">
        <v>71.227814252424949</v>
      </c>
      <c r="N6" s="72">
        <v>68.286019614252211</v>
      </c>
      <c r="O6" s="72">
        <v>83.312091254552811</v>
      </c>
      <c r="P6" s="72">
        <v>73.15184713541845</v>
      </c>
      <c r="Q6" s="72">
        <v>75.352738565199985</v>
      </c>
      <c r="R6" s="72">
        <v>99.633198319200048</v>
      </c>
      <c r="S6" s="72">
        <v>96.553305053328927</v>
      </c>
      <c r="T6" s="72">
        <v>110.57988337659121</v>
      </c>
      <c r="U6" s="72">
        <v>102.00448479461608</v>
      </c>
      <c r="V6" s="72">
        <v>112.74018154101049</v>
      </c>
      <c r="W6" s="72">
        <v>97.416099084516929</v>
      </c>
      <c r="DA6" s="89" t="s">
        <v>447</v>
      </c>
    </row>
    <row r="7" spans="1:105" ht="12" customHeight="1" x14ac:dyDescent="0.25">
      <c r="A7" s="28" t="s">
        <v>205</v>
      </c>
      <c r="B7" s="72">
        <v>2930.0604334320865</v>
      </c>
      <c r="C7" s="72">
        <v>3325.1094305670267</v>
      </c>
      <c r="D7" s="72">
        <v>3353.4073194962671</v>
      </c>
      <c r="E7" s="72">
        <v>3618.3562835591574</v>
      </c>
      <c r="F7" s="72">
        <v>3662.8148019155715</v>
      </c>
      <c r="G7" s="72">
        <v>4014.1771323092444</v>
      </c>
      <c r="H7" s="72">
        <v>3901.3655032278748</v>
      </c>
      <c r="I7" s="72">
        <v>3902.9169855218547</v>
      </c>
      <c r="J7" s="72">
        <v>4354.2950448406527</v>
      </c>
      <c r="K7" s="72">
        <v>4173.5483154488047</v>
      </c>
      <c r="L7" s="72">
        <v>4356.04571743612</v>
      </c>
      <c r="M7" s="72">
        <v>3625.8020273064499</v>
      </c>
      <c r="N7" s="72">
        <v>3084.7171269127816</v>
      </c>
      <c r="O7" s="72">
        <v>2823.6761802496662</v>
      </c>
      <c r="P7" s="72">
        <v>2403.2547407869856</v>
      </c>
      <c r="Q7" s="72">
        <v>2690.5009426922757</v>
      </c>
      <c r="R7" s="72">
        <v>2864.7654229652326</v>
      </c>
      <c r="S7" s="72">
        <v>2797.0378003125752</v>
      </c>
      <c r="T7" s="72">
        <v>3043.4443326332062</v>
      </c>
      <c r="U7" s="72">
        <v>2980.0289307576745</v>
      </c>
      <c r="V7" s="72">
        <v>3445.2511652427256</v>
      </c>
      <c r="W7" s="72">
        <v>3162.1529365491306</v>
      </c>
      <c r="DA7" s="89" t="s">
        <v>448</v>
      </c>
    </row>
    <row r="8" spans="1:105" ht="12" customHeight="1" x14ac:dyDescent="0.25">
      <c r="A8" s="28" t="s">
        <v>192</v>
      </c>
      <c r="B8" s="72">
        <v>839.44401189292887</v>
      </c>
      <c r="C8" s="72">
        <v>935.38432729731755</v>
      </c>
      <c r="D8" s="72">
        <v>918.60011813371375</v>
      </c>
      <c r="E8" s="72">
        <v>1056.9473347704188</v>
      </c>
      <c r="F8" s="72">
        <v>1180.9813730339943</v>
      </c>
      <c r="G8" s="72">
        <v>1207.651941647041</v>
      </c>
      <c r="H8" s="72">
        <v>1261.1789105385537</v>
      </c>
      <c r="I8" s="72">
        <v>1170.658693854532</v>
      </c>
      <c r="J8" s="72">
        <v>1326.993188754833</v>
      </c>
      <c r="K8" s="72">
        <v>1218.4645344923863</v>
      </c>
      <c r="L8" s="72">
        <v>1395.7807197704119</v>
      </c>
      <c r="M8" s="72">
        <v>1082.4719761930344</v>
      </c>
      <c r="N8" s="72">
        <v>1122.3703330277401</v>
      </c>
      <c r="O8" s="72">
        <v>1133.6887924967909</v>
      </c>
      <c r="P8" s="72">
        <v>978.10268523558216</v>
      </c>
      <c r="Q8" s="72">
        <v>1027.0510422300713</v>
      </c>
      <c r="R8" s="72">
        <v>1041.710351877337</v>
      </c>
      <c r="S8" s="72">
        <v>1010.3960932968351</v>
      </c>
      <c r="T8" s="72">
        <v>1113.1468971677525</v>
      </c>
      <c r="U8" s="72">
        <v>1084.1891550034088</v>
      </c>
      <c r="V8" s="72">
        <v>1086.5218399831499</v>
      </c>
      <c r="W8" s="72">
        <v>1097.4778372774667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916.82699083860268</v>
      </c>
      <c r="C17" s="69">
        <f t="shared" si="7"/>
        <v>913.27326834483654</v>
      </c>
      <c r="D17" s="69">
        <f t="shared" si="7"/>
        <v>934.50334069084249</v>
      </c>
      <c r="E17" s="69">
        <f t="shared" si="7"/>
        <v>901.6024236998461</v>
      </c>
      <c r="F17" s="69">
        <f t="shared" si="7"/>
        <v>915.55783602326687</v>
      </c>
      <c r="G17" s="69">
        <f t="shared" si="7"/>
        <v>901.51510426667323</v>
      </c>
      <c r="H17" s="69">
        <f t="shared" si="7"/>
        <v>873.94184159914789</v>
      </c>
      <c r="I17" s="69">
        <f t="shared" si="7"/>
        <v>913.60990570228842</v>
      </c>
      <c r="J17" s="69">
        <f t="shared" si="7"/>
        <v>988.71080586065113</v>
      </c>
      <c r="K17" s="69">
        <f t="shared" si="7"/>
        <v>1062.2964067300759</v>
      </c>
      <c r="L17" s="69">
        <f t="shared" si="7"/>
        <v>1056.854951190895</v>
      </c>
      <c r="M17" s="69">
        <f t="shared" si="7"/>
        <v>1067.5196775590289</v>
      </c>
      <c r="N17" s="69">
        <f t="shared" si="7"/>
        <v>1099.9190434039494</v>
      </c>
      <c r="O17" s="69">
        <f t="shared" si="7"/>
        <v>1056.2983603279947</v>
      </c>
      <c r="P17" s="69">
        <f t="shared" si="7"/>
        <v>1013.8598192842354</v>
      </c>
      <c r="Q17" s="69">
        <f t="shared" si="7"/>
        <v>1035.9474215486234</v>
      </c>
      <c r="R17" s="69">
        <f t="shared" ref="R17:V17" si="8">SUM(R18:R26)</f>
        <v>1087.876762008653</v>
      </c>
      <c r="S17" s="69">
        <f t="shared" si="8"/>
        <v>1123.9783700522312</v>
      </c>
      <c r="T17" s="69">
        <f t="shared" si="8"/>
        <v>1153.9674263594306</v>
      </c>
      <c r="U17" s="69">
        <f t="shared" si="8"/>
        <v>1142.4916339944764</v>
      </c>
      <c r="V17" s="69">
        <f t="shared" si="8"/>
        <v>1233.4404732330572</v>
      </c>
      <c r="W17" s="69">
        <f t="shared" ref="W17" si="9">SUM(W18:W26)</f>
        <v>1150.7756077176812</v>
      </c>
      <c r="DA17" s="88" t="s">
        <v>267</v>
      </c>
    </row>
    <row r="18" spans="1:105" ht="12" customHeight="1" x14ac:dyDescent="0.25">
      <c r="A18" s="28" t="s">
        <v>51</v>
      </c>
      <c r="B18" s="72">
        <v>248.10545725453099</v>
      </c>
      <c r="C18" s="72">
        <v>216.6980767701734</v>
      </c>
      <c r="D18" s="72">
        <v>216.18738101551469</v>
      </c>
      <c r="E18" s="72">
        <v>185.66087199554778</v>
      </c>
      <c r="F18" s="72">
        <v>178.96822609393976</v>
      </c>
      <c r="G18" s="72">
        <v>171.42842507252931</v>
      </c>
      <c r="H18" s="72">
        <v>161.90809701093548</v>
      </c>
      <c r="I18" s="72">
        <v>163.96280526534261</v>
      </c>
      <c r="J18" s="72">
        <v>167.63744641028589</v>
      </c>
      <c r="K18" s="72">
        <v>191.44905530211798</v>
      </c>
      <c r="L18" s="72">
        <v>170.22074842379212</v>
      </c>
      <c r="M18" s="72">
        <v>171.18173228218899</v>
      </c>
      <c r="N18" s="72">
        <v>168.51637348375155</v>
      </c>
      <c r="O18" s="72">
        <v>167.06572125606291</v>
      </c>
      <c r="P18" s="72">
        <v>166.22497447872351</v>
      </c>
      <c r="Q18" s="72">
        <v>162.00486312977077</v>
      </c>
      <c r="R18" s="72">
        <v>163.44170762402516</v>
      </c>
      <c r="S18" s="72">
        <v>147.96863460782865</v>
      </c>
      <c r="T18" s="72">
        <v>147.69667823909717</v>
      </c>
      <c r="U18" s="72">
        <v>136.59831754510833</v>
      </c>
      <c r="V18" s="72">
        <v>141.22587200452034</v>
      </c>
      <c r="W18" s="72">
        <v>131.10530099088427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14.826525930183259</v>
      </c>
      <c r="C19" s="72">
        <v>14.329675575048617</v>
      </c>
      <c r="D19" s="72">
        <v>14.102734053161246</v>
      </c>
      <c r="E19" s="72">
        <v>13.97534998433502</v>
      </c>
      <c r="F19" s="72">
        <v>14.011399968247069</v>
      </c>
      <c r="G19" s="72">
        <v>14.258467880333816</v>
      </c>
      <c r="H19" s="72">
        <v>14.393241644898506</v>
      </c>
      <c r="I19" s="72">
        <v>14.627899528647488</v>
      </c>
      <c r="J19" s="72">
        <v>14.412590873526147</v>
      </c>
      <c r="K19" s="72">
        <v>14.591767781191617</v>
      </c>
      <c r="L19" s="72">
        <v>15.03971810627889</v>
      </c>
      <c r="M19" s="72">
        <v>17.066218199218362</v>
      </c>
      <c r="N19" s="72">
        <v>16.734725456016132</v>
      </c>
      <c r="O19" s="72">
        <v>20.083470716086147</v>
      </c>
      <c r="P19" s="72">
        <v>19.542742672239463</v>
      </c>
      <c r="Q19" s="72">
        <v>18.796508921200001</v>
      </c>
      <c r="R19" s="72">
        <v>24.851740147199994</v>
      </c>
      <c r="S19" s="72">
        <v>26.393031433815985</v>
      </c>
      <c r="T19" s="72">
        <v>28.199183641293665</v>
      </c>
      <c r="U19" s="72">
        <v>26.845313370449638</v>
      </c>
      <c r="V19" s="72">
        <v>29.672075474409628</v>
      </c>
      <c r="W19" s="72">
        <v>25.637244513388865</v>
      </c>
      <c r="DA19" s="89" t="s">
        <v>458</v>
      </c>
    </row>
    <row r="20" spans="1:105" ht="12" customHeight="1" x14ac:dyDescent="0.25">
      <c r="A20" s="28" t="s">
        <v>205</v>
      </c>
      <c r="B20" s="72">
        <v>485.44531396791388</v>
      </c>
      <c r="C20" s="72">
        <v>509.53681227297386</v>
      </c>
      <c r="D20" s="72">
        <v>529.74028658373231</v>
      </c>
      <c r="E20" s="72">
        <v>519.66785680084388</v>
      </c>
      <c r="F20" s="72">
        <v>520.84679800443155</v>
      </c>
      <c r="G20" s="72">
        <v>526.39361273075542</v>
      </c>
      <c r="H20" s="72">
        <v>503.40302141212499</v>
      </c>
      <c r="I20" s="72">
        <v>542.06794155814589</v>
      </c>
      <c r="J20" s="72">
        <v>593.17449535934634</v>
      </c>
      <c r="K20" s="72">
        <v>637.50932995119183</v>
      </c>
      <c r="L20" s="72">
        <v>633.48048544388087</v>
      </c>
      <c r="M20" s="72">
        <v>657.35936025355079</v>
      </c>
      <c r="N20" s="72">
        <v>659.33922352721709</v>
      </c>
      <c r="O20" s="72">
        <v>612.06161935033242</v>
      </c>
      <c r="P20" s="72">
        <v>580.89685417301337</v>
      </c>
      <c r="Q20" s="72">
        <v>611.56443898772307</v>
      </c>
      <c r="R20" s="72">
        <v>652.63165147476411</v>
      </c>
      <c r="S20" s="72">
        <v>690.59410368742238</v>
      </c>
      <c r="T20" s="72">
        <v>709.02486644679152</v>
      </c>
      <c r="U20" s="72">
        <v>710.97486516232675</v>
      </c>
      <c r="V20" s="72">
        <v>800.45722343727743</v>
      </c>
      <c r="W20" s="72">
        <v>730.92881949087325</v>
      </c>
      <c r="DA20" s="89" t="s">
        <v>459</v>
      </c>
    </row>
    <row r="21" spans="1:105" ht="12" customHeight="1" x14ac:dyDescent="0.25">
      <c r="A21" s="28" t="s">
        <v>192</v>
      </c>
      <c r="B21" s="72">
        <v>168.44969368597458</v>
      </c>
      <c r="C21" s="72">
        <v>172.70870372664072</v>
      </c>
      <c r="D21" s="72">
        <v>174.47293903843422</v>
      </c>
      <c r="E21" s="72">
        <v>182.29834491911933</v>
      </c>
      <c r="F21" s="72">
        <v>201.7314119566484</v>
      </c>
      <c r="G21" s="72">
        <v>189.43459858305468</v>
      </c>
      <c r="H21" s="72">
        <v>194.23748153118896</v>
      </c>
      <c r="I21" s="72">
        <v>192.95125935015238</v>
      </c>
      <c r="J21" s="72">
        <v>213.48627321749274</v>
      </c>
      <c r="K21" s="72">
        <v>218.7462536955745</v>
      </c>
      <c r="L21" s="72">
        <v>238.11399921694317</v>
      </c>
      <c r="M21" s="72">
        <v>221.91236682407089</v>
      </c>
      <c r="N21" s="72">
        <v>255.32872093696463</v>
      </c>
      <c r="O21" s="72">
        <v>257.08754900551327</v>
      </c>
      <c r="P21" s="72">
        <v>247.19524796025908</v>
      </c>
      <c r="Q21" s="72">
        <v>243.58161050992953</v>
      </c>
      <c r="R21" s="72">
        <v>246.95166276266374</v>
      </c>
      <c r="S21" s="72">
        <v>259.02260032316423</v>
      </c>
      <c r="T21" s="72">
        <v>269.0466980322484</v>
      </c>
      <c r="U21" s="72">
        <v>268.07313791659163</v>
      </c>
      <c r="V21" s="72">
        <v>262.08530231684989</v>
      </c>
      <c r="W21" s="72">
        <v>263.10424272253482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22.482543120774498</v>
      </c>
      <c r="C27" s="69">
        <f t="shared" si="10"/>
        <v>23.325820563604644</v>
      </c>
      <c r="D27" s="69">
        <f t="shared" si="10"/>
        <v>23.688812968591982</v>
      </c>
      <c r="E27" s="69">
        <f t="shared" si="10"/>
        <v>26.167247292105554</v>
      </c>
      <c r="F27" s="69">
        <f t="shared" si="10"/>
        <v>28.424172382256501</v>
      </c>
      <c r="G27" s="69">
        <f t="shared" si="10"/>
        <v>27.396439379157783</v>
      </c>
      <c r="H27" s="69">
        <f t="shared" si="10"/>
        <v>28.321488843804325</v>
      </c>
      <c r="I27" s="69">
        <f t="shared" si="10"/>
        <v>28.391619887300223</v>
      </c>
      <c r="J27" s="69">
        <f t="shared" si="10"/>
        <v>29.437576484360367</v>
      </c>
      <c r="K27" s="69">
        <f t="shared" si="10"/>
        <v>29.226331721047263</v>
      </c>
      <c r="L27" s="69">
        <f t="shared" si="10"/>
        <v>31.921543786014269</v>
      </c>
      <c r="M27" s="69">
        <f t="shared" si="10"/>
        <v>32.273489531251506</v>
      </c>
      <c r="N27" s="69">
        <f t="shared" si="10"/>
        <v>32.192733285028254</v>
      </c>
      <c r="O27" s="69">
        <f t="shared" si="10"/>
        <v>32.596164847057217</v>
      </c>
      <c r="P27" s="69">
        <f t="shared" si="10"/>
        <v>32.671383596502025</v>
      </c>
      <c r="Q27" s="69">
        <f t="shared" si="10"/>
        <v>32.882231533600084</v>
      </c>
      <c r="R27" s="69">
        <f t="shared" ref="R27:V27" si="11">SUM(R28:R32)</f>
        <v>34.059938733600021</v>
      </c>
      <c r="S27" s="69">
        <f t="shared" si="11"/>
        <v>35.928878332855206</v>
      </c>
      <c r="T27" s="69">
        <f t="shared" si="11"/>
        <v>37.2882370621153</v>
      </c>
      <c r="U27" s="69">
        <f t="shared" si="11"/>
        <v>37.197566274934452</v>
      </c>
      <c r="V27" s="69">
        <f t="shared" si="11"/>
        <v>37.454093044580048</v>
      </c>
      <c r="W27" s="69">
        <f t="shared" ref="W27" si="12">SUM(W28:W32)</f>
        <v>37.257369122094445</v>
      </c>
      <c r="DA27" s="88" t="s">
        <v>268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2.1473986996776184</v>
      </c>
      <c r="C29" s="72">
        <v>2.10902158756305</v>
      </c>
      <c r="D29" s="72">
        <v>2.0941401407397278</v>
      </c>
      <c r="E29" s="72">
        <v>2.1026369816437502</v>
      </c>
      <c r="F29" s="72">
        <v>2.0620373728988821</v>
      </c>
      <c r="G29" s="72">
        <v>2.1291896092534497</v>
      </c>
      <c r="H29" s="72">
        <v>2.1088309135475383</v>
      </c>
      <c r="I29" s="72">
        <v>2.1633430919848089</v>
      </c>
      <c r="J29" s="72">
        <v>2.1520484566854883</v>
      </c>
      <c r="K29" s="72">
        <v>2.1015007890078081</v>
      </c>
      <c r="L29" s="72">
        <v>2.1859097733696036</v>
      </c>
      <c r="M29" s="72">
        <v>2.2576225483567254</v>
      </c>
      <c r="N29" s="72">
        <v>2.3113712497316001</v>
      </c>
      <c r="O29" s="72">
        <v>2.3819463493609718</v>
      </c>
      <c r="P29" s="72">
        <v>2.3264381923420729</v>
      </c>
      <c r="Q29" s="72">
        <v>2.3090218335999841</v>
      </c>
      <c r="R29" s="72">
        <v>3.052907733599973</v>
      </c>
      <c r="S29" s="72">
        <v>3.2403620328551854</v>
      </c>
      <c r="T29" s="72">
        <v>3.4635274621151808</v>
      </c>
      <c r="U29" s="72">
        <v>3.2968972749343894</v>
      </c>
      <c r="V29" s="72">
        <v>3.6450353445799841</v>
      </c>
      <c r="W29" s="72">
        <v>3.1481203220943748</v>
      </c>
      <c r="DA29" s="89" t="s">
        <v>467</v>
      </c>
    </row>
    <row r="30" spans="1:105" ht="12" customHeight="1" x14ac:dyDescent="0.25">
      <c r="A30" s="28" t="s">
        <v>192</v>
      </c>
      <c r="B30" s="72">
        <v>20.335144421096878</v>
      </c>
      <c r="C30" s="72">
        <v>21.216798976041595</v>
      </c>
      <c r="D30" s="72">
        <v>21.594672827852254</v>
      </c>
      <c r="E30" s="72">
        <v>24.064610310461802</v>
      </c>
      <c r="F30" s="72">
        <v>26.362135009357619</v>
      </c>
      <c r="G30" s="72">
        <v>25.267249769904332</v>
      </c>
      <c r="H30" s="72">
        <v>26.212657930256785</v>
      </c>
      <c r="I30" s="72">
        <v>26.228276795315413</v>
      </c>
      <c r="J30" s="72">
        <v>27.285528027674879</v>
      </c>
      <c r="K30" s="72">
        <v>27.124830932039455</v>
      </c>
      <c r="L30" s="72">
        <v>29.735634012644663</v>
      </c>
      <c r="M30" s="72">
        <v>30.015866982894778</v>
      </c>
      <c r="N30" s="72">
        <v>29.88136203529665</v>
      </c>
      <c r="O30" s="72">
        <v>30.214218497696248</v>
      </c>
      <c r="P30" s="72">
        <v>30.344945404159951</v>
      </c>
      <c r="Q30" s="72">
        <v>30.573209700000099</v>
      </c>
      <c r="R30" s="72">
        <v>31.007031000000051</v>
      </c>
      <c r="S30" s="72">
        <v>32.688516300000018</v>
      </c>
      <c r="T30" s="72">
        <v>33.824709600000119</v>
      </c>
      <c r="U30" s="72">
        <v>33.900669000000065</v>
      </c>
      <c r="V30" s="72">
        <v>33.809057700000061</v>
      </c>
      <c r="W30" s="72">
        <v>34.109248800000067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21809.46589377378</v>
      </c>
      <c r="C3" s="65">
        <f>IF(RES_hh_fec!C3=0,0,1000*11630*RES_hh_fec!C3/RES_hh_num!C3)</f>
        <v>22758.969954986525</v>
      </c>
      <c r="D3" s="65">
        <f>IF(RES_hh_fec!D3=0,0,1000*11630*RES_hh_fec!D3/RES_hh_num!D3)</f>
        <v>22035.783846863411</v>
      </c>
      <c r="E3" s="65">
        <f>IF(RES_hh_fec!E3=0,0,1000*11630*RES_hh_fec!E3/RES_hh_num!E3)</f>
        <v>22668.975994899734</v>
      </c>
      <c r="F3" s="65">
        <f>IF(RES_hh_fec!F3=0,0,1000*11630*RES_hh_fec!F3/RES_hh_num!F3)</f>
        <v>23143.028572214756</v>
      </c>
      <c r="G3" s="65">
        <f>IF(RES_hh_fec!G3=0,0,1000*11630*RES_hh_fec!G3/RES_hh_num!G3)</f>
        <v>23584.937734505394</v>
      </c>
      <c r="H3" s="65">
        <f>IF(RES_hh_fec!H3=0,0,1000*11630*RES_hh_fec!H3/RES_hh_num!H3)</f>
        <v>23141.372872478889</v>
      </c>
      <c r="I3" s="65">
        <f>IF(RES_hh_fec!I3=0,0,1000*11630*RES_hh_fec!I3/RES_hh_num!I3)</f>
        <v>21861.627469046743</v>
      </c>
      <c r="J3" s="65">
        <f>IF(RES_hh_fec!J3=0,0,1000*11630*RES_hh_fec!J3/RES_hh_num!J3)</f>
        <v>23065.456925558883</v>
      </c>
      <c r="K3" s="65">
        <f>IF(RES_hh_fec!K3=0,0,1000*11630*RES_hh_fec!K3/RES_hh_num!K3)</f>
        <v>21468.278726287437</v>
      </c>
      <c r="L3" s="65">
        <f>IF(RES_hh_fec!L3=0,0,1000*11630*RES_hh_fec!L3/RES_hh_num!L3)</f>
        <v>22121.177905982575</v>
      </c>
      <c r="M3" s="65">
        <f>IF(RES_hh_fec!M3=0,0,1000*11630*RES_hh_fec!M3/RES_hh_num!M3)</f>
        <v>19170.13592480393</v>
      </c>
      <c r="N3" s="65">
        <f>IF(RES_hh_fec!N3=0,0,1000*11630*RES_hh_fec!N3/RES_hh_num!N3)</f>
        <v>17949.941119713065</v>
      </c>
      <c r="O3" s="65">
        <f>IF(RES_hh_fec!O3=0,0,1000*11630*RES_hh_fec!O3/RES_hh_num!O3)</f>
        <v>17350.284730087082</v>
      </c>
      <c r="P3" s="65">
        <f>IF(RES_hh_fec!P3=0,0,1000*11630*RES_hh_fec!P3/RES_hh_num!P3)</f>
        <v>15359.949375921624</v>
      </c>
      <c r="Q3" s="65">
        <f>IF(RES_hh_fec!Q3=0,0,1000*11630*RES_hh_fec!Q3/RES_hh_num!Q3)</f>
        <v>16318.728410938043</v>
      </c>
      <c r="R3" s="65">
        <f>IF(RES_hh_fec!R3=0,0,1000*11630*RES_hh_fec!R3/RES_hh_num!R3)</f>
        <v>16787.490819366019</v>
      </c>
      <c r="S3" s="65">
        <f>IF(RES_hh_fec!S3=0,0,1000*11630*RES_hh_fec!S3/RES_hh_num!S3)</f>
        <v>15852.690092541063</v>
      </c>
      <c r="T3" s="65">
        <f>IF(RES_hh_fec!T3=0,0,1000*11630*RES_hh_fec!T3/RES_hh_num!T3)</f>
        <v>16593.949551086473</v>
      </c>
      <c r="U3" s="65">
        <f>IF(RES_hh_fec!U3=0,0,1000*11630*RES_hh_fec!U3/RES_hh_num!U3)</f>
        <v>15893.671463429144</v>
      </c>
      <c r="V3" s="65">
        <f>IF(RES_hh_fec!V3=0,0,1000*11630*RES_hh_fec!V3/RES_hh_num!V3)</f>
        <v>16978.057544891566</v>
      </c>
      <c r="W3" s="65">
        <f>IF(RES_hh_fec!W3=0,0,1000*11630*RES_hh_fec!W3/RES_hh_num!W3)</f>
        <v>15899.184780674248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17846.525616230811</v>
      </c>
      <c r="C4" s="69">
        <f>IF(RES_hh_fec!C4=0,0,1000*11630*RES_hh_fec!C4/RES_hh_num!C4)</f>
        <v>18900.495961645964</v>
      </c>
      <c r="D4" s="69">
        <f>IF(RES_hh_fec!D4=0,0,1000*11630*RES_hh_fec!D4/RES_hh_num!D4)</f>
        <v>18228.972064283847</v>
      </c>
      <c r="E4" s="69">
        <f>IF(RES_hh_fec!E4=0,0,1000*11630*RES_hh_fec!E4/RES_hh_num!E4)</f>
        <v>19037.860563224236</v>
      </c>
      <c r="F4" s="69">
        <f>IF(RES_hh_fec!F4=0,0,1000*11630*RES_hh_fec!F4/RES_hh_num!F4)</f>
        <v>19473.72724965552</v>
      </c>
      <c r="G4" s="69">
        <f>IF(RES_hh_fec!G4=0,0,1000*11630*RES_hh_fec!G4/RES_hh_num!G4)</f>
        <v>20104.601343034425</v>
      </c>
      <c r="H4" s="69">
        <f>IF(RES_hh_fec!H4=0,0,1000*11630*RES_hh_fec!H4/RES_hh_num!H4)</f>
        <v>19766.607257070806</v>
      </c>
      <c r="I4" s="69">
        <f>IF(RES_hh_fec!I4=0,0,1000*11630*RES_hh_fec!I4/RES_hh_num!I4)</f>
        <v>18482.032863252458</v>
      </c>
      <c r="J4" s="69">
        <f>IF(RES_hh_fec!J4=0,0,1000*11630*RES_hh_fec!J4/RES_hh_num!J4)</f>
        <v>19592.45006870645</v>
      </c>
      <c r="K4" s="69">
        <f>IF(RES_hh_fec!K4=0,0,1000*11630*RES_hh_fec!K4/RES_hh_num!K4)</f>
        <v>17937.884637642139</v>
      </c>
      <c r="L4" s="69">
        <f>IF(RES_hh_fec!L4=0,0,1000*11630*RES_hh_fec!L4/RES_hh_num!L4)</f>
        <v>18630.486988611654</v>
      </c>
      <c r="M4" s="69">
        <f>IF(RES_hh_fec!M4=0,0,1000*11630*RES_hh_fec!M4/RES_hh_num!M4)</f>
        <v>15633.312524304059</v>
      </c>
      <c r="N4" s="69">
        <f>IF(RES_hh_fec!N4=0,0,1000*11630*RES_hh_fec!N4/RES_hh_num!N4)</f>
        <v>14330.332594037631</v>
      </c>
      <c r="O4" s="69">
        <f>IF(RES_hh_fec!O4=0,0,1000*11630*RES_hh_fec!O4/RES_hh_num!O4)</f>
        <v>13853.103666067791</v>
      </c>
      <c r="P4" s="69">
        <f>IF(RES_hh_fec!P4=0,0,1000*11630*RES_hh_fec!P4/RES_hh_num!P4)</f>
        <v>11963.771577552106</v>
      </c>
      <c r="Q4" s="69">
        <f>IF(RES_hh_fec!Q4=0,0,1000*11630*RES_hh_fec!Q4/RES_hh_num!Q4)</f>
        <v>12885.838202441653</v>
      </c>
      <c r="R4" s="69">
        <f>IF(RES_hh_fec!R4=0,0,1000*11630*RES_hh_fec!R4/RES_hh_num!R4)</f>
        <v>13261.457509046371</v>
      </c>
      <c r="S4" s="69">
        <f>IF(RES_hh_fec!S4=0,0,1000*11630*RES_hh_fec!S4/RES_hh_num!S4)</f>
        <v>12299.725330023215</v>
      </c>
      <c r="T4" s="69">
        <f>IF(RES_hh_fec!T4=0,0,1000*11630*RES_hh_fec!T4/RES_hh_num!T4)</f>
        <v>13039.839315447343</v>
      </c>
      <c r="U4" s="69">
        <f>IF(RES_hh_fec!U4=0,0,1000*11630*RES_hh_fec!U4/RES_hh_num!U4)</f>
        <v>12408.68896191754</v>
      </c>
      <c r="V4" s="69">
        <f>IF(RES_hh_fec!V4=0,0,1000*11630*RES_hh_fec!V4/RES_hh_num!V4)</f>
        <v>13336.733719658008</v>
      </c>
      <c r="W4" s="69">
        <f>IF(RES_hh_fec!W4=0,0,1000*11630*RES_hh_fec!W4/RES_hh_num!W4)</f>
        <v>12452.912443519675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15607.095490532427</v>
      </c>
      <c r="C5" s="72">
        <f>IF(RES_hh_fec!C5=0,0,1000*11630*RES_hh_fec!C5/RES_hh_num!C5)</f>
        <v>15567.324674415804</v>
      </c>
      <c r="D5" s="72">
        <f>IF(RES_hh_fec!D5=0,0,1000*11630*RES_hh_fec!D5/RES_hh_num!D5)</f>
        <v>15942.425452544023</v>
      </c>
      <c r="E5" s="72">
        <f>IF(RES_hh_fec!E5=0,0,1000*11630*RES_hh_fec!E5/RES_hh_num!E5)</f>
        <v>16162.657855993051</v>
      </c>
      <c r="F5" s="72">
        <f>IF(RES_hh_fec!F5=0,0,1000*11630*RES_hh_fec!F5/RES_hh_num!F5)</f>
        <v>16519.795438463909</v>
      </c>
      <c r="G5" s="72">
        <f>IF(RES_hh_fec!G5=0,0,1000*11630*RES_hh_fec!G5/RES_hh_num!G5)</f>
        <v>17725.984433345489</v>
      </c>
      <c r="H5" s="72">
        <f>IF(RES_hh_fec!H5=0,0,1000*11630*RES_hh_fec!H5/RES_hh_num!H5)</f>
        <v>17321.53240622842</v>
      </c>
      <c r="I5" s="72">
        <f>IF(RES_hh_fec!I5=0,0,1000*11630*RES_hh_fec!I5/RES_hh_num!I5)</f>
        <v>16261.526083368126</v>
      </c>
      <c r="J5" s="72">
        <f>IF(RES_hh_fec!J5=0,0,1000*11630*RES_hh_fec!J5/RES_hh_num!J5)</f>
        <v>17024.422480753878</v>
      </c>
      <c r="K5" s="72">
        <f>IF(RES_hh_fec!K5=0,0,1000*11630*RES_hh_fec!K5/RES_hh_num!K5)</f>
        <v>16975.799004401266</v>
      </c>
      <c r="L5" s="72">
        <f>IF(RES_hh_fec!L5=0,0,1000*11630*RES_hh_fec!L5/RES_hh_num!L5)</f>
        <v>15893.820650223459</v>
      </c>
      <c r="M5" s="72">
        <f>IF(RES_hh_fec!M5=0,0,1000*11630*RES_hh_fec!M5/RES_hh_num!M5)</f>
        <v>13748.287376748242</v>
      </c>
      <c r="N5" s="72">
        <f>IF(RES_hh_fec!N5=0,0,1000*11630*RES_hh_fec!N5/RES_hh_num!N5)</f>
        <v>13022.052224784829</v>
      </c>
      <c r="O5" s="72">
        <f>IF(RES_hh_fec!O5=0,0,1000*11630*RES_hh_fec!O5/RES_hh_num!O5)</f>
        <v>13030.137210311317</v>
      </c>
      <c r="P5" s="72">
        <f>IF(RES_hh_fec!P5=0,0,1000*11630*RES_hh_fec!P5/RES_hh_num!P5)</f>
        <v>11394.378489125842</v>
      </c>
      <c r="Q5" s="72">
        <f>IF(RES_hh_fec!Q5=0,0,1000*11630*RES_hh_fec!Q5/RES_hh_num!Q5)</f>
        <v>12162.646977458026</v>
      </c>
      <c r="R5" s="72">
        <f>IF(RES_hh_fec!R5=0,0,1000*11630*RES_hh_fec!R5/RES_hh_num!R5)</f>
        <v>12854.264919914973</v>
      </c>
      <c r="S5" s="72">
        <f>IF(RES_hh_fec!S5=0,0,1000*11630*RES_hh_fec!S5/RES_hh_num!S5)</f>
        <v>11460.693515876486</v>
      </c>
      <c r="T5" s="72">
        <f>IF(RES_hh_fec!T5=0,0,1000*11630*RES_hh_fec!T5/RES_hh_num!T5)</f>
        <v>12933.758188552769</v>
      </c>
      <c r="U5" s="72">
        <f>IF(RES_hh_fec!U5=0,0,1000*11630*RES_hh_fec!U5/RES_hh_num!U5)</f>
        <v>12309.397101926868</v>
      </c>
      <c r="V5" s="72">
        <f>IF(RES_hh_fec!V5=0,0,1000*11630*RES_hh_fec!V5/RES_hh_num!V5)</f>
        <v>13428.444988390489</v>
      </c>
      <c r="W5" s="72">
        <f>IF(RES_hh_fec!W5=0,0,1000*11630*RES_hh_fec!W5/RES_hh_num!W5)</f>
        <v>12675.99903441123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19396.239235195317</v>
      </c>
      <c r="C6" s="72">
        <f>IF(RES_hh_fec!C6=0,0,1000*11630*RES_hh_fec!C6/RES_hh_num!C6)</f>
        <v>20208.3910193386</v>
      </c>
      <c r="D6" s="72">
        <f>IF(RES_hh_fec!D6=0,0,1000*11630*RES_hh_fec!D6/RES_hh_num!D6)</f>
        <v>19775.799790577112</v>
      </c>
      <c r="E6" s="72">
        <f>IF(RES_hh_fec!E6=0,0,1000*11630*RES_hh_fec!E6/RES_hh_num!E6)</f>
        <v>19998.052411846289</v>
      </c>
      <c r="F6" s="72">
        <f>IF(RES_hh_fec!F6=0,0,1000*11630*RES_hh_fec!F6/RES_hh_num!F6)</f>
        <v>20413.956100868192</v>
      </c>
      <c r="G6" s="72">
        <f>IF(RES_hh_fec!G6=0,0,1000*11630*RES_hh_fec!G6/RES_hh_num!G6)</f>
        <v>22639.976914964594</v>
      </c>
      <c r="H6" s="72">
        <f>IF(RES_hh_fec!H6=0,0,1000*11630*RES_hh_fec!H6/RES_hh_num!H6)</f>
        <v>21948.229058459459</v>
      </c>
      <c r="I6" s="72">
        <f>IF(RES_hh_fec!I6=0,0,1000*11630*RES_hh_fec!I6/RES_hh_num!I6)</f>
        <v>21979.307136759991</v>
      </c>
      <c r="J6" s="72">
        <f>IF(RES_hh_fec!J6=0,0,1000*11630*RES_hh_fec!J6/RES_hh_num!J6)</f>
        <v>20010.576149616925</v>
      </c>
      <c r="K6" s="72">
        <f>IF(RES_hh_fec!K6=0,0,1000*11630*RES_hh_fec!K6/RES_hh_num!K6)</f>
        <v>14296.317009526918</v>
      </c>
      <c r="L6" s="72">
        <f>IF(RES_hh_fec!L6=0,0,1000*11630*RES_hh_fec!L6/RES_hh_num!L6)</f>
        <v>18931.331544794659</v>
      </c>
      <c r="M6" s="72">
        <f>IF(RES_hh_fec!M6=0,0,1000*11630*RES_hh_fec!M6/RES_hh_num!M6)</f>
        <v>16024.014075672341</v>
      </c>
      <c r="N6" s="72">
        <f>IF(RES_hh_fec!N6=0,0,1000*11630*RES_hh_fec!N6/RES_hh_num!N6)</f>
        <v>14032.657439370372</v>
      </c>
      <c r="O6" s="72">
        <f>IF(RES_hh_fec!O6=0,0,1000*11630*RES_hh_fec!O6/RES_hh_num!O6)</f>
        <v>15200.394233074101</v>
      </c>
      <c r="P6" s="72">
        <f>IF(RES_hh_fec!P6=0,0,1000*11630*RES_hh_fec!P6/RES_hh_num!P6)</f>
        <v>12302.408817658688</v>
      </c>
      <c r="Q6" s="72">
        <f>IF(RES_hh_fec!Q6=0,0,1000*11630*RES_hh_fec!Q6/RES_hh_num!Q6)</f>
        <v>11807.801983095824</v>
      </c>
      <c r="R6" s="72">
        <f>IF(RES_hh_fec!R6=0,0,1000*11630*RES_hh_fec!R6/RES_hh_num!R6)</f>
        <v>13946.061049284584</v>
      </c>
      <c r="S6" s="72">
        <f>IF(RES_hh_fec!S6=0,0,1000*11630*RES_hh_fec!S6/RES_hh_num!S6)</f>
        <v>12614.119323823483</v>
      </c>
      <c r="T6" s="72">
        <f>IF(RES_hh_fec!T6=0,0,1000*11630*RES_hh_fec!T6/RES_hh_num!T6)</f>
        <v>13735.692329382993</v>
      </c>
      <c r="U6" s="72">
        <f>IF(RES_hh_fec!U6=0,0,1000*11630*RES_hh_fec!U6/RES_hh_num!U6)</f>
        <v>12750.005910319878</v>
      </c>
      <c r="V6" s="72">
        <f>IF(RES_hh_fec!V6=0,0,1000*11630*RES_hh_fec!V6/RES_hh_num!V6)</f>
        <v>14267.729338827405</v>
      </c>
      <c r="W6" s="72">
        <f>IF(RES_hh_fec!W6=0,0,1000*11630*RES_hh_fec!W6/RES_hh_num!W6)</f>
        <v>12776.509529834333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19858.93051659501</v>
      </c>
      <c r="C7" s="72">
        <f>IF(RES_hh_fec!C7=0,0,1000*11630*RES_hh_fec!C7/RES_hh_num!C7)</f>
        <v>21104.586769693673</v>
      </c>
      <c r="D7" s="72">
        <f>IF(RES_hh_fec!D7=0,0,1000*11630*RES_hh_fec!D7/RES_hh_num!D7)</f>
        <v>20379.992846546327</v>
      </c>
      <c r="E7" s="72">
        <f>IF(RES_hh_fec!E7=0,0,1000*11630*RES_hh_fec!E7/RES_hh_num!E7)</f>
        <v>21162.218975652297</v>
      </c>
      <c r="F7" s="72">
        <f>IF(RES_hh_fec!F7=0,0,1000*11630*RES_hh_fec!F7/RES_hh_num!F7)</f>
        <v>21414.94197931463</v>
      </c>
      <c r="G7" s="72">
        <f>IF(RES_hh_fec!G7=0,0,1000*11630*RES_hh_fec!G7/RES_hh_num!G7)</f>
        <v>22409.536637803623</v>
      </c>
      <c r="H7" s="72">
        <f>IF(RES_hh_fec!H7=0,0,1000*11630*RES_hh_fec!H7/RES_hh_num!H7)</f>
        <v>21636.332797211086</v>
      </c>
      <c r="I7" s="72">
        <f>IF(RES_hh_fec!I7=0,0,1000*11630*RES_hh_fec!I7/RES_hh_num!I7)</f>
        <v>20486.465151540233</v>
      </c>
      <c r="J7" s="72">
        <f>IF(RES_hh_fec!J7=0,0,1000*11630*RES_hh_fec!J7/RES_hh_num!J7)</f>
        <v>21613.979426466358</v>
      </c>
      <c r="K7" s="72">
        <f>IF(RES_hh_fec!K7=0,0,1000*11630*RES_hh_fec!K7/RES_hh_num!K7)</f>
        <v>19728.811895751769</v>
      </c>
      <c r="L7" s="72">
        <f>IF(RES_hh_fec!L7=0,0,1000*11630*RES_hh_fec!L7/RES_hh_num!L7)</f>
        <v>20501.365675144625</v>
      </c>
      <c r="M7" s="72">
        <f>IF(RES_hh_fec!M7=0,0,1000*11630*RES_hh_fec!M7/RES_hh_num!M7)</f>
        <v>17856.722665510835</v>
      </c>
      <c r="N7" s="72">
        <f>IF(RES_hh_fec!N7=0,0,1000*11630*RES_hh_fec!N7/RES_hh_num!N7)</f>
        <v>15871.652577624553</v>
      </c>
      <c r="O7" s="72">
        <f>IF(RES_hh_fec!O7=0,0,1000*11630*RES_hh_fec!O7/RES_hh_num!O7)</f>
        <v>15167.781913915096</v>
      </c>
      <c r="P7" s="72">
        <f>IF(RES_hh_fec!P7=0,0,1000*11630*RES_hh_fec!P7/RES_hh_num!P7)</f>
        <v>13150.761183870605</v>
      </c>
      <c r="Q7" s="72">
        <f>IF(RES_hh_fec!Q7=0,0,1000*11630*RES_hh_fec!Q7/RES_hh_num!Q7)</f>
        <v>14407.621867989315</v>
      </c>
      <c r="R7" s="72">
        <f>IF(RES_hh_fec!R7=0,0,1000*11630*RES_hh_fec!R7/RES_hh_num!R7)</f>
        <v>14797.893729077477</v>
      </c>
      <c r="S7" s="72">
        <f>IF(RES_hh_fec!S7=0,0,1000*11630*RES_hh_fec!S7/RES_hh_num!S7)</f>
        <v>13633.209997752358</v>
      </c>
      <c r="T7" s="72">
        <f>IF(RES_hh_fec!T7=0,0,1000*11630*RES_hh_fec!T7/RES_hh_num!T7)</f>
        <v>13995.586497903611</v>
      </c>
      <c r="U7" s="72">
        <f>IF(RES_hh_fec!U7=0,0,1000*11630*RES_hh_fec!U7/RES_hh_num!U7)</f>
        <v>13381.699171236538</v>
      </c>
      <c r="V7" s="72">
        <f>IF(RES_hh_fec!V7=0,0,1000*11630*RES_hh_fec!V7/RES_hh_num!V7)</f>
        <v>14658.111827261395</v>
      </c>
      <c r="W7" s="72">
        <f>IF(RES_hh_fec!W7=0,0,1000*11630*RES_hh_fec!W7/RES_hh_num!W7)</f>
        <v>13305.757889845121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17488.919196195329</v>
      </c>
      <c r="C8" s="72">
        <f>IF(RES_hh_fec!C8=0,0,1000*11630*RES_hh_fec!C8/RES_hh_num!C8)</f>
        <v>18832.038094167823</v>
      </c>
      <c r="D8" s="72">
        <f>IF(RES_hh_fec!D8=0,0,1000*11630*RES_hh_fec!D8/RES_hh_num!D8)</f>
        <v>17258.958851463023</v>
      </c>
      <c r="E8" s="72">
        <f>IF(RES_hh_fec!E8=0,0,1000*11630*RES_hh_fec!E8/RES_hh_num!E8)</f>
        <v>18428.480440577514</v>
      </c>
      <c r="F8" s="72">
        <f>IF(RES_hh_fec!F8=0,0,1000*11630*RES_hh_fec!F8/RES_hh_num!F8)</f>
        <v>19248.824455814665</v>
      </c>
      <c r="G8" s="72">
        <f>IF(RES_hh_fec!G8=0,0,1000*11630*RES_hh_fec!G8/RES_hh_num!G8)</f>
        <v>18938.254127696775</v>
      </c>
      <c r="H8" s="72">
        <f>IF(RES_hh_fec!H8=0,0,1000*11630*RES_hh_fec!H8/RES_hh_num!H8)</f>
        <v>19018.35696169893</v>
      </c>
      <c r="I8" s="72">
        <f>IF(RES_hh_fec!I8=0,0,1000*11630*RES_hh_fec!I8/RES_hh_num!I8)</f>
        <v>17208.124448473631</v>
      </c>
      <c r="J8" s="72">
        <f>IF(RES_hh_fec!J8=0,0,1000*11630*RES_hh_fec!J8/RES_hh_num!J8)</f>
        <v>18678.396685037656</v>
      </c>
      <c r="K8" s="72">
        <f>IF(RES_hh_fec!K8=0,0,1000*11630*RES_hh_fec!K8/RES_hh_num!K8)</f>
        <v>16927.450692434933</v>
      </c>
      <c r="L8" s="72">
        <f>IF(RES_hh_fec!L8=0,0,1000*11630*RES_hh_fec!L8/RES_hh_num!L8)</f>
        <v>18210.350714307257</v>
      </c>
      <c r="M8" s="72">
        <f>IF(RES_hh_fec!M8=0,0,1000*11630*RES_hh_fec!M8/RES_hh_num!M8)</f>
        <v>13803.793360432508</v>
      </c>
      <c r="N8" s="72">
        <f>IF(RES_hh_fec!N8=0,0,1000*11630*RES_hh_fec!N8/RES_hh_num!N8)</f>
        <v>13570.892999609183</v>
      </c>
      <c r="O8" s="72">
        <f>IF(RES_hh_fec!O8=0,0,1000*11630*RES_hh_fec!O8/RES_hh_num!O8)</f>
        <v>13298.474395815723</v>
      </c>
      <c r="P8" s="72">
        <f>IF(RES_hh_fec!P8=0,0,1000*11630*RES_hh_fec!P8/RES_hh_num!P8)</f>
        <v>11338.456275579078</v>
      </c>
      <c r="Q8" s="72">
        <f>IF(RES_hh_fec!Q8=0,0,1000*11630*RES_hh_fec!Q8/RES_hh_num!Q8)</f>
        <v>11971.802340575578</v>
      </c>
      <c r="R8" s="72">
        <f>IF(RES_hh_fec!R8=0,0,1000*11630*RES_hh_fec!R8/RES_hh_num!R8)</f>
        <v>12140.62051001918</v>
      </c>
      <c r="S8" s="72">
        <f>IF(RES_hh_fec!S8=0,0,1000*11630*RES_hh_fec!S8/RES_hh_num!S8)</f>
        <v>11546.48072731916</v>
      </c>
      <c r="T8" s="72">
        <f>IF(RES_hh_fec!T8=0,0,1000*11630*RES_hh_fec!T8/RES_hh_num!T8)</f>
        <v>12506.993865159797</v>
      </c>
      <c r="U8" s="72">
        <f>IF(RES_hh_fec!U8=0,0,1000*11630*RES_hh_fec!U8/RES_hh_num!U8)</f>
        <v>12065.384720576478</v>
      </c>
      <c r="V8" s="72">
        <f>IF(RES_hh_fec!V8=0,0,1000*11630*RES_hh_fec!V8/RES_hh_num!V8)</f>
        <v>12277.491582524914</v>
      </c>
      <c r="W8" s="72">
        <f>IF(RES_hh_fec!W8=0,0,1000*11630*RES_hh_fec!W8/RES_hh_num!W8)</f>
        <v>12305.391382033129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20868.409351589813</v>
      </c>
      <c r="C9" s="72">
        <f>IF(RES_hh_fec!C9=0,0,1000*11630*RES_hh_fec!C9/RES_hh_num!C9)</f>
        <v>20777.699593297908</v>
      </c>
      <c r="D9" s="72">
        <f>IF(RES_hh_fec!D9=0,0,1000*11630*RES_hh_fec!D9/RES_hh_num!D9)</f>
        <v>21158.982961092046</v>
      </c>
      <c r="E9" s="72">
        <f>IF(RES_hh_fec!E9=0,0,1000*11630*RES_hh_fec!E9/RES_hh_num!E9)</f>
        <v>21007.925181422768</v>
      </c>
      <c r="F9" s="72">
        <f>IF(RES_hh_fec!F9=0,0,1000*11630*RES_hh_fec!F9/RES_hh_num!F9)</f>
        <v>20729.305640031409</v>
      </c>
      <c r="G9" s="72">
        <f>IF(RES_hh_fec!G9=0,0,1000*11630*RES_hh_fec!G9/RES_hh_num!G9)</f>
        <v>20389.769109934601</v>
      </c>
      <c r="H9" s="72">
        <f>IF(RES_hh_fec!H9=0,0,1000*11630*RES_hh_fec!H9/RES_hh_num!H9)</f>
        <v>18990.029876630557</v>
      </c>
      <c r="I9" s="72">
        <f>IF(RES_hh_fec!I9=0,0,1000*11630*RES_hh_fec!I9/RES_hh_num!I9)</f>
        <v>21301.815097788894</v>
      </c>
      <c r="J9" s="72">
        <f>IF(RES_hh_fec!J9=0,0,1000*11630*RES_hh_fec!J9/RES_hh_num!J9)</f>
        <v>17131.4389427184</v>
      </c>
      <c r="K9" s="72">
        <f>IF(RES_hh_fec!K9=0,0,1000*11630*RES_hh_fec!K9/RES_hh_num!K9)</f>
        <v>19238.032856961239</v>
      </c>
      <c r="L9" s="72">
        <f>IF(RES_hh_fec!L9=0,0,1000*11630*RES_hh_fec!L9/RES_hh_num!L9)</f>
        <v>18031.568896390469</v>
      </c>
      <c r="M9" s="72">
        <f>IF(RES_hh_fec!M9=0,0,1000*11630*RES_hh_fec!M9/RES_hh_num!M9)</f>
        <v>13341.121087119409</v>
      </c>
      <c r="N9" s="72">
        <f>IF(RES_hh_fec!N9=0,0,1000*11630*RES_hh_fec!N9/RES_hh_num!N9)</f>
        <v>14461.167117672465</v>
      </c>
      <c r="O9" s="72">
        <f>IF(RES_hh_fec!O9=0,0,1000*11630*RES_hh_fec!O9/RES_hh_num!O9)</f>
        <v>13320.220553041141</v>
      </c>
      <c r="P9" s="72">
        <f>IF(RES_hh_fec!P9=0,0,1000*11630*RES_hh_fec!P9/RES_hh_num!P9)</f>
        <v>11069.454614418639</v>
      </c>
      <c r="Q9" s="72">
        <f>IF(RES_hh_fec!Q9=0,0,1000*11630*RES_hh_fec!Q9/RES_hh_num!Q9)</f>
        <v>13413.096551510243</v>
      </c>
      <c r="R9" s="72">
        <f>IF(RES_hh_fec!R9=0,0,1000*11630*RES_hh_fec!R9/RES_hh_num!R9)</f>
        <v>13668.285562632693</v>
      </c>
      <c r="S9" s="72">
        <f>IF(RES_hh_fec!S9=0,0,1000*11630*RES_hh_fec!S9/RES_hh_num!S9)</f>
        <v>11828.168384394561</v>
      </c>
      <c r="T9" s="72">
        <f>IF(RES_hh_fec!T9=0,0,1000*11630*RES_hh_fec!T9/RES_hh_num!T9)</f>
        <v>13495.206276891937</v>
      </c>
      <c r="U9" s="72">
        <f>IF(RES_hh_fec!U9=0,0,1000*11630*RES_hh_fec!U9/RES_hh_num!U9)</f>
        <v>12456.496077042597</v>
      </c>
      <c r="V9" s="72">
        <f>IF(RES_hh_fec!V9=0,0,1000*11630*RES_hh_fec!V9/RES_hh_num!V9)</f>
        <v>13574.526245473409</v>
      </c>
      <c r="W9" s="72">
        <f>IF(RES_hh_fec!W9=0,0,1000*11630*RES_hh_fec!W9/RES_hh_num!W9)</f>
        <v>13555.398823932337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0</v>
      </c>
      <c r="C11" s="72">
        <f>IF(RES_hh_fec!C11=0,0,1000*11630*RES_hh_fec!C11/RES_hh_num!C11)</f>
        <v>0</v>
      </c>
      <c r="D11" s="72">
        <f>IF(RES_hh_fec!D11=0,0,1000*11630*RES_hh_fec!D11/RES_hh_num!D11)</f>
        <v>0</v>
      </c>
      <c r="E11" s="72">
        <f>IF(RES_hh_fec!E11=0,0,1000*11630*RES_hh_fec!E11/RES_hh_num!E11)</f>
        <v>0</v>
      </c>
      <c r="F11" s="72">
        <f>IF(RES_hh_fec!F11=0,0,1000*11630*RES_hh_fec!F11/RES_hh_num!F11)</f>
        <v>0</v>
      </c>
      <c r="G11" s="72">
        <f>IF(RES_hh_fec!G11=0,0,1000*11630*RES_hh_fec!G11/RES_hh_num!G11)</f>
        <v>0</v>
      </c>
      <c r="H11" s="72">
        <f>IF(RES_hh_fec!H11=0,0,1000*11630*RES_hh_fec!H11/RES_hh_num!H11)</f>
        <v>0</v>
      </c>
      <c r="I11" s="72">
        <f>IF(RES_hh_fec!I11=0,0,1000*11630*RES_hh_fec!I11/RES_hh_num!I11)</f>
        <v>0</v>
      </c>
      <c r="J11" s="72">
        <f>IF(RES_hh_fec!J11=0,0,1000*11630*RES_hh_fec!J11/RES_hh_num!J11)</f>
        <v>0</v>
      </c>
      <c r="K11" s="72">
        <f>IF(RES_hh_fec!K11=0,0,1000*11630*RES_hh_fec!K11/RES_hh_num!K11)</f>
        <v>0</v>
      </c>
      <c r="L11" s="72">
        <f>IF(RES_hh_fec!L11=0,0,1000*11630*RES_hh_fec!L11/RES_hh_num!L11)</f>
        <v>0</v>
      </c>
      <c r="M11" s="72">
        <f>IF(RES_hh_fec!M11=0,0,1000*11630*RES_hh_fec!M11/RES_hh_num!M11)</f>
        <v>0</v>
      </c>
      <c r="N11" s="72">
        <f>IF(RES_hh_fec!N11=0,0,1000*11630*RES_hh_fec!N11/RES_hh_num!N11)</f>
        <v>0</v>
      </c>
      <c r="O11" s="72">
        <f>IF(RES_hh_fec!O11=0,0,1000*11630*RES_hh_fec!O11/RES_hh_num!O11)</f>
        <v>0</v>
      </c>
      <c r="P11" s="72">
        <f>IF(RES_hh_fec!P11=0,0,1000*11630*RES_hh_fec!P11/RES_hh_num!P11)</f>
        <v>0</v>
      </c>
      <c r="Q11" s="72">
        <f>IF(RES_hh_fec!Q11=0,0,1000*11630*RES_hh_fec!Q11/RES_hh_num!Q11)</f>
        <v>0</v>
      </c>
      <c r="R11" s="72">
        <f>IF(RES_hh_fec!R11=0,0,1000*11630*RES_hh_fec!R11/RES_hh_num!R11)</f>
        <v>0</v>
      </c>
      <c r="S11" s="72">
        <f>IF(RES_hh_fec!S11=0,0,1000*11630*RES_hh_fec!S11/RES_hh_num!S11)</f>
        <v>0</v>
      </c>
      <c r="T11" s="72">
        <f>IF(RES_hh_fec!T11=0,0,1000*11630*RES_hh_fec!T11/RES_hh_num!T11)</f>
        <v>0</v>
      </c>
      <c r="U11" s="72">
        <f>IF(RES_hh_fec!U11=0,0,1000*11630*RES_hh_fec!U11/RES_hh_num!U11)</f>
        <v>0</v>
      </c>
      <c r="V11" s="72">
        <f>IF(RES_hh_fec!V11=0,0,1000*11630*RES_hh_fec!V11/RES_hh_num!V11)</f>
        <v>0</v>
      </c>
      <c r="W11" s="72">
        <f>IF(RES_hh_fec!W11=0,0,1000*11630*RES_hh_fec!W11/RES_hh_num!W11)</f>
        <v>0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6214.0345661116635</v>
      </c>
      <c r="C12" s="72">
        <f>IF(RES_hh_fec!C12=0,0,1000*11630*RES_hh_fec!C12/RES_hh_num!C12)</f>
        <v>7535.1400754547649</v>
      </c>
      <c r="D12" s="72">
        <f>IF(RES_hh_fec!D12=0,0,1000*11630*RES_hh_fec!D12/RES_hh_num!D12)</f>
        <v>4379.5440605115027</v>
      </c>
      <c r="E12" s="72">
        <f>IF(RES_hh_fec!E12=0,0,1000*11630*RES_hh_fec!E12/RES_hh_num!E12)</f>
        <v>5863.5704670135092</v>
      </c>
      <c r="F12" s="72">
        <f>IF(RES_hh_fec!F12=0,0,1000*11630*RES_hh_fec!F12/RES_hh_num!F12)</f>
        <v>5925.8538167710203</v>
      </c>
      <c r="G12" s="72">
        <f>IF(RES_hh_fec!G12=0,0,1000*11630*RES_hh_fec!G12/RES_hh_num!G12)</f>
        <v>5901.8455559437289</v>
      </c>
      <c r="H12" s="72">
        <f>IF(RES_hh_fec!H12=0,0,1000*11630*RES_hh_fec!H12/RES_hh_num!H12)</f>
        <v>5708.4757194412086</v>
      </c>
      <c r="I12" s="72">
        <f>IF(RES_hh_fec!I12=0,0,1000*11630*RES_hh_fec!I12/RES_hh_num!I12)</f>
        <v>5607.9236950704362</v>
      </c>
      <c r="J12" s="72">
        <f>IF(RES_hh_fec!J12=0,0,1000*11630*RES_hh_fec!J12/RES_hh_num!J12)</f>
        <v>5750.7396307869585</v>
      </c>
      <c r="K12" s="72">
        <f>IF(RES_hh_fec!K12=0,0,1000*11630*RES_hh_fec!K12/RES_hh_num!K12)</f>
        <v>5165.2376002601204</v>
      </c>
      <c r="L12" s="72">
        <f>IF(RES_hh_fec!L12=0,0,1000*11630*RES_hh_fec!L12/RES_hh_num!L12)</f>
        <v>4912.4510630563545</v>
      </c>
      <c r="M12" s="72">
        <f>IF(RES_hh_fec!M12=0,0,1000*11630*RES_hh_fec!M12/RES_hh_num!M12)</f>
        <v>4366.5407777497494</v>
      </c>
      <c r="N12" s="72">
        <f>IF(RES_hh_fec!N12=0,0,1000*11630*RES_hh_fec!N12/RES_hh_num!N12)</f>
        <v>3919.5903621743446</v>
      </c>
      <c r="O12" s="72">
        <f>IF(RES_hh_fec!O12=0,0,1000*11630*RES_hh_fec!O12/RES_hh_num!O12)</f>
        <v>3533.7723161153067</v>
      </c>
      <c r="P12" s="72">
        <f>IF(RES_hh_fec!P12=0,0,1000*11630*RES_hh_fec!P12/RES_hh_num!P12)</f>
        <v>3218.5064785107766</v>
      </c>
      <c r="Q12" s="72">
        <f>IF(RES_hh_fec!Q12=0,0,1000*11630*RES_hh_fec!Q12/RES_hh_num!Q12)</f>
        <v>3149.2459961326563</v>
      </c>
      <c r="R12" s="72">
        <f>IF(RES_hh_fec!R12=0,0,1000*11630*RES_hh_fec!R12/RES_hh_num!R12)</f>
        <v>3079.0579896086956</v>
      </c>
      <c r="S12" s="72">
        <f>IF(RES_hh_fec!S12=0,0,1000*11630*RES_hh_fec!S12/RES_hh_num!S12)</f>
        <v>2939.0548852724651</v>
      </c>
      <c r="T12" s="72">
        <f>IF(RES_hh_fec!T12=0,0,1000*11630*RES_hh_fec!T12/RES_hh_num!T12)</f>
        <v>2820.6296173871906</v>
      </c>
      <c r="U12" s="72">
        <f>IF(RES_hh_fec!U12=0,0,1000*11630*RES_hh_fec!U12/RES_hh_num!U12)</f>
        <v>2743.0884943071128</v>
      </c>
      <c r="V12" s="72">
        <f>IF(RES_hh_fec!V12=0,0,1000*11630*RES_hh_fec!V12/RES_hh_num!V12)</f>
        <v>2805.4721504282084</v>
      </c>
      <c r="W12" s="72">
        <f>IF(RES_hh_fec!W12=0,0,1000*11630*RES_hh_fec!W12/RES_hh_num!W12)</f>
        <v>2957.7126178790763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12988.200548232406</v>
      </c>
      <c r="C13" s="74">
        <f>IF(RES_hh_fec!C13=0,0,1000*11630*RES_hh_fec!C13/RES_hh_num!C13)</f>
        <v>15183.390332883957</v>
      </c>
      <c r="D13" s="74">
        <f>IF(RES_hh_fec!D13=0,0,1000*11630*RES_hh_fec!D13/RES_hh_num!D13)</f>
        <v>12592.291143810931</v>
      </c>
      <c r="E13" s="74">
        <f>IF(RES_hh_fec!E13=0,0,1000*11630*RES_hh_fec!E13/RES_hh_num!E13)</f>
        <v>14333.395048134433</v>
      </c>
      <c r="F13" s="74">
        <f>IF(RES_hh_fec!F13=0,0,1000*11630*RES_hh_fec!F13/RES_hh_num!F13)</f>
        <v>15358.657678530495</v>
      </c>
      <c r="G13" s="74">
        <f>IF(RES_hh_fec!G13=0,0,1000*11630*RES_hh_fec!G13/RES_hh_num!G13)</f>
        <v>14671.388856712008</v>
      </c>
      <c r="H13" s="74">
        <f>IF(RES_hh_fec!H13=0,0,1000*11630*RES_hh_fec!H13/RES_hh_num!H13)</f>
        <v>16538.170490538894</v>
      </c>
      <c r="I13" s="74">
        <f>IF(RES_hh_fec!I13=0,0,1000*11630*RES_hh_fec!I13/RES_hh_num!I13)</f>
        <v>14750.333142387974</v>
      </c>
      <c r="J13" s="74">
        <f>IF(RES_hh_fec!J13=0,0,1000*11630*RES_hh_fec!J13/RES_hh_num!J13)</f>
        <v>16269.123537984962</v>
      </c>
      <c r="K13" s="74">
        <f>IF(RES_hh_fec!K13=0,0,1000*11630*RES_hh_fec!K13/RES_hh_num!K13)</f>
        <v>12415.629383377838</v>
      </c>
      <c r="L13" s="74">
        <f>IF(RES_hh_fec!L13=0,0,1000*11630*RES_hh_fec!L13/RES_hh_num!L13)</f>
        <v>15198.72159259555</v>
      </c>
      <c r="M13" s="74">
        <f>IF(RES_hh_fec!M13=0,0,1000*11630*RES_hh_fec!M13/RES_hh_num!M13)</f>
        <v>13450.806261947861</v>
      </c>
      <c r="N13" s="74">
        <f>IF(RES_hh_fec!N13=0,0,1000*11630*RES_hh_fec!N13/RES_hh_num!N13)</f>
        <v>12229.83177020352</v>
      </c>
      <c r="O13" s="74">
        <f>IF(RES_hh_fec!O13=0,0,1000*11630*RES_hh_fec!O13/RES_hh_num!O13)</f>
        <v>11634.318275321146</v>
      </c>
      <c r="P13" s="74">
        <f>IF(RES_hh_fec!P13=0,0,1000*11630*RES_hh_fec!P13/RES_hh_num!P13)</f>
        <v>10422.648561489585</v>
      </c>
      <c r="Q13" s="74">
        <f>IF(RES_hh_fec!Q13=0,0,1000*11630*RES_hh_fec!Q13/RES_hh_num!Q13)</f>
        <v>11135.775910040062</v>
      </c>
      <c r="R13" s="74">
        <f>IF(RES_hh_fec!R13=0,0,1000*11630*RES_hh_fec!R13/RES_hh_num!R13)</f>
        <v>10882.844576898839</v>
      </c>
      <c r="S13" s="74">
        <f>IF(RES_hh_fec!S13=0,0,1000*11630*RES_hh_fec!S13/RES_hh_num!S13)</f>
        <v>11036.672127929789</v>
      </c>
      <c r="T13" s="74">
        <f>IF(RES_hh_fec!T13=0,0,1000*11630*RES_hh_fec!T13/RES_hh_num!T13)</f>
        <v>11610.804888682902</v>
      </c>
      <c r="U13" s="74">
        <f>IF(RES_hh_fec!U13=0,0,1000*11630*RES_hh_fec!U13/RES_hh_num!U13)</f>
        <v>10932.180781831281</v>
      </c>
      <c r="V13" s="74">
        <f>IF(RES_hh_fec!V13=0,0,1000*11630*RES_hh_fec!V13/RES_hh_num!V13)</f>
        <v>12154.928967477015</v>
      </c>
      <c r="W13" s="74">
        <f>IF(RES_hh_fec!W13=0,0,1000*11630*RES_hh_fec!W13/RES_hh_num!W13)</f>
        <v>11436.042573262665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178.43963988323398</v>
      </c>
      <c r="C14" s="76">
        <f>IF(RES_hh_fec!C14=0,0,1000*11630*RES_hh_fec!C14/RES_hh_num!C14)</f>
        <v>186.9768813422219</v>
      </c>
      <c r="D14" s="76">
        <f>IF(RES_hh_fec!D14=0,0,1000*11630*RES_hh_fec!D14/RES_hh_num!D14)</f>
        <v>181.29918744694606</v>
      </c>
      <c r="E14" s="76">
        <f>IF(RES_hh_fec!E14=0,0,1000*11630*RES_hh_fec!E14/RES_hh_num!E14)</f>
        <v>189.20313873771687</v>
      </c>
      <c r="F14" s="76">
        <f>IF(RES_hh_fec!F14=0,0,1000*11630*RES_hh_fec!F14/RES_hh_num!F14)</f>
        <v>194.11666999047929</v>
      </c>
      <c r="G14" s="76">
        <f>IF(RES_hh_fec!G14=0,0,1000*11630*RES_hh_fec!G14/RES_hh_num!G14)</f>
        <v>201.36736550182729</v>
      </c>
      <c r="H14" s="76">
        <f>IF(RES_hh_fec!H14=0,0,1000*11630*RES_hh_fec!H14/RES_hh_num!H14)</f>
        <v>196.78867490719418</v>
      </c>
      <c r="I14" s="76">
        <f>IF(RES_hh_fec!I14=0,0,1000*11630*RES_hh_fec!I14/RES_hh_num!I14)</f>
        <v>185.70717352459357</v>
      </c>
      <c r="J14" s="76">
        <f>IF(RES_hh_fec!J14=0,0,1000*11630*RES_hh_fec!J14/RES_hh_num!J14)</f>
        <v>201.11966876118967</v>
      </c>
      <c r="K14" s="76">
        <f>IF(RES_hh_fec!K14=0,0,1000*11630*RES_hh_fec!K14/RES_hh_num!K14)</f>
        <v>186.93007937812627</v>
      </c>
      <c r="L14" s="76">
        <f>IF(RES_hh_fec!L14=0,0,1000*11630*RES_hh_fec!L14/RES_hh_num!L14)</f>
        <v>196.53108554082542</v>
      </c>
      <c r="M14" s="76">
        <f>IF(RES_hh_fec!M14=0,0,1000*11630*RES_hh_fec!M14/RES_hh_num!M14)</f>
        <v>161.87985663065047</v>
      </c>
      <c r="N14" s="76">
        <f>IF(RES_hh_fec!N14=0,0,1000*11630*RES_hh_fec!N14/RES_hh_num!N14)</f>
        <v>150.41624949944958</v>
      </c>
      <c r="O14" s="76">
        <f>IF(RES_hh_fec!O14=0,0,1000*11630*RES_hh_fec!O14/RES_hh_num!O14)</f>
        <v>144.82673634731376</v>
      </c>
      <c r="P14" s="76">
        <f>IF(RES_hh_fec!P14=0,0,1000*11630*RES_hh_fec!P14/RES_hh_num!P14)</f>
        <v>123.08114019569574</v>
      </c>
      <c r="Q14" s="76">
        <f>IF(RES_hh_fec!Q14=0,0,1000*11630*RES_hh_fec!Q14/RES_hh_num!Q14)</f>
        <v>135.44130002608247</v>
      </c>
      <c r="R14" s="76">
        <f>IF(RES_hh_fec!R14=0,0,1000*11630*RES_hh_fec!R14/RES_hh_num!R14)</f>
        <v>141.6645234632241</v>
      </c>
      <c r="S14" s="76">
        <f>IF(RES_hh_fec!S14=0,0,1000*11630*RES_hh_fec!S14/RES_hh_num!S14)</f>
        <v>135.34672491300887</v>
      </c>
      <c r="T14" s="76">
        <f>IF(RES_hh_fec!T14=0,0,1000*11630*RES_hh_fec!T14/RES_hh_num!T14)</f>
        <v>148.32527417570645</v>
      </c>
      <c r="U14" s="76">
        <f>IF(RES_hh_fec!U14=0,0,1000*11630*RES_hh_fec!U14/RES_hh_num!U14)</f>
        <v>145.36728814187319</v>
      </c>
      <c r="V14" s="76">
        <f>IF(RES_hh_fec!V14=0,0,1000*11630*RES_hh_fec!V14/RES_hh_num!V14)</f>
        <v>160.32380291016833</v>
      </c>
      <c r="W14" s="76">
        <f>IF(RES_hh_fec!W14=0,0,1000*11630*RES_hh_fec!W14/RES_hh_num!W14)</f>
        <v>153.35458705365059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0.92568083527567124</v>
      </c>
      <c r="C15" s="69">
        <f t="shared" si="0"/>
        <v>0.83722409867259096</v>
      </c>
      <c r="D15" s="69">
        <f t="shared" si="0"/>
        <v>0.94185467913506959</v>
      </c>
      <c r="E15" s="69">
        <f t="shared" si="0"/>
        <v>0.94403222287138</v>
      </c>
      <c r="F15" s="69">
        <f t="shared" si="0"/>
        <v>0.97831154360090811</v>
      </c>
      <c r="G15" s="69">
        <f t="shared" si="0"/>
        <v>1.0001567729927023</v>
      </c>
      <c r="H15" s="69">
        <f t="shared" si="0"/>
        <v>1.2063662680138145</v>
      </c>
      <c r="I15" s="69">
        <f t="shared" si="0"/>
        <v>1.3530606419919267</v>
      </c>
      <c r="J15" s="69">
        <f t="shared" si="0"/>
        <v>1.4537048864424746</v>
      </c>
      <c r="K15" s="69">
        <f t="shared" si="0"/>
        <v>1.4927994118198411</v>
      </c>
      <c r="L15" s="69">
        <f t="shared" si="0"/>
        <v>1.6294469887577425</v>
      </c>
      <c r="M15" s="69">
        <f t="shared" si="0"/>
        <v>1.6115489375103735</v>
      </c>
      <c r="N15" s="69">
        <f t="shared" si="0"/>
        <v>1.7895168409239903</v>
      </c>
      <c r="O15" s="69">
        <f t="shared" si="0"/>
        <v>1.6538394362001485</v>
      </c>
      <c r="P15" s="69">
        <f t="shared" si="0"/>
        <v>1.7886876087874852</v>
      </c>
      <c r="Q15" s="69">
        <f t="shared" si="0"/>
        <v>1.7018040386035684</v>
      </c>
      <c r="R15" s="69">
        <f t="shared" si="0"/>
        <v>1.6603326864178467</v>
      </c>
      <c r="S15" s="69">
        <f t="shared" si="0"/>
        <v>1.5661608042747777</v>
      </c>
      <c r="T15" s="69">
        <f t="shared" si="0"/>
        <v>1.4856457453598457</v>
      </c>
      <c r="U15" s="69">
        <f t="shared" si="0"/>
        <v>1.4833072807586452</v>
      </c>
      <c r="V15" s="69">
        <f t="shared" si="0"/>
        <v>1.4773429080766491</v>
      </c>
      <c r="W15" s="69">
        <f t="shared" si="0"/>
        <v>1.3835925428484288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0.92568083527567124</v>
      </c>
      <c r="C16" s="72">
        <f>IF(RES_hh_fec!C16=0,0,1000*11630*RES_hh_fec!C16/RES_hh_num!C$3)</f>
        <v>0.83722409867259096</v>
      </c>
      <c r="D16" s="72">
        <f>IF(RES_hh_fec!D16=0,0,1000*11630*RES_hh_fec!D16/RES_hh_num!D$3)</f>
        <v>0.94185467913506959</v>
      </c>
      <c r="E16" s="72">
        <f>IF(RES_hh_fec!E16=0,0,1000*11630*RES_hh_fec!E16/RES_hh_num!E$3)</f>
        <v>0.94403222287138</v>
      </c>
      <c r="F16" s="72">
        <f>IF(RES_hh_fec!F16=0,0,1000*11630*RES_hh_fec!F16/RES_hh_num!F$3)</f>
        <v>0.97831154360090811</v>
      </c>
      <c r="G16" s="72">
        <f>IF(RES_hh_fec!G16=0,0,1000*11630*RES_hh_fec!G16/RES_hh_num!G$3)</f>
        <v>1.0001567729927023</v>
      </c>
      <c r="H16" s="72">
        <f>IF(RES_hh_fec!H16=0,0,1000*11630*RES_hh_fec!H16/RES_hh_num!H$3)</f>
        <v>1.2063662680138145</v>
      </c>
      <c r="I16" s="72">
        <f>IF(RES_hh_fec!I16=0,0,1000*11630*RES_hh_fec!I16/RES_hh_num!I$3)</f>
        <v>1.3530606419919267</v>
      </c>
      <c r="J16" s="72">
        <f>IF(RES_hh_fec!J16=0,0,1000*11630*RES_hh_fec!J16/RES_hh_num!J$3)</f>
        <v>1.4537048864424746</v>
      </c>
      <c r="K16" s="72">
        <f>IF(RES_hh_fec!K16=0,0,1000*11630*RES_hh_fec!K16/RES_hh_num!K$3)</f>
        <v>1.4927994118198411</v>
      </c>
      <c r="L16" s="72">
        <f>IF(RES_hh_fec!L16=0,0,1000*11630*RES_hh_fec!L16/RES_hh_num!L$3)</f>
        <v>1.6294469887577425</v>
      </c>
      <c r="M16" s="72">
        <f>IF(RES_hh_fec!M16=0,0,1000*11630*RES_hh_fec!M16/RES_hh_num!M$3)</f>
        <v>1.6115489375103735</v>
      </c>
      <c r="N16" s="72">
        <f>IF(RES_hh_fec!N16=0,0,1000*11630*RES_hh_fec!N16/RES_hh_num!N$3)</f>
        <v>1.7895168409239903</v>
      </c>
      <c r="O16" s="72">
        <f>IF(RES_hh_fec!O16=0,0,1000*11630*RES_hh_fec!O16/RES_hh_num!O$3)</f>
        <v>1.6538394362001485</v>
      </c>
      <c r="P16" s="72">
        <f>IF(RES_hh_fec!P16=0,0,1000*11630*RES_hh_fec!P16/RES_hh_num!P$3)</f>
        <v>1.7886876087874852</v>
      </c>
      <c r="Q16" s="72">
        <f>IF(RES_hh_fec!Q16=0,0,1000*11630*RES_hh_fec!Q16/RES_hh_num!Q$3)</f>
        <v>1.7018040386035684</v>
      </c>
      <c r="R16" s="72">
        <f>IF(RES_hh_fec!R16=0,0,1000*11630*RES_hh_fec!R16/RES_hh_num!R$3)</f>
        <v>1.6603326864178467</v>
      </c>
      <c r="S16" s="72">
        <f>IF(RES_hh_fec!S16=0,0,1000*11630*RES_hh_fec!S16/RES_hh_num!S$3)</f>
        <v>1.5661608042747777</v>
      </c>
      <c r="T16" s="72">
        <f>IF(RES_hh_fec!T16=0,0,1000*11630*RES_hh_fec!T16/RES_hh_num!T$3)</f>
        <v>1.4856457453598457</v>
      </c>
      <c r="U16" s="72">
        <f>IF(RES_hh_fec!U16=0,0,1000*11630*RES_hh_fec!U16/RES_hh_num!U$3)</f>
        <v>1.4833072807586452</v>
      </c>
      <c r="V16" s="72">
        <f>IF(RES_hh_fec!V16=0,0,1000*11630*RES_hh_fec!V16/RES_hh_num!V$3)</f>
        <v>1.4773429080766491</v>
      </c>
      <c r="W16" s="72">
        <f>IF(RES_hh_fec!W16=0,0,1000*11630*RES_hh_fec!W16/RES_hh_num!W$3)</f>
        <v>1.3835925428484288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3465.1250057884654</v>
      </c>
      <c r="C17" s="69">
        <f>IF(RES_hh_fec!C17=0,0,1000*11630*RES_hh_fec!C17/RES_hh_num!C17)</f>
        <v>3370.4301827189461</v>
      </c>
      <c r="D17" s="69">
        <f>IF(RES_hh_fec!D17=0,0,1000*11630*RES_hh_fec!D17/RES_hh_num!D17)</f>
        <v>3326.2115327553488</v>
      </c>
      <c r="E17" s="69">
        <f>IF(RES_hh_fec!E17=0,0,1000*11630*RES_hh_fec!E17/RES_hh_num!E17)</f>
        <v>3149.3828092034755</v>
      </c>
      <c r="F17" s="69">
        <f>IF(RES_hh_fec!F17=0,0,1000*11630*RES_hh_fec!F17/RES_hh_num!F17)</f>
        <v>3188.3501526263158</v>
      </c>
      <c r="G17" s="69">
        <f>IF(RES_hh_fec!G17=0,0,1000*11630*RES_hh_fec!G17/RES_hh_num!G17)</f>
        <v>3018.8166104007405</v>
      </c>
      <c r="H17" s="69">
        <f>IF(RES_hh_fec!H17=0,0,1000*11630*RES_hh_fec!H17/RES_hh_num!H17)</f>
        <v>2923.5109868703362</v>
      </c>
      <c r="I17" s="69">
        <f>IF(RES_hh_fec!I17=0,0,1000*11630*RES_hh_fec!I17/RES_hh_num!I17)</f>
        <v>2927.7135259470788</v>
      </c>
      <c r="J17" s="69">
        <f>IF(RES_hh_fec!J17=0,0,1000*11630*RES_hh_fec!J17/RES_hh_num!J17)</f>
        <v>3034.9537092141964</v>
      </c>
      <c r="K17" s="69">
        <f>IF(RES_hh_fec!K17=0,0,1000*11630*RES_hh_fec!K17/RES_hh_num!K17)</f>
        <v>3098.5452776242646</v>
      </c>
      <c r="L17" s="69">
        <f>IF(RES_hh_fec!L17=0,0,1000*11630*RES_hh_fec!L17/RES_hh_num!L17)</f>
        <v>3062.2676906142087</v>
      </c>
      <c r="M17" s="69">
        <f>IF(RES_hh_fec!M17=0,0,1000*11630*RES_hh_fec!M17/RES_hh_num!M17)</f>
        <v>3104.3005836264388</v>
      </c>
      <c r="N17" s="69">
        <f>IF(RES_hh_fec!N17=0,0,1000*11630*RES_hh_fec!N17/RES_hh_num!N17)</f>
        <v>3185.517405727303</v>
      </c>
      <c r="O17" s="69">
        <f>IF(RES_hh_fec!O17=0,0,1000*11630*RES_hh_fec!O17/RES_hh_num!O17)</f>
        <v>3078.8065689310679</v>
      </c>
      <c r="P17" s="69">
        <f>IF(RES_hh_fec!P17=0,0,1000*11630*RES_hh_fec!P17/RES_hh_num!P17)</f>
        <v>2969.0533834716948</v>
      </c>
      <c r="Q17" s="69">
        <f>IF(RES_hh_fec!Q17=0,0,1000*11630*RES_hh_fec!Q17/RES_hh_num!Q17)</f>
        <v>3001.9232628853865</v>
      </c>
      <c r="R17" s="69">
        <f>IF(RES_hh_fec!R17=0,0,1000*11630*RES_hh_fec!R17/RES_hh_num!R17)</f>
        <v>3094.5595587965968</v>
      </c>
      <c r="S17" s="69">
        <f>IF(RES_hh_fec!S17=0,0,1000*11630*RES_hh_fec!S17/RES_hh_num!S17)</f>
        <v>3123.1390506969619</v>
      </c>
      <c r="T17" s="69">
        <f>IF(RES_hh_fec!T17=0,0,1000*11630*RES_hh_fec!T17/RES_hh_num!T17)</f>
        <v>3125.1610469726388</v>
      </c>
      <c r="U17" s="69">
        <f>IF(RES_hh_fec!U17=0,0,1000*11630*RES_hh_fec!U17/RES_hh_num!U17)</f>
        <v>3063.5810582379954</v>
      </c>
      <c r="V17" s="69">
        <f>IF(RES_hh_fec!V17=0,0,1000*11630*RES_hh_fec!V17/RES_hh_num!V17)</f>
        <v>3207.333972193363</v>
      </c>
      <c r="W17" s="69">
        <f>IF(RES_hh_fec!W17=0,0,1000*11630*RES_hh_fec!W17/RES_hh_num!W17)</f>
        <v>3015.2762106092923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3178.3013581518826</v>
      </c>
      <c r="C18" s="72">
        <f>IF(RES_hh_fec!C18=0,0,1000*11630*RES_hh_fec!C18/RES_hh_num!C18)</f>
        <v>2892.4601699227223</v>
      </c>
      <c r="D18" s="72">
        <f>IF(RES_hh_fec!D18=0,0,1000*11630*RES_hh_fec!D18/RES_hh_num!D18)</f>
        <v>3014.3292661734758</v>
      </c>
      <c r="E18" s="72">
        <f>IF(RES_hh_fec!E18=0,0,1000*11630*RES_hh_fec!E18/RES_hh_num!E18)</f>
        <v>2745.4022494996548</v>
      </c>
      <c r="F18" s="72">
        <f>IF(RES_hh_fec!F18=0,0,1000*11630*RES_hh_fec!F18/RES_hh_num!F18)</f>
        <v>2752.3570830728036</v>
      </c>
      <c r="G18" s="72">
        <f>IF(RES_hh_fec!G18=0,0,1000*11630*RES_hh_fec!G18/RES_hh_num!G18)</f>
        <v>2691.0437146852632</v>
      </c>
      <c r="H18" s="72">
        <f>IF(RES_hh_fec!H18=0,0,1000*11630*RES_hh_fec!H18/RES_hh_num!H18)</f>
        <v>2562.4278923861684</v>
      </c>
      <c r="I18" s="72">
        <f>IF(RES_hh_fec!I18=0,0,1000*11630*RES_hh_fec!I18/RES_hh_num!I18)</f>
        <v>2557.4669401283672</v>
      </c>
      <c r="J18" s="72">
        <f>IF(RES_hh_fec!J18=0,0,1000*11630*RES_hh_fec!J18/RES_hh_num!J18)</f>
        <v>2585.4270175214701</v>
      </c>
      <c r="K18" s="72">
        <f>IF(RES_hh_fec!K18=0,0,1000*11630*RES_hh_fec!K18/RES_hh_num!K18)</f>
        <v>2959.5347973713292</v>
      </c>
      <c r="L18" s="72">
        <f>IF(RES_hh_fec!L18=0,0,1000*11630*RES_hh_fec!L18/RES_hh_num!L18)</f>
        <v>2611.8221432760251</v>
      </c>
      <c r="M18" s="72">
        <f>IF(RES_hh_fec!M18=0,0,1000*11630*RES_hh_fec!M18/RES_hh_num!M18)</f>
        <v>2654.0593145749549</v>
      </c>
      <c r="N18" s="72">
        <f>IF(RES_hh_fec!N18=0,0,1000*11630*RES_hh_fec!N18/RES_hh_num!N18)</f>
        <v>2671.5729029899703</v>
      </c>
      <c r="O18" s="72">
        <f>IF(RES_hh_fec!O18=0,0,1000*11630*RES_hh_fec!O18/RES_hh_num!O18)</f>
        <v>2644.4698196354175</v>
      </c>
      <c r="P18" s="72">
        <f>IF(RES_hh_fec!P18=0,0,1000*11630*RES_hh_fec!P18/RES_hh_num!P18)</f>
        <v>2629.3267332846794</v>
      </c>
      <c r="Q18" s="72">
        <f>IF(RES_hh_fec!Q18=0,0,1000*11630*RES_hh_fec!Q18/RES_hh_num!Q18)</f>
        <v>2644.4590665706714</v>
      </c>
      <c r="R18" s="72">
        <f>IF(RES_hh_fec!R18=0,0,1000*11630*RES_hh_fec!R18/RES_hh_num!R18)</f>
        <v>2794.0105410852452</v>
      </c>
      <c r="S18" s="72">
        <f>IF(RES_hh_fec!S18=0,0,1000*11630*RES_hh_fec!S18/RES_hh_num!S18)</f>
        <v>2700.5179323749812</v>
      </c>
      <c r="T18" s="72">
        <f>IF(RES_hh_fec!T18=0,0,1000*11630*RES_hh_fec!T18/RES_hh_num!T18)</f>
        <v>2848.9098174049273</v>
      </c>
      <c r="U18" s="72">
        <f>IF(RES_hh_fec!U18=0,0,1000*11630*RES_hh_fec!U18/RES_hh_num!U18)</f>
        <v>2767.8964034915011</v>
      </c>
      <c r="V18" s="72">
        <f>IF(RES_hh_fec!V18=0,0,1000*11630*RES_hh_fec!V18/RES_hh_num!V18)</f>
        <v>2970.2370626611428</v>
      </c>
      <c r="W18" s="72">
        <f>IF(RES_hh_fec!W18=0,0,1000*11630*RES_hh_fec!W18/RES_hh_num!W18)</f>
        <v>2789.2423270902059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3443.9155529884019</v>
      </c>
      <c r="C19" s="72">
        <f>IF(RES_hh_fec!C19=0,0,1000*11630*RES_hh_fec!C19/RES_hh_num!C19)</f>
        <v>3329.7366657870698</v>
      </c>
      <c r="D19" s="72">
        <f>IF(RES_hh_fec!D19=0,0,1000*11630*RES_hh_fec!D19/RES_hh_num!D19)</f>
        <v>3231.1243319493515</v>
      </c>
      <c r="E19" s="72">
        <f>IF(RES_hh_fec!E19=0,0,1000*11630*RES_hh_fec!E19/RES_hh_num!E19)</f>
        <v>3120.7291706548513</v>
      </c>
      <c r="F19" s="72">
        <f>IF(RES_hh_fec!F19=0,0,1000*11630*RES_hh_fec!F19/RES_hh_num!F19)</f>
        <v>3049.4266828511441</v>
      </c>
      <c r="G19" s="72">
        <f>IF(RES_hh_fec!G19=0,0,1000*11630*RES_hh_fec!G19/RES_hh_num!G19)</f>
        <v>2974.3824004075036</v>
      </c>
      <c r="H19" s="72">
        <f>IF(RES_hh_fec!H19=0,0,1000*11630*RES_hh_fec!H19/RES_hh_num!H19)</f>
        <v>2922.182845367749</v>
      </c>
      <c r="I19" s="72">
        <f>IF(RES_hh_fec!I19=0,0,1000*11630*RES_hh_fec!I19/RES_hh_num!I19)</f>
        <v>2946.5863318434253</v>
      </c>
      <c r="J19" s="72">
        <f>IF(RES_hh_fec!J19=0,0,1000*11630*RES_hh_fec!J19/RES_hh_num!J19)</f>
        <v>2945.1269317542801</v>
      </c>
      <c r="K19" s="72">
        <f>IF(RES_hh_fec!K19=0,0,1000*11630*RES_hh_fec!K19/RES_hh_num!K19)</f>
        <v>2967.6894947675582</v>
      </c>
      <c r="L19" s="72">
        <f>IF(RES_hh_fec!L19=0,0,1000*11630*RES_hh_fec!L19/RES_hh_num!L19)</f>
        <v>2978.2995338079572</v>
      </c>
      <c r="M19" s="72">
        <f>IF(RES_hh_fec!M19=0,0,1000*11630*RES_hh_fec!M19/RES_hh_num!M19)</f>
        <v>3159.1869086246279</v>
      </c>
      <c r="N19" s="72">
        <f>IF(RES_hh_fec!N19=0,0,1000*11630*RES_hh_fec!N19/RES_hh_num!N19)</f>
        <v>2924.7789421605753</v>
      </c>
      <c r="O19" s="72">
        <f>IF(RES_hh_fec!O19=0,0,1000*11630*RES_hh_fec!O19/RES_hh_num!O19)</f>
        <v>3204.6949060396091</v>
      </c>
      <c r="P19" s="72">
        <f>IF(RES_hh_fec!P19=0,0,1000*11630*RES_hh_fec!P19/RES_hh_num!P19)</f>
        <v>2907.4261238391323</v>
      </c>
      <c r="Q19" s="72">
        <f>IF(RES_hh_fec!Q19=0,0,1000*11630*RES_hh_fec!Q19/RES_hh_num!Q19)</f>
        <v>2592.6081310662717</v>
      </c>
      <c r="R19" s="72">
        <f>IF(RES_hh_fec!R19=0,0,1000*11630*RES_hh_fec!R19/RES_hh_num!R19)</f>
        <v>3028.846068660022</v>
      </c>
      <c r="S19" s="72">
        <f>IF(RES_hh_fec!S19=0,0,1000*11630*RES_hh_fec!S19/RES_hh_num!S19)</f>
        <v>2960.026674932345</v>
      </c>
      <c r="T19" s="72">
        <f>IF(RES_hh_fec!T19=0,0,1000*11630*RES_hh_fec!T19/RES_hh_num!T19)</f>
        <v>2963.4983040893794</v>
      </c>
      <c r="U19" s="72">
        <f>IF(RES_hh_fec!U19=0,0,1000*11630*RES_hh_fec!U19/RES_hh_num!U19)</f>
        <v>2782.7539586407547</v>
      </c>
      <c r="V19" s="72">
        <f>IF(RES_hh_fec!V19=0,0,1000*11630*RES_hh_fec!V19/RES_hh_num!V19)</f>
        <v>3033.5567607236585</v>
      </c>
      <c r="W19" s="72">
        <f>IF(RES_hh_fec!W19=0,0,1000*11630*RES_hh_fec!W19/RES_hh_num!W19)</f>
        <v>2678.7841339314673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3794.9668390919642</v>
      </c>
      <c r="C20" s="72">
        <f>IF(RES_hh_fec!C20=0,0,1000*11630*RES_hh_fec!C20/RES_hh_num!C20)</f>
        <v>3717.8558824573538</v>
      </c>
      <c r="D20" s="72">
        <f>IF(RES_hh_fec!D20=0,0,1000*11630*RES_hh_fec!D20/RES_hh_num!D20)</f>
        <v>3693.5490476162117</v>
      </c>
      <c r="E20" s="72">
        <f>IF(RES_hh_fec!E20=0,0,1000*11630*RES_hh_fec!E20/RES_hh_num!E20)</f>
        <v>3480.9334482724889</v>
      </c>
      <c r="F20" s="72">
        <f>IF(RES_hh_fec!F20=0,0,1000*11630*RES_hh_fec!F20/RES_hh_num!F20)</f>
        <v>3490.004967194659</v>
      </c>
      <c r="G20" s="72">
        <f>IF(RES_hh_fec!G20=0,0,1000*11630*RES_hh_fec!G20/RES_hh_num!G20)</f>
        <v>3358.7928799132455</v>
      </c>
      <c r="H20" s="72">
        <f>IF(RES_hh_fec!H20=0,0,1000*11630*RES_hh_fec!H20/RES_hh_num!H20)</f>
        <v>3196.7660907879326</v>
      </c>
      <c r="I20" s="72">
        <f>IF(RES_hh_fec!I20=0,0,1000*11630*RES_hh_fec!I20/RES_hh_num!I20)</f>
        <v>3255.2961919366376</v>
      </c>
      <c r="J20" s="72">
        <f>IF(RES_hh_fec!J20=0,0,1000*11630*RES_hh_fec!J20/RES_hh_num!J20)</f>
        <v>3363.279239760569</v>
      </c>
      <c r="K20" s="72">
        <f>IF(RES_hh_fec!K20=0,0,1000*11630*RES_hh_fec!K20/RES_hh_num!K20)</f>
        <v>3424.340453105423</v>
      </c>
      <c r="L20" s="72">
        <f>IF(RES_hh_fec!L20=0,0,1000*11630*RES_hh_fec!L20/RES_hh_num!L20)</f>
        <v>3347.4232095624734</v>
      </c>
      <c r="M20" s="72">
        <f>IF(RES_hh_fec!M20=0,0,1000*11630*RES_hh_fec!M20/RES_hh_num!M20)</f>
        <v>3549.7385276011123</v>
      </c>
      <c r="N20" s="72">
        <f>IF(RES_hh_fec!N20=0,0,1000*11630*RES_hh_fec!N20/RES_hh_num!N20)</f>
        <v>3595.9358932734472</v>
      </c>
      <c r="O20" s="72">
        <f>IF(RES_hh_fec!O20=0,0,1000*11630*RES_hh_fec!O20/RES_hh_num!O20)</f>
        <v>3409.9499713018731</v>
      </c>
      <c r="P20" s="72">
        <f>IF(RES_hh_fec!P20=0,0,1000*11630*RES_hh_fec!P20/RES_hh_num!P20)</f>
        <v>3265.8642939493957</v>
      </c>
      <c r="Q20" s="72">
        <f>IF(RES_hh_fec!Q20=0,0,1000*11630*RES_hh_fec!Q20/RES_hh_num!Q20)</f>
        <v>3360.0306393759788</v>
      </c>
      <c r="R20" s="72">
        <f>IF(RES_hh_fec!R20=0,0,1000*11630*RES_hh_fec!R20/RES_hh_num!R20)</f>
        <v>3459.571431915937</v>
      </c>
      <c r="S20" s="72">
        <f>IF(RES_hh_fec!S20=0,0,1000*11630*RES_hh_fec!S20/RES_hh_num!S20)</f>
        <v>3453.8896028536187</v>
      </c>
      <c r="T20" s="72">
        <f>IF(RES_hh_fec!T20=0,0,1000*11630*RES_hh_fec!T20/RES_hh_num!T20)</f>
        <v>3342.6944227399663</v>
      </c>
      <c r="U20" s="72">
        <f>IF(RES_hh_fec!U20=0,0,1000*11630*RES_hh_fec!U20/RES_hh_num!U20)</f>
        <v>3270.9858399922364</v>
      </c>
      <c r="V20" s="72">
        <f>IF(RES_hh_fec!V20=0,0,1000*11630*RES_hh_fec!V20/RES_hh_num!V20)</f>
        <v>3480.7681631630085</v>
      </c>
      <c r="W20" s="72">
        <f>IF(RES_hh_fec!W20=0,0,1000*11630*RES_hh_fec!W20/RES_hh_num!W20)</f>
        <v>3140.2017584696387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3613.3088624634388</v>
      </c>
      <c r="C21" s="72">
        <f>IF(RES_hh_fec!C21=0,0,1000*11630*RES_hh_fec!C21/RES_hh_num!C21)</f>
        <v>3576.7705698221025</v>
      </c>
      <c r="D21" s="72">
        <f>IF(RES_hh_fec!D21=0,0,1000*11630*RES_hh_fec!D21/RES_hh_num!D21)</f>
        <v>3366.7783471629068</v>
      </c>
      <c r="E21" s="72">
        <f>IF(RES_hh_fec!E21=0,0,1000*11630*RES_hh_fec!E21/RES_hh_num!E21)</f>
        <v>3259.8612328656063</v>
      </c>
      <c r="F21" s="72">
        <f>IF(RES_hh_fec!F21=0,0,1000*11630*RES_hh_fec!F21/RES_hh_num!F21)</f>
        <v>3368.4662919880407</v>
      </c>
      <c r="G21" s="72">
        <f>IF(RES_hh_fec!G21=0,0,1000*11630*RES_hh_fec!G21/RES_hh_num!G21)</f>
        <v>3040.8900499874726</v>
      </c>
      <c r="H21" s="72">
        <f>IF(RES_hh_fec!H21=0,0,1000*11630*RES_hh_fec!H21/RES_hh_num!H21)</f>
        <v>2997.0960825455959</v>
      </c>
      <c r="I21" s="72">
        <f>IF(RES_hh_fec!I21=0,0,1000*11630*RES_hh_fec!I21/RES_hh_num!I21)</f>
        <v>2901.1184930984273</v>
      </c>
      <c r="J21" s="72">
        <f>IF(RES_hh_fec!J21=0,0,1000*11630*RES_hh_fec!J21/RES_hh_num!J21)</f>
        <v>3064.8209214144167</v>
      </c>
      <c r="K21" s="72">
        <f>IF(RES_hh_fec!K21=0,0,1000*11630*RES_hh_fec!K21/RES_hh_num!K21)</f>
        <v>3048.6370558828903</v>
      </c>
      <c r="L21" s="72">
        <f>IF(RES_hh_fec!L21=0,0,1000*11630*RES_hh_fec!L21/RES_hh_num!L21)</f>
        <v>3168.5877068636196</v>
      </c>
      <c r="M21" s="72">
        <f>IF(RES_hh_fec!M21=0,0,1000*11630*RES_hh_fec!M21/RES_hh_num!M21)</f>
        <v>2897.0514034189105</v>
      </c>
      <c r="N21" s="72">
        <f>IF(RES_hh_fec!N21=0,0,1000*11630*RES_hh_fec!N21/RES_hh_num!N21)</f>
        <v>3167.7781304467362</v>
      </c>
      <c r="O21" s="72">
        <f>IF(RES_hh_fec!O21=0,0,1000*11630*RES_hh_fec!O21/RES_hh_num!O21)</f>
        <v>3096.1857436657883</v>
      </c>
      <c r="P21" s="72">
        <f>IF(RES_hh_fec!P21=0,0,1000*11630*RES_hh_fec!P21/RES_hh_num!P21)</f>
        <v>2943.0619947437081</v>
      </c>
      <c r="Q21" s="72">
        <f>IF(RES_hh_fec!Q21=0,0,1000*11630*RES_hh_fec!Q21/RES_hh_num!Q21)</f>
        <v>2916.885464680186</v>
      </c>
      <c r="R21" s="72">
        <f>IF(RES_hh_fec!R21=0,0,1000*11630*RES_hh_fec!R21/RES_hh_num!R21)</f>
        <v>2957.5350414088684</v>
      </c>
      <c r="S21" s="72">
        <f>IF(RES_hh_fec!S21=0,0,1000*11630*RES_hh_fec!S21/RES_hh_num!S21)</f>
        <v>3042.2245540772592</v>
      </c>
      <c r="T21" s="72">
        <f>IF(RES_hh_fec!T21=0,0,1000*11630*RES_hh_fec!T21/RES_hh_num!T21)</f>
        <v>3105.3682687477753</v>
      </c>
      <c r="U21" s="72">
        <f>IF(RES_hh_fec!U21=0,0,1000*11630*RES_hh_fec!U21/RES_hh_num!U21)</f>
        <v>3061.4043730252261</v>
      </c>
      <c r="V21" s="72">
        <f>IF(RES_hh_fec!V21=0,0,1000*11630*RES_hh_fec!V21/RES_hh_num!V21)</f>
        <v>3031.7398654325207</v>
      </c>
      <c r="W21" s="72">
        <f>IF(RES_hh_fec!W21=0,0,1000*11630*RES_hh_fec!W21/RES_hh_num!W21)</f>
        <v>3016.0117751635039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4221.7519385695468</v>
      </c>
      <c r="C22" s="72">
        <f>IF(RES_hh_fec!C22=0,0,1000*11630*RES_hh_fec!C22/RES_hh_num!C22)</f>
        <v>3835.2029360032266</v>
      </c>
      <c r="D22" s="72">
        <f>IF(RES_hh_fec!D22=0,0,1000*11630*RES_hh_fec!D22/RES_hh_num!D22)</f>
        <v>3978.2743854154874</v>
      </c>
      <c r="E22" s="72">
        <f>IF(RES_hh_fec!E22=0,0,1000*11630*RES_hh_fec!E22/RES_hh_num!E22)</f>
        <v>3549.4417930753075</v>
      </c>
      <c r="F22" s="72">
        <f>IF(RES_hh_fec!F22=0,0,1000*11630*RES_hh_fec!F22/RES_hh_num!F22)</f>
        <v>3432.3956547177099</v>
      </c>
      <c r="G22" s="72">
        <f>IF(RES_hh_fec!G22=0,0,1000*11630*RES_hh_fec!G22/RES_hh_num!G22)</f>
        <v>3064.6307328942517</v>
      </c>
      <c r="H22" s="72">
        <f>IF(RES_hh_fec!H22=0,0,1000*11630*RES_hh_fec!H22/RES_hh_num!H22)</f>
        <v>2771.5617405406001</v>
      </c>
      <c r="I22" s="72">
        <f>IF(RES_hh_fec!I22=0,0,1000*11630*RES_hh_fec!I22/RES_hh_num!I22)</f>
        <v>3291.0324769775802</v>
      </c>
      <c r="J22" s="72">
        <f>IF(RES_hh_fec!J22=0,0,1000*11630*RES_hh_fec!J22/RES_hh_num!J22)</f>
        <v>2537.0591869145192</v>
      </c>
      <c r="K22" s="72">
        <f>IF(RES_hh_fec!K22=0,0,1000*11630*RES_hh_fec!K22/RES_hh_num!K22)</f>
        <v>3109.4306498728715</v>
      </c>
      <c r="L22" s="72">
        <f>IF(RES_hh_fec!L22=0,0,1000*11630*RES_hh_fec!L22/RES_hh_num!L22)</f>
        <v>2713.7297217300729</v>
      </c>
      <c r="M22" s="72">
        <f>IF(RES_hh_fec!M22=0,0,1000*11630*RES_hh_fec!M22/RES_hh_num!M22)</f>
        <v>2560.5675874265303</v>
      </c>
      <c r="N22" s="72">
        <f>IF(RES_hh_fec!N22=0,0,1000*11630*RES_hh_fec!N22/RES_hh_num!N22)</f>
        <v>2876.2551228504894</v>
      </c>
      <c r="O22" s="72">
        <f>IF(RES_hh_fec!O22=0,0,1000*11630*RES_hh_fec!O22/RES_hh_num!O22)</f>
        <v>2648.8676366500131</v>
      </c>
      <c r="P22" s="72">
        <f>IF(RES_hh_fec!P22=0,0,1000*11630*RES_hh_fec!P22/RES_hh_num!P22)</f>
        <v>2464.4385844372496</v>
      </c>
      <c r="Q22" s="72">
        <f>IF(RES_hh_fec!Q22=0,0,1000*11630*RES_hh_fec!Q22/RES_hh_num!Q22)</f>
        <v>2796.2990814547438</v>
      </c>
      <c r="R22" s="72">
        <f>IF(RES_hh_fec!R22=0,0,1000*11630*RES_hh_fec!R22/RES_hh_num!R22)</f>
        <v>2853.3961444656043</v>
      </c>
      <c r="S22" s="72">
        <f>IF(RES_hh_fec!S22=0,0,1000*11630*RES_hh_fec!S22/RES_hh_num!S22)</f>
        <v>2694.6011305047064</v>
      </c>
      <c r="T22" s="72">
        <f>IF(RES_hh_fec!T22=0,0,1000*11630*RES_hh_fec!T22/RES_hh_num!T22)</f>
        <v>2861.4694726693815</v>
      </c>
      <c r="U22" s="72">
        <f>IF(RES_hh_fec!U22=0,0,1000*11630*RES_hh_fec!U22/RES_hh_num!U22)</f>
        <v>2688.6690012758909</v>
      </c>
      <c r="V22" s="72">
        <f>IF(RES_hh_fec!V22=0,0,1000*11630*RES_hh_fec!V22/RES_hh_num!V22)</f>
        <v>2829.5757499422716</v>
      </c>
      <c r="W22" s="72">
        <f>IF(RES_hh_fec!W22=0,0,1000*11630*RES_hh_fec!W22/RES_hh_num!W22)</f>
        <v>2980.2202790011556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0</v>
      </c>
      <c r="C24" s="72">
        <f>IF(RES_hh_fec!C24=0,0,1000*11630*RES_hh_fec!C24/RES_hh_num!C24)</f>
        <v>0</v>
      </c>
      <c r="D24" s="72">
        <f>IF(RES_hh_fec!D24=0,0,1000*11630*RES_hh_fec!D24/RES_hh_num!D24)</f>
        <v>0</v>
      </c>
      <c r="E24" s="72">
        <f>IF(RES_hh_fec!E24=0,0,1000*11630*RES_hh_fec!E24/RES_hh_num!E24)</f>
        <v>0</v>
      </c>
      <c r="F24" s="72">
        <f>IF(RES_hh_fec!F24=0,0,1000*11630*RES_hh_fec!F24/RES_hh_num!F24)</f>
        <v>0</v>
      </c>
      <c r="G24" s="72">
        <f>IF(RES_hh_fec!G24=0,0,1000*11630*RES_hh_fec!G24/RES_hh_num!G24)</f>
        <v>0</v>
      </c>
      <c r="H24" s="72">
        <f>IF(RES_hh_fec!H24=0,0,1000*11630*RES_hh_fec!H24/RES_hh_num!H24)</f>
        <v>0</v>
      </c>
      <c r="I24" s="72">
        <f>IF(RES_hh_fec!I24=0,0,1000*11630*RES_hh_fec!I24/RES_hh_num!I24)</f>
        <v>0</v>
      </c>
      <c r="J24" s="72">
        <f>IF(RES_hh_fec!J24=0,0,1000*11630*RES_hh_fec!J24/RES_hh_num!J24)</f>
        <v>0</v>
      </c>
      <c r="K24" s="72">
        <f>IF(RES_hh_fec!K24=0,0,1000*11630*RES_hh_fec!K24/RES_hh_num!K24)</f>
        <v>0</v>
      </c>
      <c r="L24" s="72">
        <f>IF(RES_hh_fec!L24=0,0,1000*11630*RES_hh_fec!L24/RES_hh_num!L24)</f>
        <v>0</v>
      </c>
      <c r="M24" s="72">
        <f>IF(RES_hh_fec!M24=0,0,1000*11630*RES_hh_fec!M24/RES_hh_num!M24)</f>
        <v>0</v>
      </c>
      <c r="N24" s="72">
        <f>IF(RES_hh_fec!N24=0,0,1000*11630*RES_hh_fec!N24/RES_hh_num!N24)</f>
        <v>0</v>
      </c>
      <c r="O24" s="72">
        <f>IF(RES_hh_fec!O24=0,0,1000*11630*RES_hh_fec!O24/RES_hh_num!O24)</f>
        <v>0</v>
      </c>
      <c r="P24" s="72">
        <f>IF(RES_hh_fec!P24=0,0,1000*11630*RES_hh_fec!P24/RES_hh_num!P24)</f>
        <v>0</v>
      </c>
      <c r="Q24" s="72">
        <f>IF(RES_hh_fec!Q24=0,0,1000*11630*RES_hh_fec!Q24/RES_hh_num!Q24)</f>
        <v>0</v>
      </c>
      <c r="R24" s="72">
        <f>IF(RES_hh_fec!R24=0,0,1000*11630*RES_hh_fec!R24/RES_hh_num!R24)</f>
        <v>0</v>
      </c>
      <c r="S24" s="72">
        <f>IF(RES_hh_fec!S24=0,0,1000*11630*RES_hh_fec!S24/RES_hh_num!S24)</f>
        <v>0</v>
      </c>
      <c r="T24" s="72">
        <f>IF(RES_hh_fec!T24=0,0,1000*11630*RES_hh_fec!T24/RES_hh_num!T24)</f>
        <v>0</v>
      </c>
      <c r="U24" s="72">
        <f>IF(RES_hh_fec!U24=0,0,1000*11630*RES_hh_fec!U24/RES_hh_num!U24)</f>
        <v>0</v>
      </c>
      <c r="V24" s="72">
        <f>IF(RES_hh_fec!V24=0,0,1000*11630*RES_hh_fec!V24/RES_hh_num!V24)</f>
        <v>0</v>
      </c>
      <c r="W24" s="72">
        <f>IF(RES_hh_fec!W24=0,0,1000*11630*RES_hh_fec!W24/RES_hh_num!W24)</f>
        <v>0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3069.782113366397</v>
      </c>
      <c r="C25" s="74">
        <f>IF(RES_hh_fec!C25=0,0,1000*11630*RES_hh_fec!C25/RES_hh_num!C25)</f>
        <v>2984.8000076972849</v>
      </c>
      <c r="D25" s="74">
        <f>IF(RES_hh_fec!D25=0,0,1000*11630*RES_hh_fec!D25/RES_hh_num!D25)</f>
        <v>2881.9795417394635</v>
      </c>
      <c r="E25" s="74">
        <f>IF(RES_hh_fec!E25=0,0,1000*11630*RES_hh_fec!E25/RES_hh_num!E25)</f>
        <v>2722.7218484614873</v>
      </c>
      <c r="F25" s="74">
        <f>IF(RES_hh_fec!F25=0,0,1000*11630*RES_hh_fec!F25/RES_hh_num!F25)</f>
        <v>2764.364644548572</v>
      </c>
      <c r="G25" s="74">
        <f>IF(RES_hh_fec!G25=0,0,1000*11630*RES_hh_fec!G25/RES_hh_num!G25)</f>
        <v>2587.2514570868584</v>
      </c>
      <c r="H25" s="74">
        <f>IF(RES_hh_fec!H25=0,0,1000*11630*RES_hh_fec!H25/RES_hh_num!H25)</f>
        <v>2574.9952032971423</v>
      </c>
      <c r="I25" s="74">
        <f>IF(RES_hh_fec!I25=0,0,1000*11630*RES_hh_fec!I25/RES_hh_num!I25)</f>
        <v>2529.4609611826882</v>
      </c>
      <c r="J25" s="74">
        <f>IF(RES_hh_fec!J25=0,0,1000*11630*RES_hh_fec!J25/RES_hh_num!J25)</f>
        <v>2572.9413536462343</v>
      </c>
      <c r="K25" s="74">
        <f>IF(RES_hh_fec!K25=0,0,1000*11630*RES_hh_fec!K25/RES_hh_num!K25)</f>
        <v>2476.8191719556003</v>
      </c>
      <c r="L25" s="74">
        <f>IF(RES_hh_fec!L25=0,0,1000*11630*RES_hh_fec!L25/RES_hh_num!L25)</f>
        <v>2449.282866901402</v>
      </c>
      <c r="M25" s="74">
        <f>IF(RES_hh_fec!M25=0,0,1000*11630*RES_hh_fec!M25/RES_hh_num!M25)</f>
        <v>2486.9715142574964</v>
      </c>
      <c r="N25" s="74">
        <f>IF(RES_hh_fec!N25=0,0,1000*11630*RES_hh_fec!N25/RES_hh_num!N25)</f>
        <v>2481.1711447394055</v>
      </c>
      <c r="O25" s="74">
        <f>IF(RES_hh_fec!O25=0,0,1000*11630*RES_hh_fec!O25/RES_hh_num!O25)</f>
        <v>2424.1143150406219</v>
      </c>
      <c r="P25" s="74">
        <f>IF(RES_hh_fec!P25=0,0,1000*11630*RES_hh_fec!P25/RES_hh_num!P25)</f>
        <v>2384.1747860699056</v>
      </c>
      <c r="Q25" s="74">
        <f>IF(RES_hh_fec!Q25=0,0,1000*11630*RES_hh_fec!Q25/RES_hh_num!Q25)</f>
        <v>2357.6591024636105</v>
      </c>
      <c r="R25" s="74">
        <f>IF(RES_hh_fec!R25=0,0,1000*11630*RES_hh_fec!R25/RES_hh_num!R25)</f>
        <v>2389.3394222178813</v>
      </c>
      <c r="S25" s="74">
        <f>IF(RES_hh_fec!S25=0,0,1000*11630*RES_hh_fec!S25/RES_hh_num!S25)</f>
        <v>2424.0229100522956</v>
      </c>
      <c r="T25" s="74">
        <f>IF(RES_hh_fec!T25=0,0,1000*11630*RES_hh_fec!T25/RES_hh_num!T25)</f>
        <v>2460.8639670846837</v>
      </c>
      <c r="U25" s="74">
        <f>IF(RES_hh_fec!U25=0,0,1000*11630*RES_hh_fec!U25/RES_hh_num!U25)</f>
        <v>2412.316864339738</v>
      </c>
      <c r="V25" s="74">
        <f>IF(RES_hh_fec!V25=0,0,1000*11630*RES_hh_fec!V25/RES_hh_num!V25)</f>
        <v>2538.6193863879907</v>
      </c>
      <c r="W25" s="74">
        <f>IF(RES_hh_fec!W25=0,0,1000*11630*RES_hh_fec!W25/RES_hh_num!W25)</f>
        <v>2487.1548333965156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432.30625583566768</v>
      </c>
      <c r="C26" s="77">
        <f>IF(RES_hh_fec!C26=0,0,1000*11630*RES_hh_fec!C26/RES_hh_num!C26)</f>
        <v>420.65414900060574</v>
      </c>
      <c r="D26" s="77">
        <f>IF(RES_hh_fec!D26=0,0,1000*11630*RES_hh_fec!D26/RES_hh_num!D26)</f>
        <v>416.27408993576</v>
      </c>
      <c r="E26" s="77">
        <f>IF(RES_hh_fec!E26=0,0,1000*11630*RES_hh_fec!E26/RES_hh_num!E26)</f>
        <v>395.50704002531239</v>
      </c>
      <c r="F26" s="77">
        <f>IF(RES_hh_fec!F26=0,0,1000*11630*RES_hh_fec!F26/RES_hh_num!F26)</f>
        <v>403.1204644412191</v>
      </c>
      <c r="G26" s="77">
        <f>IF(RES_hh_fec!G26=0,0,1000*11630*RES_hh_fec!G26/RES_hh_num!G26)</f>
        <v>384.0532989469159</v>
      </c>
      <c r="H26" s="77">
        <f>IF(RES_hh_fec!H26=0,0,1000*11630*RES_hh_fec!H26/RES_hh_num!H26)</f>
        <v>375.24814543934804</v>
      </c>
      <c r="I26" s="77">
        <f>IF(RES_hh_fec!I26=0,0,1000*11630*RES_hh_fec!I26/RES_hh_num!I26)</f>
        <v>378.26688231019864</v>
      </c>
      <c r="J26" s="77">
        <f>IF(RES_hh_fec!J26=0,0,1000*11630*RES_hh_fec!J26/RES_hh_num!J26)</f>
        <v>406.31445871315447</v>
      </c>
      <c r="K26" s="77">
        <f>IF(RES_hh_fec!K26=0,0,1000*11630*RES_hh_fec!K26/RES_hh_num!K26)</f>
        <v>407.77335549624848</v>
      </c>
      <c r="L26" s="77">
        <f>IF(RES_hh_fec!L26=0,0,1000*11630*RES_hh_fec!L26/RES_hh_num!L26)</f>
        <v>413.90535984187881</v>
      </c>
      <c r="M26" s="77">
        <f>IF(RES_hh_fec!M26=0,0,1000*11630*RES_hh_fec!M26/RES_hh_num!M26)</f>
        <v>421.70201328537962</v>
      </c>
      <c r="N26" s="77">
        <f>IF(RES_hh_fec!N26=0,0,1000*11630*RES_hh_fec!N26/RES_hh_num!N26)</f>
        <v>432.214065944715</v>
      </c>
      <c r="O26" s="77">
        <f>IF(RES_hh_fec!O26=0,0,1000*11630*RES_hh_fec!O26/RES_hh_num!O26)</f>
        <v>431.60198544158902</v>
      </c>
      <c r="P26" s="77">
        <f>IF(RES_hh_fec!P26=0,0,1000*11630*RES_hh_fec!P26/RES_hh_num!P26)</f>
        <v>432.26436571621281</v>
      </c>
      <c r="Q26" s="77">
        <f>IF(RES_hh_fec!Q26=0,0,1000*11630*RES_hh_fec!Q26/RES_hh_num!Q26)</f>
        <v>440.16330096434928</v>
      </c>
      <c r="R26" s="77">
        <f>IF(RES_hh_fec!R26=0,0,1000*11630*RES_hh_fec!R26/RES_hh_num!R26)</f>
        <v>460.90632071803827</v>
      </c>
      <c r="S26" s="77">
        <f>IF(RES_hh_fec!S26=0,0,1000*11630*RES_hh_fec!S26/RES_hh_num!S26)</f>
        <v>478.51187081076267</v>
      </c>
      <c r="T26" s="77">
        <f>IF(RES_hh_fec!T26=0,0,1000*11630*RES_hh_fec!T26/RES_hh_num!T26)</f>
        <v>503.09191705322354</v>
      </c>
      <c r="U26" s="77">
        <f>IF(RES_hh_fec!U26=0,0,1000*11630*RES_hh_fec!U26/RES_hh_num!U26)</f>
        <v>508.18411761095479</v>
      </c>
      <c r="V26" s="77">
        <f>IF(RES_hh_fec!V26=0,0,1000*11630*RES_hh_fec!V26/RES_hh_num!V26)</f>
        <v>520.34425269229041</v>
      </c>
      <c r="W26" s="77">
        <f>IF(RES_hh_fec!W26=0,0,1000*11630*RES_hh_fec!W26/RES_hh_num!W26)</f>
        <v>509.22664406908274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496.88959091922851</v>
      </c>
      <c r="C27" s="69">
        <f>IF(RES_hh_fec!C27=0,0,1000*11630*RES_hh_fec!C27/RES_hh_num!C27)</f>
        <v>487.20658652294151</v>
      </c>
      <c r="D27" s="69">
        <f>IF(RES_hh_fec!D27=0,0,1000*11630*RES_hh_fec!D27/RES_hh_num!D27)</f>
        <v>479.6583951450786</v>
      </c>
      <c r="E27" s="69">
        <f>IF(RES_hh_fec!E27=0,0,1000*11630*RES_hh_fec!E27/RES_hh_num!E27)</f>
        <v>480.78859024915516</v>
      </c>
      <c r="F27" s="69">
        <f>IF(RES_hh_fec!F27=0,0,1000*11630*RES_hh_fec!F27/RES_hh_num!F27)</f>
        <v>479.97285838931714</v>
      </c>
      <c r="G27" s="69">
        <f>IF(RES_hh_fec!G27=0,0,1000*11630*RES_hh_fec!G27/RES_hh_num!G27)</f>
        <v>460.5196242972392</v>
      </c>
      <c r="H27" s="69">
        <f>IF(RES_hh_fec!H27=0,0,1000*11630*RES_hh_fec!H27/RES_hh_num!H27)</f>
        <v>450.04826226973228</v>
      </c>
      <c r="I27" s="69">
        <f>IF(RES_hh_fec!I27=0,0,1000*11630*RES_hh_fec!I27/RES_hh_num!I27)</f>
        <v>450.52801920521443</v>
      </c>
      <c r="J27" s="69">
        <f>IF(RES_hh_fec!J27=0,0,1000*11630*RES_hh_fec!J27/RES_hh_num!J27)</f>
        <v>436.59944275179163</v>
      </c>
      <c r="K27" s="69">
        <f>IF(RES_hh_fec!K27=0,0,1000*11630*RES_hh_fec!K27/RES_hh_num!K27)</f>
        <v>430.35601160921101</v>
      </c>
      <c r="L27" s="69">
        <f>IF(RES_hh_fec!L27=0,0,1000*11630*RES_hh_fec!L27/RES_hh_num!L27)</f>
        <v>426.79377976795109</v>
      </c>
      <c r="M27" s="69">
        <f>IF(RES_hh_fec!M27=0,0,1000*11630*RES_hh_fec!M27/RES_hh_num!M27)</f>
        <v>430.91126793591678</v>
      </c>
      <c r="N27" s="69">
        <f>IF(RES_hh_fec!N27=0,0,1000*11630*RES_hh_fec!N27/RES_hh_num!N27)</f>
        <v>432.30160310720572</v>
      </c>
      <c r="O27" s="69">
        <f>IF(RES_hh_fec!O27=0,0,1000*11630*RES_hh_fec!O27/RES_hh_num!O27)</f>
        <v>416.7206556520207</v>
      </c>
      <c r="P27" s="69">
        <f>IF(RES_hh_fec!P27=0,0,1000*11630*RES_hh_fec!P27/RES_hh_num!P27)</f>
        <v>425.33572728903448</v>
      </c>
      <c r="Q27" s="69">
        <f>IF(RES_hh_fec!Q27=0,0,1000*11630*RES_hh_fec!Q27/RES_hh_num!Q27)</f>
        <v>429.26514157239876</v>
      </c>
      <c r="R27" s="69">
        <f>IF(RES_hh_fec!R27=0,0,1000*11630*RES_hh_fec!R27/RES_hh_num!R27)</f>
        <v>429.81341883663578</v>
      </c>
      <c r="S27" s="69">
        <f>IF(RES_hh_fec!S27=0,0,1000*11630*RES_hh_fec!S27/RES_hh_num!S27)</f>
        <v>428.25955101661248</v>
      </c>
      <c r="T27" s="69">
        <f>IF(RES_hh_fec!T27=0,0,1000*11630*RES_hh_fec!T27/RES_hh_num!T27)</f>
        <v>427.4635429211317</v>
      </c>
      <c r="U27" s="69">
        <f>IF(RES_hh_fec!U27=0,0,1000*11630*RES_hh_fec!U27/RES_hh_num!U27)</f>
        <v>419.9181359928491</v>
      </c>
      <c r="V27" s="69">
        <f>IF(RES_hh_fec!V27=0,0,1000*11630*RES_hh_fec!V27/RES_hh_num!V27)</f>
        <v>432.5125101321218</v>
      </c>
      <c r="W27" s="69">
        <f>IF(RES_hh_fec!W27=0,0,1000*11630*RES_hh_fec!W27/RES_hh_num!W27)</f>
        <v>429.61253400243049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603.73247459143874</v>
      </c>
      <c r="C29" s="72">
        <f>IF(RES_hh_fec!C29=0,0,1000*11630*RES_hh_fec!C29/RES_hh_num!C29)</f>
        <v>591.43202943537165</v>
      </c>
      <c r="D29" s="72">
        <f>IF(RES_hh_fec!D29=0,0,1000*11630*RES_hh_fec!D29/RES_hh_num!D29)</f>
        <v>585.46863575940392</v>
      </c>
      <c r="E29" s="72">
        <f>IF(RES_hh_fec!E29=0,0,1000*11630*RES_hh_fec!E29/RES_hh_num!E29)</f>
        <v>583.69238184846847</v>
      </c>
      <c r="F29" s="72">
        <f>IF(RES_hh_fec!F29=0,0,1000*11630*RES_hh_fec!F29/RES_hh_num!F29)</f>
        <v>566.20926049898844</v>
      </c>
      <c r="G29" s="72">
        <f>IF(RES_hh_fec!G29=0,0,1000*11630*RES_hh_fec!G29/RES_hh_num!G29)</f>
        <v>567.24057916042602</v>
      </c>
      <c r="H29" s="72">
        <f>IF(RES_hh_fec!H29=0,0,1000*11630*RES_hh_fec!H29/RES_hh_num!H29)</f>
        <v>547.89073513188964</v>
      </c>
      <c r="I29" s="72">
        <f>IF(RES_hh_fec!I29=0,0,1000*11630*RES_hh_fec!I29/RES_hh_num!I29)</f>
        <v>549.78831703117714</v>
      </c>
      <c r="J29" s="72">
        <f>IF(RES_hh_fec!J29=0,0,1000*11630*RES_hh_fec!J29/RES_hh_num!J29)</f>
        <v>536.54143799358781</v>
      </c>
      <c r="K29" s="72">
        <f>IF(RES_hh_fec!K29=0,0,1000*11630*RES_hh_fec!K29/RES_hh_num!K29)</f>
        <v>515.99041011197221</v>
      </c>
      <c r="L29" s="72">
        <f>IF(RES_hh_fec!L29=0,0,1000*11630*RES_hh_fec!L29/RES_hh_num!L29)</f>
        <v>522.52258360515305</v>
      </c>
      <c r="M29" s="72">
        <f>IF(RES_hh_fec!M29=0,0,1000*11630*RES_hh_fec!M29/RES_hh_num!M29)</f>
        <v>524.78977153033372</v>
      </c>
      <c r="N29" s="72">
        <f>IF(RES_hh_fec!N29=0,0,1000*11630*RES_hh_fec!N29/RES_hh_num!N29)</f>
        <v>524.21846154904915</v>
      </c>
      <c r="O29" s="72">
        <f>IF(RES_hh_fec!O29=0,0,1000*11630*RES_hh_fec!O29/RES_hh_num!O29)</f>
        <v>529.31675298168</v>
      </c>
      <c r="P29" s="72">
        <f>IF(RES_hh_fec!P29=0,0,1000*11630*RES_hh_fec!P29/RES_hh_num!P29)</f>
        <v>506.22350771421765</v>
      </c>
      <c r="Q29" s="72">
        <f>IF(RES_hh_fec!Q29=0,0,1000*11630*RES_hh_fec!Q29/RES_hh_num!Q29)</f>
        <v>476.21165508445921</v>
      </c>
      <c r="R29" s="72">
        <f>IF(RES_hh_fec!R29=0,0,1000*11630*RES_hh_fec!R29/RES_hh_num!R29)</f>
        <v>559.18532079553972</v>
      </c>
      <c r="S29" s="72">
        <f>IF(RES_hh_fec!S29=0,0,1000*11630*RES_hh_fec!S29/RES_hh_num!S29)</f>
        <v>548.36690193364836</v>
      </c>
      <c r="T29" s="72">
        <f>IF(RES_hh_fec!T29=0,0,1000*11630*RES_hh_fec!T29/RES_hh_num!T29)</f>
        <v>575.20969504910647</v>
      </c>
      <c r="U29" s="72">
        <f>IF(RES_hh_fec!U29=0,0,1000*11630*RES_hh_fec!U29/RES_hh_num!U29)</f>
        <v>548.50894667002603</v>
      </c>
      <c r="V29" s="72">
        <f>IF(RES_hh_fec!V29=0,0,1000*11630*RES_hh_fec!V29/RES_hh_num!V29)</f>
        <v>607.53121266427729</v>
      </c>
      <c r="W29" s="72">
        <f>IF(RES_hh_fec!W29=0,0,1000*11630*RES_hh_fec!W29/RES_hh_num!W29)</f>
        <v>529.8846556719601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596.45623650894709</v>
      </c>
      <c r="C30" s="72">
        <f>IF(RES_hh_fec!C30=0,0,1000*11630*RES_hh_fec!C30/RES_hh_num!C30)</f>
        <v>601.25259641285083</v>
      </c>
      <c r="D30" s="72">
        <f>IF(RES_hh_fec!D30=0,0,1000*11630*RES_hh_fec!D30/RES_hh_num!D30)</f>
        <v>571.09472515031666</v>
      </c>
      <c r="E30" s="72">
        <f>IF(RES_hh_fec!E30=0,0,1000*11630*RES_hh_fec!E30/RES_hh_num!E30)</f>
        <v>590.62931216907032</v>
      </c>
      <c r="F30" s="72">
        <f>IF(RES_hh_fec!F30=0,0,1000*11630*RES_hh_fec!F30/RES_hh_num!F30)</f>
        <v>604.95651236682056</v>
      </c>
      <c r="G30" s="72">
        <f>IF(RES_hh_fec!G30=0,0,1000*11630*RES_hh_fec!G30/RES_hh_num!G30)</f>
        <v>557.9845025441557</v>
      </c>
      <c r="H30" s="72">
        <f>IF(RES_hh_fec!H30=0,0,1000*11630*RES_hh_fec!H30/RES_hh_num!H30)</f>
        <v>556.65970969619093</v>
      </c>
      <c r="I30" s="72">
        <f>IF(RES_hh_fec!I30=0,0,1000*11630*RES_hh_fec!I30/RES_hh_num!I30)</f>
        <v>542.90879942129891</v>
      </c>
      <c r="J30" s="72">
        <f>IF(RES_hh_fec!J30=0,0,1000*11630*RES_hh_fec!J30/RES_hh_num!J30)</f>
        <v>539.19376378729248</v>
      </c>
      <c r="K30" s="72">
        <f>IF(RES_hh_fec!K30=0,0,1000*11630*RES_hh_fec!K30/RES_hh_num!K30)</f>
        <v>516.15407952371038</v>
      </c>
      <c r="L30" s="72">
        <f>IF(RES_hh_fec!L30=0,0,1000*11630*RES_hh_fec!L30/RES_hh_num!L30)</f>
        <v>539.1672903130725</v>
      </c>
      <c r="M30" s="72">
        <f>IF(RES_hh_fec!M30=0,0,1000*11630*RES_hh_fec!M30/RES_hh_num!M30)</f>
        <v>531.73776106609398</v>
      </c>
      <c r="N30" s="72">
        <f>IF(RES_hh_fec!N30=0,0,1000*11630*RES_hh_fec!N30/RES_hh_num!N30)</f>
        <v>522.39848464129363</v>
      </c>
      <c r="O30" s="72">
        <f>IF(RES_hh_fec!O30=0,0,1000*11630*RES_hh_fec!O30/RES_hh_num!O30)</f>
        <v>521.84986794713893</v>
      </c>
      <c r="P30" s="72">
        <f>IF(RES_hh_fec!P30=0,0,1000*11630*RES_hh_fec!P30/RES_hh_num!P30)</f>
        <v>524.25952261717043</v>
      </c>
      <c r="Q30" s="72">
        <f>IF(RES_hh_fec!Q30=0,0,1000*11630*RES_hh_fec!Q30/RES_hh_num!Q30)</f>
        <v>525.68661427713209</v>
      </c>
      <c r="R30" s="72">
        <f>IF(RES_hh_fec!R30=0,0,1000*11630*RES_hh_fec!R30/RES_hh_num!R30)</f>
        <v>526.09045431995548</v>
      </c>
      <c r="S30" s="72">
        <f>IF(RES_hh_fec!S30=0,0,1000*11630*RES_hh_fec!S30/RES_hh_num!S30)</f>
        <v>538.90155950286794</v>
      </c>
      <c r="T30" s="72">
        <f>IF(RES_hh_fec!T30=0,0,1000*11630*RES_hh_fec!T30/RES_hh_num!T30)</f>
        <v>546.14955397581105</v>
      </c>
      <c r="U30" s="72">
        <f>IF(RES_hh_fec!U30=0,0,1000*11630*RES_hh_fec!U30/RES_hh_num!U30)</f>
        <v>542.97078853278458</v>
      </c>
      <c r="V30" s="72">
        <f>IF(RES_hh_fec!V30=0,0,1000*11630*RES_hh_fec!V30/RES_hh_num!V30)</f>
        <v>547.87458222377859</v>
      </c>
      <c r="W30" s="72">
        <f>IF(RES_hh_fec!W30=0,0,1000*11630*RES_hh_fec!W30/RES_hh_num!W30)</f>
        <v>556.99933747266334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0</v>
      </c>
      <c r="C31" s="72">
        <f>IF(RES_hh_fec!C31=0,0,1000*11630*RES_hh_fec!C31/RES_hh_num!C31)</f>
        <v>0</v>
      </c>
      <c r="D31" s="72">
        <f>IF(RES_hh_fec!D31=0,0,1000*11630*RES_hh_fec!D31/RES_hh_num!D31)</f>
        <v>0</v>
      </c>
      <c r="E31" s="72">
        <f>IF(RES_hh_fec!E31=0,0,1000*11630*RES_hh_fec!E31/RES_hh_num!E31)</f>
        <v>0</v>
      </c>
      <c r="F31" s="72">
        <f>IF(RES_hh_fec!F31=0,0,1000*11630*RES_hh_fec!F31/RES_hh_num!F31)</f>
        <v>0</v>
      </c>
      <c r="G31" s="72">
        <f>IF(RES_hh_fec!G31=0,0,1000*11630*RES_hh_fec!G31/RES_hh_num!G31)</f>
        <v>0</v>
      </c>
      <c r="H31" s="72">
        <f>IF(RES_hh_fec!H31=0,0,1000*11630*RES_hh_fec!H31/RES_hh_num!H31)</f>
        <v>0</v>
      </c>
      <c r="I31" s="72">
        <f>IF(RES_hh_fec!I31=0,0,1000*11630*RES_hh_fec!I31/RES_hh_num!I31)</f>
        <v>0</v>
      </c>
      <c r="J31" s="72">
        <f>IF(RES_hh_fec!J31=0,0,1000*11630*RES_hh_fec!J31/RES_hh_num!J31)</f>
        <v>0</v>
      </c>
      <c r="K31" s="72">
        <f>IF(RES_hh_fec!K31=0,0,1000*11630*RES_hh_fec!K31/RES_hh_num!K31)</f>
        <v>0</v>
      </c>
      <c r="L31" s="72">
        <f>IF(RES_hh_fec!L31=0,0,1000*11630*RES_hh_fec!L31/RES_hh_num!L31)</f>
        <v>0</v>
      </c>
      <c r="M31" s="72">
        <f>IF(RES_hh_fec!M31=0,0,1000*11630*RES_hh_fec!M31/RES_hh_num!M31)</f>
        <v>0</v>
      </c>
      <c r="N31" s="72">
        <f>IF(RES_hh_fec!N31=0,0,1000*11630*RES_hh_fec!N31/RES_hh_num!N31)</f>
        <v>0</v>
      </c>
      <c r="O31" s="72">
        <f>IF(RES_hh_fec!O31=0,0,1000*11630*RES_hh_fec!O31/RES_hh_num!O31)</f>
        <v>0</v>
      </c>
      <c r="P31" s="72">
        <f>IF(RES_hh_fec!P31=0,0,1000*11630*RES_hh_fec!P31/RES_hh_num!P31)</f>
        <v>0</v>
      </c>
      <c r="Q31" s="72">
        <f>IF(RES_hh_fec!Q31=0,0,1000*11630*RES_hh_fec!Q31/RES_hh_num!Q31)</f>
        <v>0</v>
      </c>
      <c r="R31" s="72">
        <f>IF(RES_hh_fec!R31=0,0,1000*11630*RES_hh_fec!R31/RES_hh_num!R31)</f>
        <v>0</v>
      </c>
      <c r="S31" s="72">
        <f>IF(RES_hh_fec!S31=0,0,1000*11630*RES_hh_fec!S31/RES_hh_num!S31)</f>
        <v>0</v>
      </c>
      <c r="T31" s="72">
        <f>IF(RES_hh_fec!T31=0,0,1000*11630*RES_hh_fec!T31/RES_hh_num!T31)</f>
        <v>0</v>
      </c>
      <c r="U31" s="72">
        <f>IF(RES_hh_fec!U31=0,0,1000*11630*RES_hh_fec!U31/RES_hh_num!U31)</f>
        <v>0</v>
      </c>
      <c r="V31" s="72">
        <f>IF(RES_hh_fec!V31=0,0,1000*11630*RES_hh_fec!V31/RES_hh_num!V31)</f>
        <v>0</v>
      </c>
      <c r="W31" s="72">
        <f>IF(RES_hh_fec!W31=0,0,1000*11630*RES_hh_fec!W31/RES_hh_num!W31)</f>
        <v>0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480.26211508505969</v>
      </c>
      <c r="C32" s="77">
        <f>IF(RES_hh_fec!C32=0,0,1000*11630*RES_hh_fec!C32/RES_hh_num!C32)</f>
        <v>468.19406771857138</v>
      </c>
      <c r="D32" s="77">
        <f>IF(RES_hh_fec!D32=0,0,1000*11630*RES_hh_fec!D32/RES_hh_num!D32)</f>
        <v>463.38978825016778</v>
      </c>
      <c r="E32" s="77">
        <f>IF(RES_hh_fec!E32=0,0,1000*11630*RES_hh_fec!E32/RES_hh_num!E32)</f>
        <v>460.50352083352288</v>
      </c>
      <c r="F32" s="77">
        <f>IF(RES_hh_fec!F32=0,0,1000*11630*RES_hh_fec!F32/RES_hh_num!F32)</f>
        <v>455.98441248986614</v>
      </c>
      <c r="G32" s="77">
        <f>IF(RES_hh_fec!G32=0,0,1000*11630*RES_hh_fec!G32/RES_hh_num!G32)</f>
        <v>441.15154365149004</v>
      </c>
      <c r="H32" s="77">
        <f>IF(RES_hh_fec!H32=0,0,1000*11630*RES_hh_fec!H32/RES_hh_num!H32)</f>
        <v>428.68361249499623</v>
      </c>
      <c r="I32" s="77">
        <f>IF(RES_hh_fec!I32=0,0,1000*11630*RES_hh_fec!I32/RES_hh_num!I32)</f>
        <v>432.05961707497818</v>
      </c>
      <c r="J32" s="77">
        <f>IF(RES_hh_fec!J32=0,0,1000*11630*RES_hh_fec!J32/RES_hh_num!J32)</f>
        <v>416.13268271796335</v>
      </c>
      <c r="K32" s="77">
        <f>IF(RES_hh_fec!K32=0,0,1000*11630*RES_hh_fec!K32/RES_hh_num!K32)</f>
        <v>413.20823677055375</v>
      </c>
      <c r="L32" s="77">
        <f>IF(RES_hh_fec!L32=0,0,1000*11630*RES_hh_fec!L32/RES_hh_num!L32)</f>
        <v>403.76710587915176</v>
      </c>
      <c r="M32" s="77">
        <f>IF(RES_hh_fec!M32=0,0,1000*11630*RES_hh_fec!M32/RES_hh_num!M32)</f>
        <v>409.48495396068353</v>
      </c>
      <c r="N32" s="77">
        <f>IF(RES_hh_fec!N32=0,0,1000*11630*RES_hh_fec!N32/RES_hh_num!N32)</f>
        <v>412.92682888811856</v>
      </c>
      <c r="O32" s="77">
        <f>IF(RES_hh_fec!O32=0,0,1000*11630*RES_hh_fec!O32/RES_hh_num!O32)</f>
        <v>393.80104587777447</v>
      </c>
      <c r="P32" s="77">
        <f>IF(RES_hh_fec!P32=0,0,1000*11630*RES_hh_fec!P32/RES_hh_num!P32)</f>
        <v>404.22954110168774</v>
      </c>
      <c r="Q32" s="77">
        <f>IF(RES_hh_fec!Q32=0,0,1000*11630*RES_hh_fec!Q32/RES_hh_num!Q32)</f>
        <v>409.15947094532726</v>
      </c>
      <c r="R32" s="77">
        <f>IF(RES_hh_fec!R32=0,0,1000*11630*RES_hh_fec!R32/RES_hh_num!R32)</f>
        <v>408.18871082509111</v>
      </c>
      <c r="S32" s="77">
        <f>IF(RES_hh_fec!S32=0,0,1000*11630*RES_hh_fec!S32/RES_hh_num!S32)</f>
        <v>403.55516237032458</v>
      </c>
      <c r="T32" s="77">
        <f>IF(RES_hh_fec!T32=0,0,1000*11630*RES_hh_fec!T32/RES_hh_num!T32)</f>
        <v>400.82492988834599</v>
      </c>
      <c r="U32" s="77">
        <f>IF(RES_hh_fec!U32=0,0,1000*11630*RES_hh_fec!U32/RES_hh_num!U32)</f>
        <v>392.90291644498842</v>
      </c>
      <c r="V32" s="77">
        <f>IF(RES_hh_fec!V32=0,0,1000*11630*RES_hh_fec!V32/RES_hh_num!V32)</f>
        <v>407.29496023685721</v>
      </c>
      <c r="W32" s="77">
        <f>IF(RES_hh_fec!W32=0,0,1000*11630*RES_hh_fec!W32/RES_hh_num!W32)</f>
        <v>403.91377247336345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11506.585880336155</v>
      </c>
      <c r="C3" s="65">
        <f>IF(RES_hh_tes!C3=0,0,1000*11630*RES_hh_tes!C3/RES_hh_num!C3)</f>
        <v>12047.17125005177</v>
      </c>
      <c r="D3" s="65">
        <f>IF(RES_hh_tes!D3=0,0,1000*11630*RES_hh_tes!D3/RES_hh_num!D3)</f>
        <v>11753.831033088247</v>
      </c>
      <c r="E3" s="65">
        <f>IF(RES_hh_tes!E3=0,0,1000*11630*RES_hh_tes!E3/RES_hh_num!E3)</f>
        <v>12205.574475840918</v>
      </c>
      <c r="F3" s="65">
        <f>IF(RES_hh_tes!F3=0,0,1000*11630*RES_hh_tes!F3/RES_hh_num!F3)</f>
        <v>12630.481316070705</v>
      </c>
      <c r="G3" s="65">
        <f>IF(RES_hh_tes!G3=0,0,1000*11630*RES_hh_tes!G3/RES_hh_num!G3)</f>
        <v>13008.894479921588</v>
      </c>
      <c r="H3" s="65">
        <f>IF(RES_hh_tes!H3=0,0,1000*11630*RES_hh_tes!H3/RES_hh_num!H3)</f>
        <v>12996.203892467978</v>
      </c>
      <c r="I3" s="65">
        <f>IF(RES_hh_tes!I3=0,0,1000*11630*RES_hh_tes!I3/RES_hh_num!I3)</f>
        <v>12441.000030212086</v>
      </c>
      <c r="J3" s="65">
        <f>IF(RES_hh_tes!J3=0,0,1000*11630*RES_hh_tes!J3/RES_hh_num!J3)</f>
        <v>13321.434011715215</v>
      </c>
      <c r="K3" s="65">
        <f>IF(RES_hh_tes!K3=0,0,1000*11630*RES_hh_tes!K3/RES_hh_num!K3)</f>
        <v>12588.094583641188</v>
      </c>
      <c r="L3" s="65">
        <f>IF(RES_hh_tes!L3=0,0,1000*11630*RES_hh_tes!L3/RES_hh_num!L3)</f>
        <v>13180.953884447183</v>
      </c>
      <c r="M3" s="65">
        <f>IF(RES_hh_tes!M3=0,0,1000*11630*RES_hh_tes!M3/RES_hh_num!M3)</f>
        <v>11642.952178870079</v>
      </c>
      <c r="N3" s="65">
        <f>IF(RES_hh_tes!N3=0,0,1000*11630*RES_hh_tes!N3/RES_hh_num!N3)</f>
        <v>11187.397823963529</v>
      </c>
      <c r="O3" s="65">
        <f>IF(RES_hh_tes!O3=0,0,1000*11630*RES_hh_tes!O3/RES_hh_num!O3)</f>
        <v>11060.249220192964</v>
      </c>
      <c r="P3" s="65">
        <f>IF(RES_hh_tes!P3=0,0,1000*11630*RES_hh_tes!P3/RES_hh_num!P3)</f>
        <v>9910.241047347803</v>
      </c>
      <c r="Q3" s="65">
        <f>IF(RES_hh_tes!Q3=0,0,1000*11630*RES_hh_tes!Q3/RES_hh_num!Q3)</f>
        <v>10632.048942231395</v>
      </c>
      <c r="R3" s="65">
        <f>IF(RES_hh_tes!R3=0,0,1000*11630*RES_hh_tes!R3/RES_hh_num!R3)</f>
        <v>11106.042570401793</v>
      </c>
      <c r="S3" s="65">
        <f>IF(RES_hh_tes!S3=0,0,1000*11630*RES_hh_tes!S3/RES_hh_num!S3)</f>
        <v>10743.337105708848</v>
      </c>
      <c r="T3" s="65">
        <f>IF(RES_hh_tes!T3=0,0,1000*11630*RES_hh_tes!T3/RES_hh_num!T3)</f>
        <v>11505.943444404757</v>
      </c>
      <c r="U3" s="65">
        <f>IF(RES_hh_tes!U3=0,0,1000*11630*RES_hh_tes!U3/RES_hh_num!U3)</f>
        <v>11288.254182942139</v>
      </c>
      <c r="V3" s="65">
        <f>IF(RES_hh_tes!V3=0,0,1000*11630*RES_hh_tes!V3/RES_hh_num!V3)</f>
        <v>12312.897627169041</v>
      </c>
      <c r="W3" s="65">
        <f>IF(RES_hh_tes!W3=0,0,1000*11630*RES_hh_tes!W3/RES_hh_num!W3)</f>
        <v>11865.767905404111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9185.3330689265931</v>
      </c>
      <c r="C4" s="69">
        <f>IF(RES_hh_tes!C4=0,0,1000*11630*RES_hh_tes!C4/RES_hh_num!C4)</f>
        <v>9785.9486260016583</v>
      </c>
      <c r="D4" s="69">
        <f>IF(RES_hh_tes!D4=0,0,1000*11630*RES_hh_tes!D4/RES_hh_num!D4)</f>
        <v>9515.6432235983684</v>
      </c>
      <c r="E4" s="69">
        <f>IF(RES_hh_tes!E4=0,0,1000*11630*RES_hh_tes!E4/RES_hh_num!E4)</f>
        <v>10061.081938593317</v>
      </c>
      <c r="F4" s="69">
        <f>IF(RES_hh_tes!F4=0,0,1000*11630*RES_hh_tes!F4/RES_hh_num!F4)</f>
        <v>10451.87731996125</v>
      </c>
      <c r="G4" s="69">
        <f>IF(RES_hh_tes!G4=0,0,1000*11630*RES_hh_tes!G4/RES_hh_num!G4)</f>
        <v>10928.819725580248</v>
      </c>
      <c r="H4" s="69">
        <f>IF(RES_hh_tes!H4=0,0,1000*11630*RES_hh_tes!H4/RES_hh_num!H4)</f>
        <v>10960.526117067859</v>
      </c>
      <c r="I4" s="69">
        <f>IF(RES_hh_tes!I4=0,0,1000*11630*RES_hh_tes!I4/RES_hh_num!I4)</f>
        <v>10389.715292854982</v>
      </c>
      <c r="J4" s="69">
        <f>IF(RES_hh_tes!J4=0,0,1000*11630*RES_hh_tes!J4/RES_hh_num!J4)</f>
        <v>11201.59920217211</v>
      </c>
      <c r="K4" s="69">
        <f>IF(RES_hh_tes!K4=0,0,1000*11630*RES_hh_tes!K4/RES_hh_num!K4)</f>
        <v>10414.690300095184</v>
      </c>
      <c r="L4" s="69">
        <f>IF(RES_hh_tes!L4=0,0,1000*11630*RES_hh_tes!L4/RES_hh_num!L4)</f>
        <v>11012.455964036768</v>
      </c>
      <c r="M4" s="69">
        <f>IF(RES_hh_tes!M4=0,0,1000*11630*RES_hh_tes!M4/RES_hh_num!M4)</f>
        <v>9426.9510046738505</v>
      </c>
      <c r="N4" s="69">
        <f>IF(RES_hh_tes!N4=0,0,1000*11630*RES_hh_tes!N4/RES_hh_num!N4)</f>
        <v>8890.1712443527595</v>
      </c>
      <c r="O4" s="69">
        <f>IF(RES_hh_tes!O4=0,0,1000*11630*RES_hh_tes!O4/RES_hh_num!O4)</f>
        <v>8806.0533291572156</v>
      </c>
      <c r="P4" s="69">
        <f>IF(RES_hh_tes!P4=0,0,1000*11630*RES_hh_tes!P4/RES_hh_num!P4)</f>
        <v>7695.4164472441262</v>
      </c>
      <c r="Q4" s="69">
        <f>IF(RES_hh_tes!Q4=0,0,1000*11630*RES_hh_tes!Q4/RES_hh_num!Q4)</f>
        <v>8370.8239363497087</v>
      </c>
      <c r="R4" s="69">
        <f>IF(RES_hh_tes!R4=0,0,1000*11630*RES_hh_tes!R4/RES_hh_num!R4)</f>
        <v>8749.9313028996312</v>
      </c>
      <c r="S4" s="69">
        <f>IF(RES_hh_tes!S4=0,0,1000*11630*RES_hh_tes!S4/RES_hh_num!S4)</f>
        <v>8319.6914533471991</v>
      </c>
      <c r="T4" s="69">
        <f>IF(RES_hh_tes!T4=0,0,1000*11630*RES_hh_tes!T4/RES_hh_num!T4)</f>
        <v>9021.918005436979</v>
      </c>
      <c r="U4" s="69">
        <f>IF(RES_hh_tes!U4=0,0,1000*11630*RES_hh_tes!U4/RES_hh_num!U4)</f>
        <v>8798.9792726414944</v>
      </c>
      <c r="V4" s="69">
        <f>IF(RES_hh_tes!V4=0,0,1000*11630*RES_hh_tes!V4/RES_hh_num!V4)</f>
        <v>9656.5355351801882</v>
      </c>
      <c r="W4" s="69">
        <f>IF(RES_hh_tes!W4=0,0,1000*11630*RES_hh_tes!W4/RES_hh_num!W4)</f>
        <v>9294.0724190608089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9405.1159922248844</v>
      </c>
      <c r="C5" s="72">
        <f>IF(RES_hh_tes!C5=0,0,1000*11630*RES_hh_tes!C5/RES_hh_num!C5)</f>
        <v>9403.2348118500176</v>
      </c>
      <c r="D5" s="72">
        <f>IF(RES_hh_tes!D5=0,0,1000*11630*RES_hh_tes!D5/RES_hh_num!D5)</f>
        <v>9658.2034057085584</v>
      </c>
      <c r="E5" s="72">
        <f>IF(RES_hh_tes!E5=0,0,1000*11630*RES_hh_tes!E5/RES_hh_num!E5)</f>
        <v>9819.914242999881</v>
      </c>
      <c r="F5" s="72">
        <f>IF(RES_hh_tes!F5=0,0,1000*11630*RES_hh_tes!F5/RES_hh_num!F5)</f>
        <v>10086.531735790159</v>
      </c>
      <c r="G5" s="72">
        <f>IF(RES_hh_tes!G5=0,0,1000*11630*RES_hh_tes!G5/RES_hh_num!G5)</f>
        <v>10902.264171508723</v>
      </c>
      <c r="H5" s="72">
        <f>IF(RES_hh_tes!H5=0,0,1000*11630*RES_hh_tes!H5/RES_hh_num!H5)</f>
        <v>10747.997478266652</v>
      </c>
      <c r="I5" s="72">
        <f>IF(RES_hh_tes!I5=0,0,1000*11630*RES_hh_tes!I5/RES_hh_num!I5)</f>
        <v>10207.40826091632</v>
      </c>
      <c r="J5" s="72">
        <f>IF(RES_hh_tes!J5=0,0,1000*11630*RES_hh_tes!J5/RES_hh_num!J5)</f>
        <v>10818.538832065282</v>
      </c>
      <c r="K5" s="72">
        <f>IF(RES_hh_tes!K5=0,0,1000*11630*RES_hh_tes!K5/RES_hh_num!K5)</f>
        <v>10947.105733628818</v>
      </c>
      <c r="L5" s="72">
        <f>IF(RES_hh_tes!L5=0,0,1000*11630*RES_hh_tes!L5/RES_hh_num!L5)</f>
        <v>10389.4477381579</v>
      </c>
      <c r="M5" s="72">
        <f>IF(RES_hh_tes!M5=0,0,1000*11630*RES_hh_tes!M5/RES_hh_num!M5)</f>
        <v>9142.9566352635757</v>
      </c>
      <c r="N5" s="72">
        <f>IF(RES_hh_tes!N5=0,0,1000*11630*RES_hh_tes!N5/RES_hh_num!N5)</f>
        <v>8819.4737643310946</v>
      </c>
      <c r="O5" s="72">
        <f>IF(RES_hh_tes!O5=0,0,1000*11630*RES_hh_tes!O5/RES_hh_num!O5)</f>
        <v>8966.154110669273</v>
      </c>
      <c r="P5" s="72">
        <f>IF(RES_hh_tes!P5=0,0,1000*11630*RES_hh_tes!P5/RES_hh_num!P5)</f>
        <v>7867.917275455241</v>
      </c>
      <c r="Q5" s="72">
        <f>IF(RES_hh_tes!Q5=0,0,1000*11630*RES_hh_tes!Q5/RES_hh_num!Q5)</f>
        <v>8418.8182564369836</v>
      </c>
      <c r="R5" s="72">
        <f>IF(RES_hh_tes!R5=0,0,1000*11630*RES_hh_tes!R5/RES_hh_num!R5)</f>
        <v>8917.3486441802906</v>
      </c>
      <c r="S5" s="72">
        <f>IF(RES_hh_tes!S5=0,0,1000*11630*RES_hh_tes!S5/RES_hh_num!S5)</f>
        <v>7971.2404491843408</v>
      </c>
      <c r="T5" s="72">
        <f>IF(RES_hh_tes!T5=0,0,1000*11630*RES_hh_tes!T5/RES_hh_num!T5)</f>
        <v>9024.5623634117492</v>
      </c>
      <c r="U5" s="72">
        <f>IF(RES_hh_tes!U5=0,0,1000*11630*RES_hh_tes!U5/RES_hh_num!U5)</f>
        <v>8642.2104871457323</v>
      </c>
      <c r="V5" s="72">
        <f>IF(RES_hh_tes!V5=0,0,1000*11630*RES_hh_tes!V5/RES_hh_num!V5)</f>
        <v>9528.4947069139362</v>
      </c>
      <c r="W5" s="72">
        <f>IF(RES_hh_tes!W5=0,0,1000*11630*RES_hh_tes!W5/RES_hh_num!W5)</f>
        <v>9153.294319074681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9132.567637153601</v>
      </c>
      <c r="C6" s="72">
        <f>IF(RES_hh_tes!C6=0,0,1000*11630*RES_hh_tes!C6/RES_hh_num!C6)</f>
        <v>9565.5332342896982</v>
      </c>
      <c r="D6" s="72">
        <f>IF(RES_hh_tes!D6=0,0,1000*11630*RES_hh_tes!D6/RES_hh_num!D6)</f>
        <v>9381.7108025454891</v>
      </c>
      <c r="E6" s="72">
        <f>IF(RES_hh_tes!E6=0,0,1000*11630*RES_hh_tes!E6/RES_hh_num!E6)</f>
        <v>9528.4419234129127</v>
      </c>
      <c r="F6" s="72">
        <f>IF(RES_hh_tes!F6=0,0,1000*11630*RES_hh_tes!F6/RES_hh_num!F6)</f>
        <v>9816.3036153968551</v>
      </c>
      <c r="G6" s="72">
        <f>IF(RES_hh_tes!G6=0,0,1000*11630*RES_hh_tes!G6/RES_hh_num!G6)</f>
        <v>11057.820168282302</v>
      </c>
      <c r="H6" s="72">
        <f>IF(RES_hh_tes!H6=0,0,1000*11630*RES_hh_tes!H6/RES_hh_num!H6)</f>
        <v>10859.677662596612</v>
      </c>
      <c r="I6" s="72">
        <f>IF(RES_hh_tes!I6=0,0,1000*11630*RES_hh_tes!I6/RES_hh_num!I6)</f>
        <v>10988.638000026534</v>
      </c>
      <c r="J6" s="72">
        <f>IF(RES_hh_tes!J6=0,0,1000*11630*RES_hh_tes!J6/RES_hh_num!J6)</f>
        <v>10132.667516651412</v>
      </c>
      <c r="K6" s="72">
        <f>IF(RES_hh_tes!K6=0,0,1000*11630*RES_hh_tes!K6/RES_hh_num!K6)</f>
        <v>7393.8337000319798</v>
      </c>
      <c r="L6" s="72">
        <f>IF(RES_hh_tes!L6=0,0,1000*11630*RES_hh_tes!L6/RES_hh_num!L6)</f>
        <v>10104.463477680487</v>
      </c>
      <c r="M6" s="72">
        <f>IF(RES_hh_tes!M6=0,0,1000*11630*RES_hh_tes!M6/RES_hh_num!M6)</f>
        <v>8893.1553832494246</v>
      </c>
      <c r="N6" s="72">
        <f>IF(RES_hh_tes!N6=0,0,1000*11630*RES_hh_tes!N6/RES_hh_num!N6)</f>
        <v>8178.5318305272731</v>
      </c>
      <c r="O6" s="72">
        <f>IF(RES_hh_tes!O6=0,0,1000*11630*RES_hh_tes!O6/RES_hh_num!O6)</f>
        <v>9290.129646649586</v>
      </c>
      <c r="P6" s="72">
        <f>IF(RES_hh_tes!P6=0,0,1000*11630*RES_hh_tes!P6/RES_hh_num!P6)</f>
        <v>7628.1840852439109</v>
      </c>
      <c r="Q6" s="72">
        <f>IF(RES_hh_tes!Q6=0,0,1000*11630*RES_hh_tes!Q6/RES_hh_num!Q6)</f>
        <v>7443.0298261333919</v>
      </c>
      <c r="R6" s="72">
        <f>IF(RES_hh_tes!R6=0,0,1000*11630*RES_hh_tes!R6/RES_hh_num!R6)</f>
        <v>9000.7489249085993</v>
      </c>
      <c r="S6" s="72">
        <f>IF(RES_hh_tes!S6=0,0,1000*11630*RES_hh_tes!S6/RES_hh_num!S6)</f>
        <v>8297.0544235671405</v>
      </c>
      <c r="T6" s="72">
        <f>IF(RES_hh_tes!T6=0,0,1000*11630*RES_hh_tes!T6/RES_hh_num!T6)</f>
        <v>9176.3172022071394</v>
      </c>
      <c r="U6" s="72">
        <f>IF(RES_hh_tes!U6=0,0,1000*11630*RES_hh_tes!U6/RES_hh_num!U6)</f>
        <v>8610.8816886633394</v>
      </c>
      <c r="V6" s="72">
        <f>IF(RES_hh_tes!V6=0,0,1000*11630*RES_hh_tes!V6/RES_hh_num!V6)</f>
        <v>9748.3770215666391</v>
      </c>
      <c r="W6" s="72">
        <f>IF(RES_hh_tes!W6=0,0,1000*11630*RES_hh_tes!W6/RES_hh_num!W6)</f>
        <v>8818.3371053170104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8887.6745559382871</v>
      </c>
      <c r="C7" s="72">
        <f>IF(RES_hh_tes!C7=0,0,1000*11630*RES_hh_tes!C7/RES_hh_num!C7)</f>
        <v>9607.2650937644521</v>
      </c>
      <c r="D7" s="72">
        <f>IF(RES_hh_tes!D7=0,0,1000*11630*RES_hh_tes!D7/RES_hh_num!D7)</f>
        <v>9425.6767376878543</v>
      </c>
      <c r="E7" s="72">
        <f>IF(RES_hh_tes!E7=0,0,1000*11630*RES_hh_tes!E7/RES_hh_num!E7)</f>
        <v>9933.2841420043333</v>
      </c>
      <c r="F7" s="72">
        <f>IF(RES_hh_tes!F7=0,0,1000*11630*RES_hh_tes!F7/RES_hh_num!F7)</f>
        <v>10172.241894801246</v>
      </c>
      <c r="G7" s="72">
        <f>IF(RES_hh_tes!G7=0,0,1000*11630*RES_hh_tes!G7/RES_hh_num!G7)</f>
        <v>10820.996678730136</v>
      </c>
      <c r="H7" s="72">
        <f>IF(RES_hh_tes!H7=0,0,1000*11630*RES_hh_tes!H7/RES_hh_num!H7)</f>
        <v>10590.113726784353</v>
      </c>
      <c r="I7" s="72">
        <f>IF(RES_hh_tes!I7=0,0,1000*11630*RES_hh_tes!I7/RES_hh_num!I7)</f>
        <v>10215.357499451768</v>
      </c>
      <c r="J7" s="72">
        <f>IF(RES_hh_tes!J7=0,0,1000*11630*RES_hh_tes!J7/RES_hh_num!J7)</f>
        <v>10987.594622348297</v>
      </c>
      <c r="K7" s="72">
        <f>IF(RES_hh_tes!K7=0,0,1000*11630*RES_hh_tes!K7/RES_hh_num!K7)</f>
        <v>10221.201533443433</v>
      </c>
      <c r="L7" s="72">
        <f>IF(RES_hh_tes!L7=0,0,1000*11630*RES_hh_tes!L7/RES_hh_num!L7)</f>
        <v>10790.589754005989</v>
      </c>
      <c r="M7" s="72">
        <f>IF(RES_hh_tes!M7=0,0,1000*11630*RES_hh_tes!M7/RES_hh_num!M7)</f>
        <v>9526.1740278083053</v>
      </c>
      <c r="N7" s="72">
        <f>IF(RES_hh_tes!N7=0,0,1000*11630*RES_hh_tes!N7/RES_hh_num!N7)</f>
        <v>8615.9926894343425</v>
      </c>
      <c r="O7" s="72">
        <f>IF(RES_hh_tes!O7=0,0,1000*11630*RES_hh_tes!O7/RES_hh_num!O7)</f>
        <v>8390.3108871532368</v>
      </c>
      <c r="P7" s="72">
        <f>IF(RES_hh_tes!P7=0,0,1000*11630*RES_hh_tes!P7/RES_hh_num!P7)</f>
        <v>7339.5420867053599</v>
      </c>
      <c r="Q7" s="72">
        <f>IF(RES_hh_tes!Q7=0,0,1000*11630*RES_hh_tes!Q7/RES_hh_num!Q7)</f>
        <v>8207.133961936117</v>
      </c>
      <c r="R7" s="72">
        <f>IF(RES_hh_tes!R7=0,0,1000*11630*RES_hh_tes!R7/RES_hh_num!R7)</f>
        <v>8663.4748942475908</v>
      </c>
      <c r="S7" s="72">
        <f>IF(RES_hh_tes!S7=0,0,1000*11630*RES_hh_tes!S7/RES_hh_num!S7)</f>
        <v>8265.0214434724203</v>
      </c>
      <c r="T7" s="72">
        <f>IF(RES_hh_tes!T7=0,0,1000*11630*RES_hh_tes!T7/RES_hh_num!T7)</f>
        <v>8757.1339954571686</v>
      </c>
      <c r="U7" s="72">
        <f>IF(RES_hh_tes!U7=0,0,1000*11630*RES_hh_tes!U7/RES_hh_num!U7)</f>
        <v>8589.9111865517389</v>
      </c>
      <c r="V7" s="72">
        <f>IF(RES_hh_tes!V7=0,0,1000*11630*RES_hh_tes!V7/RES_hh_num!V7)</f>
        <v>9660.9687274484186</v>
      </c>
      <c r="W7" s="72">
        <f>IF(RES_hh_tes!W7=0,0,1000*11630*RES_hh_tes!W7/RES_hh_num!W7)</f>
        <v>8964.794785772614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8778.0142440945747</v>
      </c>
      <c r="C8" s="72">
        <f>IF(RES_hh_tes!C8=0,0,1000*11630*RES_hh_tes!C8/RES_hh_num!C8)</f>
        <v>9623.3988066789934</v>
      </c>
      <c r="D8" s="72">
        <f>IF(RES_hh_tes!D8=0,0,1000*11630*RES_hh_tes!D8/RES_hh_num!D8)</f>
        <v>9031.3535022744363</v>
      </c>
      <c r="E8" s="72">
        <f>IF(RES_hh_tes!E8=0,0,1000*11630*RES_hh_tes!E8/RES_hh_num!E8)</f>
        <v>9880.6115606794629</v>
      </c>
      <c r="F8" s="72">
        <f>IF(RES_hh_tes!F8=0,0,1000*11630*RES_hh_tes!F8/RES_hh_num!F8)</f>
        <v>10559.852834234647</v>
      </c>
      <c r="G8" s="72">
        <f>IF(RES_hh_tes!G8=0,0,1000*11630*RES_hh_tes!G8/RES_hh_num!G8)</f>
        <v>10590.722368032155</v>
      </c>
      <c r="H8" s="72">
        <f>IF(RES_hh_tes!H8=0,0,1000*11630*RES_hh_tes!H8/RES_hh_num!H8)</f>
        <v>10846.644132522553</v>
      </c>
      <c r="I8" s="72">
        <f>IF(RES_hh_tes!I8=0,0,1000*11630*RES_hh_tes!I8/RES_hh_num!I8)</f>
        <v>9997.4174905479722</v>
      </c>
      <c r="J8" s="72">
        <f>IF(RES_hh_tes!J8=0,0,1000*11630*RES_hh_tes!J8/RES_hh_num!J8)</f>
        <v>11084.678447012264</v>
      </c>
      <c r="K8" s="72">
        <f>IF(RES_hh_tes!K8=0,0,1000*11630*RES_hh_tes!K8/RES_hh_num!K8)</f>
        <v>10234.402123846077</v>
      </c>
      <c r="L8" s="72">
        <f>IF(RES_hh_tes!L8=0,0,1000*11630*RES_hh_tes!L8/RES_hh_num!L8)</f>
        <v>11289.079012887025</v>
      </c>
      <c r="M8" s="72">
        <f>IF(RES_hh_tes!M8=0,0,1000*11630*RES_hh_tes!M8/RES_hh_num!M8)</f>
        <v>8749.5419596541869</v>
      </c>
      <c r="N8" s="72">
        <f>IF(RES_hh_tes!N8=0,0,1000*11630*RES_hh_tes!N8/RES_hh_num!N8)</f>
        <v>8841.4391331042789</v>
      </c>
      <c r="O8" s="72">
        <f>IF(RES_hh_tes!O8=0,0,1000*11630*RES_hh_tes!O8/RES_hh_num!O8)</f>
        <v>8876.4080436736767</v>
      </c>
      <c r="P8" s="72">
        <f>IF(RES_hh_tes!P8=0,0,1000*11630*RES_hh_tes!P8/RES_hh_num!P8)</f>
        <v>7639.4981470472212</v>
      </c>
      <c r="Q8" s="72">
        <f>IF(RES_hh_tes!Q8=0,0,1000*11630*RES_hh_tes!Q8/RES_hh_num!Q8)</f>
        <v>8150.6026277384399</v>
      </c>
      <c r="R8" s="72">
        <f>IF(RES_hh_tes!R8=0,0,1000*11630*RES_hh_tes!R8/RES_hh_num!R8)</f>
        <v>8386.7528617847856</v>
      </c>
      <c r="S8" s="72">
        <f>IF(RES_hh_tes!S8=0,0,1000*11630*RES_hh_tes!S8/RES_hh_num!S8)</f>
        <v>8143.4518870657757</v>
      </c>
      <c r="T8" s="72">
        <f>IF(RES_hh_tes!T8=0,0,1000*11630*RES_hh_tes!T8/RES_hh_num!T8)</f>
        <v>9002.5629482718923</v>
      </c>
      <c r="U8" s="72">
        <f>IF(RES_hh_tes!U8=0,0,1000*11630*RES_hh_tes!U8/RES_hh_num!U8)</f>
        <v>8851.0403358966341</v>
      </c>
      <c r="V8" s="72">
        <f>IF(RES_hh_tes!V8=0,0,1000*11630*RES_hh_tes!V8/RES_hh_num!V8)</f>
        <v>9144.2464282942401</v>
      </c>
      <c r="W8" s="72">
        <f>IF(RES_hh_tes!W8=0,0,1000*11630*RES_hh_tes!W8/RES_hh_num!W8)</f>
        <v>9313.3487831510174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9348.9458319329333</v>
      </c>
      <c r="C9" s="72">
        <f>IF(RES_hh_tes!C9=0,0,1000*11630*RES_hh_tes!C9/RES_hh_num!C9)</f>
        <v>9412.4553346539451</v>
      </c>
      <c r="D9" s="72">
        <f>IF(RES_hh_tes!D9=0,0,1000*11630*RES_hh_tes!D9/RES_hh_num!D9)</f>
        <v>9709.2977818941181</v>
      </c>
      <c r="E9" s="72">
        <f>IF(RES_hh_tes!E9=0,0,1000*11630*RES_hh_tes!E9/RES_hh_num!E9)</f>
        <v>9762.9342381422175</v>
      </c>
      <c r="F9" s="72">
        <f>IF(RES_hh_tes!F9=0,0,1000*11630*RES_hh_tes!F9/RES_hh_num!F9)</f>
        <v>9848.8583516975687</v>
      </c>
      <c r="G9" s="72">
        <f>IF(RES_hh_tes!G9=0,0,1000*11630*RES_hh_tes!G9/RES_hh_num!G9)</f>
        <v>10104.601548951407</v>
      </c>
      <c r="H9" s="72">
        <f>IF(RES_hh_tes!H9=0,0,1000*11630*RES_hh_tes!H9/RES_hh_num!H9)</f>
        <v>9862.8298764564424</v>
      </c>
      <c r="I9" s="72">
        <f>IF(RES_hh_tes!I9=0,0,1000*11630*RES_hh_tes!I9/RES_hh_num!I9)</f>
        <v>11681.653183466598</v>
      </c>
      <c r="J9" s="72">
        <f>IF(RES_hh_tes!J9=0,0,1000*11630*RES_hh_tes!J9/RES_hh_num!J9)</f>
        <v>9720.0414323077985</v>
      </c>
      <c r="K9" s="72">
        <f>IF(RES_hh_tes!K9=0,0,1000*11630*RES_hh_tes!K9/RES_hh_num!K9)</f>
        <v>11332.628894379766</v>
      </c>
      <c r="L9" s="72">
        <f>IF(RES_hh_tes!L9=0,0,1000*11630*RES_hh_tes!L9/RES_hh_num!L9)</f>
        <v>10924.052287056404</v>
      </c>
      <c r="M9" s="72">
        <f>IF(RES_hh_tes!M9=0,0,1000*11630*RES_hh_tes!M9/RES_hh_num!M9)</f>
        <v>8319.7843473055327</v>
      </c>
      <c r="N9" s="72">
        <f>IF(RES_hh_tes!N9=0,0,1000*11630*RES_hh_tes!N9/RES_hh_num!N9)</f>
        <v>9299.5101455261374</v>
      </c>
      <c r="O9" s="72">
        <f>IF(RES_hh_tes!O9=0,0,1000*11630*RES_hh_tes!O9/RES_hh_num!O9)</f>
        <v>8768.2792356576792</v>
      </c>
      <c r="P9" s="72">
        <f>IF(RES_hh_tes!P9=0,0,1000*11630*RES_hh_tes!P9/RES_hh_num!P9)</f>
        <v>7349.5459799175187</v>
      </c>
      <c r="Q9" s="72">
        <f>IF(RES_hh_tes!Q9=0,0,1000*11630*RES_hh_tes!Q9/RES_hh_num!Q9)</f>
        <v>8979.5063193649894</v>
      </c>
      <c r="R9" s="72">
        <f>IF(RES_hh_tes!R9=0,0,1000*11630*RES_hh_tes!R9/RES_hh_num!R9)</f>
        <v>9198.0408532507445</v>
      </c>
      <c r="S9" s="72">
        <f>IF(RES_hh_tes!S9=0,0,1000*11630*RES_hh_tes!S9/RES_hh_num!S9)</f>
        <v>7986.2692475982676</v>
      </c>
      <c r="T9" s="72">
        <f>IF(RES_hh_tes!T9=0,0,1000*11630*RES_hh_tes!T9/RES_hh_num!T9)</f>
        <v>9142.6552370264599</v>
      </c>
      <c r="U9" s="72">
        <f>IF(RES_hh_tes!U9=0,0,1000*11630*RES_hh_tes!U9/RES_hh_num!U9)</f>
        <v>8469.6564928642583</v>
      </c>
      <c r="V9" s="72">
        <f>IF(RES_hh_tes!V9=0,0,1000*11630*RES_hh_tes!V9/RES_hh_num!V9)</f>
        <v>9271.3601893414343</v>
      </c>
      <c r="W9" s="72">
        <f>IF(RES_hh_tes!W9=0,0,1000*11630*RES_hh_tes!W9/RES_hh_num!W9)</f>
        <v>9416.161840290446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0</v>
      </c>
      <c r="C11" s="72">
        <f>IF(RES_hh_tes!C11=0,0,1000*11630*RES_hh_tes!C11/RES_hh_num!C11)</f>
        <v>0</v>
      </c>
      <c r="D11" s="72">
        <f>IF(RES_hh_tes!D11=0,0,1000*11630*RES_hh_tes!D11/RES_hh_num!D11)</f>
        <v>0</v>
      </c>
      <c r="E11" s="72">
        <f>IF(RES_hh_tes!E11=0,0,1000*11630*RES_hh_tes!E11/RES_hh_num!E11)</f>
        <v>0</v>
      </c>
      <c r="F11" s="72">
        <f>IF(RES_hh_tes!F11=0,0,1000*11630*RES_hh_tes!F11/RES_hh_num!F11)</f>
        <v>0</v>
      </c>
      <c r="G11" s="72">
        <f>IF(RES_hh_tes!G11=0,0,1000*11630*RES_hh_tes!G11/RES_hh_num!G11)</f>
        <v>0</v>
      </c>
      <c r="H11" s="72">
        <f>IF(RES_hh_tes!H11=0,0,1000*11630*RES_hh_tes!H11/RES_hh_num!H11)</f>
        <v>0</v>
      </c>
      <c r="I11" s="72">
        <f>IF(RES_hh_tes!I11=0,0,1000*11630*RES_hh_tes!I11/RES_hh_num!I11)</f>
        <v>0</v>
      </c>
      <c r="J11" s="72">
        <f>IF(RES_hh_tes!J11=0,0,1000*11630*RES_hh_tes!J11/RES_hh_num!J11)</f>
        <v>0</v>
      </c>
      <c r="K11" s="72">
        <f>IF(RES_hh_tes!K11=0,0,1000*11630*RES_hh_tes!K11/RES_hh_num!K11)</f>
        <v>0</v>
      </c>
      <c r="L11" s="72">
        <f>IF(RES_hh_tes!L11=0,0,1000*11630*RES_hh_tes!L11/RES_hh_num!L11)</f>
        <v>0</v>
      </c>
      <c r="M11" s="72">
        <f>IF(RES_hh_tes!M11=0,0,1000*11630*RES_hh_tes!M11/RES_hh_num!M11)</f>
        <v>0</v>
      </c>
      <c r="N11" s="72">
        <f>IF(RES_hh_tes!N11=0,0,1000*11630*RES_hh_tes!N11/RES_hh_num!N11)</f>
        <v>0</v>
      </c>
      <c r="O11" s="72">
        <f>IF(RES_hh_tes!O11=0,0,1000*11630*RES_hh_tes!O11/RES_hh_num!O11)</f>
        <v>0</v>
      </c>
      <c r="P11" s="72">
        <f>IF(RES_hh_tes!P11=0,0,1000*11630*RES_hh_tes!P11/RES_hh_num!P11)</f>
        <v>0</v>
      </c>
      <c r="Q11" s="72">
        <f>IF(RES_hh_tes!Q11=0,0,1000*11630*RES_hh_tes!Q11/RES_hh_num!Q11)</f>
        <v>0</v>
      </c>
      <c r="R11" s="72">
        <f>IF(RES_hh_tes!R11=0,0,1000*11630*RES_hh_tes!R11/RES_hh_num!R11)</f>
        <v>0</v>
      </c>
      <c r="S11" s="72">
        <f>IF(RES_hh_tes!S11=0,0,1000*11630*RES_hh_tes!S11/RES_hh_num!S11)</f>
        <v>0</v>
      </c>
      <c r="T11" s="72">
        <f>IF(RES_hh_tes!T11=0,0,1000*11630*RES_hh_tes!T11/RES_hh_num!T11)</f>
        <v>0</v>
      </c>
      <c r="U11" s="72">
        <f>IF(RES_hh_tes!U11=0,0,1000*11630*RES_hh_tes!U11/RES_hh_num!U11)</f>
        <v>0</v>
      </c>
      <c r="V11" s="72">
        <f>IF(RES_hh_tes!V11=0,0,1000*11630*RES_hh_tes!V11/RES_hh_num!V11)</f>
        <v>0</v>
      </c>
      <c r="W11" s="72">
        <f>IF(RES_hh_tes!W11=0,0,1000*11630*RES_hh_tes!W11/RES_hh_num!W11)</f>
        <v>0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8174.1827854748117</v>
      </c>
      <c r="C12" s="72">
        <f>IF(RES_hh_tes!C12=0,0,1000*11630*RES_hh_tes!C12/RES_hh_num!C12)</f>
        <v>10194.337802066497</v>
      </c>
      <c r="D12" s="72">
        <f>IF(RES_hh_tes!D12=0,0,1000*11630*RES_hh_tes!D12/RES_hh_num!D12)</f>
        <v>6420.4159951164074</v>
      </c>
      <c r="E12" s="72">
        <f>IF(RES_hh_tes!E12=0,0,1000*11630*RES_hh_tes!E12/RES_hh_num!E12)</f>
        <v>9249.751506113671</v>
      </c>
      <c r="F12" s="72">
        <f>IF(RES_hh_tes!F12=0,0,1000*11630*RES_hh_tes!F12/RES_hh_num!F12)</f>
        <v>9936.3331158605233</v>
      </c>
      <c r="G12" s="72">
        <f>IF(RES_hh_tes!G12=0,0,1000*11630*RES_hh_tes!G12/RES_hh_num!G12)</f>
        <v>10453.62605798693</v>
      </c>
      <c r="H12" s="72">
        <f>IF(RES_hh_tes!H12=0,0,1000*11630*RES_hh_tes!H12/RES_hh_num!H12)</f>
        <v>10600.342157797373</v>
      </c>
      <c r="I12" s="72">
        <f>IF(RES_hh_tes!I12=0,0,1000*11630*RES_hh_tes!I12/RES_hh_num!I12)</f>
        <v>10864.649035488899</v>
      </c>
      <c r="J12" s="72">
        <f>IF(RES_hh_tes!J12=0,0,1000*11630*RES_hh_tes!J12/RES_hh_num!J12)</f>
        <v>11501.036224199763</v>
      </c>
      <c r="K12" s="72">
        <f>IF(RES_hh_tes!K12=0,0,1000*11630*RES_hh_tes!K12/RES_hh_num!K12)</f>
        <v>10629.939074154699</v>
      </c>
      <c r="L12" s="72">
        <f>IF(RES_hh_tes!L12=0,0,1000*11630*RES_hh_tes!L12/RES_hh_num!L12)</f>
        <v>10379.788891044698</v>
      </c>
      <c r="M12" s="72">
        <f>IF(RES_hh_tes!M12=0,0,1000*11630*RES_hh_tes!M12/RES_hh_num!M12)</f>
        <v>9561.5144299589083</v>
      </c>
      <c r="N12" s="72">
        <f>IF(RES_hh_tes!N12=0,0,1000*11630*RES_hh_tes!N12/RES_hh_num!N12)</f>
        <v>8925.6242531307307</v>
      </c>
      <c r="O12" s="72">
        <f>IF(RES_hh_tes!O12=0,0,1000*11630*RES_hh_tes!O12/RES_hh_num!O12)</f>
        <v>8387.7391297009963</v>
      </c>
      <c r="P12" s="72">
        <f>IF(RES_hh_tes!P12=0,0,1000*11630*RES_hh_tes!P12/RES_hh_num!P12)</f>
        <v>7995.8615146980947</v>
      </c>
      <c r="Q12" s="72">
        <f>IF(RES_hh_tes!Q12=0,0,1000*11630*RES_hh_tes!Q12/RES_hh_num!Q12)</f>
        <v>8183.9148558381403</v>
      </c>
      <c r="R12" s="72">
        <f>IF(RES_hh_tes!R12=0,0,1000*11630*RES_hh_tes!R12/RES_hh_num!R12)</f>
        <v>8401.1008036238727</v>
      </c>
      <c r="S12" s="72">
        <f>IF(RES_hh_tes!S12=0,0,1000*11630*RES_hh_tes!S12/RES_hh_num!S12)</f>
        <v>8461.7276798999301</v>
      </c>
      <c r="T12" s="72">
        <f>IF(RES_hh_tes!T12=0,0,1000*11630*RES_hh_tes!T12/RES_hh_num!T12)</f>
        <v>8526.2128469430281</v>
      </c>
      <c r="U12" s="72">
        <f>IF(RES_hh_tes!U12=0,0,1000*11630*RES_hh_tes!U12/RES_hh_num!U12)</f>
        <v>8714.0828896384883</v>
      </c>
      <c r="V12" s="72">
        <f>IF(RES_hh_tes!V12=0,0,1000*11630*RES_hh_tes!V12/RES_hh_num!V12)</f>
        <v>9263.3124868717696</v>
      </c>
      <c r="W12" s="72">
        <f>IF(RES_hh_tes!W12=0,0,1000*11630*RES_hh_tes!W12/RES_hh_num!W12)</f>
        <v>10064.197412632282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8856.8258310483525</v>
      </c>
      <c r="C13" s="74">
        <f>IF(RES_hh_tes!C13=0,0,1000*11630*RES_hh_tes!C13/RES_hh_num!C13)</f>
        <v>10400.098194584149</v>
      </c>
      <c r="D13" s="74">
        <f>IF(RES_hh_tes!D13=0,0,1000*11630*RES_hh_tes!D13/RES_hh_num!D13)</f>
        <v>8666.7016938380257</v>
      </c>
      <c r="E13" s="74">
        <f>IF(RES_hh_tes!E13=0,0,1000*11630*RES_hh_tes!E13/RES_hh_num!E13)</f>
        <v>9941.4040934016721</v>
      </c>
      <c r="F13" s="74">
        <f>IF(RES_hh_tes!F13=0,0,1000*11630*RES_hh_tes!F13/RES_hh_num!F13)</f>
        <v>10743.941041728896</v>
      </c>
      <c r="G13" s="74">
        <f>IF(RES_hh_tes!G13=0,0,1000*11630*RES_hh_tes!G13/RES_hh_num!G13)</f>
        <v>10342.228067839893</v>
      </c>
      <c r="H13" s="74">
        <f>IF(RES_hh_tes!H13=0,0,1000*11630*RES_hh_tes!H13/RES_hh_num!H13)</f>
        <v>11753.106368694476</v>
      </c>
      <c r="I13" s="74">
        <f>IF(RES_hh_tes!I13=0,0,1000*11630*RES_hh_tes!I13/RES_hh_num!I13)</f>
        <v>10535.778196842628</v>
      </c>
      <c r="J13" s="74">
        <f>IF(RES_hh_tes!J13=0,0,1000*11630*RES_hh_tes!J13/RES_hh_num!J13)</f>
        <v>11681.091785398614</v>
      </c>
      <c r="K13" s="74">
        <f>IF(RES_hh_tes!K13=0,0,1000*11630*RES_hh_tes!K13/RES_hh_num!K13)</f>
        <v>8965.9082260954365</v>
      </c>
      <c r="L13" s="74">
        <f>IF(RES_hh_tes!L13=0,0,1000*11630*RES_hh_tes!L13/RES_hh_num!L13)</f>
        <v>11045.550546153692</v>
      </c>
      <c r="M13" s="74">
        <f>IF(RES_hh_tes!M13=0,0,1000*11630*RES_hh_tes!M13/RES_hh_num!M13)</f>
        <v>9858.1050298183891</v>
      </c>
      <c r="N13" s="74">
        <f>IF(RES_hh_tes!N13=0,0,1000*11630*RES_hh_tes!N13/RES_hh_num!N13)</f>
        <v>9041.4130135369105</v>
      </c>
      <c r="O13" s="74">
        <f>IF(RES_hh_tes!O13=0,0,1000*11630*RES_hh_tes!O13/RES_hh_num!O13)</f>
        <v>8666.0559207120878</v>
      </c>
      <c r="P13" s="74">
        <f>IF(RES_hh_tes!P13=0,0,1000*11630*RES_hh_tes!P13/RES_hh_num!P13)</f>
        <v>7783.041734157352</v>
      </c>
      <c r="Q13" s="74">
        <f>IF(RES_hh_tes!Q13=0,0,1000*11630*RES_hh_tes!Q13/RES_hh_num!Q13)</f>
        <v>8352.6264430054562</v>
      </c>
      <c r="R13" s="74">
        <f>IF(RES_hh_tes!R13=0,0,1000*11630*RES_hh_tes!R13/RES_hh_num!R13)</f>
        <v>8226.27333474023</v>
      </c>
      <c r="S13" s="74">
        <f>IF(RES_hh_tes!S13=0,0,1000*11630*RES_hh_tes!S13/RES_hh_num!S13)</f>
        <v>8462.8751277332649</v>
      </c>
      <c r="T13" s="74">
        <f>IF(RES_hh_tes!T13=0,0,1000*11630*RES_hh_tes!T13/RES_hh_num!T13)</f>
        <v>9045.8218898699324</v>
      </c>
      <c r="U13" s="74">
        <f>IF(RES_hh_tes!U13=0,0,1000*11630*RES_hh_tes!U13/RES_hh_num!U13)</f>
        <v>8672.6249749055787</v>
      </c>
      <c r="V13" s="74">
        <f>IF(RES_hh_tes!V13=0,0,1000*11630*RES_hh_tes!V13/RES_hh_num!V13)</f>
        <v>9814.190081421375</v>
      </c>
      <c r="W13" s="74">
        <f>IF(RES_hh_tes!W13=0,0,1000*11630*RES_hh_tes!W13/RES_hh_num!W13)</f>
        <v>9370.1622159155286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178.43963988323398</v>
      </c>
      <c r="C14" s="76">
        <f>IF(RES_hh_tes!C14=0,0,1000*11630*RES_hh_tes!C14/RES_hh_num!C14)</f>
        <v>186.9768813422219</v>
      </c>
      <c r="D14" s="76">
        <f>IF(RES_hh_tes!D14=0,0,1000*11630*RES_hh_tes!D14/RES_hh_num!D14)</f>
        <v>181.29918744694606</v>
      </c>
      <c r="E14" s="76">
        <f>IF(RES_hh_tes!E14=0,0,1000*11630*RES_hh_tes!E14/RES_hh_num!E14)</f>
        <v>189.20313873771687</v>
      </c>
      <c r="F14" s="76">
        <f>IF(RES_hh_tes!F14=0,0,1000*11630*RES_hh_tes!F14/RES_hh_num!F14)</f>
        <v>194.11666999047929</v>
      </c>
      <c r="G14" s="76">
        <f>IF(RES_hh_tes!G14=0,0,1000*11630*RES_hh_tes!G14/RES_hh_num!G14)</f>
        <v>201.36736550182729</v>
      </c>
      <c r="H14" s="76">
        <f>IF(RES_hh_tes!H14=0,0,1000*11630*RES_hh_tes!H14/RES_hh_num!H14)</f>
        <v>196.78867490719418</v>
      </c>
      <c r="I14" s="76">
        <f>IF(RES_hh_tes!I14=0,0,1000*11630*RES_hh_tes!I14/RES_hh_num!I14)</f>
        <v>185.70717352459357</v>
      </c>
      <c r="J14" s="76">
        <f>IF(RES_hh_tes!J14=0,0,1000*11630*RES_hh_tes!J14/RES_hh_num!J14)</f>
        <v>201.11966876118967</v>
      </c>
      <c r="K14" s="76">
        <f>IF(RES_hh_tes!K14=0,0,1000*11630*RES_hh_tes!K14/RES_hh_num!K14)</f>
        <v>186.93007937812627</v>
      </c>
      <c r="L14" s="76">
        <f>IF(RES_hh_tes!L14=0,0,1000*11630*RES_hh_tes!L14/RES_hh_num!L14)</f>
        <v>196.53108554082542</v>
      </c>
      <c r="M14" s="76">
        <f>IF(RES_hh_tes!M14=0,0,1000*11630*RES_hh_tes!M14/RES_hh_num!M14)</f>
        <v>161.87985663065047</v>
      </c>
      <c r="N14" s="76">
        <f>IF(RES_hh_tes!N14=0,0,1000*11630*RES_hh_tes!N14/RES_hh_num!N14)</f>
        <v>150.41624949944958</v>
      </c>
      <c r="O14" s="76">
        <f>IF(RES_hh_tes!O14=0,0,1000*11630*RES_hh_tes!O14/RES_hh_num!O14)</f>
        <v>144.82673634731376</v>
      </c>
      <c r="P14" s="76">
        <f>IF(RES_hh_tes!P14=0,0,1000*11630*RES_hh_tes!P14/RES_hh_num!P14)</f>
        <v>123.08114019569574</v>
      </c>
      <c r="Q14" s="76">
        <f>IF(RES_hh_tes!Q14=0,0,1000*11630*RES_hh_tes!Q14/RES_hh_num!Q14)</f>
        <v>135.44130002608247</v>
      </c>
      <c r="R14" s="76">
        <f>IF(RES_hh_tes!R14=0,0,1000*11630*RES_hh_tes!R14/RES_hh_num!R14)</f>
        <v>141.6645234632241</v>
      </c>
      <c r="S14" s="76">
        <f>IF(RES_hh_tes!S14=0,0,1000*11630*RES_hh_tes!S14/RES_hh_num!S14)</f>
        <v>135.34672491300887</v>
      </c>
      <c r="T14" s="76">
        <f>IF(RES_hh_tes!T14=0,0,1000*11630*RES_hh_tes!T14/RES_hh_num!T14)</f>
        <v>148.32527417570645</v>
      </c>
      <c r="U14" s="76">
        <f>IF(RES_hh_tes!U14=0,0,1000*11630*RES_hh_tes!U14/RES_hh_num!U14)</f>
        <v>145.36728814187319</v>
      </c>
      <c r="V14" s="76">
        <f>IF(RES_hh_tes!V14=0,0,1000*11630*RES_hh_tes!V14/RES_hh_num!V14)</f>
        <v>160.32380291016833</v>
      </c>
      <c r="W14" s="76">
        <f>IF(RES_hh_tes!W14=0,0,1000*11630*RES_hh_tes!W14/RES_hh_num!W14)</f>
        <v>153.35458705365059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2.0622472005719819</v>
      </c>
      <c r="C15" s="69">
        <f t="shared" si="0"/>
        <v>1.927025755317807</v>
      </c>
      <c r="D15" s="69">
        <f t="shared" si="0"/>
        <v>2.3291255021483996</v>
      </c>
      <c r="E15" s="69">
        <f t="shared" si="0"/>
        <v>2.4950811077012931</v>
      </c>
      <c r="F15" s="69">
        <f t="shared" si="0"/>
        <v>2.7935701481814825</v>
      </c>
      <c r="G15" s="69">
        <f t="shared" si="0"/>
        <v>3.1052138998444239</v>
      </c>
      <c r="H15" s="69">
        <f t="shared" si="0"/>
        <v>4.0272551034823518</v>
      </c>
      <c r="I15" s="69">
        <f t="shared" si="0"/>
        <v>4.709115057279166</v>
      </c>
      <c r="J15" s="69">
        <f t="shared" si="0"/>
        <v>5.1757108489935773</v>
      </c>
      <c r="K15" s="69">
        <f t="shared" si="0"/>
        <v>5.4579842027142966</v>
      </c>
      <c r="L15" s="69">
        <f t="shared" si="0"/>
        <v>6.1281568155832824</v>
      </c>
      <c r="M15" s="69">
        <f t="shared" si="0"/>
        <v>6.2265883642286042</v>
      </c>
      <c r="N15" s="69">
        <f t="shared" si="0"/>
        <v>7.1533855890968603</v>
      </c>
      <c r="O15" s="69">
        <f t="shared" si="0"/>
        <v>6.8741060659935993</v>
      </c>
      <c r="P15" s="69">
        <f t="shared" si="0"/>
        <v>7.757337934461745</v>
      </c>
      <c r="Q15" s="69">
        <f t="shared" si="0"/>
        <v>7.6839786746191709</v>
      </c>
      <c r="R15" s="69">
        <f t="shared" si="0"/>
        <v>7.7901032197249274</v>
      </c>
      <c r="S15" s="69">
        <f t="shared" si="0"/>
        <v>7.6292249295977221</v>
      </c>
      <c r="T15" s="69">
        <f t="shared" si="0"/>
        <v>7.4886882507274048</v>
      </c>
      <c r="U15" s="69">
        <f t="shared" si="0"/>
        <v>7.6951690000468318</v>
      </c>
      <c r="V15" s="69">
        <f t="shared" si="0"/>
        <v>7.8939801076447349</v>
      </c>
      <c r="W15" s="69">
        <f t="shared" si="0"/>
        <v>7.5550637775714691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2.0622472005719819</v>
      </c>
      <c r="C16" s="72">
        <f>IF(RES_hh_tes!C16=0,0,1000*11630*RES_hh_tes!C16/RES_hh_num!C$3)</f>
        <v>1.927025755317807</v>
      </c>
      <c r="D16" s="72">
        <f>IF(RES_hh_tes!D16=0,0,1000*11630*RES_hh_tes!D16/RES_hh_num!D$3)</f>
        <v>2.3291255021483996</v>
      </c>
      <c r="E16" s="72">
        <f>IF(RES_hh_tes!E16=0,0,1000*11630*RES_hh_tes!E16/RES_hh_num!E$3)</f>
        <v>2.4950811077012931</v>
      </c>
      <c r="F16" s="72">
        <f>IF(RES_hh_tes!F16=0,0,1000*11630*RES_hh_tes!F16/RES_hh_num!F$3)</f>
        <v>2.7935701481814825</v>
      </c>
      <c r="G16" s="72">
        <f>IF(RES_hh_tes!G16=0,0,1000*11630*RES_hh_tes!G16/RES_hh_num!G$3)</f>
        <v>3.1052138998444239</v>
      </c>
      <c r="H16" s="72">
        <f>IF(RES_hh_tes!H16=0,0,1000*11630*RES_hh_tes!H16/RES_hh_num!H$3)</f>
        <v>4.0272551034823518</v>
      </c>
      <c r="I16" s="72">
        <f>IF(RES_hh_tes!I16=0,0,1000*11630*RES_hh_tes!I16/RES_hh_num!I$3)</f>
        <v>4.709115057279166</v>
      </c>
      <c r="J16" s="72">
        <f>IF(RES_hh_tes!J16=0,0,1000*11630*RES_hh_tes!J16/RES_hh_num!J$3)</f>
        <v>5.1757108489935773</v>
      </c>
      <c r="K16" s="72">
        <f>IF(RES_hh_tes!K16=0,0,1000*11630*RES_hh_tes!K16/RES_hh_num!K$3)</f>
        <v>5.4579842027142966</v>
      </c>
      <c r="L16" s="72">
        <f>IF(RES_hh_tes!L16=0,0,1000*11630*RES_hh_tes!L16/RES_hh_num!L$3)</f>
        <v>6.1281568155832824</v>
      </c>
      <c r="M16" s="72">
        <f>IF(RES_hh_tes!M16=0,0,1000*11630*RES_hh_tes!M16/RES_hh_num!M$3)</f>
        <v>6.2265883642286042</v>
      </c>
      <c r="N16" s="72">
        <f>IF(RES_hh_tes!N16=0,0,1000*11630*RES_hh_tes!N16/RES_hh_num!N$3)</f>
        <v>7.1533855890968603</v>
      </c>
      <c r="O16" s="72">
        <f>IF(RES_hh_tes!O16=0,0,1000*11630*RES_hh_tes!O16/RES_hh_num!O$3)</f>
        <v>6.8741060659935993</v>
      </c>
      <c r="P16" s="72">
        <f>IF(RES_hh_tes!P16=0,0,1000*11630*RES_hh_tes!P16/RES_hh_num!P$3)</f>
        <v>7.757337934461745</v>
      </c>
      <c r="Q16" s="72">
        <f>IF(RES_hh_tes!Q16=0,0,1000*11630*RES_hh_tes!Q16/RES_hh_num!Q$3)</f>
        <v>7.6839786746191709</v>
      </c>
      <c r="R16" s="72">
        <f>IF(RES_hh_tes!R16=0,0,1000*11630*RES_hh_tes!R16/RES_hh_num!R$3)</f>
        <v>7.7901032197249274</v>
      </c>
      <c r="S16" s="72">
        <f>IF(RES_hh_tes!S16=0,0,1000*11630*RES_hh_tes!S16/RES_hh_num!S$3)</f>
        <v>7.6292249295977221</v>
      </c>
      <c r="T16" s="72">
        <f>IF(RES_hh_tes!T16=0,0,1000*11630*RES_hh_tes!T16/RES_hh_num!T$3)</f>
        <v>7.4886882507274048</v>
      </c>
      <c r="U16" s="72">
        <f>IF(RES_hh_tes!U16=0,0,1000*11630*RES_hh_tes!U16/RES_hh_num!U$3)</f>
        <v>7.6951690000468318</v>
      </c>
      <c r="V16" s="72">
        <f>IF(RES_hh_tes!V16=0,0,1000*11630*RES_hh_tes!V16/RES_hh_num!V$3)</f>
        <v>7.8939801076447349</v>
      </c>
      <c r="W16" s="72">
        <f>IF(RES_hh_tes!W16=0,0,1000*11630*RES_hh_tes!W16/RES_hh_num!W$3)</f>
        <v>7.5550637775714691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1965.6724088381786</v>
      </c>
      <c r="C17" s="69">
        <f>IF(RES_hh_tes!C17=0,0,1000*11630*RES_hh_tes!C17/RES_hh_num!C17)</f>
        <v>1912.048547751011</v>
      </c>
      <c r="D17" s="69">
        <f>IF(RES_hh_tes!D17=0,0,1000*11630*RES_hh_tes!D17/RES_hh_num!D17)</f>
        <v>1892.9183841106551</v>
      </c>
      <c r="E17" s="69">
        <f>IF(RES_hh_tes!E17=0,0,1000*11630*RES_hh_tes!E17/RES_hh_num!E17)</f>
        <v>1798.0736826190714</v>
      </c>
      <c r="F17" s="69">
        <f>IF(RES_hh_tes!F17=0,0,1000*11630*RES_hh_tes!F17/RES_hh_num!F17)</f>
        <v>1832.2428166674542</v>
      </c>
      <c r="G17" s="69">
        <f>IF(RES_hh_tes!G17=0,0,1000*11630*RES_hh_tes!G17/RES_hh_num!G17)</f>
        <v>1745.4820145898627</v>
      </c>
      <c r="H17" s="69">
        <f>IF(RES_hh_tes!H17=0,0,1000*11630*RES_hh_tes!H17/RES_hh_num!H17)</f>
        <v>1706.772530375647</v>
      </c>
      <c r="I17" s="69">
        <f>IF(RES_hh_tes!I17=0,0,1000*11630*RES_hh_tes!I17/RES_hh_num!I17)</f>
        <v>1719.9529248849562</v>
      </c>
      <c r="J17" s="69">
        <f>IF(RES_hh_tes!J17=0,0,1000*11630*RES_hh_tes!J17/RES_hh_num!J17)</f>
        <v>1797.9896095811816</v>
      </c>
      <c r="K17" s="69">
        <f>IF(RES_hh_tes!K17=0,0,1000*11630*RES_hh_tes!K17/RES_hh_num!K17)</f>
        <v>1854.6434634866471</v>
      </c>
      <c r="L17" s="69">
        <f>IF(RES_hh_tes!L17=0,0,1000*11630*RES_hh_tes!L17/RES_hh_num!L17)</f>
        <v>1852.1162000877389</v>
      </c>
      <c r="M17" s="69">
        <f>IF(RES_hh_tes!M17=0,0,1000*11630*RES_hh_tes!M17/RES_hh_num!M17)</f>
        <v>1895.8313258229216</v>
      </c>
      <c r="N17" s="69">
        <f>IF(RES_hh_tes!N17=0,0,1000*11630*RES_hh_tes!N17/RES_hh_num!N17)</f>
        <v>1973.9270384761664</v>
      </c>
      <c r="O17" s="69">
        <f>IF(RES_hh_tes!O17=0,0,1000*11630*RES_hh_tes!O17/RES_hh_num!O17)</f>
        <v>1942.1764981117508</v>
      </c>
      <c r="P17" s="69">
        <f>IF(RES_hh_tes!P17=0,0,1000*11630*RES_hh_tes!P17/RES_hh_num!P17)</f>
        <v>1894.1450406257973</v>
      </c>
      <c r="Q17" s="69">
        <f>IF(RES_hh_tes!Q17=0,0,1000*11630*RES_hh_tes!Q17/RES_hh_num!Q17)</f>
        <v>1935.9640210558234</v>
      </c>
      <c r="R17" s="69">
        <f>IF(RES_hh_tes!R17=0,0,1000*11630*RES_hh_tes!R17/RES_hh_num!R17)</f>
        <v>2028.4182088014252</v>
      </c>
      <c r="S17" s="69">
        <f>IF(RES_hh_tes!S17=0,0,1000*11630*RES_hh_tes!S17/RES_hh_num!S17)</f>
        <v>2094.6964680402339</v>
      </c>
      <c r="T17" s="69">
        <f>IF(RES_hh_tes!T17=0,0,1000*11630*RES_hh_tes!T17/RES_hh_num!T17)</f>
        <v>2152.205020865365</v>
      </c>
      <c r="U17" s="69">
        <f>IF(RES_hh_tes!U17=0,0,1000*11630*RES_hh_tes!U17/RES_hh_num!U17)</f>
        <v>2158.9566202962701</v>
      </c>
      <c r="V17" s="69">
        <f>IF(RES_hh_tes!V17=0,0,1000*11630*RES_hh_tes!V17/RES_hh_num!V17)</f>
        <v>2310.2849178586484</v>
      </c>
      <c r="W17" s="69">
        <f>IF(RES_hh_tes!W17=0,0,1000*11630*RES_hh_tes!W17/RES_hh_num!W17)</f>
        <v>2223.4410029753531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2034.4448109217917</v>
      </c>
      <c r="C18" s="72">
        <f>IF(RES_hh_tes!C18=0,0,1000*11630*RES_hh_tes!C18/RES_hh_num!C18)</f>
        <v>1855.4983910483336</v>
      </c>
      <c r="D18" s="72">
        <f>IF(RES_hh_tes!D18=0,0,1000*11630*RES_hh_tes!D18/RES_hh_num!D18)</f>
        <v>1938.8097803166183</v>
      </c>
      <c r="E18" s="72">
        <f>IF(RES_hh_tes!E18=0,0,1000*11630*RES_hh_tes!E18/RES_hh_num!E18)</f>
        <v>1770.4234541555595</v>
      </c>
      <c r="F18" s="72">
        <f>IF(RES_hh_tes!F18=0,0,1000*11630*RES_hh_tes!F18/RES_hh_num!F18)</f>
        <v>1783.2113908328165</v>
      </c>
      <c r="G18" s="72">
        <f>IF(RES_hh_tes!G18=0,0,1000*11630*RES_hh_tes!G18/RES_hh_num!G18)</f>
        <v>1755.9433139803705</v>
      </c>
      <c r="H18" s="72">
        <f>IF(RES_hh_tes!H18=0,0,1000*11630*RES_hh_tes!H18/RES_hh_num!H18)</f>
        <v>1686.7655146469558</v>
      </c>
      <c r="I18" s="72">
        <f>IF(RES_hh_tes!I18=0,0,1000*11630*RES_hh_tes!I18/RES_hh_num!I18)</f>
        <v>1703.1817470568676</v>
      </c>
      <c r="J18" s="72">
        <f>IF(RES_hh_tes!J18=0,0,1000*11630*RES_hh_tes!J18/RES_hh_num!J18)</f>
        <v>1749.7014975569025</v>
      </c>
      <c r="K18" s="72">
        <f>IF(RES_hh_tes!K18=0,0,1000*11630*RES_hh_tes!K18/RES_hh_num!K18)</f>
        <v>2033.7556824855101</v>
      </c>
      <c r="L18" s="72">
        <f>IF(RES_hh_tes!L18=0,0,1000*11630*RES_hh_tes!L18/RES_hh_num!L18)</f>
        <v>1825.0849999580282</v>
      </c>
      <c r="M18" s="72">
        <f>IF(RES_hh_tes!M18=0,0,1000*11630*RES_hh_tes!M18/RES_hh_num!M18)</f>
        <v>1886.7456936517178</v>
      </c>
      <c r="N18" s="72">
        <f>IF(RES_hh_tes!N18=0,0,1000*11630*RES_hh_tes!N18/RES_hh_num!N18)</f>
        <v>1936.2376469485616</v>
      </c>
      <c r="O18" s="72">
        <f>IF(RES_hh_tes!O18=0,0,1000*11630*RES_hh_tes!O18/RES_hh_num!O18)</f>
        <v>1947.6262476696393</v>
      </c>
      <c r="P18" s="72">
        <f>IF(RES_hh_tes!P18=0,0,1000*11630*RES_hh_tes!P18/RES_hh_num!P18)</f>
        <v>1939.6168254601953</v>
      </c>
      <c r="Q18" s="72">
        <f>IF(RES_hh_tes!Q18=0,0,1000*11630*RES_hh_tes!Q18/RES_hh_num!Q18)</f>
        <v>1955.7938593337869</v>
      </c>
      <c r="R18" s="72">
        <f>IF(RES_hh_tes!R18=0,0,1000*11630*RES_hh_tes!R18/RES_hh_num!R18)</f>
        <v>2076.9867442865316</v>
      </c>
      <c r="S18" s="72">
        <f>IF(RES_hh_tes!S18=0,0,1000*11630*RES_hh_tes!S18/RES_hh_num!S18)</f>
        <v>2027.5439350859376</v>
      </c>
      <c r="T18" s="72">
        <f>IF(RES_hh_tes!T18=0,0,1000*11630*RES_hh_tes!T18/RES_hh_num!T18)</f>
        <v>2160.033503570663</v>
      </c>
      <c r="U18" s="72">
        <f>IF(RES_hh_tes!U18=0,0,1000*11630*RES_hh_tes!U18/RES_hh_num!U18)</f>
        <v>2123.2268105747098</v>
      </c>
      <c r="V18" s="72">
        <f>IF(RES_hh_tes!V18=0,0,1000*11630*RES_hh_tes!V18/RES_hh_num!V18)</f>
        <v>2311.3389266145136</v>
      </c>
      <c r="W18" s="72">
        <f>IF(RES_hh_tes!W18=0,0,1000*11630*RES_hh_tes!W18/RES_hh_num!W18)</f>
        <v>2208.2507947137074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1966.4063873464943</v>
      </c>
      <c r="C19" s="72">
        <f>IF(RES_hh_tes!C19=0,0,1000*11630*RES_hh_tes!C19/RES_hh_num!C19)</f>
        <v>1911.2334475517978</v>
      </c>
      <c r="D19" s="72">
        <f>IF(RES_hh_tes!D19=0,0,1000*11630*RES_hh_tes!D19/RES_hh_num!D19)</f>
        <v>1866.1345041859281</v>
      </c>
      <c r="E19" s="72">
        <f>IF(RES_hh_tes!E19=0,0,1000*11630*RES_hh_tes!E19/RES_hh_num!E19)</f>
        <v>1814.9962005386546</v>
      </c>
      <c r="F19" s="72">
        <f>IF(RES_hh_tes!F19=0,0,1000*11630*RES_hh_tes!F19/RES_hh_num!F19)</f>
        <v>1786.7587471734414</v>
      </c>
      <c r="G19" s="72">
        <f>IF(RES_hh_tes!G19=0,0,1000*11630*RES_hh_tes!G19/RES_hh_num!G19)</f>
        <v>1757.3360634793935</v>
      </c>
      <c r="H19" s="72">
        <f>IF(RES_hh_tes!H19=0,0,1000*11630*RES_hh_tes!H19/RES_hh_num!H19)</f>
        <v>1741.7616133418176</v>
      </c>
      <c r="I19" s="72">
        <f>IF(RES_hh_tes!I19=0,0,1000*11630*RES_hh_tes!I19/RES_hh_num!I19)</f>
        <v>1764.8351358890011</v>
      </c>
      <c r="J19" s="72">
        <f>IF(RES_hh_tes!J19=0,0,1000*11630*RES_hh_tes!J19/RES_hh_num!J19)</f>
        <v>1768.9322891317245</v>
      </c>
      <c r="K19" s="72">
        <f>IF(RES_hh_tes!K19=0,0,1000*11630*RES_hh_tes!K19/RES_hh_num!K19)</f>
        <v>1792.0126205733159</v>
      </c>
      <c r="L19" s="72">
        <f>IF(RES_hh_tes!L19=0,0,1000*11630*RES_hh_tes!L19/RES_hh_num!L19)</f>
        <v>1811.0475010428891</v>
      </c>
      <c r="M19" s="72">
        <f>IF(RES_hh_tes!M19=0,0,1000*11630*RES_hh_tes!M19/RES_hh_num!M19)</f>
        <v>1942.1297663783848</v>
      </c>
      <c r="N19" s="72">
        <f>IF(RES_hh_tes!N19=0,0,1000*11630*RES_hh_tes!N19/RES_hh_num!N19)</f>
        <v>1825.7574305938172</v>
      </c>
      <c r="O19" s="72">
        <f>IF(RES_hh_tes!O19=0,0,1000*11630*RES_hh_tes!O19/RES_hh_num!O19)</f>
        <v>2047.6266433788367</v>
      </c>
      <c r="P19" s="72">
        <f>IF(RES_hh_tes!P19=0,0,1000*11630*RES_hh_tes!P19/RES_hh_num!P19)</f>
        <v>1902.5997415967829</v>
      </c>
      <c r="Q19" s="72">
        <f>IF(RES_hh_tes!Q19=0,0,1000*11630*RES_hh_tes!Q19/RES_hh_num!Q19)</f>
        <v>1744.3955471943416</v>
      </c>
      <c r="R19" s="72">
        <f>IF(RES_hh_tes!R19=0,0,1000*11630*RES_hh_tes!R19/RES_hh_num!R19)</f>
        <v>2110.9437696394725</v>
      </c>
      <c r="S19" s="72">
        <f>IF(RES_hh_tes!S19=0,0,1000*11630*RES_hh_tes!S19/RES_hh_num!S19)</f>
        <v>2134.4934603548409</v>
      </c>
      <c r="T19" s="72">
        <f>IF(RES_hh_tes!T19=0,0,1000*11630*RES_hh_tes!T19/RES_hh_num!T19)</f>
        <v>2209.7662779465045</v>
      </c>
      <c r="U19" s="72">
        <f>IF(RES_hh_tes!U19=0,0,1000*11630*RES_hh_tes!U19/RES_hh_num!U19)</f>
        <v>2136.0444758523518</v>
      </c>
      <c r="V19" s="72">
        <f>IF(RES_hh_tes!V19=0,0,1000*11630*RES_hh_tes!V19/RES_hh_num!V19)</f>
        <v>2390.5390503306307</v>
      </c>
      <c r="W19" s="72">
        <f>IF(RES_hh_tes!W19=0,0,1000*11630*RES_hh_tes!W19/RES_hh_num!W19)</f>
        <v>2154.9015448496693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1952.7502206341278</v>
      </c>
      <c r="C20" s="72">
        <f>IF(RES_hh_tes!C20=0,0,1000*11630*RES_hh_tes!C20/RES_hh_num!C20)</f>
        <v>1921.9963850912527</v>
      </c>
      <c r="D20" s="72">
        <f>IF(RES_hh_tes!D20=0,0,1000*11630*RES_hh_tes!D20/RES_hh_num!D20)</f>
        <v>1917.7476394819982</v>
      </c>
      <c r="E20" s="72">
        <f>IF(RES_hh_tes!E20=0,0,1000*11630*RES_hh_tes!E20/RES_hh_num!E20)</f>
        <v>1814.8732841767755</v>
      </c>
      <c r="F20" s="72">
        <f>IF(RES_hh_tes!F20=0,0,1000*11630*RES_hh_tes!F20/RES_hh_num!F20)</f>
        <v>1825.7113008817992</v>
      </c>
      <c r="G20" s="72">
        <f>IF(RES_hh_tes!G20=0,0,1000*11630*RES_hh_tes!G20/RES_hh_num!G20)</f>
        <v>1765.7472015667011</v>
      </c>
      <c r="H20" s="72">
        <f>IF(RES_hh_tes!H20=0,0,1000*11630*RES_hh_tes!H20/RES_hh_num!H20)</f>
        <v>1687.3588286477293</v>
      </c>
      <c r="I20" s="72">
        <f>IF(RES_hh_tes!I20=0,0,1000*11630*RES_hh_tes!I20/RES_hh_num!I20)</f>
        <v>1728.7097563889456</v>
      </c>
      <c r="J20" s="72">
        <f>IF(RES_hh_tes!J20=0,0,1000*11630*RES_hh_tes!J20/RES_hh_num!J20)</f>
        <v>1798.751755216357</v>
      </c>
      <c r="K20" s="72">
        <f>IF(RES_hh_tes!K20=0,0,1000*11630*RES_hh_tes!K20/RES_hh_num!K20)</f>
        <v>1845.0906619299474</v>
      </c>
      <c r="L20" s="72">
        <f>IF(RES_hh_tes!L20=0,0,1000*11630*RES_hh_tes!L20/RES_hh_num!L20)</f>
        <v>1815.822926114806</v>
      </c>
      <c r="M20" s="72">
        <f>IF(RES_hh_tes!M20=0,0,1000*11630*RES_hh_tes!M20/RES_hh_num!M20)</f>
        <v>1938.6231552962577</v>
      </c>
      <c r="N20" s="72">
        <f>IF(RES_hh_tes!N20=0,0,1000*11630*RES_hh_tes!N20/RES_hh_num!N20)</f>
        <v>1984.8867484172235</v>
      </c>
      <c r="O20" s="72">
        <f>IF(RES_hh_tes!O20=0,0,1000*11630*RES_hh_tes!O20/RES_hh_num!O20)</f>
        <v>1905.0598957996874</v>
      </c>
      <c r="P20" s="72">
        <f>IF(RES_hh_tes!P20=0,0,1000*11630*RES_hh_tes!P20/RES_hh_num!P20)</f>
        <v>1841.592093411914</v>
      </c>
      <c r="Q20" s="72">
        <f>IF(RES_hh_tes!Q20=0,0,1000*11630*RES_hh_tes!Q20/RES_hh_num!Q20)</f>
        <v>1932.4261015895197</v>
      </c>
      <c r="R20" s="72">
        <f>IF(RES_hh_tes!R20=0,0,1000*11630*RES_hh_tes!R20/RES_hh_num!R20)</f>
        <v>2043.834022843929</v>
      </c>
      <c r="S20" s="72">
        <f>IF(RES_hh_tes!S20=0,0,1000*11630*RES_hh_tes!S20/RES_hh_num!S20)</f>
        <v>2116.4053598327118</v>
      </c>
      <c r="T20" s="72">
        <f>IF(RES_hh_tes!T20=0,0,1000*11630*RES_hh_tes!T20/RES_hh_num!T20)</f>
        <v>2123.0752318947134</v>
      </c>
      <c r="U20" s="72">
        <f>IF(RES_hh_tes!U20=0,0,1000*11630*RES_hh_tes!U20/RES_hh_num!U20)</f>
        <v>2140.1705744617225</v>
      </c>
      <c r="V20" s="72">
        <f>IF(RES_hh_tes!V20=0,0,1000*11630*RES_hh_tes!V20/RES_hh_num!V20)</f>
        <v>2354.1547509993607</v>
      </c>
      <c r="W20" s="72">
        <f>IF(RES_hh_tes!W20=0,0,1000*11630*RES_hh_tes!W20/RES_hh_num!W20)</f>
        <v>2180.9265338755899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1923.7548282316395</v>
      </c>
      <c r="C21" s="72">
        <f>IF(RES_hh_tes!C21=0,0,1000*11630*RES_hh_tes!C21/RES_hh_num!C21)</f>
        <v>1924.6856486104386</v>
      </c>
      <c r="D21" s="72">
        <f>IF(RES_hh_tes!D21=0,0,1000*11630*RES_hh_tes!D21/RES_hh_num!D21)</f>
        <v>1837.6188275386121</v>
      </c>
      <c r="E21" s="72">
        <f>IF(RES_hh_tes!E21=0,0,1000*11630*RES_hh_tes!E21/RES_hh_num!E21)</f>
        <v>1805.646369542251</v>
      </c>
      <c r="F21" s="72">
        <f>IF(RES_hh_tes!F21=0,0,1000*11630*RES_hh_tes!F21/RES_hh_num!F21)</f>
        <v>1892.2228109381851</v>
      </c>
      <c r="G21" s="72">
        <f>IF(RES_hh_tes!G21=0,0,1000*11630*RES_hh_tes!G21/RES_hh_num!G21)</f>
        <v>1728.6329148492182</v>
      </c>
      <c r="H21" s="72">
        <f>IF(RES_hh_tes!H21=0,0,1000*11630*RES_hh_tes!H21/RES_hh_num!H21)</f>
        <v>1724.909721157097</v>
      </c>
      <c r="I21" s="72">
        <f>IF(RES_hh_tes!I21=0,0,1000*11630*RES_hh_tes!I21/RES_hh_num!I21)</f>
        <v>1689.5247299217233</v>
      </c>
      <c r="J21" s="72">
        <f>IF(RES_hh_tes!J21=0,0,1000*11630*RES_hh_tes!J21/RES_hh_num!J21)</f>
        <v>1810.5645955381081</v>
      </c>
      <c r="K21" s="72">
        <f>IF(RES_hh_tes!K21=0,0,1000*11630*RES_hh_tes!K21/RES_hh_num!K21)</f>
        <v>1825.8508175695772</v>
      </c>
      <c r="L21" s="72">
        <f>IF(RES_hh_tes!L21=0,0,1000*11630*RES_hh_tes!L21/RES_hh_num!L21)</f>
        <v>1928.2836645780174</v>
      </c>
      <c r="M21" s="72">
        <f>IF(RES_hh_tes!M21=0,0,1000*11630*RES_hh_tes!M21/RES_hh_num!M21)</f>
        <v>1790.7507147897704</v>
      </c>
      <c r="N21" s="72">
        <f>IF(RES_hh_tes!N21=0,0,1000*11630*RES_hh_tes!N21/RES_hh_num!N21)</f>
        <v>2000.0343284551038</v>
      </c>
      <c r="O21" s="72">
        <f>IF(RES_hh_tes!O21=0,0,1000*11630*RES_hh_tes!O21/RES_hh_num!O21)</f>
        <v>1993.4020033925349</v>
      </c>
      <c r="P21" s="72">
        <f>IF(RES_hh_tes!P21=0,0,1000*11630*RES_hh_tes!P21/RES_hh_num!P21)</f>
        <v>1914.0388774714718</v>
      </c>
      <c r="Q21" s="72">
        <f>IF(RES_hh_tes!Q21=0,0,1000*11630*RES_hh_tes!Q21/RES_hh_num!Q21)</f>
        <v>1918.8018400181991</v>
      </c>
      <c r="R21" s="72">
        <f>IF(RES_hh_tes!R21=0,0,1000*11630*RES_hh_tes!R21/RES_hh_num!R21)</f>
        <v>1978.0225343870557</v>
      </c>
      <c r="S21" s="72">
        <f>IF(RES_hh_tes!S21=0,0,1000*11630*RES_hh_tes!S21/RES_hh_num!S21)</f>
        <v>2085.223813322209</v>
      </c>
      <c r="T21" s="72">
        <f>IF(RES_hh_tes!T21=0,0,1000*11630*RES_hh_tes!T21/RES_hh_num!T21)</f>
        <v>2183.2394874038428</v>
      </c>
      <c r="U21" s="72">
        <f>IF(RES_hh_tes!U21=0,0,1000*11630*RES_hh_tes!U21/RES_hh_num!U21)</f>
        <v>2205.3325085625006</v>
      </c>
      <c r="V21" s="72">
        <f>IF(RES_hh_tes!V21=0,0,1000*11630*RES_hh_tes!V21/RES_hh_num!V21)</f>
        <v>2228.6284119578386</v>
      </c>
      <c r="W21" s="72">
        <f>IF(RES_hh_tes!W21=0,0,1000*11630*RES_hh_tes!W21/RES_hh_num!W21)</f>
        <v>2266.479530058702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2025.0543480020331</v>
      </c>
      <c r="C22" s="72">
        <f>IF(RES_hh_tes!C22=0,0,1000*11630*RES_hh_tes!C22/RES_hh_num!C22)</f>
        <v>1857.9291454963</v>
      </c>
      <c r="D22" s="72">
        <f>IF(RES_hh_tes!D22=0,0,1000*11630*RES_hh_tes!D22/RES_hh_num!D22)</f>
        <v>1948.4777421958395</v>
      </c>
      <c r="E22" s="72">
        <f>IF(RES_hh_tes!E22=0,0,1000*11630*RES_hh_tes!E22/RES_hh_num!E22)</f>
        <v>1757.8939064738024</v>
      </c>
      <c r="F22" s="72">
        <f>IF(RES_hh_tes!F22=0,0,1000*11630*RES_hh_tes!F22/RES_hh_num!F22)</f>
        <v>1737.4055416353547</v>
      </c>
      <c r="G22" s="72">
        <f>IF(RES_hh_tes!G22=0,0,1000*11630*RES_hh_tes!G22/RES_hh_num!G22)</f>
        <v>1622.5491978570378</v>
      </c>
      <c r="H22" s="72">
        <f>IF(RES_hh_tes!H22=0,0,1000*11630*RES_hh_tes!H22/RES_hh_num!H22)</f>
        <v>1545.0303206277549</v>
      </c>
      <c r="I22" s="72">
        <f>IF(RES_hh_tes!I22=0,0,1000*11630*RES_hh_tes!I22/RES_hh_num!I22)</f>
        <v>1950.9803059676776</v>
      </c>
      <c r="J22" s="72">
        <f>IF(RES_hh_tes!J22=0,0,1000*11630*RES_hh_tes!J22/RES_hh_num!J22)</f>
        <v>1569.1301806879278</v>
      </c>
      <c r="K22" s="72">
        <f>IF(RES_hh_tes!K22=0,0,1000*11630*RES_hh_tes!K22/RES_hh_num!K22)</f>
        <v>2013.9342574918385</v>
      </c>
      <c r="L22" s="72">
        <f>IF(RES_hh_tes!L22=0,0,1000*11630*RES_hh_tes!L22/RES_hh_num!L22)</f>
        <v>1819.2010854587761</v>
      </c>
      <c r="M22" s="72">
        <f>IF(RES_hh_tes!M22=0,0,1000*11630*RES_hh_tes!M22/RES_hh_num!M22)</f>
        <v>1776.2254332796681</v>
      </c>
      <c r="N22" s="72">
        <f>IF(RES_hh_tes!N22=0,0,1000*11630*RES_hh_tes!N22/RES_hh_num!N22)</f>
        <v>2059.6303666770077</v>
      </c>
      <c r="O22" s="72">
        <f>IF(RES_hh_tes!O22=0,0,1000*11630*RES_hh_tes!O22/RES_hh_num!O22)</f>
        <v>1938.4586741970647</v>
      </c>
      <c r="P22" s="72">
        <f>IF(RES_hh_tes!P22=0,0,1000*11630*RES_hh_tes!P22/RES_hh_num!P22)</f>
        <v>1819.5624930903261</v>
      </c>
      <c r="Q22" s="72">
        <f>IF(RES_hh_tes!Q22=0,0,1000*11630*RES_hh_tes!Q22/RES_hh_num!Q22)</f>
        <v>2083.605736992949</v>
      </c>
      <c r="R22" s="72">
        <f>IF(RES_hh_tes!R22=0,0,1000*11630*RES_hh_tes!R22/RES_hh_num!R22)</f>
        <v>2138.9042589343494</v>
      </c>
      <c r="S22" s="72">
        <f>IF(RES_hh_tes!S22=0,0,1000*11630*RES_hh_tes!S22/RES_hh_num!S22)</f>
        <v>2033.3915025088666</v>
      </c>
      <c r="T22" s="72">
        <f>IF(RES_hh_tes!T22=0,0,1000*11630*RES_hh_tes!T22/RES_hh_num!T22)</f>
        <v>2178.5199723340529</v>
      </c>
      <c r="U22" s="72">
        <f>IF(RES_hh_tes!U22=0,0,1000*11630*RES_hh_tes!U22/RES_hh_num!U22)</f>
        <v>2068.4254512041871</v>
      </c>
      <c r="V22" s="72">
        <f>IF(RES_hh_tes!V22=0,0,1000*11630*RES_hh_tes!V22/RES_hh_num!V22)</f>
        <v>2201.7449527616059</v>
      </c>
      <c r="W22" s="72">
        <f>IF(RES_hh_tes!W22=0,0,1000*11630*RES_hh_tes!W22/RES_hh_num!W22)</f>
        <v>2361.5617995529988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0</v>
      </c>
      <c r="C24" s="72">
        <f>IF(RES_hh_tes!C24=0,0,1000*11630*RES_hh_tes!C24/RES_hh_num!C24)</f>
        <v>0</v>
      </c>
      <c r="D24" s="72">
        <f>IF(RES_hh_tes!D24=0,0,1000*11630*RES_hh_tes!D24/RES_hh_num!D24)</f>
        <v>0</v>
      </c>
      <c r="E24" s="72">
        <f>IF(RES_hh_tes!E24=0,0,1000*11630*RES_hh_tes!E24/RES_hh_num!E24)</f>
        <v>0</v>
      </c>
      <c r="F24" s="72">
        <f>IF(RES_hh_tes!F24=0,0,1000*11630*RES_hh_tes!F24/RES_hh_num!F24)</f>
        <v>0</v>
      </c>
      <c r="G24" s="72">
        <f>IF(RES_hh_tes!G24=0,0,1000*11630*RES_hh_tes!G24/RES_hh_num!G24)</f>
        <v>0</v>
      </c>
      <c r="H24" s="72">
        <f>IF(RES_hh_tes!H24=0,0,1000*11630*RES_hh_tes!H24/RES_hh_num!H24)</f>
        <v>0</v>
      </c>
      <c r="I24" s="72">
        <f>IF(RES_hh_tes!I24=0,0,1000*11630*RES_hh_tes!I24/RES_hh_num!I24)</f>
        <v>0</v>
      </c>
      <c r="J24" s="72">
        <f>IF(RES_hh_tes!J24=0,0,1000*11630*RES_hh_tes!J24/RES_hh_num!J24)</f>
        <v>0</v>
      </c>
      <c r="K24" s="72">
        <f>IF(RES_hh_tes!K24=0,0,1000*11630*RES_hh_tes!K24/RES_hh_num!K24)</f>
        <v>0</v>
      </c>
      <c r="L24" s="72">
        <f>IF(RES_hh_tes!L24=0,0,1000*11630*RES_hh_tes!L24/RES_hh_num!L24)</f>
        <v>0</v>
      </c>
      <c r="M24" s="72">
        <f>IF(RES_hh_tes!M24=0,0,1000*11630*RES_hh_tes!M24/RES_hh_num!M24)</f>
        <v>0</v>
      </c>
      <c r="N24" s="72">
        <f>IF(RES_hh_tes!N24=0,0,1000*11630*RES_hh_tes!N24/RES_hh_num!N24)</f>
        <v>0</v>
      </c>
      <c r="O24" s="72">
        <f>IF(RES_hh_tes!O24=0,0,1000*11630*RES_hh_tes!O24/RES_hh_num!O24)</f>
        <v>0</v>
      </c>
      <c r="P24" s="72">
        <f>IF(RES_hh_tes!P24=0,0,1000*11630*RES_hh_tes!P24/RES_hh_num!P24)</f>
        <v>0</v>
      </c>
      <c r="Q24" s="72">
        <f>IF(RES_hh_tes!Q24=0,0,1000*11630*RES_hh_tes!Q24/RES_hh_num!Q24)</f>
        <v>0</v>
      </c>
      <c r="R24" s="72">
        <f>IF(RES_hh_tes!R24=0,0,1000*11630*RES_hh_tes!R24/RES_hh_num!R24)</f>
        <v>0</v>
      </c>
      <c r="S24" s="72">
        <f>IF(RES_hh_tes!S24=0,0,1000*11630*RES_hh_tes!S24/RES_hh_num!S24)</f>
        <v>0</v>
      </c>
      <c r="T24" s="72">
        <f>IF(RES_hh_tes!T24=0,0,1000*11630*RES_hh_tes!T24/RES_hh_num!T24)</f>
        <v>0</v>
      </c>
      <c r="U24" s="72">
        <f>IF(RES_hh_tes!U24=0,0,1000*11630*RES_hh_tes!U24/RES_hh_num!U24)</f>
        <v>0</v>
      </c>
      <c r="V24" s="72">
        <f>IF(RES_hh_tes!V24=0,0,1000*11630*RES_hh_tes!V24/RES_hh_num!V24)</f>
        <v>0</v>
      </c>
      <c r="W24" s="72">
        <f>IF(RES_hh_tes!W24=0,0,1000*11630*RES_hh_tes!W24/RES_hh_num!W24)</f>
        <v>0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1963.6949617545865</v>
      </c>
      <c r="C25" s="74">
        <f>IF(RES_hh_tes!C25=0,0,1000*11630*RES_hh_tes!C25/RES_hh_num!C25)</f>
        <v>1919.3120258768454</v>
      </c>
      <c r="D25" s="74">
        <f>IF(RES_hh_tes!D25=0,0,1000*11630*RES_hh_tes!D25/RES_hh_num!D25)</f>
        <v>1863.5902864871216</v>
      </c>
      <c r="E25" s="74">
        <f>IF(RES_hh_tes!E25=0,0,1000*11630*RES_hh_tes!E25/RES_hh_num!E25)</f>
        <v>1771.7984557647376</v>
      </c>
      <c r="F25" s="74">
        <f>IF(RES_hh_tes!F25=0,0,1000*11630*RES_hh_tes!F25/RES_hh_num!F25)</f>
        <v>1811.5512628034301</v>
      </c>
      <c r="G25" s="74">
        <f>IF(RES_hh_tes!G25=0,0,1000*11630*RES_hh_tes!G25/RES_hh_num!G25)</f>
        <v>1708.0788650536219</v>
      </c>
      <c r="H25" s="74">
        <f>IF(RES_hh_tes!H25=0,0,1000*11630*RES_hh_tes!H25/RES_hh_num!H25)</f>
        <v>1713.2897821620877</v>
      </c>
      <c r="I25" s="74">
        <f>IF(RES_hh_tes!I25=0,0,1000*11630*RES_hh_tes!I25/RES_hh_num!I25)</f>
        <v>1689.2710784219844</v>
      </c>
      <c r="J25" s="74">
        <f>IF(RES_hh_tes!J25=0,0,1000*11630*RES_hh_tes!J25/RES_hh_num!J25)</f>
        <v>1720.6941547928279</v>
      </c>
      <c r="K25" s="74">
        <f>IF(RES_hh_tes!K25=0,0,1000*11630*RES_hh_tes!K25/RES_hh_num!K25)</f>
        <v>1660.5965037162405</v>
      </c>
      <c r="L25" s="74">
        <f>IF(RES_hh_tes!L25=0,0,1000*11630*RES_hh_tes!L25/RES_hh_num!L25)</f>
        <v>1646.272537600219</v>
      </c>
      <c r="M25" s="74">
        <f>IF(RES_hh_tes!M25=0,0,1000*11630*RES_hh_tes!M25/RES_hh_num!M25)</f>
        <v>1678.7916420156512</v>
      </c>
      <c r="N25" s="74">
        <f>IF(RES_hh_tes!N25=0,0,1000*11630*RES_hh_tes!N25/RES_hh_num!N25)</f>
        <v>1686.0307163911768</v>
      </c>
      <c r="O25" s="74">
        <f>IF(RES_hh_tes!O25=0,0,1000*11630*RES_hh_tes!O25/RES_hh_num!O25)</f>
        <v>1660.5039722886077</v>
      </c>
      <c r="P25" s="74">
        <f>IF(RES_hh_tes!P25=0,0,1000*11630*RES_hh_tes!P25/RES_hh_num!P25)</f>
        <v>1646.259628331966</v>
      </c>
      <c r="Q25" s="74">
        <f>IF(RES_hh_tes!Q25=0,0,1000*11630*RES_hh_tes!Q25/RES_hh_num!Q25)</f>
        <v>1641.4053813811047</v>
      </c>
      <c r="R25" s="74">
        <f>IF(RES_hh_tes!R25=0,0,1000*11630*RES_hh_tes!R25/RES_hh_num!R25)</f>
        <v>1681.3090347096265</v>
      </c>
      <c r="S25" s="74">
        <f>IF(RES_hh_tes!S25=0,0,1000*11630*RES_hh_tes!S25/RES_hh_num!S25)</f>
        <v>1731.2104095667044</v>
      </c>
      <c r="T25" s="74">
        <f>IF(RES_hh_tes!T25=0,0,1000*11630*RES_hh_tes!T25/RES_hh_num!T25)</f>
        <v>1786.8490131286594</v>
      </c>
      <c r="U25" s="74">
        <f>IF(RES_hh_tes!U25=0,0,1000*11630*RES_hh_tes!U25/RES_hh_num!U25)</f>
        <v>1785.9189214194341</v>
      </c>
      <c r="V25" s="74">
        <f>IF(RES_hh_tes!V25=0,0,1000*11630*RES_hh_tes!V25/RES_hh_num!V25)</f>
        <v>1913.3059920737498</v>
      </c>
      <c r="W25" s="74">
        <f>IF(RES_hh_tes!W25=0,0,1000*11630*RES_hh_tes!W25/RES_hh_num!W25)</f>
        <v>1900.5528305449548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432.3062558356678</v>
      </c>
      <c r="C26" s="77">
        <f>IF(RES_hh_tes!C26=0,0,1000*11630*RES_hh_tes!C26/RES_hh_num!C26)</f>
        <v>420.65414900060563</v>
      </c>
      <c r="D26" s="77">
        <f>IF(RES_hh_tes!D26=0,0,1000*11630*RES_hh_tes!D26/RES_hh_num!D26)</f>
        <v>416.27408993576</v>
      </c>
      <c r="E26" s="77">
        <f>IF(RES_hh_tes!E26=0,0,1000*11630*RES_hh_tes!E26/RES_hh_num!E26)</f>
        <v>395.50704002531194</v>
      </c>
      <c r="F26" s="77">
        <f>IF(RES_hh_tes!F26=0,0,1000*11630*RES_hh_tes!F26/RES_hh_num!F26)</f>
        <v>403.12046444121904</v>
      </c>
      <c r="G26" s="77">
        <f>IF(RES_hh_tes!G26=0,0,1000*11630*RES_hh_tes!G26/RES_hh_num!G26)</f>
        <v>384.05329894691567</v>
      </c>
      <c r="H26" s="77">
        <f>IF(RES_hh_tes!H26=0,0,1000*11630*RES_hh_tes!H26/RES_hh_num!H26)</f>
        <v>375.24814543934821</v>
      </c>
      <c r="I26" s="77">
        <f>IF(RES_hh_tes!I26=0,0,1000*11630*RES_hh_tes!I26/RES_hh_num!I26)</f>
        <v>378.26688231019847</v>
      </c>
      <c r="J26" s="77">
        <f>IF(RES_hh_tes!J26=0,0,1000*11630*RES_hh_tes!J26/RES_hh_num!J26)</f>
        <v>406.31445871315481</v>
      </c>
      <c r="K26" s="77">
        <f>IF(RES_hh_tes!K26=0,0,1000*11630*RES_hh_tes!K26/RES_hh_num!K26)</f>
        <v>407.77335549624894</v>
      </c>
      <c r="L26" s="77">
        <f>IF(RES_hh_tes!L26=0,0,1000*11630*RES_hh_tes!L26/RES_hh_num!L26)</f>
        <v>413.90535984187818</v>
      </c>
      <c r="M26" s="77">
        <f>IF(RES_hh_tes!M26=0,0,1000*11630*RES_hh_tes!M26/RES_hh_num!M26)</f>
        <v>421.7020132853786</v>
      </c>
      <c r="N26" s="77">
        <f>IF(RES_hh_tes!N26=0,0,1000*11630*RES_hh_tes!N26/RES_hh_num!N26)</f>
        <v>432.21406594471506</v>
      </c>
      <c r="O26" s="77">
        <f>IF(RES_hh_tes!O26=0,0,1000*11630*RES_hh_tes!O26/RES_hh_num!O26)</f>
        <v>431.60198544158806</v>
      </c>
      <c r="P26" s="77">
        <f>IF(RES_hh_tes!P26=0,0,1000*11630*RES_hh_tes!P26/RES_hh_num!P26)</f>
        <v>432.26436571621241</v>
      </c>
      <c r="Q26" s="77">
        <f>IF(RES_hh_tes!Q26=0,0,1000*11630*RES_hh_tes!Q26/RES_hh_num!Q26)</f>
        <v>440.16330096435064</v>
      </c>
      <c r="R26" s="77">
        <f>IF(RES_hh_tes!R26=0,0,1000*11630*RES_hh_tes!R26/RES_hh_num!R26)</f>
        <v>460.90632071803856</v>
      </c>
      <c r="S26" s="77">
        <f>IF(RES_hh_tes!S26=0,0,1000*11630*RES_hh_tes!S26/RES_hh_num!S26)</f>
        <v>478.51187081076426</v>
      </c>
      <c r="T26" s="77">
        <f>IF(RES_hh_tes!T26=0,0,1000*11630*RES_hh_tes!T26/RES_hh_num!T26)</f>
        <v>503.09191705322183</v>
      </c>
      <c r="U26" s="77">
        <f>IF(RES_hh_tes!U26=0,0,1000*11630*RES_hh_tes!U26/RES_hh_num!U26)</f>
        <v>508.18411761095433</v>
      </c>
      <c r="V26" s="77">
        <f>IF(RES_hh_tes!V26=0,0,1000*11630*RES_hh_tes!V26/RES_hh_num!V26)</f>
        <v>520.34425269228745</v>
      </c>
      <c r="W26" s="77">
        <f>IF(RES_hh_tes!W26=0,0,1000*11630*RES_hh_tes!W26/RES_hh_num!W26)</f>
        <v>509.226644069082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353.5181553708145</v>
      </c>
      <c r="C27" s="69">
        <f>IF(RES_hh_tes!C27=0,0,1000*11630*RES_hh_tes!C27/RES_hh_num!C27)</f>
        <v>347.2470505437804</v>
      </c>
      <c r="D27" s="69">
        <f>IF(RES_hh_tes!D27=0,0,1000*11630*RES_hh_tes!D27/RES_hh_num!D27)</f>
        <v>342.94029987707245</v>
      </c>
      <c r="E27" s="69">
        <f>IF(RES_hh_tes!E27=0,0,1000*11630*RES_hh_tes!E27/RES_hh_num!E27)</f>
        <v>343.92377352082644</v>
      </c>
      <c r="F27" s="69">
        <f>IF(RES_hh_tes!F27=0,0,1000*11630*RES_hh_tes!F27/RES_hh_num!F27)</f>
        <v>343.56760929381892</v>
      </c>
      <c r="G27" s="69">
        <f>IF(RES_hh_tes!G27=0,0,1000*11630*RES_hh_tes!G27/RES_hh_num!G27)</f>
        <v>331.48752585163129</v>
      </c>
      <c r="H27" s="69">
        <f>IF(RES_hh_tes!H27=0,0,1000*11630*RES_hh_tes!H27/RES_hh_num!H27)</f>
        <v>324.87798992098857</v>
      </c>
      <c r="I27" s="69">
        <f>IF(RES_hh_tes!I27=0,0,1000*11630*RES_hh_tes!I27/RES_hh_num!I27)</f>
        <v>326.62269741486858</v>
      </c>
      <c r="J27" s="69">
        <f>IF(RES_hh_tes!J27=0,0,1000*11630*RES_hh_tes!J27/RES_hh_num!J27)</f>
        <v>316.66948911292877</v>
      </c>
      <c r="K27" s="69">
        <f>IF(RES_hh_tes!K27=0,0,1000*11630*RES_hh_tes!K27/RES_hh_num!K27)</f>
        <v>313.30283585664046</v>
      </c>
      <c r="L27" s="69">
        <f>IF(RES_hh_tes!L27=0,0,1000*11630*RES_hh_tes!L27/RES_hh_num!L27)</f>
        <v>310.25356350709194</v>
      </c>
      <c r="M27" s="69">
        <f>IF(RES_hh_tes!M27=0,0,1000*11630*RES_hh_tes!M27/RES_hh_num!M27)</f>
        <v>313.94326000907961</v>
      </c>
      <c r="N27" s="69">
        <f>IF(RES_hh_tes!N27=0,0,1000*11630*RES_hh_tes!N27/RES_hh_num!N27)</f>
        <v>316.14615554550511</v>
      </c>
      <c r="O27" s="69">
        <f>IF(RES_hh_tes!O27=0,0,1000*11630*RES_hh_tes!O27/RES_hh_num!O27)</f>
        <v>305.14528685800474</v>
      </c>
      <c r="P27" s="69">
        <f>IF(RES_hh_tes!P27=0,0,1000*11630*RES_hh_tes!P27/RES_hh_num!P27)</f>
        <v>312.92222154341812</v>
      </c>
      <c r="Q27" s="69">
        <f>IF(RES_hh_tes!Q27=0,0,1000*11630*RES_hh_tes!Q27/RES_hh_num!Q27)</f>
        <v>317.57700615124367</v>
      </c>
      <c r="R27" s="69">
        <f>IF(RES_hh_tes!R27=0,0,1000*11630*RES_hh_tes!R27/RES_hh_num!R27)</f>
        <v>319.90295548101204</v>
      </c>
      <c r="S27" s="69">
        <f>IF(RES_hh_tes!S27=0,0,1000*11630*RES_hh_tes!S27/RES_hh_num!S27)</f>
        <v>321.31995939181763</v>
      </c>
      <c r="T27" s="69">
        <f>IF(RES_hh_tes!T27=0,0,1000*11630*RES_hh_tes!T27/RES_hh_num!T27)</f>
        <v>324.33172985168432</v>
      </c>
      <c r="U27" s="69">
        <f>IF(RES_hh_tes!U27=0,0,1000*11630*RES_hh_tes!U27/RES_hh_num!U27)</f>
        <v>322.62312100432746</v>
      </c>
      <c r="V27" s="69">
        <f>IF(RES_hh_tes!V27=0,0,1000*11630*RES_hh_tes!V27/RES_hh_num!V27)</f>
        <v>338.1831940225581</v>
      </c>
      <c r="W27" s="69">
        <f>IF(RES_hh_tes!W27=0,0,1000*11630*RES_hh_tes!W27/RES_hh_num!W27)</f>
        <v>340.69941959037953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353.31680801833278</v>
      </c>
      <c r="C29" s="72">
        <f>IF(RES_hh_tes!C29=0,0,1000*11630*RES_hh_tes!C29/RES_hh_num!C29)</f>
        <v>346.74779387736851</v>
      </c>
      <c r="D29" s="72">
        <f>IF(RES_hh_tes!D29=0,0,1000*11630*RES_hh_tes!D29/RES_hh_num!D29)</f>
        <v>343.95607758937422</v>
      </c>
      <c r="E29" s="72">
        <f>IF(RES_hh_tes!E29=0,0,1000*11630*RES_hh_tes!E29/RES_hh_num!E29)</f>
        <v>343.7048524231638</v>
      </c>
      <c r="F29" s="72">
        <f>IF(RES_hh_tes!F29=0,0,1000*11630*RES_hh_tes!F29/RES_hh_num!F29)</f>
        <v>334.26708422547483</v>
      </c>
      <c r="G29" s="72">
        <f>IF(RES_hh_tes!G29=0,0,1000*11630*RES_hh_tes!G29/RES_hh_num!G29)</f>
        <v>335.85593289455153</v>
      </c>
      <c r="H29" s="72">
        <f>IF(RES_hh_tes!H29=0,0,1000*11630*RES_hh_tes!H29/RES_hh_num!H29)</f>
        <v>325.41191096985926</v>
      </c>
      <c r="I29" s="72">
        <f>IF(RES_hh_tes!I29=0,0,1000*11630*RES_hh_tes!I29/RES_hh_num!I29)</f>
        <v>327.09491836621561</v>
      </c>
      <c r="J29" s="72">
        <f>IF(RES_hh_tes!J29=0,0,1000*11630*RES_hh_tes!J29/RES_hh_num!J29)</f>
        <v>319.52903050388892</v>
      </c>
      <c r="K29" s="72">
        <f>IF(RES_hh_tes!K29=0,0,1000*11630*RES_hh_tes!K29/RES_hh_num!K29)</f>
        <v>307.70888941131324</v>
      </c>
      <c r="L29" s="72">
        <f>IF(RES_hh_tes!L29=0,0,1000*11630*RES_hh_tes!L29/RES_hh_num!L29)</f>
        <v>312.04481333937071</v>
      </c>
      <c r="M29" s="72">
        <f>IF(RES_hh_tes!M29=0,0,1000*11630*RES_hh_tes!M29/RES_hh_num!M29)</f>
        <v>313.81623820503813</v>
      </c>
      <c r="N29" s="72">
        <f>IF(RES_hh_tes!N29=0,0,1000*11630*RES_hh_tes!N29/RES_hh_num!N29)</f>
        <v>313.82977497090138</v>
      </c>
      <c r="O29" s="72">
        <f>IF(RES_hh_tes!O29=0,0,1000*11630*RES_hh_tes!O29/RES_hh_num!O29)</f>
        <v>317.161009493606</v>
      </c>
      <c r="P29" s="72">
        <f>IF(RES_hh_tes!P29=0,0,1000*11630*RES_hh_tes!P29/RES_hh_num!P29)</f>
        <v>303.4569520321798</v>
      </c>
      <c r="Q29" s="72">
        <f>IF(RES_hh_tes!Q29=0,0,1000*11630*RES_hh_tes!Q29/RES_hh_num!Q29)</f>
        <v>285.56401923584832</v>
      </c>
      <c r="R29" s="72">
        <f>IF(RES_hh_tes!R29=0,0,1000*11630*RES_hh_tes!R29/RES_hh_num!R29)</f>
        <v>335.72340079227797</v>
      </c>
      <c r="S29" s="72">
        <f>IF(RES_hh_tes!S29=0,0,1000*11630*RES_hh_tes!S29/RES_hh_num!S29)</f>
        <v>329.98211134293962</v>
      </c>
      <c r="T29" s="72">
        <f>IF(RES_hh_tes!T29=0,0,1000*11630*RES_hh_tes!T29/RES_hh_num!T29)</f>
        <v>347.10061538360355</v>
      </c>
      <c r="U29" s="72">
        <f>IF(RES_hh_tes!U29=0,0,1000*11630*RES_hh_tes!U29/RES_hh_num!U29)</f>
        <v>332.17172538823365</v>
      </c>
      <c r="V29" s="72">
        <f>IF(RES_hh_tes!V29=0,0,1000*11630*RES_hh_tes!V29/RES_hh_num!V29)</f>
        <v>369.60012240724456</v>
      </c>
      <c r="W29" s="72">
        <f>IF(RES_hh_tes!W29=0,0,1000*11630*RES_hh_tes!W29/RES_hh_num!W29)</f>
        <v>324.06429212460517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346.07354451825091</v>
      </c>
      <c r="C30" s="72">
        <f>IF(RES_hh_tes!C30=0,0,1000*11630*RES_hh_tes!C30/RES_hh_num!C30)</f>
        <v>349.62617352954152</v>
      </c>
      <c r="D30" s="72">
        <f>IF(RES_hh_tes!D30=0,0,1000*11630*RES_hh_tes!D30/RES_hh_num!D30)</f>
        <v>332.99820798194821</v>
      </c>
      <c r="E30" s="72">
        <f>IF(RES_hh_tes!E30=0,0,1000*11630*RES_hh_tes!E30/RES_hh_num!E30)</f>
        <v>345.37238127471193</v>
      </c>
      <c r="F30" s="72">
        <f>IF(RES_hh_tes!F30=0,0,1000*11630*RES_hh_tes!F30/RES_hh_num!F30)</f>
        <v>354.75946497924247</v>
      </c>
      <c r="G30" s="72">
        <f>IF(RES_hh_tes!G30=0,0,1000*11630*RES_hh_tes!G30/RES_hh_num!G30)</f>
        <v>328.12089202786484</v>
      </c>
      <c r="H30" s="72">
        <f>IF(RES_hh_tes!H30=0,0,1000*11630*RES_hh_tes!H30/RES_hh_num!H30)</f>
        <v>328.33504934176273</v>
      </c>
      <c r="I30" s="72">
        <f>IF(RES_hh_tes!I30=0,0,1000*11630*RES_hh_tes!I30/RES_hh_num!I30)</f>
        <v>320.79714528195967</v>
      </c>
      <c r="J30" s="72">
        <f>IF(RES_hh_tes!J30=0,0,1000*11630*RES_hh_tes!J30/RES_hh_num!J30)</f>
        <v>319.07675115978475</v>
      </c>
      <c r="K30" s="72">
        <f>IF(RES_hh_tes!K30=0,0,1000*11630*RES_hh_tes!K30/RES_hh_num!K30)</f>
        <v>306.02066984414358</v>
      </c>
      <c r="L30" s="72">
        <f>IF(RES_hh_tes!L30=0,0,1000*11630*RES_hh_tes!L30/RES_hh_num!L30)</f>
        <v>320.30401359057697</v>
      </c>
      <c r="M30" s="72">
        <f>IF(RES_hh_tes!M30=0,0,1000*11630*RES_hh_tes!M30/RES_hh_num!M30)</f>
        <v>316.42296311096595</v>
      </c>
      <c r="N30" s="72">
        <f>IF(RES_hh_tes!N30=0,0,1000*11630*RES_hh_tes!N30/RES_hh_num!N30)</f>
        <v>311.28277134007698</v>
      </c>
      <c r="O30" s="72">
        <f>IF(RES_hh_tes!O30=0,0,1000*11630*RES_hh_tes!O30/RES_hh_num!O30)</f>
        <v>311.2642242209302</v>
      </c>
      <c r="P30" s="72">
        <f>IF(RES_hh_tes!P30=0,0,1000*11630*RES_hh_tes!P30/RES_hh_num!P30)</f>
        <v>312.86498689846371</v>
      </c>
      <c r="Q30" s="72">
        <f>IF(RES_hh_tes!Q30=0,0,1000*11630*RES_hh_tes!Q30/RES_hh_num!Q30)</f>
        <v>313.85259579959381</v>
      </c>
      <c r="R30" s="72">
        <f>IF(RES_hh_tes!R30=0,0,1000*11630*RES_hh_tes!R30/RES_hh_num!R30)</f>
        <v>314.4925155390456</v>
      </c>
      <c r="S30" s="72">
        <f>IF(RES_hh_tes!S30=0,0,1000*11630*RES_hh_tes!S30/RES_hh_num!S30)</f>
        <v>323.09733754855768</v>
      </c>
      <c r="T30" s="72">
        <f>IF(RES_hh_tes!T30=0,0,1000*11630*RES_hh_tes!T30/RES_hh_num!T30)</f>
        <v>328.91459846342923</v>
      </c>
      <c r="U30" s="72">
        <f>IF(RES_hh_tes!U30=0,0,1000*11630*RES_hh_tes!U30/RES_hh_num!U30)</f>
        <v>328.79737630736895</v>
      </c>
      <c r="V30" s="72">
        <f>IF(RES_hh_tes!V30=0,0,1000*11630*RES_hh_tes!V30/RES_hh_num!V30)</f>
        <v>333.76018841003378</v>
      </c>
      <c r="W30" s="72">
        <f>IF(RES_hh_tes!W30=0,0,1000*11630*RES_hh_tes!W30/RES_hh_num!W30)</f>
        <v>341.64702273980788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0</v>
      </c>
      <c r="C31" s="72">
        <f>IF(RES_hh_tes!C31=0,0,1000*11630*RES_hh_tes!C31/RES_hh_num!C31)</f>
        <v>0</v>
      </c>
      <c r="D31" s="72">
        <f>IF(RES_hh_tes!D31=0,0,1000*11630*RES_hh_tes!D31/RES_hh_num!D31)</f>
        <v>0</v>
      </c>
      <c r="E31" s="72">
        <f>IF(RES_hh_tes!E31=0,0,1000*11630*RES_hh_tes!E31/RES_hh_num!E31)</f>
        <v>0</v>
      </c>
      <c r="F31" s="72">
        <f>IF(RES_hh_tes!F31=0,0,1000*11630*RES_hh_tes!F31/RES_hh_num!F31)</f>
        <v>0</v>
      </c>
      <c r="G31" s="72">
        <f>IF(RES_hh_tes!G31=0,0,1000*11630*RES_hh_tes!G31/RES_hh_num!G31)</f>
        <v>0</v>
      </c>
      <c r="H31" s="72">
        <f>IF(RES_hh_tes!H31=0,0,1000*11630*RES_hh_tes!H31/RES_hh_num!H31)</f>
        <v>0</v>
      </c>
      <c r="I31" s="72">
        <f>IF(RES_hh_tes!I31=0,0,1000*11630*RES_hh_tes!I31/RES_hh_num!I31)</f>
        <v>0</v>
      </c>
      <c r="J31" s="72">
        <f>IF(RES_hh_tes!J31=0,0,1000*11630*RES_hh_tes!J31/RES_hh_num!J31)</f>
        <v>0</v>
      </c>
      <c r="K31" s="72">
        <f>IF(RES_hh_tes!K31=0,0,1000*11630*RES_hh_tes!K31/RES_hh_num!K31)</f>
        <v>0</v>
      </c>
      <c r="L31" s="72">
        <f>IF(RES_hh_tes!L31=0,0,1000*11630*RES_hh_tes!L31/RES_hh_num!L31)</f>
        <v>0</v>
      </c>
      <c r="M31" s="72">
        <f>IF(RES_hh_tes!M31=0,0,1000*11630*RES_hh_tes!M31/RES_hh_num!M31)</f>
        <v>0</v>
      </c>
      <c r="N31" s="72">
        <f>IF(RES_hh_tes!N31=0,0,1000*11630*RES_hh_tes!N31/RES_hh_num!N31)</f>
        <v>0</v>
      </c>
      <c r="O31" s="72">
        <f>IF(RES_hh_tes!O31=0,0,1000*11630*RES_hh_tes!O31/RES_hh_num!O31)</f>
        <v>0</v>
      </c>
      <c r="P31" s="72">
        <f>IF(RES_hh_tes!P31=0,0,1000*11630*RES_hh_tes!P31/RES_hh_num!P31)</f>
        <v>0</v>
      </c>
      <c r="Q31" s="72">
        <f>IF(RES_hh_tes!Q31=0,0,1000*11630*RES_hh_tes!Q31/RES_hh_num!Q31)</f>
        <v>0</v>
      </c>
      <c r="R31" s="72">
        <f>IF(RES_hh_tes!R31=0,0,1000*11630*RES_hh_tes!R31/RES_hh_num!R31)</f>
        <v>0</v>
      </c>
      <c r="S31" s="72">
        <f>IF(RES_hh_tes!S31=0,0,1000*11630*RES_hh_tes!S31/RES_hh_num!S31)</f>
        <v>0</v>
      </c>
      <c r="T31" s="72">
        <f>IF(RES_hh_tes!T31=0,0,1000*11630*RES_hh_tes!T31/RES_hh_num!T31)</f>
        <v>0</v>
      </c>
      <c r="U31" s="72">
        <f>IF(RES_hh_tes!U31=0,0,1000*11630*RES_hh_tes!U31/RES_hh_num!U31)</f>
        <v>0</v>
      </c>
      <c r="V31" s="72">
        <f>IF(RES_hh_tes!V31=0,0,1000*11630*RES_hh_tes!V31/RES_hh_num!V31)</f>
        <v>0</v>
      </c>
      <c r="W31" s="72">
        <f>IF(RES_hh_tes!W31=0,0,1000*11630*RES_hh_tes!W31/RES_hh_num!W31)</f>
        <v>0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354.65168928849687</v>
      </c>
      <c r="C32" s="77">
        <f>IF(RES_hh_tes!C32=0,0,1000*11630*RES_hh_tes!C32/RES_hh_num!C32)</f>
        <v>346.88743367708548</v>
      </c>
      <c r="D32" s="77">
        <f>IF(RES_hh_tes!D32=0,0,1000*11630*RES_hh_tes!D32/RES_hh_num!D32)</f>
        <v>344.53848807882451</v>
      </c>
      <c r="E32" s="77">
        <f>IF(RES_hh_tes!E32=0,0,1000*11630*RES_hh_tes!E32/RES_hh_num!E32)</f>
        <v>343.67755823988773</v>
      </c>
      <c r="F32" s="77">
        <f>IF(RES_hh_tes!F32=0,0,1000*11630*RES_hh_tes!F32/RES_hh_num!F32)</f>
        <v>341.65044634876915</v>
      </c>
      <c r="G32" s="77">
        <f>IF(RES_hh_tes!G32=0,0,1000*11630*RES_hh_tes!G32/RES_hh_num!G32)</f>
        <v>332.04738619310302</v>
      </c>
      <c r="H32" s="77">
        <f>IF(RES_hh_tes!H32=0,0,1000*11630*RES_hh_tes!H32/RES_hh_num!H32)</f>
        <v>324.22123051345181</v>
      </c>
      <c r="I32" s="77">
        <f>IF(RES_hh_tes!I32=0,0,1000*11630*RES_hh_tes!I32/RES_hh_num!I32)</f>
        <v>327.69690280831901</v>
      </c>
      <c r="J32" s="77">
        <f>IF(RES_hh_tes!J32=0,0,1000*11630*RES_hh_tes!J32/RES_hh_num!J32)</f>
        <v>316.18249091784105</v>
      </c>
      <c r="K32" s="77">
        <f>IF(RES_hh_tes!K32=0,0,1000*11630*RES_hh_tes!K32/RES_hh_num!K32)</f>
        <v>314.73669077055871</v>
      </c>
      <c r="L32" s="77">
        <f>IF(RES_hh_tes!L32=0,0,1000*11630*RES_hh_tes!L32/RES_hh_num!L32)</f>
        <v>308.28258474622658</v>
      </c>
      <c r="M32" s="77">
        <f>IF(RES_hh_tes!M32=0,0,1000*11630*RES_hh_tes!M32/RES_hh_num!M32)</f>
        <v>313.44929764272752</v>
      </c>
      <c r="N32" s="77">
        <f>IF(RES_hh_tes!N32=0,0,1000*11630*RES_hh_tes!N32/RES_hh_num!N32)</f>
        <v>317.15555968242194</v>
      </c>
      <c r="O32" s="77">
        <f>IF(RES_hh_tes!O32=0,0,1000*11630*RES_hh_tes!O32/RES_hh_num!O32)</f>
        <v>303.73465742266887</v>
      </c>
      <c r="P32" s="77">
        <f>IF(RES_hh_tes!P32=0,0,1000*11630*RES_hh_tes!P32/RES_hh_num!P32)</f>
        <v>313.06854308758631</v>
      </c>
      <c r="Q32" s="77">
        <f>IF(RES_hh_tes!Q32=0,0,1000*11630*RES_hh_tes!Q32/RES_hh_num!Q32)</f>
        <v>318.8041167187672</v>
      </c>
      <c r="R32" s="77">
        <f>IF(RES_hh_tes!R32=0,0,1000*11630*RES_hh_tes!R32/RES_hh_num!R32)</f>
        <v>320.73362183236162</v>
      </c>
      <c r="S32" s="77">
        <f>IF(RES_hh_tes!S32=0,0,1000*11630*RES_hh_tes!S32/RES_hh_num!S32)</f>
        <v>320.80409087728952</v>
      </c>
      <c r="T32" s="77">
        <f>IF(RES_hh_tes!T32=0,0,1000*11630*RES_hh_tes!T32/RES_hh_num!T32)</f>
        <v>323.00423359858115</v>
      </c>
      <c r="U32" s="77">
        <f>IF(RES_hh_tes!U32=0,0,1000*11630*RES_hh_tes!U32/RES_hh_num!U32)</f>
        <v>321.21420530896586</v>
      </c>
      <c r="V32" s="77">
        <f>IF(RES_hh_tes!V32=0,0,1000*11630*RES_hh_tes!V32/RES_hh_num!V32)</f>
        <v>338.51313779728105</v>
      </c>
      <c r="W32" s="77">
        <f>IF(RES_hh_tes!W32=0,0,1000*11630*RES_hh_tes!W32/RES_hh_num!W32)</f>
        <v>340.79146975849272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5351.9002173290046</v>
      </c>
      <c r="C3" s="65">
        <f>IF(RES_hh_emi!C3=0,0,1000000*RES_hh_emi!C3/RES_hh_num!C3)</f>
        <v>5541.253070814334</v>
      </c>
      <c r="D3" s="65">
        <f>IF(RES_hh_emi!D3=0,0,1000000*RES_hh_emi!D3/RES_hh_num!D3)</f>
        <v>5398.4699314686477</v>
      </c>
      <c r="E3" s="65">
        <f>IF(RES_hh_emi!E3=0,0,1000000*RES_hh_emi!E3/RES_hh_num!E3)</f>
        <v>5477.5095536094641</v>
      </c>
      <c r="F3" s="65">
        <f>IF(RES_hh_emi!F3=0,0,1000000*RES_hh_emi!F3/RES_hh_num!F3)</f>
        <v>5498.2293839683898</v>
      </c>
      <c r="G3" s="65">
        <f>IF(RES_hh_emi!G3=0,0,1000000*RES_hh_emi!G3/RES_hh_num!G3)</f>
        <v>5648.9045384122173</v>
      </c>
      <c r="H3" s="65">
        <f>IF(RES_hh_emi!H3=0,0,1000000*RES_hh_emi!H3/RES_hh_num!H3)</f>
        <v>5429.4677182980631</v>
      </c>
      <c r="I3" s="65">
        <f>IF(RES_hh_emi!I3=0,0,1000000*RES_hh_emi!I3/RES_hh_num!I3)</f>
        <v>5141.0378998546739</v>
      </c>
      <c r="J3" s="65">
        <f>IF(RES_hh_emi!J3=0,0,1000000*RES_hh_emi!J3/RES_hh_num!J3)</f>
        <v>5415.4033477117146</v>
      </c>
      <c r="K3" s="65">
        <f>IF(RES_hh_emi!K3=0,0,1000000*RES_hh_emi!K3/RES_hh_num!K3)</f>
        <v>5109.9826787233214</v>
      </c>
      <c r="L3" s="65">
        <f>IF(RES_hh_emi!L3=0,0,1000000*RES_hh_emi!L3/RES_hh_num!L3)</f>
        <v>5167.5317363165395</v>
      </c>
      <c r="M3" s="65">
        <f>IF(RES_hh_emi!M3=0,0,1000000*RES_hh_emi!M3/RES_hh_num!M3)</f>
        <v>4461.6956772058993</v>
      </c>
      <c r="N3" s="65">
        <f>IF(RES_hh_emi!N3=0,0,1000000*RES_hh_emi!N3/RES_hh_num!N3)</f>
        <v>4140.9224489237531</v>
      </c>
      <c r="O3" s="65">
        <f>IF(RES_hh_emi!O3=0,0,1000000*RES_hh_emi!O3/RES_hh_num!O3)</f>
        <v>4017.280373600172</v>
      </c>
      <c r="P3" s="65">
        <f>IF(RES_hh_emi!P3=0,0,1000000*RES_hh_emi!P3/RES_hh_num!P3)</f>
        <v>3527.8587250466967</v>
      </c>
      <c r="Q3" s="65">
        <f>IF(RES_hh_emi!Q3=0,0,1000000*RES_hh_emi!Q3/RES_hh_num!Q3)</f>
        <v>3749.8018473558909</v>
      </c>
      <c r="R3" s="65">
        <f>IF(RES_hh_emi!R3=0,0,1000000*RES_hh_emi!R3/RES_hh_num!R3)</f>
        <v>3871.5240276206464</v>
      </c>
      <c r="S3" s="65">
        <f>IF(RES_hh_emi!S3=0,0,1000000*RES_hh_emi!S3/RES_hh_num!S3)</f>
        <v>3596.3540622112546</v>
      </c>
      <c r="T3" s="65">
        <f>IF(RES_hh_emi!T3=0,0,1000000*RES_hh_emi!T3/RES_hh_num!T3)</f>
        <v>3764.560670210129</v>
      </c>
      <c r="U3" s="65">
        <f>IF(RES_hh_emi!U3=0,0,1000000*RES_hh_emi!U3/RES_hh_num!U3)</f>
        <v>3577.461149123767</v>
      </c>
      <c r="V3" s="65">
        <f>IF(RES_hh_emi!V3=0,0,1000000*RES_hh_emi!V3/RES_hh_num!V3)</f>
        <v>3820.4492558914731</v>
      </c>
      <c r="W3" s="65">
        <f>IF(RES_hh_emi!W3=0,0,1000000*RES_hh_emi!W3/RES_hh_num!W3)</f>
        <v>3533.9938246665079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4627.0924642415785</v>
      </c>
      <c r="C4" s="69">
        <f>IF(RES_hh_emi!C4=0,0,1000000*RES_hh_emi!C4/RES_hh_num!C4)</f>
        <v>4834.1552933439116</v>
      </c>
      <c r="D4" s="69">
        <f>IF(RES_hh_emi!D4=0,0,1000000*RES_hh_emi!D4/RES_hh_num!D4)</f>
        <v>4692.7186569448913</v>
      </c>
      <c r="E4" s="69">
        <f>IF(RES_hh_emi!E4=0,0,1000000*RES_hh_emi!E4/RES_hh_num!E4)</f>
        <v>4810.2682522004643</v>
      </c>
      <c r="F4" s="69">
        <f>IF(RES_hh_emi!F4=0,0,1000000*RES_hh_emi!F4/RES_hh_num!F4)</f>
        <v>4830.4586993733028</v>
      </c>
      <c r="G4" s="69">
        <f>IF(RES_hh_emi!G4=0,0,1000000*RES_hh_emi!G4/RES_hh_num!G4)</f>
        <v>5012.7121231466435</v>
      </c>
      <c r="H4" s="69">
        <f>IF(RES_hh_emi!H4=0,0,1000000*RES_hh_emi!H4/RES_hh_num!H4)</f>
        <v>4824.4075314125348</v>
      </c>
      <c r="I4" s="69">
        <f>IF(RES_hh_emi!I4=0,0,1000000*RES_hh_emi!I4/RES_hh_num!I4)</f>
        <v>4531.792305340211</v>
      </c>
      <c r="J4" s="69">
        <f>IF(RES_hh_emi!J4=0,0,1000000*RES_hh_emi!J4/RES_hh_num!J4)</f>
        <v>4783.1952497070324</v>
      </c>
      <c r="K4" s="69">
        <f>IF(RES_hh_emi!K4=0,0,1000000*RES_hh_emi!K4/RES_hh_num!K4)</f>
        <v>4456.2263151674142</v>
      </c>
      <c r="L4" s="69">
        <f>IF(RES_hh_emi!L4=0,0,1000000*RES_hh_emi!L4/RES_hh_num!L4)</f>
        <v>4527.3464884264331</v>
      </c>
      <c r="M4" s="69">
        <f>IF(RES_hh_emi!M4=0,0,1000000*RES_hh_emi!M4/RES_hh_num!M4)</f>
        <v>3813.4960560082136</v>
      </c>
      <c r="N4" s="69">
        <f>IF(RES_hh_emi!N4=0,0,1000000*RES_hh_emi!N4/RES_hh_num!N4)</f>
        <v>3479.5579897291955</v>
      </c>
      <c r="O4" s="69">
        <f>IF(RES_hh_emi!O4=0,0,1000000*RES_hh_emi!O4/RES_hh_num!O4)</f>
        <v>3383.7542730691853</v>
      </c>
      <c r="P4" s="69">
        <f>IF(RES_hh_emi!P4=0,0,1000000*RES_hh_emi!P4/RES_hh_num!P4)</f>
        <v>2922.1013930079589</v>
      </c>
      <c r="Q4" s="69">
        <f>IF(RES_hh_emi!Q4=0,0,1000000*RES_hh_emi!Q4/RES_hh_num!Q4)</f>
        <v>3135.5986469666091</v>
      </c>
      <c r="R4" s="69">
        <f>IF(RES_hh_emi!R4=0,0,1000000*RES_hh_emi!R4/RES_hh_num!R4)</f>
        <v>3233.6776476927616</v>
      </c>
      <c r="S4" s="69">
        <f>IF(RES_hh_emi!S4=0,0,1000000*RES_hh_emi!S4/RES_hh_num!S4)</f>
        <v>2951.2314410769682</v>
      </c>
      <c r="T4" s="69">
        <f>IF(RES_hh_emi!T4=0,0,1000000*RES_hh_emi!T4/RES_hh_num!T4)</f>
        <v>3119.4111622698611</v>
      </c>
      <c r="U4" s="69">
        <f>IF(RES_hh_emi!U4=0,0,1000000*RES_hh_emi!U4/RES_hh_num!U4)</f>
        <v>2946.5121120722674</v>
      </c>
      <c r="V4" s="69">
        <f>IF(RES_hh_emi!V4=0,0,1000000*RES_hh_emi!V4/RES_hh_num!V4)</f>
        <v>3156.1303405316589</v>
      </c>
      <c r="W4" s="69">
        <f>IF(RES_hh_emi!W4=0,0,1000000*RES_hh_emi!W4/RES_hh_num!W4)</f>
        <v>2919.8446035547449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5679.9450391555865</v>
      </c>
      <c r="C5" s="72">
        <f>IF(RES_hh_emi!C5=0,0,1000000*RES_hh_emi!C5/RES_hh_num!C5)</f>
        <v>5673.4633655426469</v>
      </c>
      <c r="D5" s="72">
        <f>IF(RES_hh_emi!D5=0,0,1000000*RES_hh_emi!D5/RES_hh_num!D5)</f>
        <v>5817.6785693741886</v>
      </c>
      <c r="E5" s="72">
        <f>IF(RES_hh_emi!E5=0,0,1000000*RES_hh_emi!E5/RES_hh_num!E5)</f>
        <v>5887.6128523826046</v>
      </c>
      <c r="F5" s="72">
        <f>IF(RES_hh_emi!F5=0,0,1000000*RES_hh_emi!F5/RES_hh_num!F5)</f>
        <v>6020.0913019982518</v>
      </c>
      <c r="G5" s="72">
        <f>IF(RES_hh_emi!G5=0,0,1000000*RES_hh_emi!G5/RES_hh_num!G5)</f>
        <v>6454.3651938422099</v>
      </c>
      <c r="H5" s="72">
        <f>IF(RES_hh_emi!H5=0,0,1000000*RES_hh_emi!H5/RES_hh_num!H5)</f>
        <v>6327.833428029815</v>
      </c>
      <c r="I5" s="72">
        <f>IF(RES_hh_emi!I5=0,0,1000000*RES_hh_emi!I5/RES_hh_num!I5)</f>
        <v>5944.618313303029</v>
      </c>
      <c r="J5" s="72">
        <f>IF(RES_hh_emi!J5=0,0,1000000*RES_hh_emi!J5/RES_hh_num!J5)</f>
        <v>6209.4782857805867</v>
      </c>
      <c r="K5" s="72">
        <f>IF(RES_hh_emi!K5=0,0,1000000*RES_hh_emi!K5/RES_hh_num!K5)</f>
        <v>6166.4137431717418</v>
      </c>
      <c r="L5" s="72">
        <f>IF(RES_hh_emi!L5=0,0,1000000*RES_hh_emi!L5/RES_hh_num!L5)</f>
        <v>5772.171429787878</v>
      </c>
      <c r="M5" s="72">
        <f>IF(RES_hh_emi!M5=0,0,1000000*RES_hh_emi!M5/RES_hh_num!M5)</f>
        <v>5005.832364783656</v>
      </c>
      <c r="N5" s="72">
        <f>IF(RES_hh_emi!N5=0,0,1000000*RES_hh_emi!N5/RES_hh_num!N5)</f>
        <v>4714.2123078687891</v>
      </c>
      <c r="O5" s="72">
        <f>IF(RES_hh_emi!O5=0,0,1000000*RES_hh_emi!O5/RES_hh_num!O5)</f>
        <v>4710.0268510472915</v>
      </c>
      <c r="P5" s="72">
        <f>IF(RES_hh_emi!P5=0,0,1000000*RES_hh_emi!P5/RES_hh_num!P5)</f>
        <v>4130.1279581441922</v>
      </c>
      <c r="Q5" s="72">
        <f>IF(RES_hh_emi!Q5=0,0,1000000*RES_hh_emi!Q5/RES_hh_num!Q5)</f>
        <v>4397.1115073996543</v>
      </c>
      <c r="R5" s="72">
        <f>IF(RES_hh_emi!R5=0,0,1000000*RES_hh_emi!R5/RES_hh_num!R5)</f>
        <v>4645.4931988441886</v>
      </c>
      <c r="S5" s="72">
        <f>IF(RES_hh_emi!S5=0,0,1000000*RES_hh_emi!S5/RES_hh_num!S5)</f>
        <v>4172.1459011451398</v>
      </c>
      <c r="T5" s="72">
        <f>IF(RES_hh_emi!T5=0,0,1000000*RES_hh_emi!T5/RES_hh_num!T5)</f>
        <v>4698.5996661363079</v>
      </c>
      <c r="U5" s="72">
        <f>IF(RES_hh_emi!U5=0,0,1000000*RES_hh_emi!U5/RES_hh_num!U5)</f>
        <v>4485.2365864573076</v>
      </c>
      <c r="V5" s="72">
        <f>IF(RES_hh_emi!V5=0,0,1000000*RES_hh_emi!V5/RES_hh_num!V5)</f>
        <v>4886.4440153285686</v>
      </c>
      <c r="W5" s="72">
        <f>IF(RES_hh_emi!W5=0,0,1000000*RES_hh_emi!W5/RES_hh_num!W5)</f>
        <v>4621.4943966023229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4406.0497046669698</v>
      </c>
      <c r="C6" s="72">
        <f>IF(RES_hh_emi!C6=0,0,1000000*RES_hh_emi!C6/RES_hh_num!C6)</f>
        <v>4590.5381039529575</v>
      </c>
      <c r="D6" s="72">
        <f>IF(RES_hh_emi!D6=0,0,1000000*RES_hh_emi!D6/RES_hh_num!D6)</f>
        <v>4492.2706804274985</v>
      </c>
      <c r="E6" s="72">
        <f>IF(RES_hh_emi!E6=0,0,1000000*RES_hh_emi!E6/RES_hh_num!E6)</f>
        <v>4542.7575858750033</v>
      </c>
      <c r="F6" s="72">
        <f>IF(RES_hh_emi!F6=0,0,1000000*RES_hh_emi!F6/RES_hh_num!F6)</f>
        <v>4637.2342678732193</v>
      </c>
      <c r="G6" s="72">
        <f>IF(RES_hh_emi!G6=0,0,1000000*RES_hh_emi!G6/RES_hh_num!G6)</f>
        <v>5142.8971560033578</v>
      </c>
      <c r="H6" s="72">
        <f>IF(RES_hh_emi!H6=0,0,1000000*RES_hh_emi!H6/RES_hh_num!H6)</f>
        <v>4985.7597129196529</v>
      </c>
      <c r="I6" s="72">
        <f>IF(RES_hh_emi!I6=0,0,1000000*RES_hh_emi!I6/RES_hh_num!I6)</f>
        <v>4992.8194091864007</v>
      </c>
      <c r="J6" s="72">
        <f>IF(RES_hh_emi!J6=0,0,1000000*RES_hh_emi!J6/RES_hh_num!J6)</f>
        <v>4545.6024781469814</v>
      </c>
      <c r="K6" s="72">
        <f>IF(RES_hh_emi!K6=0,0,1000000*RES_hh_emi!K6/RES_hh_num!K6)</f>
        <v>3247.5513718841353</v>
      </c>
      <c r="L6" s="72">
        <f>IF(RES_hh_emi!L6=0,0,1000000*RES_hh_emi!L6/RES_hh_num!L6)</f>
        <v>4300.4412737155553</v>
      </c>
      <c r="M6" s="72">
        <f>IF(RES_hh_emi!M6=0,0,1000000*RES_hh_emi!M6/RES_hh_num!M6)</f>
        <v>3640.01503742973</v>
      </c>
      <c r="N6" s="72">
        <f>IF(RES_hh_emi!N6=0,0,1000000*RES_hh_emi!N6/RES_hh_num!N6)</f>
        <v>3187.6584639273742</v>
      </c>
      <c r="O6" s="72">
        <f>IF(RES_hh_emi!O6=0,0,1000000*RES_hh_emi!O6/RES_hh_num!O6)</f>
        <v>3452.9215539851134</v>
      </c>
      <c r="P6" s="72">
        <f>IF(RES_hh_emi!P6=0,0,1000000*RES_hh_emi!P6/RES_hh_num!P6)</f>
        <v>2794.6151870193476</v>
      </c>
      <c r="Q6" s="72">
        <f>IF(RES_hh_emi!Q6=0,0,1000000*RES_hh_emi!Q6/RES_hh_num!Q6)</f>
        <v>2682.2602984800478</v>
      </c>
      <c r="R6" s="72">
        <f>IF(RES_hh_emi!R6=0,0,1000000*RES_hh_emi!R6/RES_hh_num!R6)</f>
        <v>3167.9872279554866</v>
      </c>
      <c r="S6" s="72">
        <f>IF(RES_hh_emi!S6=0,0,1000000*RES_hh_emi!S6/RES_hh_num!S6)</f>
        <v>2865.4233455997428</v>
      </c>
      <c r="T6" s="72">
        <f>IF(RES_hh_emi!T6=0,0,1000000*RES_hh_emi!T6/RES_hh_num!T6)</f>
        <v>3120.1998695426414</v>
      </c>
      <c r="U6" s="72">
        <f>IF(RES_hh_emi!U6=0,0,1000000*RES_hh_emi!U6/RES_hh_num!U6)</f>
        <v>2896.2913425882639</v>
      </c>
      <c r="V6" s="72">
        <f>IF(RES_hh_emi!V6=0,0,1000000*RES_hh_emi!V6/RES_hh_num!V6)</f>
        <v>3241.0573966080347</v>
      </c>
      <c r="W6" s="72">
        <f>IF(RES_hh_emi!W6=0,0,1000000*RES_hh_emi!W6/RES_hh_num!W6)</f>
        <v>2902.3119047971677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5302.3938700380868</v>
      </c>
      <c r="C7" s="72">
        <f>IF(RES_hh_emi!C7=0,0,1000000*RES_hh_emi!C7/RES_hh_num!C7)</f>
        <v>5656.7181406546042</v>
      </c>
      <c r="D7" s="72">
        <f>IF(RES_hh_emi!D7=0,0,1000000*RES_hh_emi!D7/RES_hh_num!D7)</f>
        <v>5425.1895584601434</v>
      </c>
      <c r="E7" s="72">
        <f>IF(RES_hh_emi!E7=0,0,1000000*RES_hh_emi!E7/RES_hh_num!E7)</f>
        <v>5635.4545198485484</v>
      </c>
      <c r="F7" s="72">
        <f>IF(RES_hh_emi!F7=0,0,1000000*RES_hh_emi!F7/RES_hh_num!F7)</f>
        <v>5665.3439158516567</v>
      </c>
      <c r="G7" s="72">
        <f>IF(RES_hh_emi!G7=0,0,1000000*RES_hh_emi!G7/RES_hh_num!G7)</f>
        <v>5949.2030024946489</v>
      </c>
      <c r="H7" s="72">
        <f>IF(RES_hh_emi!H7=0,0,1000000*RES_hh_emi!H7/RES_hh_num!H7)</f>
        <v>5720.9889788205028</v>
      </c>
      <c r="I7" s="72">
        <f>IF(RES_hh_emi!I7=0,0,1000000*RES_hh_emi!I7/RES_hh_num!I7)</f>
        <v>5424.8017056198623</v>
      </c>
      <c r="J7" s="72">
        <f>IF(RES_hh_emi!J7=0,0,1000000*RES_hh_emi!J7/RES_hh_num!J7)</f>
        <v>5707.3397981209946</v>
      </c>
      <c r="K7" s="72">
        <f>IF(RES_hh_emi!K7=0,0,1000000*RES_hh_emi!K7/RES_hh_num!K7)</f>
        <v>5198.2282703231804</v>
      </c>
      <c r="L7" s="72">
        <f>IF(RES_hh_emi!L7=0,0,1000000*RES_hh_emi!L7/RES_hh_num!L7)</f>
        <v>5400.7440419311051</v>
      </c>
      <c r="M7" s="72">
        <f>IF(RES_hh_emi!M7=0,0,1000000*RES_hh_emi!M7/RES_hh_num!M7)</f>
        <v>4708.2040029794061</v>
      </c>
      <c r="N7" s="72">
        <f>IF(RES_hh_emi!N7=0,0,1000000*RES_hh_emi!N7/RES_hh_num!N7)</f>
        <v>4190.6849944949345</v>
      </c>
      <c r="O7" s="72">
        <f>IF(RES_hh_emi!O7=0,0,1000000*RES_hh_emi!O7/RES_hh_num!O7)</f>
        <v>4008.8707576550901</v>
      </c>
      <c r="P7" s="72">
        <f>IF(RES_hh_emi!P7=0,0,1000000*RES_hh_emi!P7/RES_hh_num!P7)</f>
        <v>3464.7053305638601</v>
      </c>
      <c r="Q7" s="72">
        <f>IF(RES_hh_emi!Q7=0,0,1000000*RES_hh_emi!Q7/RES_hh_num!Q7)</f>
        <v>3787.2136262114723</v>
      </c>
      <c r="R7" s="72">
        <f>IF(RES_hh_emi!R7=0,0,1000000*RES_hh_emi!R7/RES_hh_num!R7)</f>
        <v>3885.233713523256</v>
      </c>
      <c r="S7" s="72">
        <f>IF(RES_hh_emi!S7=0,0,1000000*RES_hh_emi!S7/RES_hh_num!S7)</f>
        <v>3583.1207449415851</v>
      </c>
      <c r="T7" s="72">
        <f>IF(RES_hh_emi!T7=0,0,1000000*RES_hh_emi!T7/RES_hh_num!T7)</f>
        <v>3681.6868357276003</v>
      </c>
      <c r="U7" s="72">
        <f>IF(RES_hh_emi!U7=0,0,1000000*RES_hh_emi!U7/RES_hh_num!U7)</f>
        <v>3515.1301656078222</v>
      </c>
      <c r="V7" s="72">
        <f>IF(RES_hh_emi!V7=0,0,1000000*RES_hh_emi!V7/RES_hh_num!V7)</f>
        <v>3853.1278689369115</v>
      </c>
      <c r="W7" s="72">
        <f>IF(RES_hh_emi!W7=0,0,1000000*RES_hh_emi!W7/RES_hh_num!W7)</f>
        <v>3502.9477137216859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3532.0621208636094</v>
      </c>
      <c r="C8" s="72">
        <f>IF(RES_hh_emi!C8=0,0,1000000*RES_hh_emi!C8/RES_hh_num!C8)</f>
        <v>3803.3184134981339</v>
      </c>
      <c r="D8" s="72">
        <f>IF(RES_hh_emi!D8=0,0,1000000*RES_hh_emi!D8/RES_hh_num!D8)</f>
        <v>3485.6193296414726</v>
      </c>
      <c r="E8" s="72">
        <f>IF(RES_hh_emi!E8=0,0,1000000*RES_hh_emi!E8/RES_hh_num!E8)</f>
        <v>3721.8159097790349</v>
      </c>
      <c r="F8" s="72">
        <f>IF(RES_hh_emi!F8=0,0,1000000*RES_hh_emi!F8/RES_hh_num!F8)</f>
        <v>3887.4925870963302</v>
      </c>
      <c r="G8" s="72">
        <f>IF(RES_hh_emi!G8=0,0,1000000*RES_hh_emi!G8/RES_hh_num!G8)</f>
        <v>3824.769803629641</v>
      </c>
      <c r="H8" s="72">
        <f>IF(RES_hh_emi!H8=0,0,1000000*RES_hh_emi!H8/RES_hh_num!H8)</f>
        <v>3840.9473719847165</v>
      </c>
      <c r="I8" s="72">
        <f>IF(RES_hh_emi!I8=0,0,1000000*RES_hh_emi!I8/RES_hh_num!I8)</f>
        <v>3475.3528136137343</v>
      </c>
      <c r="J8" s="72">
        <f>IF(RES_hh_emi!J8=0,0,1000000*RES_hh_emi!J8/RES_hh_num!J8)</f>
        <v>3772.2889945102052</v>
      </c>
      <c r="K8" s="72">
        <f>IF(RES_hh_emi!K8=0,0,1000000*RES_hh_emi!K8/RES_hh_num!K8)</f>
        <v>3418.6679418441599</v>
      </c>
      <c r="L8" s="72">
        <f>IF(RES_hh_emi!L8=0,0,1000000*RES_hh_emi!L8/RES_hh_num!L8)</f>
        <v>3677.762430261494</v>
      </c>
      <c r="M8" s="72">
        <f>IF(RES_hh_emi!M8=0,0,1000000*RES_hh_emi!M8/RES_hh_num!M8)</f>
        <v>2787.8141070729498</v>
      </c>
      <c r="N8" s="72">
        <f>IF(RES_hh_emi!N8=0,0,1000000*RES_hh_emi!N8/RES_hh_num!N8)</f>
        <v>2740.7775502010704</v>
      </c>
      <c r="O8" s="72">
        <f>IF(RES_hh_emi!O8=0,0,1000000*RES_hh_emi!O8/RES_hh_num!O8)</f>
        <v>2685.7598889789438</v>
      </c>
      <c r="P8" s="72">
        <f>IF(RES_hh_emi!P8=0,0,1000000*RES_hh_emi!P8/RES_hh_num!P8)</f>
        <v>2289.9146294159509</v>
      </c>
      <c r="Q8" s="72">
        <f>IF(RES_hh_emi!Q8=0,0,1000000*RES_hh_emi!Q8/RES_hh_num!Q8)</f>
        <v>2417.825200702644</v>
      </c>
      <c r="R8" s="72">
        <f>IF(RES_hh_emi!R8=0,0,1000000*RES_hh_emi!R8/RES_hh_num!R8)</f>
        <v>2451.9197182034741</v>
      </c>
      <c r="S8" s="72">
        <f>IF(RES_hh_emi!S8=0,0,1000000*RES_hh_emi!S8/RES_hh_num!S8)</f>
        <v>2331.927247689378</v>
      </c>
      <c r="T8" s="72">
        <f>IF(RES_hh_emi!T8=0,0,1000000*RES_hh_emi!T8/RES_hh_num!T8)</f>
        <v>2525.9124810076733</v>
      </c>
      <c r="U8" s="72">
        <f>IF(RES_hh_emi!U8=0,0,1000000*RES_hh_emi!U8/RES_hh_num!U8)</f>
        <v>2436.7250981676257</v>
      </c>
      <c r="V8" s="72">
        <f>IF(RES_hh_emi!V8=0,0,1000000*RES_hh_emi!V8/RES_hh_num!V8)</f>
        <v>2479.5622000067324</v>
      </c>
      <c r="W8" s="72">
        <f>IF(RES_hh_emi!W8=0,0,1000000*RES_hh_emi!W8/RES_hh_num!W8)</f>
        <v>2485.1968435154113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707.45934878200865</v>
      </c>
      <c r="C17" s="69">
        <f>IF(RES_hh_emi!C17=0,0,1000000*RES_hh_emi!C17/RES_hh_num!C17)</f>
        <v>689.48764302386633</v>
      </c>
      <c r="D17" s="69">
        <f>IF(RES_hh_emi!D17=0,0,1000000*RES_hh_emi!D17/RES_hh_num!D17)</f>
        <v>688.30340680673476</v>
      </c>
      <c r="E17" s="69">
        <f>IF(RES_hh_emi!E17=0,0,1000000*RES_hh_emi!E17/RES_hh_num!E17)</f>
        <v>648.42211742036147</v>
      </c>
      <c r="F17" s="69">
        <f>IF(RES_hh_emi!F17=0,0,1000000*RES_hh_emi!F17/RES_hh_num!F17)</f>
        <v>647.66349093913186</v>
      </c>
      <c r="G17" s="69">
        <f>IF(RES_hh_emi!G17=0,0,1000000*RES_hh_emi!G17/RES_hh_num!G17)</f>
        <v>617.42915728096921</v>
      </c>
      <c r="H17" s="69">
        <f>IF(RES_hh_emi!H17=0,0,1000000*RES_hh_emi!H17/RES_hh_num!H17)</f>
        <v>586.06772121112715</v>
      </c>
      <c r="I17" s="69">
        <f>IF(RES_hh_emi!I17=0,0,1000000*RES_hh_emi!I17/RES_hh_num!I17)</f>
        <v>590.88313026405672</v>
      </c>
      <c r="J17" s="69">
        <f>IF(RES_hh_emi!J17=0,0,1000000*RES_hh_emi!J17/RES_hh_num!J17)</f>
        <v>613.92915697628212</v>
      </c>
      <c r="K17" s="69">
        <f>IF(RES_hh_emi!K17=0,0,1000000*RES_hh_emi!K17/RES_hh_num!K17)</f>
        <v>636.25155154150673</v>
      </c>
      <c r="L17" s="69">
        <f>IF(RES_hh_emi!L17=0,0,1000000*RES_hh_emi!L17/RES_hh_num!L17)</f>
        <v>621.4158296339582</v>
      </c>
      <c r="M17" s="69">
        <f>IF(RES_hh_emi!M17=0,0,1000000*RES_hh_emi!M17/RES_hh_num!M17)</f>
        <v>629.17816851469468</v>
      </c>
      <c r="N17" s="69">
        <f>IF(RES_hh_emi!N17=0,0,1000000*RES_hh_emi!N17/RES_hh_num!N17)</f>
        <v>642.55789779536735</v>
      </c>
      <c r="O17" s="69">
        <f>IF(RES_hh_emi!O17=0,0,1000000*RES_hh_emi!O17/RES_hh_num!O17)</f>
        <v>614.56143432100521</v>
      </c>
      <c r="P17" s="69">
        <f>IF(RES_hh_emi!P17=0,0,1000000*RES_hh_emi!P17/RES_hh_num!P17)</f>
        <v>586.84635250276847</v>
      </c>
      <c r="Q17" s="69">
        <f>IF(RES_hh_emi!Q17=0,0,1000000*RES_hh_emi!Q17/RES_hh_num!Q17)</f>
        <v>595.30741864741321</v>
      </c>
      <c r="R17" s="69">
        <f>IF(RES_hh_emi!R17=0,0,1000000*RES_hh_emi!R17/RES_hh_num!R17)</f>
        <v>618.48253470611814</v>
      </c>
      <c r="S17" s="69">
        <f>IF(RES_hh_emi!S17=0,0,1000000*RES_hh_emi!S17/RES_hh_num!S17)</f>
        <v>625.13953007525799</v>
      </c>
      <c r="T17" s="69">
        <f>IF(RES_hh_emi!T17=0,0,1000000*RES_hh_emi!T17/RES_hh_num!T17)</f>
        <v>624.95528051180111</v>
      </c>
      <c r="U17" s="69">
        <f>IF(RES_hh_emi!U17=0,0,1000000*RES_hh_emi!U17/RES_hh_num!U17)</f>
        <v>611.05416252313273</v>
      </c>
      <c r="V17" s="69">
        <f>IF(RES_hh_emi!V17=0,0,1000000*RES_hh_emi!V17/RES_hh_num!V17)</f>
        <v>644.74100297638381</v>
      </c>
      <c r="W17" s="69">
        <f>IF(RES_hh_emi!W17=0,0,1000000*RES_hh_emi!W17/RES_hh_num!W17)</f>
        <v>594.8891629542245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1156.6903683729813</v>
      </c>
      <c r="C18" s="72">
        <f>IF(RES_hh_emi!C18=0,0,1000000*RES_hh_emi!C18/RES_hh_num!C18)</f>
        <v>1054.1481695514037</v>
      </c>
      <c r="D18" s="72">
        <f>IF(RES_hh_emi!D18=0,0,1000000*RES_hh_emi!D18/RES_hh_num!D18)</f>
        <v>1099.9831126735155</v>
      </c>
      <c r="E18" s="72">
        <f>IF(RES_hh_emi!E18=0,0,1000000*RES_hh_emi!E18/RES_hh_num!E18)</f>
        <v>1000.0747224331542</v>
      </c>
      <c r="F18" s="72">
        <f>IF(RES_hh_emi!F18=0,0,1000000*RES_hh_emi!F18/RES_hh_num!F18)</f>
        <v>1003.0052125960576</v>
      </c>
      <c r="G18" s="72">
        <f>IF(RES_hh_emi!G18=0,0,1000000*RES_hh_emi!G18/RES_hh_num!G18)</f>
        <v>979.85976194915929</v>
      </c>
      <c r="H18" s="72">
        <f>IF(RES_hh_emi!H18=0,0,1000000*RES_hh_emi!H18/RES_hh_num!H18)</f>
        <v>936.09598123817216</v>
      </c>
      <c r="I18" s="72">
        <f>IF(RES_hh_emi!I18=0,0,1000000*RES_hh_emi!I18/RES_hh_num!I18)</f>
        <v>934.91623910400233</v>
      </c>
      <c r="J18" s="72">
        <f>IF(RES_hh_emi!J18=0,0,1000000*RES_hh_emi!J18/RES_hh_num!J18)</f>
        <v>943.00719703821187</v>
      </c>
      <c r="K18" s="72">
        <f>IF(RES_hh_emi!K18=0,0,1000000*RES_hh_emi!K18/RES_hh_num!K18)</f>
        <v>1075.0431271702726</v>
      </c>
      <c r="L18" s="72">
        <f>IF(RES_hh_emi!L18=0,0,1000000*RES_hh_emi!L18/RES_hh_num!L18)</f>
        <v>948.53751573528962</v>
      </c>
      <c r="M18" s="72">
        <f>IF(RES_hh_emi!M18=0,0,1000000*RES_hh_emi!M18/RES_hh_num!M18)</f>
        <v>966.35861986885573</v>
      </c>
      <c r="N18" s="72">
        <f>IF(RES_hh_emi!N18=0,0,1000000*RES_hh_emi!N18/RES_hh_num!N18)</f>
        <v>967.15645454663752</v>
      </c>
      <c r="O18" s="72">
        <f>IF(RES_hh_emi!O18=0,0,1000000*RES_hh_emi!O18/RES_hh_num!O18)</f>
        <v>955.90120474022262</v>
      </c>
      <c r="P18" s="72">
        <f>IF(RES_hh_emi!P18=0,0,1000000*RES_hh_emi!P18/RES_hh_num!P18)</f>
        <v>953.05381180716745</v>
      </c>
      <c r="Q18" s="72">
        <f>IF(RES_hh_emi!Q18=0,0,1000000*RES_hh_emi!Q18/RES_hh_num!Q18)</f>
        <v>956.04035980130743</v>
      </c>
      <c r="R18" s="72">
        <f>IF(RES_hh_emi!R18=0,0,1000000*RES_hh_emi!R18/RES_hh_num!R18)</f>
        <v>1009.747118717103</v>
      </c>
      <c r="S18" s="72">
        <f>IF(RES_hh_emi!S18=0,0,1000000*RES_hh_emi!S18/RES_hh_num!S18)</f>
        <v>983.09537785991006</v>
      </c>
      <c r="T18" s="72">
        <f>IF(RES_hh_emi!T18=0,0,1000000*RES_hh_emi!T18/RES_hh_num!T18)</f>
        <v>1034.9572430354092</v>
      </c>
      <c r="U18" s="72">
        <f>IF(RES_hh_emi!U18=0,0,1000000*RES_hh_emi!U18/RES_hh_num!U18)</f>
        <v>1008.552255944391</v>
      </c>
      <c r="V18" s="72">
        <f>IF(RES_hh_emi!V18=0,0,1000000*RES_hh_emi!V18/RES_hh_num!V18)</f>
        <v>1080.8323027346501</v>
      </c>
      <c r="W18" s="72">
        <f>IF(RES_hh_emi!W18=0,0,1000000*RES_hh_emi!W18/RES_hh_num!W18)</f>
        <v>1016.9192779535562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782.31985701684562</v>
      </c>
      <c r="C19" s="72">
        <f>IF(RES_hh_emi!C19=0,0,1000000*RES_hh_emi!C19/RES_hh_num!C19)</f>
        <v>756.38298100019085</v>
      </c>
      <c r="D19" s="72">
        <f>IF(RES_hh_emi!D19=0,0,1000000*RES_hh_emi!D19/RES_hh_num!D19)</f>
        <v>733.98220324561498</v>
      </c>
      <c r="E19" s="72">
        <f>IF(RES_hh_emi!E19=0,0,1000000*RES_hh_emi!E19/RES_hh_num!E19)</f>
        <v>708.90483840595618</v>
      </c>
      <c r="F19" s="72">
        <f>IF(RES_hh_emi!F19=0,0,1000000*RES_hh_emi!F19/RES_hh_num!F19)</f>
        <v>692.70776527646558</v>
      </c>
      <c r="G19" s="72">
        <f>IF(RES_hh_emi!G19=0,0,1000000*RES_hh_emi!G19/RES_hh_num!G19)</f>
        <v>675.66070607656809</v>
      </c>
      <c r="H19" s="72">
        <f>IF(RES_hh_emi!H19=0,0,1000000*RES_hh_emi!H19/RES_hh_num!H19)</f>
        <v>663.80305515373823</v>
      </c>
      <c r="I19" s="72">
        <f>IF(RES_hh_emi!I19=0,0,1000000*RES_hh_emi!I19/RES_hh_num!I19)</f>
        <v>669.34655114155248</v>
      </c>
      <c r="J19" s="72">
        <f>IF(RES_hh_emi!J19=0,0,1000000*RES_hh_emi!J19/RES_hh_num!J19)</f>
        <v>669.01503381730242</v>
      </c>
      <c r="K19" s="72">
        <f>IF(RES_hh_emi!K19=0,0,1000000*RES_hh_emi!K19/RES_hh_num!K19)</f>
        <v>674.1403456313983</v>
      </c>
      <c r="L19" s="72">
        <f>IF(RES_hh_emi!L19=0,0,1000000*RES_hh_emi!L19/RES_hh_num!L19)</f>
        <v>676.55052209981511</v>
      </c>
      <c r="M19" s="72">
        <f>IF(RES_hh_emi!M19=0,0,1000000*RES_hh_emi!M19/RES_hh_num!M19)</f>
        <v>717.64089816317073</v>
      </c>
      <c r="N19" s="72">
        <f>IF(RES_hh_emi!N19=0,0,1000000*RES_hh_emi!N19/RES_hh_num!N19)</f>
        <v>664.39278450119627</v>
      </c>
      <c r="O19" s="72">
        <f>IF(RES_hh_emi!O19=0,0,1000000*RES_hh_emi!O19/RES_hh_num!O19)</f>
        <v>727.97849485595714</v>
      </c>
      <c r="P19" s="72">
        <f>IF(RES_hh_emi!P19=0,0,1000000*RES_hh_emi!P19/RES_hh_num!P19)</f>
        <v>660.45091829129649</v>
      </c>
      <c r="Q19" s="72">
        <f>IF(RES_hh_emi!Q19=0,0,1000000*RES_hh_emi!Q19/RES_hh_num!Q19)</f>
        <v>588.93686305301412</v>
      </c>
      <c r="R19" s="72">
        <f>IF(RES_hh_emi!R19=0,0,1000000*RES_hh_emi!R19/RES_hh_num!R19)</f>
        <v>688.03267295681042</v>
      </c>
      <c r="S19" s="72">
        <f>IF(RES_hh_emi!S19=0,0,1000000*RES_hh_emi!S19/RES_hh_num!S19)</f>
        <v>672.3996594776313</v>
      </c>
      <c r="T19" s="72">
        <f>IF(RES_hh_emi!T19=0,0,1000000*RES_hh_emi!T19/RES_hh_num!T19)</f>
        <v>673.18827475694491</v>
      </c>
      <c r="U19" s="72">
        <f>IF(RES_hh_emi!U19=0,0,1000000*RES_hh_emi!U19/RES_hh_num!U19)</f>
        <v>632.13038924483465</v>
      </c>
      <c r="V19" s="72">
        <f>IF(RES_hh_emi!V19=0,0,1000000*RES_hh_emi!V19/RES_hh_num!V19)</f>
        <v>689.1027537659869</v>
      </c>
      <c r="W19" s="72">
        <f>IF(RES_hh_emi!W19=0,0,1000000*RES_hh_emi!W19/RES_hh_num!W19)</f>
        <v>608.51260386387378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1013.2675013784784</v>
      </c>
      <c r="C20" s="72">
        <f>IF(RES_hh_emi!C20=0,0,1000000*RES_hh_emi!C20/RES_hh_num!C20)</f>
        <v>996.50673306887006</v>
      </c>
      <c r="D20" s="72">
        <f>IF(RES_hh_emi!D20=0,0,1000000*RES_hh_emi!D20/RES_hh_num!D20)</f>
        <v>983.22918352660906</v>
      </c>
      <c r="E20" s="72">
        <f>IF(RES_hh_emi!E20=0,0,1000000*RES_hh_emi!E20/RES_hh_num!E20)</f>
        <v>926.96527509372595</v>
      </c>
      <c r="F20" s="72">
        <f>IF(RES_hh_emi!F20=0,0,1000000*RES_hh_emi!F20/RES_hh_num!F20)</f>
        <v>923.2842389340492</v>
      </c>
      <c r="G20" s="72">
        <f>IF(RES_hh_emi!G20=0,0,1000000*RES_hh_emi!G20/RES_hh_num!G20)</f>
        <v>891.68022565128751</v>
      </c>
      <c r="H20" s="72">
        <f>IF(RES_hh_emi!H20=0,0,1000000*RES_hh_emi!H20/RES_hh_num!H20)</f>
        <v>845.2755716357932</v>
      </c>
      <c r="I20" s="72">
        <f>IF(RES_hh_emi!I20=0,0,1000000*RES_hh_emi!I20/RES_hh_num!I20)</f>
        <v>862.00016467887508</v>
      </c>
      <c r="J20" s="72">
        <f>IF(RES_hh_emi!J20=0,0,1000000*RES_hh_emi!J20/RES_hh_num!J20)</f>
        <v>888.10010773744284</v>
      </c>
      <c r="K20" s="72">
        <f>IF(RES_hh_emi!K20=0,0,1000000*RES_hh_emi!K20/RES_hh_num!K20)</f>
        <v>902.25926652871169</v>
      </c>
      <c r="L20" s="72">
        <f>IF(RES_hh_emi!L20=0,0,1000000*RES_hh_emi!L20/RES_hh_num!L20)</f>
        <v>881.8230083464382</v>
      </c>
      <c r="M20" s="72">
        <f>IF(RES_hh_emi!M20=0,0,1000000*RES_hh_emi!M20/RES_hh_num!M20)</f>
        <v>935.94403957797442</v>
      </c>
      <c r="N20" s="72">
        <f>IF(RES_hh_emi!N20=0,0,1000000*RES_hh_emi!N20/RES_hh_num!N20)</f>
        <v>949.45592561364936</v>
      </c>
      <c r="O20" s="72">
        <f>IF(RES_hh_emi!O20=0,0,1000000*RES_hh_emi!O20/RES_hh_num!O20)</f>
        <v>901.25562212084799</v>
      </c>
      <c r="P20" s="72">
        <f>IF(RES_hh_emi!P20=0,0,1000000*RES_hh_emi!P20/RES_hh_num!P20)</f>
        <v>860.42604454126899</v>
      </c>
      <c r="Q20" s="72">
        <f>IF(RES_hh_emi!Q20=0,0,1000000*RES_hh_emi!Q20/RES_hh_num!Q20)</f>
        <v>883.22375049315679</v>
      </c>
      <c r="R20" s="72">
        <f>IF(RES_hh_emi!R20=0,0,1000000*RES_hh_emi!R20/RES_hh_num!R20)</f>
        <v>908.32140084977254</v>
      </c>
      <c r="S20" s="72">
        <f>IF(RES_hh_emi!S20=0,0,1000000*RES_hh_emi!S20/RES_hh_num!S20)</f>
        <v>907.7615241577862</v>
      </c>
      <c r="T20" s="72">
        <f>IF(RES_hh_emi!T20=0,0,1000000*RES_hh_emi!T20/RES_hh_num!T20)</f>
        <v>879.33107011308311</v>
      </c>
      <c r="U20" s="72">
        <f>IF(RES_hh_emi!U20=0,0,1000000*RES_hh_emi!U20/RES_hh_num!U20)</f>
        <v>859.22877583043794</v>
      </c>
      <c r="V20" s="72">
        <f>IF(RES_hh_emi!V20=0,0,1000000*RES_hh_emi!V20/RES_hh_num!V20)</f>
        <v>914.97765693451527</v>
      </c>
      <c r="W20" s="72">
        <f>IF(RES_hh_emi!W20=0,0,1000000*RES_hh_emi!W20/RES_hh_num!W20)</f>
        <v>826.70695360022762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729.7438578631162</v>
      </c>
      <c r="C21" s="72">
        <f>IF(RES_hh_emi!C21=0,0,1000000*RES_hh_emi!C21/RES_hh_num!C21)</f>
        <v>722.36458428127185</v>
      </c>
      <c r="D21" s="72">
        <f>IF(RES_hh_emi!D21=0,0,1000000*RES_hh_emi!D21/RES_hh_num!D21)</f>
        <v>679.95455499302091</v>
      </c>
      <c r="E21" s="72">
        <f>IF(RES_hh_emi!E21=0,0,1000000*RES_hh_emi!E21/RES_hh_num!E21)</f>
        <v>658.36157458953812</v>
      </c>
      <c r="F21" s="72">
        <f>IF(RES_hh_emi!F21=0,0,1000000*RES_hh_emi!F21/RES_hh_num!F21)</f>
        <v>680.29545232990506</v>
      </c>
      <c r="G21" s="72">
        <f>IF(RES_hh_emi!G21=0,0,1000000*RES_hh_emi!G21/RES_hh_num!G21)</f>
        <v>614.13815449546996</v>
      </c>
      <c r="H21" s="72">
        <f>IF(RES_hh_emi!H21=0,0,1000000*RES_hh_emi!H21/RES_hh_num!H21)</f>
        <v>605.29352483090872</v>
      </c>
      <c r="I21" s="72">
        <f>IF(RES_hh_emi!I21=0,0,1000000*RES_hh_emi!I21/RES_hh_num!I21)</f>
        <v>585.90989086615821</v>
      </c>
      <c r="J21" s="72">
        <f>IF(RES_hh_emi!J21=0,0,1000000*RES_hh_emi!J21/RES_hh_num!J21)</f>
        <v>618.97123328885561</v>
      </c>
      <c r="K21" s="72">
        <f>IF(RES_hh_emi!K21=0,0,1000000*RES_hh_emi!K21/RES_hh_num!K21)</f>
        <v>615.70273980610875</v>
      </c>
      <c r="L21" s="72">
        <f>IF(RES_hh_emi!L21=0,0,1000000*RES_hh_emi!L21/RES_hh_num!L21)</f>
        <v>639.92797327817675</v>
      </c>
      <c r="M21" s="72">
        <f>IF(RES_hh_emi!M21=0,0,1000000*RES_hh_emi!M21/RES_hh_num!M21)</f>
        <v>585.08850143448353</v>
      </c>
      <c r="N21" s="72">
        <f>IF(RES_hh_emi!N21=0,0,1000000*RES_hh_emi!N21/RES_hh_num!N21)</f>
        <v>639.76447122502395</v>
      </c>
      <c r="O21" s="72">
        <f>IF(RES_hh_emi!O21=0,0,1000000*RES_hh_emi!O21/RES_hh_num!O21)</f>
        <v>625.30567279074296</v>
      </c>
      <c r="P21" s="72">
        <f>IF(RES_hh_emi!P21=0,0,1000000*RES_hh_emi!P21/RES_hh_num!P21)</f>
        <v>594.38080045843958</v>
      </c>
      <c r="Q21" s="72">
        <f>IF(RES_hh_emi!Q21=0,0,1000000*RES_hh_emi!Q21/RES_hh_num!Q21)</f>
        <v>589.09418844681079</v>
      </c>
      <c r="R21" s="72">
        <f>IF(RES_hh_emi!R21=0,0,1000000*RES_hh_emi!R21/RES_hh_num!R21)</f>
        <v>597.3037769629351</v>
      </c>
      <c r="S21" s="72">
        <f>IF(RES_hh_emi!S21=0,0,1000000*RES_hh_emi!S21/RES_hh_num!S21)</f>
        <v>614.40767094144235</v>
      </c>
      <c r="T21" s="72">
        <f>IF(RES_hh_emi!T21=0,0,1000000*RES_hh_emi!T21/RES_hh_num!T21)</f>
        <v>627.16017555630026</v>
      </c>
      <c r="U21" s="72">
        <f>IF(RES_hh_emi!U21=0,0,1000000*RES_hh_emi!U21/RES_hh_num!U21)</f>
        <v>618.28122717617509</v>
      </c>
      <c r="V21" s="72">
        <f>IF(RES_hh_emi!V21=0,0,1000000*RES_hh_emi!V21/RES_hh_num!V21)</f>
        <v>612.29018322275181</v>
      </c>
      <c r="W21" s="72">
        <f>IF(RES_hh_emi!W21=0,0,1000000*RES_hh_emi!W21/RES_hh_num!W21)</f>
        <v>609.11373811202054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17.348404305416594</v>
      </c>
      <c r="C27" s="69">
        <f>IF(RES_hh_emi!C27=0,0,1000000*RES_hh_emi!C27/RES_hh_num!C27)</f>
        <v>17.610134446555136</v>
      </c>
      <c r="D27" s="69">
        <f>IF(RES_hh_emi!D27=0,0,1000000*RES_hh_emi!D27/RES_hh_num!D27)</f>
        <v>17.44786771702249</v>
      </c>
      <c r="E27" s="69">
        <f>IF(RES_hh_emi!E27=0,0,1000000*RES_hh_emi!E27/RES_hh_num!E27)</f>
        <v>18.819183988637938</v>
      </c>
      <c r="F27" s="69">
        <f>IF(RES_hh_emi!F27=0,0,1000000*RES_hh_emi!F27/RES_hh_num!F27)</f>
        <v>20.107193655956078</v>
      </c>
      <c r="G27" s="69">
        <f>IF(RES_hh_emi!G27=0,0,1000000*RES_hh_emi!G27/RES_hh_num!G27)</f>
        <v>18.763257984603761</v>
      </c>
      <c r="H27" s="69">
        <f>IF(RES_hh_emi!H27=0,0,1000000*RES_hh_emi!H27/RES_hh_num!H27)</f>
        <v>18.992465674401171</v>
      </c>
      <c r="I27" s="69">
        <f>IF(RES_hh_emi!I27=0,0,1000000*RES_hh_emi!I27/RES_hh_num!I27)</f>
        <v>18.362464250406145</v>
      </c>
      <c r="J27" s="69">
        <f>IF(RES_hh_emi!J27=0,0,1000000*RES_hh_emi!J27/RES_hh_num!J27)</f>
        <v>18.278941028399498</v>
      </c>
      <c r="K27" s="69">
        <f>IF(RES_hh_emi!K27=0,0,1000000*RES_hh_emi!K27/RES_hh_num!K27)</f>
        <v>17.504812014400468</v>
      </c>
      <c r="L27" s="69">
        <f>IF(RES_hh_emi!L27=0,0,1000000*RES_hh_emi!L27/RES_hh_num!L27)</f>
        <v>18.769418256147993</v>
      </c>
      <c r="M27" s="69">
        <f>IF(RES_hh_emi!M27=0,0,1000000*RES_hh_emi!M27/RES_hh_num!M27)</f>
        <v>19.021452682991111</v>
      </c>
      <c r="N27" s="69">
        <f>IF(RES_hh_emi!N27=0,0,1000000*RES_hh_emi!N27/RES_hh_num!N27)</f>
        <v>18.806561399189999</v>
      </c>
      <c r="O27" s="69">
        <f>IF(RES_hh_emi!O27=0,0,1000000*RES_hh_emi!O27/RES_hh_num!O27)</f>
        <v>18.964666209981718</v>
      </c>
      <c r="P27" s="69">
        <f>IF(RES_hh_emi!P27=0,0,1000000*RES_hh_emi!P27/RES_hh_num!P27)</f>
        <v>18.910979535969581</v>
      </c>
      <c r="Q27" s="69">
        <f>IF(RES_hh_emi!Q27=0,0,1000000*RES_hh_emi!Q27/RES_hh_num!Q27)</f>
        <v>18.895781741868316</v>
      </c>
      <c r="R27" s="69">
        <f>IF(RES_hh_emi!R27=0,0,1000000*RES_hh_emi!R27/RES_hh_num!R27)</f>
        <v>19.363845221766468</v>
      </c>
      <c r="S27" s="69">
        <f>IF(RES_hh_emi!S27=0,0,1000000*RES_hh_emi!S27/RES_hh_num!S27)</f>
        <v>19.983091059028546</v>
      </c>
      <c r="T27" s="69">
        <f>IF(RES_hh_emi!T27=0,0,1000000*RES_hh_emi!T27/RES_hh_num!T27)</f>
        <v>20.194227428466757</v>
      </c>
      <c r="U27" s="69">
        <f>IF(RES_hh_emi!U27=0,0,1000000*RES_hh_emi!U27/RES_hh_num!U27)</f>
        <v>19.894874528366735</v>
      </c>
      <c r="V27" s="69">
        <f>IF(RES_hh_emi!V27=0,0,1000000*RES_hh_emi!V27/RES_hh_num!V27)</f>
        <v>19.577912383430089</v>
      </c>
      <c r="W27" s="69">
        <f>IF(RES_hh_emi!W27=0,0,1000000*RES_hh_emi!W27/RES_hh_num!W27)</f>
        <v>19.260058157538573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137.14386892819124</v>
      </c>
      <c r="C29" s="72">
        <f>IF(RES_hh_emi!C29=0,0,1000000*RES_hh_emi!C29/RES_hh_num!C29)</f>
        <v>134.34969980653904</v>
      </c>
      <c r="D29" s="72">
        <f>IF(RES_hh_emi!D29=0,0,1000000*RES_hh_emi!D29/RES_hh_num!D29)</f>
        <v>132.9950552991063</v>
      </c>
      <c r="E29" s="72">
        <f>IF(RES_hh_emi!E29=0,0,1000000*RES_hh_emi!E29/RES_hh_num!E29)</f>
        <v>132.5915614606981</v>
      </c>
      <c r="F29" s="72">
        <f>IF(RES_hh_emi!F29=0,0,1000000*RES_hh_emi!F29/RES_hh_num!F29)</f>
        <v>128.62009561495023</v>
      </c>
      <c r="G29" s="72">
        <f>IF(RES_hh_emi!G29=0,0,1000000*RES_hh_emi!G29/RES_hh_num!G29)</f>
        <v>128.85436996208242</v>
      </c>
      <c r="H29" s="72">
        <f>IF(RES_hh_emi!H29=0,0,1000000*RES_hh_emi!H29/RES_hh_num!H29)</f>
        <v>124.4588593925601</v>
      </c>
      <c r="I29" s="72">
        <f>IF(RES_hh_emi!I29=0,0,1000000*RES_hh_emi!I29/RES_hh_num!I29)</f>
        <v>124.88991409680227</v>
      </c>
      <c r="J29" s="72">
        <f>IF(RES_hh_emi!J29=0,0,1000000*RES_hh_emi!J29/RES_hh_num!J29)</f>
        <v>121.88075305462355</v>
      </c>
      <c r="K29" s="72">
        <f>IF(RES_hh_emi!K29=0,0,1000000*RES_hh_emi!K29/RES_hh_num!K29)</f>
        <v>117.21238156103564</v>
      </c>
      <c r="L29" s="72">
        <f>IF(RES_hh_emi!L29=0,0,1000000*RES_hh_emi!L29/RES_hh_num!L29)</f>
        <v>118.69623009174651</v>
      </c>
      <c r="M29" s="72">
        <f>IF(RES_hh_emi!M29=0,0,1000000*RES_hh_emi!M29/RES_hh_num!M29)</f>
        <v>119.21124450083036</v>
      </c>
      <c r="N29" s="72">
        <f>IF(RES_hh_emi!N29=0,0,1000000*RES_hh_emi!N29/RES_hh_num!N29)</f>
        <v>119.08146572548172</v>
      </c>
      <c r="O29" s="72">
        <f>IF(RES_hh_emi!O29=0,0,1000000*RES_hh_emi!O29/RES_hh_num!O29)</f>
        <v>120.23959360731811</v>
      </c>
      <c r="P29" s="72">
        <f>IF(RES_hh_emi!P29=0,0,1000000*RES_hh_emi!P29/RES_hh_num!P29)</f>
        <v>114.99373201236087</v>
      </c>
      <c r="Q29" s="72">
        <f>IF(RES_hh_emi!Q29=0,0,1000000*RES_hh_emi!Q29/RES_hh_num!Q29)</f>
        <v>108.17623956898497</v>
      </c>
      <c r="R29" s="72">
        <f>IF(RES_hh_emi!R29=0,0,1000000*RES_hh_emi!R29/RES_hh_num!R29)</f>
        <v>127.02453747191366</v>
      </c>
      <c r="S29" s="72">
        <f>IF(RES_hh_emi!S29=0,0,1000000*RES_hh_emi!S29/RES_hh_num!S29)</f>
        <v>124.56702544324703</v>
      </c>
      <c r="T29" s="72">
        <f>IF(RES_hh_emi!T29=0,0,1000000*RES_hh_emi!T29/RES_hh_num!T29)</f>
        <v>130.66463432735432</v>
      </c>
      <c r="U29" s="72">
        <f>IF(RES_hh_emi!U29=0,0,1000000*RES_hh_emi!U29/RES_hh_num!U29)</f>
        <v>124.59929232556273</v>
      </c>
      <c r="V29" s="72">
        <f>IF(RES_hh_emi!V29=0,0,1000000*RES_hh_emi!V29/RES_hh_num!V29)</f>
        <v>138.00679026881659</v>
      </c>
      <c r="W29" s="72">
        <f>IF(RES_hh_emi!W29=0,0,1000000*RES_hh_emi!W29/RES_hh_num!W29)</f>
        <v>120.36859838244149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120.46030152534699</v>
      </c>
      <c r="C30" s="72">
        <f>IF(RES_hh_emi!C30=0,0,1000000*RES_hh_emi!C30/RES_hh_num!C30)</f>
        <v>121.42897437153943</v>
      </c>
      <c r="D30" s="72">
        <f>IF(RES_hh_emi!D30=0,0,1000000*RES_hh_emi!D30/RES_hh_num!D30)</f>
        <v>115.33829069135793</v>
      </c>
      <c r="E30" s="72">
        <f>IF(RES_hh_emi!E30=0,0,1000000*RES_hh_emi!E30/RES_hh_num!E30)</f>
        <v>119.28349588566543</v>
      </c>
      <c r="F30" s="72">
        <f>IF(RES_hh_emi!F30=0,0,1000000*RES_hh_emi!F30/RES_hh_num!F30)</f>
        <v>122.1770172376031</v>
      </c>
      <c r="G30" s="72">
        <f>IF(RES_hh_emi!G30=0,0,1000000*RES_hh_emi!G30/RES_hh_num!G30)</f>
        <v>112.69055013381767</v>
      </c>
      <c r="H30" s="72">
        <f>IF(RES_hh_emi!H30=0,0,1000000*RES_hh_emi!H30/RES_hh_num!H30)</f>
        <v>112.42299497024281</v>
      </c>
      <c r="I30" s="72">
        <f>IF(RES_hh_emi!I30=0,0,1000000*RES_hh_emi!I30/RES_hh_num!I30)</f>
        <v>109.64586113112554</v>
      </c>
      <c r="J30" s="72">
        <f>IF(RES_hh_emi!J30=0,0,1000000*RES_hh_emi!J30/RES_hh_num!J30)</f>
        <v>108.89557253448146</v>
      </c>
      <c r="K30" s="72">
        <f>IF(RES_hh_emi!K30=0,0,1000000*RES_hh_emi!K30/RES_hh_num!K30)</f>
        <v>104.24247790060856</v>
      </c>
      <c r="L30" s="72">
        <f>IF(RES_hh_emi!L30=0,0,1000000*RES_hh_emi!L30/RES_hh_num!L30)</f>
        <v>108.89022595162815</v>
      </c>
      <c r="M30" s="72">
        <f>IF(RES_hh_emi!M30=0,0,1000000*RES_hh_emi!M30/RES_hh_num!M30)</f>
        <v>107.38975822490833</v>
      </c>
      <c r="N30" s="72">
        <f>IF(RES_hh_emi!N30=0,0,1000000*RES_hh_emi!N30/RES_hh_num!N30)</f>
        <v>105.50359795815585</v>
      </c>
      <c r="O30" s="72">
        <f>IF(RES_hh_emi!O30=0,0,1000000*RES_hh_emi!O30/RES_hh_num!O30)</f>
        <v>105.39279933060411</v>
      </c>
      <c r="P30" s="72">
        <f>IF(RES_hh_emi!P30=0,0,1000000*RES_hh_emi!P30/RES_hh_num!P30)</f>
        <v>105.87945318776391</v>
      </c>
      <c r="Q30" s="72">
        <f>IF(RES_hh_emi!Q30=0,0,1000000*RES_hh_emi!Q30/RES_hh_num!Q30)</f>
        <v>106.16766861940994</v>
      </c>
      <c r="R30" s="72">
        <f>IF(RES_hh_emi!R30=0,0,1000000*RES_hh_emi!R30/RES_hh_num!R30)</f>
        <v>106.24922815445838</v>
      </c>
      <c r="S30" s="72">
        <f>IF(RES_hh_emi!S30=0,0,1000000*RES_hh_emi!S30/RES_hh_num!S30)</f>
        <v>108.83655895719929</v>
      </c>
      <c r="T30" s="72">
        <f>IF(RES_hh_emi!T30=0,0,1000000*RES_hh_emi!T30/RES_hh_num!T30)</f>
        <v>110.30036392095519</v>
      </c>
      <c r="U30" s="72">
        <f>IF(RES_hh_emi!U30=0,0,1000000*RES_hh_emi!U30/RES_hh_num!U30)</f>
        <v>109.65838045208142</v>
      </c>
      <c r="V30" s="72">
        <f>IF(RES_hh_emi!V30=0,0,1000000*RES_hh_emi!V30/RES_hh_num!V30)</f>
        <v>110.64875062591453</v>
      </c>
      <c r="W30" s="72">
        <f>IF(RES_hh_emi!W30=0,0,1000000*RES_hh_emi!W30/RES_hh_num!W30)</f>
        <v>112.49158619597931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208.50590854053004</v>
      </c>
      <c r="C3" s="65">
        <f>IF(RES_hh_fech!C3=0,0,RES_hh_fech!C3/RES_summary!C$19)</f>
        <v>217.00835723667291</v>
      </c>
      <c r="D3" s="65">
        <f>IF(RES_hh_fech!D3=0,0,RES_hh_fech!D3/RES_summary!D$19)</f>
        <v>209.42933364083251</v>
      </c>
      <c r="E3" s="65">
        <f>IF(RES_hh_fech!E3=0,0,RES_hh_fech!E3/RES_summary!E$19)</f>
        <v>214.71984711441289</v>
      </c>
      <c r="F3" s="65">
        <f>IF(RES_hh_fech!F3=0,0,RES_hh_fech!F3/RES_summary!F$19)</f>
        <v>218.57385398443722</v>
      </c>
      <c r="G3" s="65">
        <f>IF(RES_hh_fech!G3=0,0,RES_hh_fech!G3/RES_summary!G$19)</f>
        <v>221.84228195106371</v>
      </c>
      <c r="H3" s="65">
        <f>IF(RES_hh_fech!H3=0,0,RES_hh_fech!H3/RES_summary!H$19)</f>
        <v>216.93855651932145</v>
      </c>
      <c r="I3" s="65">
        <f>IF(RES_hh_fech!I3=0,0,RES_hh_fech!I3/RES_summary!I$19)</f>
        <v>204.03230971475509</v>
      </c>
      <c r="J3" s="65">
        <f>IF(RES_hh_fech!J3=0,0,RES_hh_fech!J3/RES_summary!J$19)</f>
        <v>214.1475783154101</v>
      </c>
      <c r="K3" s="65">
        <f>IF(RES_hh_fech!K3=0,0,RES_hh_fech!K3/RES_summary!K$19)</f>
        <v>198.31434207148243</v>
      </c>
      <c r="L3" s="65">
        <f>IF(RES_hh_fech!L3=0,0,RES_hh_fech!L3/RES_summary!L$19)</f>
        <v>203.54966447914273</v>
      </c>
      <c r="M3" s="65">
        <f>IF(RES_hh_fech!M3=0,0,RES_hh_fech!M3/RES_summary!M$19)</f>
        <v>175.88598277715644</v>
      </c>
      <c r="N3" s="65">
        <f>IF(RES_hh_fech!N3=0,0,RES_hh_fech!N3/RES_summary!N$19)</f>
        <v>164.08642948838994</v>
      </c>
      <c r="O3" s="65">
        <f>IF(RES_hh_fech!O3=0,0,RES_hh_fech!O3/RES_summary!O$19)</f>
        <v>158.07094964987863</v>
      </c>
      <c r="P3" s="65">
        <f>IF(RES_hh_fech!P3=0,0,RES_hh_fech!P3/RES_summary!P$19)</f>
        <v>139.43828344296332</v>
      </c>
      <c r="Q3" s="65">
        <f>IF(RES_hh_fech!Q3=0,0,RES_hh_fech!Q3/RES_summary!Q$19)</f>
        <v>147.57163371684268</v>
      </c>
      <c r="R3" s="65">
        <f>IF(RES_hh_fech!R3=0,0,RES_hh_fech!R3/RES_summary!R$19)</f>
        <v>151.14031149862132</v>
      </c>
      <c r="S3" s="65">
        <f>IF(RES_hh_fech!S3=0,0,RES_hh_fech!S3/RES_summary!S$19)</f>
        <v>141.91858730168764</v>
      </c>
      <c r="T3" s="65">
        <f>IF(RES_hh_fech!T3=0,0,RES_hh_fech!T3/RES_summary!T$19)</f>
        <v>147.62299724122838</v>
      </c>
      <c r="U3" s="65">
        <f>IF(RES_hh_fech!U3=0,0,RES_hh_fech!U3/RES_summary!U$19)</f>
        <v>140.68575176442278</v>
      </c>
      <c r="V3" s="65">
        <f>IF(RES_hh_fech!V3=0,0,RES_hh_fech!V3/RES_summary!V$19)</f>
        <v>149.36089339730151</v>
      </c>
      <c r="W3" s="65">
        <f>IF(RES_hh_fech!W3=0,0,RES_hh_fech!W3/RES_summary!W$19)</f>
        <v>139.12606027849682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170.61885220061066</v>
      </c>
      <c r="C4" s="69">
        <f>IF(RES_hh_fech!C4=0,0,RES_hh_fech!C4/RES_summary!C$19)</f>
        <v>180.21754006035329</v>
      </c>
      <c r="D4" s="69">
        <f>IF(RES_hh_fech!D4=0,0,RES_hh_fech!D4/RES_summary!D$19)</f>
        <v>173.24917955771875</v>
      </c>
      <c r="E4" s="69">
        <f>IF(RES_hh_fech!E4=0,0,RES_hh_fech!E4/RES_summary!E$19)</f>
        <v>180.32603283186364</v>
      </c>
      <c r="F4" s="69">
        <f>IF(RES_hh_fech!F4=0,0,RES_hh_fech!F4/RES_summary!F$19)</f>
        <v>183.91921364644566</v>
      </c>
      <c r="G4" s="69">
        <f>IF(RES_hh_fech!G4=0,0,RES_hh_fech!G4/RES_summary!G$19)</f>
        <v>189.10588994814279</v>
      </c>
      <c r="H4" s="69">
        <f>IF(RES_hh_fech!H4=0,0,RES_hh_fech!H4/RES_summary!H$19)</f>
        <v>185.30185176407565</v>
      </c>
      <c r="I4" s="69">
        <f>IF(RES_hh_fech!I4=0,0,RES_hh_fech!I4/RES_summary!I$19)</f>
        <v>172.49090254842932</v>
      </c>
      <c r="J4" s="69">
        <f>IF(RES_hh_fech!J4=0,0,RES_hh_fech!J4/RES_summary!J$19)</f>
        <v>181.90299672016639</v>
      </c>
      <c r="K4" s="69">
        <f>IF(RES_hh_fech!K4=0,0,RES_hh_fech!K4/RES_summary!K$19)</f>
        <v>165.70214293483474</v>
      </c>
      <c r="L4" s="69">
        <f>IF(RES_hh_fech!L4=0,0,RES_hh_fech!L4/RES_summary!L$19)</f>
        <v>171.42981227004844</v>
      </c>
      <c r="M4" s="69">
        <f>IF(RES_hh_fech!M4=0,0,RES_hh_fech!M4/RES_summary!M$19)</f>
        <v>143.43563072194394</v>
      </c>
      <c r="N4" s="69">
        <f>IF(RES_hh_fech!N4=0,0,RES_hh_fech!N4/RES_summary!N$19)</f>
        <v>130.99837448237378</v>
      </c>
      <c r="O4" s="69">
        <f>IF(RES_hh_fech!O4=0,0,RES_hh_fech!O4/RES_summary!O$19)</f>
        <v>126.20964359716073</v>
      </c>
      <c r="P4" s="69">
        <f>IF(RES_hh_fech!P4=0,0,RES_hh_fech!P4/RES_summary!P$19)</f>
        <v>108.60763479420542</v>
      </c>
      <c r="Q4" s="69">
        <f>IF(RES_hh_fech!Q4=0,0,RES_hh_fech!Q4/RES_summary!Q$19)</f>
        <v>116.52771879398598</v>
      </c>
      <c r="R4" s="69">
        <f>IF(RES_hh_fech!R4=0,0,RES_hh_fech!R4/RES_summary!R$19)</f>
        <v>119.39490185935323</v>
      </c>
      <c r="S4" s="69">
        <f>IF(RES_hh_fech!S4=0,0,RES_hh_fech!S4/RES_summary!S$19)</f>
        <v>110.11125763803277</v>
      </c>
      <c r="T4" s="69">
        <f>IF(RES_hh_fech!T4=0,0,RES_hh_fech!T4/RES_summary!T$19)</f>
        <v>116.00494248605861</v>
      </c>
      <c r="U4" s="69">
        <f>IF(RES_hh_fech!U4=0,0,RES_hh_fech!U4/RES_summary!U$19)</f>
        <v>109.83778914992209</v>
      </c>
      <c r="V4" s="69">
        <f>IF(RES_hh_fech!V4=0,0,RES_hh_fech!V4/RES_summary!V$19)</f>
        <v>117.3271122508001</v>
      </c>
      <c r="W4" s="69">
        <f>IF(RES_hh_fech!W4=0,0,RES_hh_fech!W4/RES_summary!W$19)</f>
        <v>108.96940133470726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149.20913885659539</v>
      </c>
      <c r="C5" s="72">
        <f>IF(RES_hh_fech!C5=0,0,RES_hh_fech!C5/RES_summary!C$19)</f>
        <v>148.43552062534008</v>
      </c>
      <c r="D5" s="72">
        <f>IF(RES_hh_fech!D5=0,0,RES_hh_fech!D5/RES_summary!D$19)</f>
        <v>151.51771148001123</v>
      </c>
      <c r="E5" s="72">
        <f>IF(RES_hh_fech!E5=0,0,RES_hh_fech!E5/RES_summary!E$19)</f>
        <v>153.09220074970318</v>
      </c>
      <c r="F5" s="72">
        <f>IF(RES_hh_fech!F5=0,0,RES_hh_fech!F5/RES_summary!F$19)</f>
        <v>156.02086584098419</v>
      </c>
      <c r="G5" s="72">
        <f>IF(RES_hh_fech!G5=0,0,RES_hh_fech!G5/RES_summary!G$19)</f>
        <v>166.73238152200969</v>
      </c>
      <c r="H5" s="72">
        <f>IF(RES_hh_fech!H5=0,0,RES_hh_fech!H5/RES_summary!H$19)</f>
        <v>162.38052329983995</v>
      </c>
      <c r="I5" s="72">
        <f>IF(RES_hh_fech!I5=0,0,RES_hh_fech!I5/RES_summary!I$19)</f>
        <v>151.76714226669634</v>
      </c>
      <c r="J5" s="72">
        <f>IF(RES_hh_fech!J5=0,0,RES_hh_fech!J5/RES_summary!J$19)</f>
        <v>158.06055168289419</v>
      </c>
      <c r="K5" s="72">
        <f>IF(RES_hh_fech!K5=0,0,RES_hh_fech!K5/RES_summary!K$19)</f>
        <v>156.81482682509164</v>
      </c>
      <c r="L5" s="72">
        <f>IF(RES_hh_fech!L5=0,0,RES_hh_fech!L5/RES_summary!L$19)</f>
        <v>146.248173329401</v>
      </c>
      <c r="M5" s="72">
        <f>IF(RES_hh_fech!M5=0,0,RES_hh_fech!M5/RES_summary!M$19)</f>
        <v>126.1405264024945</v>
      </c>
      <c r="N5" s="72">
        <f>IF(RES_hh_fech!N5=0,0,RES_hh_fech!N5/RES_summary!N$19)</f>
        <v>119.03894502638033</v>
      </c>
      <c r="O5" s="72">
        <f>IF(RES_hh_fech!O5=0,0,RES_hh_fech!O5/RES_summary!O$19)</f>
        <v>118.71195170246595</v>
      </c>
      <c r="P5" s="72">
        <f>IF(RES_hh_fech!P5=0,0,RES_hh_fech!P5/RES_summary!P$19)</f>
        <v>103.43865975976252</v>
      </c>
      <c r="Q5" s="72">
        <f>IF(RES_hh_fech!Q5=0,0,RES_hh_fech!Q5/RES_summary!Q$19)</f>
        <v>109.98783971315116</v>
      </c>
      <c r="R5" s="72">
        <f>IF(RES_hh_fech!R5=0,0,RES_hh_fech!R5/RES_summary!R$19)</f>
        <v>115.72888557237759</v>
      </c>
      <c r="S5" s="72">
        <f>IF(RES_hh_fech!S5=0,0,RES_hh_fech!S5/RES_summary!S$19)</f>
        <v>102.59996402983298</v>
      </c>
      <c r="T5" s="72">
        <f>IF(RES_hh_fech!T5=0,0,RES_hh_fech!T5/RES_summary!T$19)</f>
        <v>115.06122418351147</v>
      </c>
      <c r="U5" s="72">
        <f>IF(RES_hh_fech!U5=0,0,RES_hh_fech!U5/RES_summary!U$19)</f>
        <v>108.95888901668242</v>
      </c>
      <c r="V5" s="72">
        <f>IF(RES_hh_fech!V5=0,0,RES_hh_fech!V5/RES_summary!V$19)</f>
        <v>118.13392286480963</v>
      </c>
      <c r="W5" s="72">
        <f>IF(RES_hh_fech!W5=0,0,RES_hh_fech!W5/RES_summary!W$19)</f>
        <v>110.92152396991489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185.43464125631945</v>
      </c>
      <c r="C6" s="72">
        <f>IF(RES_hh_fech!C6=0,0,RES_hh_fech!C6/RES_summary!C$19)</f>
        <v>192.68841015988764</v>
      </c>
      <c r="D6" s="72">
        <f>IF(RES_hh_fech!D6=0,0,RES_hh_fech!D6/RES_summary!D$19)</f>
        <v>187.9503175896601</v>
      </c>
      <c r="E6" s="72">
        <f>IF(RES_hh_fech!E6=0,0,RES_hh_fech!E6/RES_summary!E$19)</f>
        <v>189.4209406469771</v>
      </c>
      <c r="F6" s="72">
        <f>IF(RES_hh_fech!F6=0,0,RES_hh_fech!F6/RES_summary!F$19)</f>
        <v>192.79918555658909</v>
      </c>
      <c r="G6" s="72">
        <f>IF(RES_hh_fech!G6=0,0,RES_hh_fech!G6/RES_summary!G$19)</f>
        <v>212.9538860213776</v>
      </c>
      <c r="H6" s="72">
        <f>IF(RES_hh_fech!H6=0,0,RES_hh_fech!H6/RES_summary!H$19)</f>
        <v>205.75344238803501</v>
      </c>
      <c r="I6" s="72">
        <f>IF(RES_hh_fech!I6=0,0,RES_hh_fech!I6/RES_summary!I$19)</f>
        <v>205.13060189103496</v>
      </c>
      <c r="J6" s="72">
        <f>IF(RES_hh_fech!J6=0,0,RES_hh_fech!J6/RES_summary!J$19)</f>
        <v>185.78502203388436</v>
      </c>
      <c r="K6" s="72">
        <f>IF(RES_hh_fech!K6=0,0,RES_hh_fech!K6/RES_summary!K$19)</f>
        <v>132.06297244119887</v>
      </c>
      <c r="L6" s="72">
        <f>IF(RES_hh_fech!L6=0,0,RES_hh_fech!L6/RES_summary!L$19)</f>
        <v>174.19805583879921</v>
      </c>
      <c r="M6" s="72">
        <f>IF(RES_hh_fech!M6=0,0,RES_hh_fech!M6/RES_summary!M$19)</f>
        <v>147.02031716363243</v>
      </c>
      <c r="N6" s="72">
        <f>IF(RES_hh_fech!N6=0,0,RES_hh_fech!N6/RES_summary!N$19)</f>
        <v>128.27722609804218</v>
      </c>
      <c r="O6" s="72">
        <f>IF(RES_hh_fech!O6=0,0,RES_hh_fech!O6/RES_summary!O$19)</f>
        <v>138.48422598552375</v>
      </c>
      <c r="P6" s="72">
        <f>IF(RES_hh_fech!P6=0,0,RES_hh_fech!P6/RES_summary!P$19)</f>
        <v>111.68179827708417</v>
      </c>
      <c r="Q6" s="72">
        <f>IF(RES_hh_fech!Q6=0,0,RES_hh_fech!Q6/RES_summary!Q$19)</f>
        <v>106.77894658032746</v>
      </c>
      <c r="R6" s="72">
        <f>IF(RES_hh_fech!R6=0,0,RES_hh_fech!R6/RES_summary!R$19)</f>
        <v>125.55849077433855</v>
      </c>
      <c r="S6" s="72">
        <f>IF(RES_hh_fech!S6=0,0,RES_hh_fech!S6/RES_summary!S$19)</f>
        <v>112.9258178922109</v>
      </c>
      <c r="T6" s="72">
        <f>IF(RES_hh_fech!T6=0,0,RES_hh_fech!T6/RES_summary!T$19)</f>
        <v>122.19538601128899</v>
      </c>
      <c r="U6" s="72">
        <f>IF(RES_hh_fech!U6=0,0,RES_hh_fech!U6/RES_summary!U$19)</f>
        <v>112.85901880012662</v>
      </c>
      <c r="V6" s="72">
        <f>IF(RES_hh_fech!V6=0,0,RES_hh_fech!V6/RES_summary!V$19)</f>
        <v>125.5173505663696</v>
      </c>
      <c r="W6" s="72">
        <f>IF(RES_hh_fech!W6=0,0,RES_hh_fech!W6/RES_summary!W$19)</f>
        <v>111.8010426017037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189.85812720833292</v>
      </c>
      <c r="C7" s="72">
        <f>IF(RES_hh_fech!C7=0,0,RES_hh_fech!C7/RES_summary!C$19)</f>
        <v>201.23369880571366</v>
      </c>
      <c r="D7" s="72">
        <f>IF(RES_hh_fech!D7=0,0,RES_hh_fech!D7/RES_summary!D$19)</f>
        <v>193.69260250139297</v>
      </c>
      <c r="E7" s="72">
        <f>IF(RES_hh_fech!E7=0,0,RES_hh_fech!E7/RES_summary!E$19)</f>
        <v>200.44789072413883</v>
      </c>
      <c r="F7" s="72">
        <f>IF(RES_hh_fech!F7=0,0,RES_hh_fech!F7/RES_summary!F$19)</f>
        <v>202.25297595197023</v>
      </c>
      <c r="G7" s="72">
        <f>IF(RES_hh_fech!G7=0,0,RES_hh_fech!G7/RES_summary!G$19)</f>
        <v>210.78634173890813</v>
      </c>
      <c r="H7" s="72">
        <f>IF(RES_hh_fech!H7=0,0,RES_hh_fech!H7/RES_summary!H$19)</f>
        <v>202.82957416846781</v>
      </c>
      <c r="I7" s="72">
        <f>IF(RES_hh_fech!I7=0,0,RES_hh_fech!I7/RES_summary!I$19)</f>
        <v>191.19806193193057</v>
      </c>
      <c r="J7" s="72">
        <f>IF(RES_hh_fech!J7=0,0,RES_hh_fech!J7/RES_summary!J$19)</f>
        <v>200.67156557423002</v>
      </c>
      <c r="K7" s="72">
        <f>IF(RES_hh_fech!K7=0,0,RES_hh_fech!K7/RES_summary!K$19)</f>
        <v>182.24592669216977</v>
      </c>
      <c r="L7" s="72">
        <f>IF(RES_hh_fech!L7=0,0,RES_hh_fech!L7/RES_summary!L$19)</f>
        <v>188.64484171122371</v>
      </c>
      <c r="M7" s="72">
        <f>IF(RES_hh_fech!M7=0,0,RES_hh_fech!M7/RES_summary!M$19)</f>
        <v>163.83541710514089</v>
      </c>
      <c r="N7" s="72">
        <f>IF(RES_hh_fech!N7=0,0,RES_hh_fech!N7/RES_summary!N$19)</f>
        <v>145.08809717946554</v>
      </c>
      <c r="O7" s="72">
        <f>IF(RES_hh_fech!O7=0,0,RES_hh_fech!O7/RES_summary!O$19)</f>
        <v>138.18710923268975</v>
      </c>
      <c r="P7" s="72">
        <f>IF(RES_hh_fech!P7=0,0,RES_hh_fech!P7/RES_summary!P$19)</f>
        <v>119.3831776764722</v>
      </c>
      <c r="Q7" s="72">
        <f>IF(RES_hh_fech!Q7=0,0,RES_hh_fech!Q7/RES_summary!Q$19)</f>
        <v>130.28933649073915</v>
      </c>
      <c r="R7" s="72">
        <f>IF(RES_hh_fech!R7=0,0,RES_hh_fech!R7/RES_summary!R$19)</f>
        <v>133.22766885186766</v>
      </c>
      <c r="S7" s="72">
        <f>IF(RES_hh_fech!S7=0,0,RES_hh_fech!S7/RES_summary!S$19)</f>
        <v>122.04905867544936</v>
      </c>
      <c r="T7" s="72">
        <f>IF(RES_hh_fech!T7=0,0,RES_hh_fech!T7/RES_summary!T$19)</f>
        <v>124.50745499790456</v>
      </c>
      <c r="U7" s="72">
        <f>IF(RES_hh_fech!U7=0,0,RES_hh_fech!U7/RES_summary!U$19)</f>
        <v>118.45056770693948</v>
      </c>
      <c r="V7" s="72">
        <f>IF(RES_hh_fech!V7=0,0,RES_hh_fech!V7/RES_summary!V$19)</f>
        <v>128.95165847144008</v>
      </c>
      <c r="W7" s="72">
        <f>IF(RES_hh_fech!W7=0,0,RES_hh_fech!W7/RES_summary!W$19)</f>
        <v>116.43223849337343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167.20001324909325</v>
      </c>
      <c r="C8" s="72">
        <f>IF(RES_hh_fech!C8=0,0,RES_hh_fech!C8/RES_summary!C$19)</f>
        <v>179.56478954524914</v>
      </c>
      <c r="D8" s="72">
        <f>IF(RES_hh_fech!D8=0,0,RES_hh_fech!D8/RES_summary!D$19)</f>
        <v>164.03011922405221</v>
      </c>
      <c r="E8" s="72">
        <f>IF(RES_hh_fech!E8=0,0,RES_hh_fech!E8/RES_summary!E$19)</f>
        <v>174.55400295284727</v>
      </c>
      <c r="F8" s="72">
        <f>IF(RES_hh_fech!F8=0,0,RES_hh_fech!F8/RES_summary!F$19)</f>
        <v>181.79512386846901</v>
      </c>
      <c r="G8" s="72">
        <f>IF(RES_hh_fech!G8=0,0,RES_hh_fech!G8/RES_summary!G$19)</f>
        <v>178.13511144915097</v>
      </c>
      <c r="H8" s="72">
        <f>IF(RES_hh_fech!H8=0,0,RES_hh_fech!H8/RES_summary!H$19)</f>
        <v>178.28738724256161</v>
      </c>
      <c r="I8" s="72">
        <f>IF(RES_hh_fech!I8=0,0,RES_hh_fech!I8/RES_summary!I$19)</f>
        <v>160.60164697491825</v>
      </c>
      <c r="J8" s="72">
        <f>IF(RES_hh_fech!J8=0,0,RES_hh_fech!J8/RES_summary!J$19)</f>
        <v>173.41661298211972</v>
      </c>
      <c r="K8" s="72">
        <f>IF(RES_hh_fech!K8=0,0,RES_hh_fech!K8/RES_summary!K$19)</f>
        <v>156.36820677696781</v>
      </c>
      <c r="L8" s="72">
        <f>IF(RES_hh_fech!L8=0,0,RES_hh_fech!L8/RES_summary!L$19)</f>
        <v>167.56389708082838</v>
      </c>
      <c r="M8" s="72">
        <f>IF(RES_hh_fech!M8=0,0,RES_hh_fech!M8/RES_summary!M$19)</f>
        <v>126.64979376129753</v>
      </c>
      <c r="N8" s="72">
        <f>IF(RES_hh_fech!N8=0,0,RES_hh_fech!N8/RES_summary!N$19)</f>
        <v>124.0560825477768</v>
      </c>
      <c r="O8" s="72">
        <f>IF(RES_hh_fech!O8=0,0,RES_hh_fech!O8/RES_summary!O$19)</f>
        <v>121.15665589025966</v>
      </c>
      <c r="P8" s="72">
        <f>IF(RES_hh_fech!P8=0,0,RES_hh_fech!P8/RES_summary!P$19)</f>
        <v>102.93099549131672</v>
      </c>
      <c r="Q8" s="72">
        <f>IF(RES_hh_fech!Q8=0,0,RES_hh_fech!Q8/RES_summary!Q$19)</f>
        <v>108.26201560837818</v>
      </c>
      <c r="R8" s="72">
        <f>IF(RES_hh_fech!R8=0,0,RES_hh_fech!R8/RES_summary!R$19)</f>
        <v>109.30383732833195</v>
      </c>
      <c r="S8" s="72">
        <f>IF(RES_hh_fech!S8=0,0,RES_hh_fech!S8/RES_summary!S$19)</f>
        <v>103.36795985801257</v>
      </c>
      <c r="T8" s="72">
        <f>IF(RES_hh_fech!T8=0,0,RES_hh_fech!T8/RES_summary!T$19)</f>
        <v>111.26464589809837</v>
      </c>
      <c r="U8" s="72">
        <f>IF(RES_hh_fech!U8=0,0,RES_hh_fech!U8/RES_summary!U$19)</f>
        <v>106.79896861131247</v>
      </c>
      <c r="V8" s="72">
        <f>IF(RES_hh_fech!V8=0,0,RES_hh_fech!V8/RES_summary!V$19)</f>
        <v>108.0086521438093</v>
      </c>
      <c r="W8" s="72">
        <f>IF(RES_hh_fech!W8=0,0,RES_hh_fech!W8/RES_summary!W$19)</f>
        <v>107.6785160235514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199.50908806488081</v>
      </c>
      <c r="C9" s="72">
        <f>IF(RES_hh_fech!C9=0,0,RES_hh_fech!C9/RES_summary!C$19)</f>
        <v>198.1168069036776</v>
      </c>
      <c r="D9" s="72">
        <f>IF(RES_hh_fech!D9=0,0,RES_hh_fech!D9/RES_summary!D$19)</f>
        <v>201.09616852545014</v>
      </c>
      <c r="E9" s="72">
        <f>IF(RES_hh_fech!E9=0,0,RES_hh_fech!E9/RES_summary!E$19)</f>
        <v>198.98642462548838</v>
      </c>
      <c r="F9" s="72">
        <f>IF(RES_hh_fech!F9=0,0,RES_hh_fech!F9/RES_summary!F$19)</f>
        <v>195.77749774732257</v>
      </c>
      <c r="G9" s="72">
        <f>IF(RES_hh_fech!G9=0,0,RES_hh_fech!G9/RES_summary!G$19)</f>
        <v>191.78820646982135</v>
      </c>
      <c r="H9" s="72">
        <f>IF(RES_hh_fech!H9=0,0,RES_hh_fech!H9/RES_summary!H$19)</f>
        <v>178.02183528162152</v>
      </c>
      <c r="I9" s="72">
        <f>IF(RES_hh_fech!I9=0,0,RES_hh_fech!I9/RES_summary!I$19)</f>
        <v>198.80763871181381</v>
      </c>
      <c r="J9" s="72">
        <f>IF(RES_hh_fech!J9=0,0,RES_hh_fech!J9/RES_summary!J$19)</f>
        <v>159.05412905894826</v>
      </c>
      <c r="K9" s="72">
        <f>IF(RES_hh_fech!K9=0,0,RES_hh_fech!K9/RES_summary!K$19)</f>
        <v>177.71232977827086</v>
      </c>
      <c r="L9" s="72">
        <f>IF(RES_hh_fech!L9=0,0,RES_hh_fech!L9/RES_summary!L$19)</f>
        <v>165.91882288059372</v>
      </c>
      <c r="M9" s="72">
        <f>IF(RES_hh_fech!M9=0,0,RES_hh_fech!M9/RES_summary!M$19)</f>
        <v>122.40477599957563</v>
      </c>
      <c r="N9" s="72">
        <f>IF(RES_hh_fech!N9=0,0,RES_hh_fech!N9/RES_summary!N$19)</f>
        <v>132.19437672515983</v>
      </c>
      <c r="O9" s="72">
        <f>IF(RES_hh_fech!O9=0,0,RES_hh_fech!O9/RES_summary!O$19)</f>
        <v>121.35477573539951</v>
      </c>
      <c r="P9" s="72">
        <f>IF(RES_hh_fech!P9=0,0,RES_hh_fech!P9/RES_summary!P$19)</f>
        <v>100.48898679991329</v>
      </c>
      <c r="Q9" s="72">
        <f>IF(RES_hh_fech!Q9=0,0,RES_hh_fech!Q9/RES_summary!Q$19)</f>
        <v>121.29576039646427</v>
      </c>
      <c r="R9" s="72">
        <f>IF(RES_hh_fech!R9=0,0,RES_hh_fech!R9/RES_summary!R$19)</f>
        <v>123.05763617784243</v>
      </c>
      <c r="S9" s="72">
        <f>IF(RES_hh_fech!S9=0,0,RES_hh_fech!S9/RES_summary!S$19)</f>
        <v>105.88972203964209</v>
      </c>
      <c r="T9" s="72">
        <f>IF(RES_hh_fech!T9=0,0,RES_hh_fech!T9/RES_summary!T$19)</f>
        <v>120.05597539333176</v>
      </c>
      <c r="U9" s="72">
        <f>IF(RES_hh_fech!U9=0,0,RES_hh_fech!U9/RES_summary!U$19)</f>
        <v>110.26096260902705</v>
      </c>
      <c r="V9" s="72">
        <f>IF(RES_hh_fech!V9=0,0,RES_hh_fech!V9/RES_summary!V$19)</f>
        <v>119.41904202575104</v>
      </c>
      <c r="W9" s="72">
        <f>IF(RES_hh_fech!W9=0,0,RES_hh_fech!W9/RES_summary!W$19)</f>
        <v>118.61672531599437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0</v>
      </c>
      <c r="C11" s="72">
        <f>IF(RES_hh_fech!C11=0,0,RES_hh_fech!C11/RES_summary!C$19)</f>
        <v>0</v>
      </c>
      <c r="D11" s="72">
        <f>IF(RES_hh_fech!D11=0,0,RES_hh_fech!D11/RES_summary!D$19)</f>
        <v>0</v>
      </c>
      <c r="E11" s="72">
        <f>IF(RES_hh_fech!E11=0,0,RES_hh_fech!E11/RES_summary!E$19)</f>
        <v>0</v>
      </c>
      <c r="F11" s="72">
        <f>IF(RES_hh_fech!F11=0,0,RES_hh_fech!F11/RES_summary!F$19)</f>
        <v>0</v>
      </c>
      <c r="G11" s="72">
        <f>IF(RES_hh_fech!G11=0,0,RES_hh_fech!G11/RES_summary!G$19)</f>
        <v>0</v>
      </c>
      <c r="H11" s="72">
        <f>IF(RES_hh_fech!H11=0,0,RES_hh_fech!H11/RES_summary!H$19)</f>
        <v>0</v>
      </c>
      <c r="I11" s="72">
        <f>IF(RES_hh_fech!I11=0,0,RES_hh_fech!I11/RES_summary!I$19)</f>
        <v>0</v>
      </c>
      <c r="J11" s="72">
        <f>IF(RES_hh_fech!J11=0,0,RES_hh_fech!J11/RES_summary!J$19)</f>
        <v>0</v>
      </c>
      <c r="K11" s="72">
        <f>IF(RES_hh_fech!K11=0,0,RES_hh_fech!K11/RES_summary!K$19)</f>
        <v>0</v>
      </c>
      <c r="L11" s="72">
        <f>IF(RES_hh_fech!L11=0,0,RES_hh_fech!L11/RES_summary!L$19)</f>
        <v>0</v>
      </c>
      <c r="M11" s="72">
        <f>IF(RES_hh_fech!M11=0,0,RES_hh_fech!M11/RES_summary!M$19)</f>
        <v>0</v>
      </c>
      <c r="N11" s="72">
        <f>IF(RES_hh_fech!N11=0,0,RES_hh_fech!N11/RES_summary!N$19)</f>
        <v>0</v>
      </c>
      <c r="O11" s="72">
        <f>IF(RES_hh_fech!O11=0,0,RES_hh_fech!O11/RES_summary!O$19)</f>
        <v>0</v>
      </c>
      <c r="P11" s="72">
        <f>IF(RES_hh_fech!P11=0,0,RES_hh_fech!P11/RES_summary!P$19)</f>
        <v>0</v>
      </c>
      <c r="Q11" s="72">
        <f>IF(RES_hh_fech!Q11=0,0,RES_hh_fech!Q11/RES_summary!Q$19)</f>
        <v>0</v>
      </c>
      <c r="R11" s="72">
        <f>IF(RES_hh_fech!R11=0,0,RES_hh_fech!R11/RES_summary!R$19)</f>
        <v>0</v>
      </c>
      <c r="S11" s="72">
        <f>IF(RES_hh_fech!S11=0,0,RES_hh_fech!S11/RES_summary!S$19)</f>
        <v>0</v>
      </c>
      <c r="T11" s="72">
        <f>IF(RES_hh_fech!T11=0,0,RES_hh_fech!T11/RES_summary!T$19)</f>
        <v>0</v>
      </c>
      <c r="U11" s="72">
        <f>IF(RES_hh_fech!U11=0,0,RES_hh_fech!U11/RES_summary!U$19)</f>
        <v>0</v>
      </c>
      <c r="V11" s="72">
        <f>IF(RES_hh_fech!V11=0,0,RES_hh_fech!V11/RES_summary!V$19)</f>
        <v>0</v>
      </c>
      <c r="W11" s="72">
        <f>IF(RES_hh_fech!W11=0,0,RES_hh_fech!W11/RES_summary!W$19)</f>
        <v>0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59.408283046457356</v>
      </c>
      <c r="C12" s="72">
        <f>IF(RES_hh_fech!C12=0,0,RES_hh_fech!C12/RES_summary!C$19)</f>
        <v>71.848083307671217</v>
      </c>
      <c r="D12" s="72">
        <f>IF(RES_hh_fech!D12=0,0,RES_hh_fech!D12/RES_summary!D$19)</f>
        <v>41.623433984362009</v>
      </c>
      <c r="E12" s="72">
        <f>IF(RES_hh_fech!E12=0,0,RES_hh_fech!E12/RES_summary!E$19)</f>
        <v>55.539560080040395</v>
      </c>
      <c r="F12" s="72">
        <f>IF(RES_hh_fech!F12=0,0,RES_hh_fech!F12/RES_summary!F$19)</f>
        <v>55.966603629184242</v>
      </c>
      <c r="G12" s="72">
        <f>IF(RES_hh_fech!G12=0,0,RES_hh_fech!G12/RES_summary!G$19)</f>
        <v>55.513349265187635</v>
      </c>
      <c r="H12" s="72">
        <f>IF(RES_hh_fech!H12=0,0,RES_hh_fech!H12/RES_summary!H$19)</f>
        <v>53.514045572202711</v>
      </c>
      <c r="I12" s="72">
        <f>IF(RES_hh_fech!I12=0,0,RES_hh_fech!I12/RES_summary!I$19)</f>
        <v>52.33817225315736</v>
      </c>
      <c r="J12" s="72">
        <f>IF(RES_hh_fech!J12=0,0,RES_hh_fech!J12/RES_summary!J$19)</f>
        <v>53.391830451485539</v>
      </c>
      <c r="K12" s="72">
        <f>IF(RES_hh_fech!K12=0,0,RES_hh_fech!K12/RES_summary!K$19)</f>
        <v>47.714151162206861</v>
      </c>
      <c r="L12" s="72">
        <f>IF(RES_hh_fech!L12=0,0,RES_hh_fech!L12/RES_summary!L$19)</f>
        <v>45.202283978960402</v>
      </c>
      <c r="M12" s="72">
        <f>IF(RES_hh_fech!M12=0,0,RES_hh_fech!M12/RES_summary!M$19)</f>
        <v>40.063008371126031</v>
      </c>
      <c r="N12" s="72">
        <f>IF(RES_hh_fech!N12=0,0,RES_hh_fech!N12/RES_summary!N$19)</f>
        <v>35.830289542285385</v>
      </c>
      <c r="O12" s="72">
        <f>IF(RES_hh_fech!O12=0,0,RES_hh_fech!O12/RES_summary!O$19)</f>
        <v>32.194673144824755</v>
      </c>
      <c r="P12" s="72">
        <f>IF(RES_hh_fech!P12=0,0,RES_hh_fech!P12/RES_summary!P$19)</f>
        <v>29.217740737942481</v>
      </c>
      <c r="Q12" s="72">
        <f>IF(RES_hh_fech!Q12=0,0,RES_hh_fech!Q12/RES_summary!Q$19)</f>
        <v>28.478896450903509</v>
      </c>
      <c r="R12" s="72">
        <f>IF(RES_hh_fech!R12=0,0,RES_hh_fech!R12/RES_summary!R$19)</f>
        <v>27.721223420412965</v>
      </c>
      <c r="S12" s="72">
        <f>IF(RES_hh_fech!S12=0,0,RES_hh_fech!S12/RES_summary!S$19)</f>
        <v>26.311402978617931</v>
      </c>
      <c r="T12" s="72">
        <f>IF(RES_hh_fech!T12=0,0,RES_hh_fech!T12/RES_summary!T$19)</f>
        <v>25.092868755817904</v>
      </c>
      <c r="U12" s="72">
        <f>IF(RES_hh_fech!U12=0,0,RES_hh_fech!U12/RES_summary!U$19)</f>
        <v>24.280951564017787</v>
      </c>
      <c r="V12" s="72">
        <f>IF(RES_hh_fech!V12=0,0,RES_hh_fech!V12/RES_summary!V$19)</f>
        <v>24.680551687450535</v>
      </c>
      <c r="W12" s="72">
        <f>IF(RES_hh_fech!W12=0,0,RES_hh_fech!W12/RES_summary!W$19)</f>
        <v>25.881509626939785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124.17161285865913</v>
      </c>
      <c r="C13" s="74">
        <f>IF(RES_hh_fech!C13=0,0,RES_hh_fech!C13/RES_summary!C$19)</f>
        <v>144.77468004655478</v>
      </c>
      <c r="D13" s="74">
        <f>IF(RES_hh_fech!D13=0,0,RES_hh_fech!D13/RES_summary!D$19)</f>
        <v>119.67784588861178</v>
      </c>
      <c r="E13" s="74">
        <f>IF(RES_hh_fech!E13=0,0,RES_hh_fech!E13/RES_summary!E$19)</f>
        <v>135.76547939608514</v>
      </c>
      <c r="F13" s="74">
        <f>IF(RES_hh_fech!F13=0,0,RES_hh_fech!F13/RES_summary!F$19)</f>
        <v>145.05452431815493</v>
      </c>
      <c r="G13" s="74">
        <f>IF(RES_hh_fech!G13=0,0,RES_hh_fech!G13/RES_summary!G$19)</f>
        <v>138.00055018176437</v>
      </c>
      <c r="H13" s="74">
        <f>IF(RES_hh_fech!H13=0,0,RES_hh_fech!H13/RES_summary!H$19)</f>
        <v>155.03690526307253</v>
      </c>
      <c r="I13" s="74">
        <f>IF(RES_hh_fech!I13=0,0,RES_hh_fech!I13/RES_summary!I$19)</f>
        <v>137.66333473409736</v>
      </c>
      <c r="J13" s="74">
        <f>IF(RES_hh_fech!J13=0,0,RES_hh_fech!J13/RES_summary!J$19)</f>
        <v>151.04809838443288</v>
      </c>
      <c r="K13" s="74">
        <f>IF(RES_hh_fech!K13=0,0,RES_hh_fech!K13/RES_summary!K$19)</f>
        <v>114.69002261243395</v>
      </c>
      <c r="L13" s="74">
        <f>IF(RES_hh_fech!L13=0,0,RES_hh_fech!L13/RES_summary!L$19)</f>
        <v>139.8521676301898</v>
      </c>
      <c r="M13" s="74">
        <f>IF(RES_hh_fech!M13=0,0,RES_hh_fech!M13/RES_summary!M$19)</f>
        <v>123.41113739661846</v>
      </c>
      <c r="N13" s="74">
        <f>IF(RES_hh_fech!N13=0,0,RES_hh_fech!N13/RES_summary!N$19)</f>
        <v>111.79699225935119</v>
      </c>
      <c r="O13" s="74">
        <f>IF(RES_hh_fech!O13=0,0,RES_hh_fech!O13/RES_summary!O$19)</f>
        <v>105.99524831542757</v>
      </c>
      <c r="P13" s="74">
        <f>IF(RES_hh_fech!P13=0,0,RES_hh_fech!P13/RES_summary!P$19)</f>
        <v>94.617253532202952</v>
      </c>
      <c r="Q13" s="74">
        <f>IF(RES_hh_fech!Q13=0,0,RES_hh_fech!Q13/RES_summary!Q$19)</f>
        <v>100.7017582722801</v>
      </c>
      <c r="R13" s="74">
        <f>IF(RES_hh_fech!R13=0,0,RES_hh_fech!R13/RES_summary!R$19)</f>
        <v>97.979890922477324</v>
      </c>
      <c r="S13" s="74">
        <f>IF(RES_hh_fech!S13=0,0,RES_hh_fech!S13/RES_summary!S$19)</f>
        <v>98.803982653056423</v>
      </c>
      <c r="T13" s="74">
        <f>IF(RES_hh_fech!T13=0,0,RES_hh_fech!T13/RES_summary!T$19)</f>
        <v>103.29197475101718</v>
      </c>
      <c r="U13" s="74">
        <f>IF(RES_hh_fech!U13=0,0,RES_hh_fech!U13/RES_summary!U$19)</f>
        <v>96.768205839374815</v>
      </c>
      <c r="V13" s="74">
        <f>IF(RES_hh_fech!V13=0,0,RES_hh_fech!V13/RES_summary!V$19)</f>
        <v>106.93043329384601</v>
      </c>
      <c r="W13" s="74">
        <f>IF(RES_hh_fech!W13=0,0,RES_hh_fech!W13/RES_summary!W$19)</f>
        <v>100.07126593868826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1.7059436216693542</v>
      </c>
      <c r="C14" s="76">
        <f>IF(RES_hh_fech!C14=0,0,RES_hh_fech!C14/RES_summary!C$19)</f>
        <v>1.7828375335774687</v>
      </c>
      <c r="D14" s="76">
        <f>IF(RES_hh_fech!D14=0,0,RES_hh_fech!D14/RES_summary!D$19)</f>
        <v>1.7230777121660181</v>
      </c>
      <c r="E14" s="76">
        <f>IF(RES_hh_fech!E14=0,0,RES_hh_fech!E14/RES_summary!E$19)</f>
        <v>1.7921263418546096</v>
      </c>
      <c r="F14" s="76">
        <f>IF(RES_hh_fech!F14=0,0,RES_hh_fech!F14/RES_summary!F$19)</f>
        <v>1.8333308689504775</v>
      </c>
      <c r="G14" s="76">
        <f>IF(RES_hh_fech!G14=0,0,RES_hh_fech!G14/RES_summary!G$19)</f>
        <v>1.8940815691891033</v>
      </c>
      <c r="H14" s="76">
        <f>IF(RES_hh_fech!H14=0,0,RES_hh_fech!H14/RES_summary!H$19)</f>
        <v>1.8447933624753734</v>
      </c>
      <c r="I14" s="76">
        <f>IF(RES_hh_fech!I14=0,0,RES_hh_fech!I14/RES_summary!I$19)</f>
        <v>1.7331858572043362</v>
      </c>
      <c r="J14" s="76">
        <f>IF(RES_hh_fech!J14=0,0,RES_hh_fech!J14/RES_summary!J$19)</f>
        <v>1.8672636816087103</v>
      </c>
      <c r="K14" s="76">
        <f>IF(RES_hh_fech!K14=0,0,RES_hh_fech!K14/RES_summary!K$19)</f>
        <v>1.7267763372128464</v>
      </c>
      <c r="L14" s="76">
        <f>IF(RES_hh_fech!L14=0,0,RES_hh_fech!L14/RES_summary!L$19)</f>
        <v>1.8083954069524413</v>
      </c>
      <c r="M14" s="76">
        <f>IF(RES_hh_fech!M14=0,0,RES_hh_fech!M14/RES_summary!M$19)</f>
        <v>1.48524756355364</v>
      </c>
      <c r="N14" s="76">
        <f>IF(RES_hh_fech!N14=0,0,RES_hh_fech!N14/RES_summary!N$19)</f>
        <v>1.3750053636830002</v>
      </c>
      <c r="O14" s="76">
        <f>IF(RES_hh_fech!O14=0,0,RES_hh_fech!O14/RES_summary!O$19)</f>
        <v>1.3194538363635016</v>
      </c>
      <c r="P14" s="76">
        <f>IF(RES_hh_fech!P14=0,0,RES_hh_fech!P14/RES_summary!P$19)</f>
        <v>1.1173359034629478</v>
      </c>
      <c r="Q14" s="76">
        <f>IF(RES_hh_fech!Q14=0,0,RES_hh_fech!Q14/RES_summary!Q$19)</f>
        <v>1.2248070691699877</v>
      </c>
      <c r="R14" s="76">
        <f>IF(RES_hh_fech!R14=0,0,RES_hh_fech!R14/RES_summary!R$19)</f>
        <v>1.2754270685786759</v>
      </c>
      <c r="S14" s="76">
        <f>IF(RES_hh_fech!S14=0,0,RES_hh_fech!S14/RES_summary!S$19)</f>
        <v>1.2116691793907026</v>
      </c>
      <c r="T14" s="76">
        <f>IF(RES_hh_fech!T14=0,0,RES_hh_fech!T14/RES_summary!T$19)</f>
        <v>1.3195304392745439</v>
      </c>
      <c r="U14" s="76">
        <f>IF(RES_hh_fech!U14=0,0,RES_hh_fech!U14/RES_summary!U$19)</f>
        <v>1.2867452470785159</v>
      </c>
      <c r="V14" s="76">
        <f>IF(RES_hh_fech!V14=0,0,RES_hh_fech!V14/RES_summary!V$19)</f>
        <v>1.4104149648568389</v>
      </c>
      <c r="W14" s="76">
        <f>IF(RES_hh_fech!W14=0,0,RES_hh_fech!W14/RES_summary!W$19)</f>
        <v>1.3419316661030332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8.849823490304342E-3</v>
      </c>
      <c r="C15" s="69">
        <f>IF(RES_hh_fech!C15=0,0,RES_hh_fech!C15/RES_summary!C$19)</f>
        <v>7.9829898563614794E-3</v>
      </c>
      <c r="D15" s="69">
        <f>IF(RES_hh_fech!D15=0,0,RES_hh_fech!D15/RES_summary!D$19)</f>
        <v>8.9514400399164709E-3</v>
      </c>
      <c r="E15" s="69">
        <f>IF(RES_hh_fech!E15=0,0,RES_hh_fech!E15/RES_summary!E$19)</f>
        <v>8.9418443343725739E-3</v>
      </c>
      <c r="F15" s="69">
        <f>IF(RES_hh_fech!F15=0,0,RES_hh_fech!F15/RES_summary!F$19)</f>
        <v>9.2396431095902471E-3</v>
      </c>
      <c r="G15" s="69">
        <f>IF(RES_hh_fech!G15=0,0,RES_hh_fech!G15/RES_summary!G$19)</f>
        <v>9.4075745854058819E-3</v>
      </c>
      <c r="H15" s="69">
        <f>IF(RES_hh_fech!H15=0,0,RES_hh_fech!H15/RES_summary!H$19)</f>
        <v>1.1309067887141472E-2</v>
      </c>
      <c r="I15" s="69">
        <f>IF(RES_hh_fech!I15=0,0,RES_hh_fech!I15/RES_summary!I$19)</f>
        <v>1.2627975129510329E-2</v>
      </c>
      <c r="J15" s="69">
        <f>IF(RES_hh_fech!J15=0,0,RES_hh_fech!J15/RES_summary!J$19)</f>
        <v>1.3496692565928481E-2</v>
      </c>
      <c r="K15" s="69">
        <f>IF(RES_hh_fech!K15=0,0,RES_hh_fech!K15/RES_summary!K$19)</f>
        <v>1.3789812260879998E-2</v>
      </c>
      <c r="L15" s="69">
        <f>IF(RES_hh_fech!L15=0,0,RES_hh_fech!L15/RES_summary!L$19)</f>
        <v>1.4993477709814374E-2</v>
      </c>
      <c r="M15" s="69">
        <f>IF(RES_hh_fech!M15=0,0,RES_hh_fech!M15/RES_summary!M$19)</f>
        <v>1.4785960296752219E-2</v>
      </c>
      <c r="N15" s="69">
        <f>IF(RES_hh_fech!N15=0,0,RES_hh_fech!N15/RES_summary!N$19)</f>
        <v>1.6358573377941783E-2</v>
      </c>
      <c r="O15" s="69">
        <f>IF(RES_hh_fech!O15=0,0,RES_hh_fech!O15/RES_summary!O$19)</f>
        <v>1.5067416720559215E-2</v>
      </c>
      <c r="P15" s="69">
        <f>IF(RES_hh_fech!P15=0,0,RES_hh_fech!P15/RES_summary!P$19)</f>
        <v>1.6237783320822992E-2</v>
      </c>
      <c r="Q15" s="69">
        <f>IF(RES_hh_fech!Q15=0,0,RES_hh_fech!Q15/RES_summary!Q$19)</f>
        <v>1.538955707322868E-2</v>
      </c>
      <c r="R15" s="69">
        <f>IF(RES_hh_fech!R15=0,0,RES_hh_fech!R15/RES_summary!R$19)</f>
        <v>1.4948225563706546E-2</v>
      </c>
      <c r="S15" s="69">
        <f>IF(RES_hh_fech!S15=0,0,RES_hh_fech!S15/RES_summary!S$19)</f>
        <v>1.4020795684041765E-2</v>
      </c>
      <c r="T15" s="69">
        <f>IF(RES_hh_fech!T15=0,0,RES_hh_fech!T15/RES_summary!T$19)</f>
        <v>1.32165930174435E-2</v>
      </c>
      <c r="U15" s="69">
        <f>IF(RES_hh_fech!U15=0,0,RES_hh_fech!U15/RES_summary!U$19)</f>
        <v>1.312976679877513E-2</v>
      </c>
      <c r="V15" s="69">
        <f>IF(RES_hh_fech!V15=0,0,RES_hh_fech!V15/RES_summary!V$19)</f>
        <v>1.2996613777580707E-2</v>
      </c>
      <c r="W15" s="69">
        <f>IF(RES_hh_fech!W15=0,0,RES_hh_fech!W15/RES_summary!W$19)</f>
        <v>1.2107147767172878E-2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8.849823490304342E-3</v>
      </c>
      <c r="C16" s="72">
        <f>IF(RES_hh_fech!C16=0,0,RES_hh_fech!C16/RES_summary!C$19)</f>
        <v>7.9829898563614794E-3</v>
      </c>
      <c r="D16" s="72">
        <f>IF(RES_hh_fech!D16=0,0,RES_hh_fech!D16/RES_summary!D$19)</f>
        <v>8.9514400399164709E-3</v>
      </c>
      <c r="E16" s="72">
        <f>IF(RES_hh_fech!E16=0,0,RES_hh_fech!E16/RES_summary!E$19)</f>
        <v>8.9418443343725739E-3</v>
      </c>
      <c r="F16" s="72">
        <f>IF(RES_hh_fech!F16=0,0,RES_hh_fech!F16/RES_summary!F$19)</f>
        <v>9.2396431095902471E-3</v>
      </c>
      <c r="G16" s="72">
        <f>IF(RES_hh_fech!G16=0,0,RES_hh_fech!G16/RES_summary!G$19)</f>
        <v>9.4075745854058819E-3</v>
      </c>
      <c r="H16" s="72">
        <f>IF(RES_hh_fech!H16=0,0,RES_hh_fech!H16/RES_summary!H$19)</f>
        <v>1.1309067887141472E-2</v>
      </c>
      <c r="I16" s="72">
        <f>IF(RES_hh_fech!I16=0,0,RES_hh_fech!I16/RES_summary!I$19)</f>
        <v>1.2627975129510329E-2</v>
      </c>
      <c r="J16" s="72">
        <f>IF(RES_hh_fech!J16=0,0,RES_hh_fech!J16/RES_summary!J$19)</f>
        <v>1.3496692565928481E-2</v>
      </c>
      <c r="K16" s="72">
        <f>IF(RES_hh_fech!K16=0,0,RES_hh_fech!K16/RES_summary!K$19)</f>
        <v>1.3789812260879998E-2</v>
      </c>
      <c r="L16" s="72">
        <f>IF(RES_hh_fech!L16=0,0,RES_hh_fech!L16/RES_summary!L$19)</f>
        <v>1.4993477709814374E-2</v>
      </c>
      <c r="M16" s="72">
        <f>IF(RES_hh_fech!M16=0,0,RES_hh_fech!M16/RES_summary!M$19)</f>
        <v>1.4785960296752219E-2</v>
      </c>
      <c r="N16" s="72">
        <f>IF(RES_hh_fech!N16=0,0,RES_hh_fech!N16/RES_summary!N$19)</f>
        <v>1.6358573377941783E-2</v>
      </c>
      <c r="O16" s="72">
        <f>IF(RES_hh_fech!O16=0,0,RES_hh_fech!O16/RES_summary!O$19)</f>
        <v>1.5067416720559215E-2</v>
      </c>
      <c r="P16" s="72">
        <f>IF(RES_hh_fech!P16=0,0,RES_hh_fech!P16/RES_summary!P$19)</f>
        <v>1.6237783320822992E-2</v>
      </c>
      <c r="Q16" s="72">
        <f>IF(RES_hh_fech!Q16=0,0,RES_hh_fech!Q16/RES_summary!Q$19)</f>
        <v>1.538955707322868E-2</v>
      </c>
      <c r="R16" s="72">
        <f>IF(RES_hh_fech!R16=0,0,RES_hh_fech!R16/RES_summary!R$19)</f>
        <v>1.4948225563706546E-2</v>
      </c>
      <c r="S16" s="72">
        <f>IF(RES_hh_fech!S16=0,0,RES_hh_fech!S16/RES_summary!S$19)</f>
        <v>1.4020795684041765E-2</v>
      </c>
      <c r="T16" s="72">
        <f>IF(RES_hh_fech!T16=0,0,RES_hh_fech!T16/RES_summary!T$19)</f>
        <v>1.32165930174435E-2</v>
      </c>
      <c r="U16" s="72">
        <f>IF(RES_hh_fech!U16=0,0,RES_hh_fech!U16/RES_summary!U$19)</f>
        <v>1.312976679877513E-2</v>
      </c>
      <c r="V16" s="72">
        <f>IF(RES_hh_fech!V16=0,0,RES_hh_fech!V16/RES_summary!V$19)</f>
        <v>1.2996613777580707E-2</v>
      </c>
      <c r="W16" s="72">
        <f>IF(RES_hh_fech!W16=0,0,RES_hh_fech!W16/RES_summary!W$19)</f>
        <v>1.2107147767172878E-2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33.127773098959487</v>
      </c>
      <c r="C17" s="69">
        <f>IF(RES_hh_fech!C17=0,0,RES_hh_fech!C17/RES_summary!C$19)</f>
        <v>32.137285588027432</v>
      </c>
      <c r="D17" s="69">
        <f>IF(RES_hh_fech!D17=0,0,RES_hh_fech!D17/RES_summary!D$19)</f>
        <v>31.612502178022602</v>
      </c>
      <c r="E17" s="69">
        <f>IF(RES_hh_fech!E17=0,0,RES_hh_fech!E17/RES_summary!E$19)</f>
        <v>29.830857620082874</v>
      </c>
      <c r="F17" s="69">
        <f>IF(RES_hh_fech!F17=0,0,RES_hh_fech!F17/RES_summary!F$19)</f>
        <v>30.112306975590926</v>
      </c>
      <c r="G17" s="69">
        <f>IF(RES_hh_fech!G17=0,0,RES_hh_fech!G17/RES_summary!G$19)</f>
        <v>28.395290807288621</v>
      </c>
      <c r="H17" s="69">
        <f>IF(RES_hh_fech!H17=0,0,RES_hh_fech!H17/RES_summary!H$19)</f>
        <v>27.406422987733926</v>
      </c>
      <c r="I17" s="69">
        <f>IF(RES_hh_fech!I17=0,0,RES_hh_fech!I17/RES_summary!I$19)</f>
        <v>27.324047751151202</v>
      </c>
      <c r="J17" s="69">
        <f>IF(RES_hh_fech!J17=0,0,RES_hh_fech!J17/RES_summary!J$19)</f>
        <v>28.177546589480517</v>
      </c>
      <c r="K17" s="69">
        <f>IF(RES_hh_fech!K17=0,0,RES_hh_fech!K17/RES_summary!K$19)</f>
        <v>28.622973268850394</v>
      </c>
      <c r="L17" s="69">
        <f>IF(RES_hh_fech!L17=0,0,RES_hh_fech!L17/RES_summary!L$19)</f>
        <v>28.17768401027444</v>
      </c>
      <c r="M17" s="69">
        <f>IF(RES_hh_fech!M17=0,0,RES_hh_fech!M17/RES_summary!M$19)</f>
        <v>28.481955533782735</v>
      </c>
      <c r="N17" s="69">
        <f>IF(RES_hh_fech!N17=0,0,RES_hh_fech!N17/RES_summary!N$19)</f>
        <v>29.119882549635211</v>
      </c>
      <c r="O17" s="69">
        <f>IF(RES_hh_fech!O17=0,0,RES_hh_fech!O17/RES_summary!O$19)</f>
        <v>28.049676746531166</v>
      </c>
      <c r="P17" s="69">
        <f>IF(RES_hh_fech!P17=0,0,RES_hh_fech!P17/RES_summary!P$19)</f>
        <v>26.953194773597669</v>
      </c>
      <c r="Q17" s="69">
        <f>IF(RES_hh_fech!Q17=0,0,RES_hh_fech!Q17/RES_summary!Q$19)</f>
        <v>27.146644581673428</v>
      </c>
      <c r="R17" s="69">
        <f>IF(RES_hh_fech!R17=0,0,RES_hh_fech!R17/RES_summary!R$19)</f>
        <v>27.860786385539001</v>
      </c>
      <c r="S17" s="69">
        <f>IF(RES_hh_fech!S17=0,0,RES_hh_fech!S17/RES_summary!S$19)</f>
        <v>27.959386036959998</v>
      </c>
      <c r="T17" s="69">
        <f>IF(RES_hh_fech!T17=0,0,RES_hh_fech!T17/RES_summary!T$19)</f>
        <v>27.802039484049779</v>
      </c>
      <c r="U17" s="69">
        <f>IF(RES_hh_fech!U17=0,0,RES_hh_fech!U17/RES_summary!U$19)</f>
        <v>27.117850350762648</v>
      </c>
      <c r="V17" s="69">
        <f>IF(RES_hh_fech!V17=0,0,RES_hh_fech!V17/RES_summary!V$19)</f>
        <v>28.215846615177441</v>
      </c>
      <c r="W17" s="69">
        <f>IF(RES_hh_fech!W17=0,0,RES_hh_fech!W17/RES_summary!W$19)</f>
        <v>26.385220728012428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30.385641515698307</v>
      </c>
      <c r="C18" s="72">
        <f>IF(RES_hh_fech!C18=0,0,RES_hh_fech!C18/RES_summary!C$19)</f>
        <v>27.579808360787009</v>
      </c>
      <c r="D18" s="72">
        <f>IF(RES_hh_fech!D18=0,0,RES_hh_fech!D18/RES_summary!D$19)</f>
        <v>28.648355510104935</v>
      </c>
      <c r="E18" s="72">
        <f>IF(RES_hh_fech!E18=0,0,RES_hh_fech!E18/RES_summary!E$19)</f>
        <v>26.004366117497337</v>
      </c>
      <c r="F18" s="72">
        <f>IF(RES_hh_fech!F18=0,0,RES_hh_fech!F18/RES_summary!F$19)</f>
        <v>25.994579460998128</v>
      </c>
      <c r="G18" s="72">
        <f>IF(RES_hh_fech!G18=0,0,RES_hh_fech!G18/RES_summary!G$19)</f>
        <v>25.31222618503833</v>
      </c>
      <c r="H18" s="72">
        <f>IF(RES_hh_fech!H18=0,0,RES_hh_fech!H18/RES_summary!H$19)</f>
        <v>24.021453317499571</v>
      </c>
      <c r="I18" s="72">
        <f>IF(RES_hh_fech!I18=0,0,RES_hh_fech!I18/RES_summary!I$19)</f>
        <v>23.868574631615516</v>
      </c>
      <c r="J18" s="72">
        <f>IF(RES_hh_fech!J18=0,0,RES_hh_fech!J18/RES_summary!J$19)</f>
        <v>24.003987282816023</v>
      </c>
      <c r="K18" s="72">
        <f>IF(RES_hh_fech!K18=0,0,RES_hh_fech!K18/RES_summary!K$19)</f>
        <v>27.338856722578541</v>
      </c>
      <c r="L18" s="72">
        <f>IF(RES_hh_fech!L18=0,0,RES_hh_fech!L18/RES_summary!L$19)</f>
        <v>24.032875790002659</v>
      </c>
      <c r="M18" s="72">
        <f>IF(RES_hh_fech!M18=0,0,RES_hh_fech!M18/RES_summary!M$19)</f>
        <v>24.350992226866886</v>
      </c>
      <c r="N18" s="72">
        <f>IF(RES_hh_fech!N18=0,0,RES_hh_fech!N18/RES_summary!N$19)</f>
        <v>24.421743550352353</v>
      </c>
      <c r="O18" s="72">
        <f>IF(RES_hh_fech!O18=0,0,RES_hh_fech!O18/RES_summary!O$19)</f>
        <v>24.092622237221097</v>
      </c>
      <c r="P18" s="72">
        <f>IF(RES_hh_fech!P18=0,0,RES_hh_fech!P18/RES_summary!P$19)</f>
        <v>23.869141578984639</v>
      </c>
      <c r="Q18" s="72">
        <f>IF(RES_hh_fech!Q18=0,0,RES_hh_fech!Q18/RES_summary!Q$19)</f>
        <v>23.914065785271461</v>
      </c>
      <c r="R18" s="72">
        <f>IF(RES_hh_fech!R18=0,0,RES_hh_fech!R18/RES_summary!R$19)</f>
        <v>25.154898254532785</v>
      </c>
      <c r="S18" s="72">
        <f>IF(RES_hh_fech!S18=0,0,RES_hh_fech!S18/RES_summary!S$19)</f>
        <v>24.175940342507459</v>
      </c>
      <c r="T18" s="72">
        <f>IF(RES_hh_fech!T18=0,0,RES_hh_fech!T18/RES_summary!T$19)</f>
        <v>25.344454906320955</v>
      </c>
      <c r="U18" s="72">
        <f>IF(RES_hh_fech!U18=0,0,RES_hh_fech!U18/RES_summary!U$19)</f>
        <v>24.500543328031522</v>
      </c>
      <c r="V18" s="72">
        <f>IF(RES_hh_fech!V18=0,0,RES_hh_fech!V18/RES_summary!V$19)</f>
        <v>26.130036378297497</v>
      </c>
      <c r="W18" s="72">
        <f>IF(RES_hh_fech!W18=0,0,RES_hh_fech!W18/RES_summary!W$19)</f>
        <v>24.407307763463216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32.925003519582155</v>
      </c>
      <c r="C19" s="72">
        <f>IF(RES_hh_fech!C19=0,0,RES_hh_fech!C19/RES_summary!C$19)</f>
        <v>31.7492700813048</v>
      </c>
      <c r="D19" s="72">
        <f>IF(RES_hh_fech!D19=0,0,RES_hh_fech!D19/RES_summary!D$19)</f>
        <v>30.708788053716258</v>
      </c>
      <c r="E19" s="72">
        <f>IF(RES_hh_fech!E19=0,0,RES_hh_fech!E19/RES_summary!E$19)</f>
        <v>29.559451232347648</v>
      </c>
      <c r="F19" s="72">
        <f>IF(RES_hh_fech!F19=0,0,RES_hh_fech!F19/RES_summary!F$19)</f>
        <v>28.800247142846921</v>
      </c>
      <c r="G19" s="72">
        <f>IF(RES_hh_fech!G19=0,0,RES_hh_fech!G19/RES_summary!G$19)</f>
        <v>27.977338186316857</v>
      </c>
      <c r="H19" s="72">
        <f>IF(RES_hh_fech!H19=0,0,RES_hh_fech!H19/RES_summary!H$19)</f>
        <v>27.393972339191492</v>
      </c>
      <c r="I19" s="72">
        <f>IF(RES_hh_fech!I19=0,0,RES_hh_fech!I19/RES_summary!I$19)</f>
        <v>27.50018569803013</v>
      </c>
      <c r="J19" s="72">
        <f>IF(RES_hh_fech!J19=0,0,RES_hh_fech!J19/RES_summary!J$19)</f>
        <v>27.343564114171187</v>
      </c>
      <c r="K19" s="72">
        <f>IF(RES_hh_fech!K19=0,0,RES_hh_fech!K19/RES_summary!K$19)</f>
        <v>27.414186164195346</v>
      </c>
      <c r="L19" s="72">
        <f>IF(RES_hh_fech!L19=0,0,RES_hh_fech!L19/RES_summary!L$19)</f>
        <v>27.405044767577415</v>
      </c>
      <c r="M19" s="72">
        <f>IF(RES_hh_fech!M19=0,0,RES_hh_fech!M19/RES_summary!M$19)</f>
        <v>28.985537524604307</v>
      </c>
      <c r="N19" s="72">
        <f>IF(RES_hh_fech!N19=0,0,RES_hh_fech!N19/RES_summary!N$19)</f>
        <v>26.736384841669643</v>
      </c>
      <c r="O19" s="72">
        <f>IF(RES_hh_fech!O19=0,0,RES_hh_fech!O19/RES_summary!O$19)</f>
        <v>29.196591007948665</v>
      </c>
      <c r="P19" s="72">
        <f>IF(RES_hh_fech!P19=0,0,RES_hh_fech!P19/RES_summary!P$19)</f>
        <v>26.393739850528124</v>
      </c>
      <c r="Q19" s="72">
        <f>IF(RES_hh_fech!Q19=0,0,RES_hh_fech!Q19/RES_summary!Q$19)</f>
        <v>23.445173413914748</v>
      </c>
      <c r="R19" s="72">
        <f>IF(RES_hh_fech!R19=0,0,RES_hh_fech!R19/RES_summary!R$19)</f>
        <v>27.269157923860497</v>
      </c>
      <c r="S19" s="72">
        <f>IF(RES_hh_fech!S19=0,0,RES_hh_fech!S19/RES_summary!S$19)</f>
        <v>26.499149458511503</v>
      </c>
      <c r="T19" s="72">
        <f>IF(RES_hh_fech!T19=0,0,RES_hh_fech!T19/RES_summary!T$19)</f>
        <v>26.363856333426529</v>
      </c>
      <c r="U19" s="72">
        <f>IF(RES_hh_fech!U19=0,0,RES_hh_fech!U19/RES_summary!U$19)</f>
        <v>24.63205770596262</v>
      </c>
      <c r="V19" s="72">
        <f>IF(RES_hh_fech!V19=0,0,RES_hh_fech!V19/RES_summary!V$19)</f>
        <v>26.687078115684606</v>
      </c>
      <c r="W19" s="72">
        <f>IF(RES_hh_fech!W19=0,0,RES_hh_fech!W19/RES_summary!W$19)</f>
        <v>23.440741650064989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36.281173162151944</v>
      </c>
      <c r="C20" s="72">
        <f>IF(RES_hh_fech!C20=0,0,RES_hh_fech!C20/RES_summary!C$19)</f>
        <v>35.450013734826292</v>
      </c>
      <c r="D20" s="72">
        <f>IF(RES_hh_fech!D20=0,0,RES_hh_fech!D20/RES_summary!D$19)</f>
        <v>35.103698656133837</v>
      </c>
      <c r="E20" s="72">
        <f>IF(RES_hh_fech!E20=0,0,RES_hh_fech!E20/RES_summary!E$19)</f>
        <v>32.971295130255434</v>
      </c>
      <c r="F20" s="72">
        <f>IF(RES_hh_fech!F20=0,0,RES_hh_fech!F20/RES_summary!F$19)</f>
        <v>32.961279623549494</v>
      </c>
      <c r="G20" s="72">
        <f>IF(RES_hh_fech!G20=0,0,RES_hh_fech!G20/RES_summary!G$19)</f>
        <v>31.593141583359184</v>
      </c>
      <c r="H20" s="72">
        <f>IF(RES_hh_fech!H20=0,0,RES_hh_fech!H20/RES_summary!H$19)</f>
        <v>29.968050084452955</v>
      </c>
      <c r="I20" s="72">
        <f>IF(RES_hh_fech!I20=0,0,RES_hh_fech!I20/RES_summary!I$19)</f>
        <v>30.381342916344192</v>
      </c>
      <c r="J20" s="72">
        <f>IF(RES_hh_fech!J20=0,0,RES_hh_fech!J20/RES_summary!J$19)</f>
        <v>31.225832929202543</v>
      </c>
      <c r="K20" s="72">
        <f>IF(RES_hh_fech!K20=0,0,RES_hh_fech!K20/RES_summary!K$19)</f>
        <v>31.6325231586837</v>
      </c>
      <c r="L20" s="72">
        <f>IF(RES_hh_fech!L20=0,0,RES_hh_fech!L20/RES_summary!L$19)</f>
        <v>30.801563735530731</v>
      </c>
      <c r="M20" s="72">
        <f>IF(RES_hh_fech!M20=0,0,RES_hh_fech!M20/RES_summary!M$19)</f>
        <v>32.568848336710147</v>
      </c>
      <c r="N20" s="72">
        <f>IF(RES_hh_fech!N20=0,0,RES_hh_fech!N20/RES_summary!N$19)</f>
        <v>32.871655536985742</v>
      </c>
      <c r="O20" s="72">
        <f>IF(RES_hh_fech!O20=0,0,RES_hh_fech!O20/RES_summary!O$19)</f>
        <v>31.066581246794218</v>
      </c>
      <c r="P20" s="72">
        <f>IF(RES_hh_fech!P20=0,0,RES_hh_fech!P20/RES_summary!P$19)</f>
        <v>29.647657030682446</v>
      </c>
      <c r="Q20" s="72">
        <f>IF(RES_hh_fech!Q20=0,0,RES_hh_fech!Q20/RES_summary!Q$19)</f>
        <v>30.385039710508799</v>
      </c>
      <c r="R20" s="72">
        <f>IF(RES_hh_fech!R20=0,0,RES_hh_fech!R20/RES_summary!R$19)</f>
        <v>31.14704332515922</v>
      </c>
      <c r="S20" s="72">
        <f>IF(RES_hh_fech!S20=0,0,RES_hh_fech!S20/RES_summary!S$19)</f>
        <v>30.920375675772888</v>
      </c>
      <c r="T20" s="72">
        <f>IF(RES_hh_fech!T20=0,0,RES_hh_fech!T20/RES_summary!T$19)</f>
        <v>29.737258633168665</v>
      </c>
      <c r="U20" s="72">
        <f>IF(RES_hh_fech!U20=0,0,RES_hh_fech!U20/RES_summary!U$19)</f>
        <v>28.953731865475667</v>
      </c>
      <c r="V20" s="72">
        <f>IF(RES_hh_fech!V20=0,0,RES_hh_fech!V20/RES_summary!V$19)</f>
        <v>30.621326449405167</v>
      </c>
      <c r="W20" s="72">
        <f>IF(RES_hh_fech!W20=0,0,RES_hh_fech!W20/RES_summary!W$19)</f>
        <v>27.478383650621453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34.544461147054953</v>
      </c>
      <c r="C21" s="72">
        <f>IF(RES_hh_fech!C21=0,0,RES_hh_fech!C21/RES_summary!C$19)</f>
        <v>34.104755492218956</v>
      </c>
      <c r="D21" s="72">
        <f>IF(RES_hh_fech!D21=0,0,RES_hh_fech!D21/RES_summary!D$19)</f>
        <v>31.998051472222794</v>
      </c>
      <c r="E21" s="72">
        <f>IF(RES_hh_fech!E21=0,0,RES_hh_fech!E21/RES_summary!E$19)</f>
        <v>30.877305869157343</v>
      </c>
      <c r="F21" s="72">
        <f>IF(RES_hh_fech!F21=0,0,RES_hh_fech!F21/RES_summary!F$19)</f>
        <v>31.813410123013721</v>
      </c>
      <c r="G21" s="72">
        <f>IF(RES_hh_fech!G21=0,0,RES_hh_fech!G21/RES_summary!G$19)</f>
        <v>28.602915786567895</v>
      </c>
      <c r="H21" s="72">
        <f>IF(RES_hh_fech!H21=0,0,RES_hh_fech!H21/RES_summary!H$19)</f>
        <v>28.096245692942212</v>
      </c>
      <c r="I21" s="72">
        <f>IF(RES_hh_fech!I21=0,0,RES_hh_fech!I21/RES_summary!I$19)</f>
        <v>27.075839058237879</v>
      </c>
      <c r="J21" s="72">
        <f>IF(RES_hh_fech!J21=0,0,RES_hh_fech!J21/RES_summary!J$19)</f>
        <v>28.454843986378052</v>
      </c>
      <c r="K21" s="72">
        <f>IF(RES_hh_fech!K21=0,0,RES_hh_fech!K21/RES_summary!K$19)</f>
        <v>28.161943472992608</v>
      </c>
      <c r="L21" s="72">
        <f>IF(RES_hh_fech!L21=0,0,RES_hh_fech!L21/RES_summary!L$19)</f>
        <v>29.15599555077933</v>
      </c>
      <c r="M21" s="72">
        <f>IF(RES_hh_fech!M21=0,0,RES_hh_fech!M21/RES_summary!M$19)</f>
        <v>26.580444460332483</v>
      </c>
      <c r="N21" s="72">
        <f>IF(RES_hh_fech!N21=0,0,RES_hh_fech!N21/RES_summary!N$19)</f>
        <v>28.957721887208123</v>
      </c>
      <c r="O21" s="72">
        <f>IF(RES_hh_fech!O21=0,0,RES_hh_fech!O21/RES_summary!O$19)</f>
        <v>28.208010900534106</v>
      </c>
      <c r="P21" s="72">
        <f>IF(RES_hh_fech!P21=0,0,RES_hh_fech!P21/RES_summary!P$19)</f>
        <v>26.717243824813256</v>
      </c>
      <c r="Q21" s="72">
        <f>IF(RES_hh_fech!Q21=0,0,RES_hh_fech!Q21/RES_summary!Q$19)</f>
        <v>26.377640619305058</v>
      </c>
      <c r="R21" s="72">
        <f>IF(RES_hh_fech!R21=0,0,RES_hh_fech!R21/RES_summary!R$19)</f>
        <v>26.627133991398086</v>
      </c>
      <c r="S21" s="72">
        <f>IF(RES_hh_fech!S21=0,0,RES_hh_fech!S21/RES_summary!S$19)</f>
        <v>27.235012382680434</v>
      </c>
      <c r="T21" s="72">
        <f>IF(RES_hh_fech!T21=0,0,RES_hh_fech!T21/RES_summary!T$19)</f>
        <v>27.625959085812461</v>
      </c>
      <c r="U21" s="72">
        <f>IF(RES_hh_fech!U21=0,0,RES_hh_fech!U21/RES_summary!U$19)</f>
        <v>27.098583021862741</v>
      </c>
      <c r="V21" s="72">
        <f>IF(RES_hh_fech!V21=0,0,RES_hh_fech!V21/RES_summary!V$19)</f>
        <v>26.67109436117228</v>
      </c>
      <c r="W21" s="72">
        <f>IF(RES_hh_fech!W21=0,0,RES_hh_fech!W21/RES_summary!W$19)</f>
        <v>26.391657296925846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40.361383807912794</v>
      </c>
      <c r="C22" s="72">
        <f>IF(RES_hh_fech!C22=0,0,RES_hh_fech!C22/RES_summary!C$19)</f>
        <v>36.568926030370413</v>
      </c>
      <c r="D22" s="72">
        <f>IF(RES_hh_fech!D22=0,0,RES_hh_fech!D22/RES_summary!D$19)</f>
        <v>37.809744339843469</v>
      </c>
      <c r="E22" s="72">
        <f>IF(RES_hh_fech!E22=0,0,RES_hh_fech!E22/RES_summary!E$19)</f>
        <v>33.62020407636011</v>
      </c>
      <c r="F22" s="72">
        <f>IF(RES_hh_fech!F22=0,0,RES_hh_fech!F22/RES_summary!F$19)</f>
        <v>32.417189665133328</v>
      </c>
      <c r="G22" s="72">
        <f>IF(RES_hh_fech!G22=0,0,RES_hh_fech!G22/RES_summary!G$19)</f>
        <v>28.826223023178112</v>
      </c>
      <c r="H22" s="72">
        <f>IF(RES_hh_fech!H22=0,0,RES_hh_fech!H22/RES_summary!H$19)</f>
        <v>25.981976376695819</v>
      </c>
      <c r="I22" s="72">
        <f>IF(RES_hh_fech!I22=0,0,RES_hh_fech!I22/RES_summary!I$19)</f>
        <v>30.7148659711969</v>
      </c>
      <c r="J22" s="72">
        <f>IF(RES_hh_fech!J22=0,0,RES_hh_fech!J22/RES_summary!J$19)</f>
        <v>23.554923827178559</v>
      </c>
      <c r="K22" s="72">
        <f>IF(RES_hh_fech!K22=0,0,RES_hh_fech!K22/RES_summary!K$19)</f>
        <v>28.723527461536662</v>
      </c>
      <c r="L22" s="72">
        <f>IF(RES_hh_fech!L22=0,0,RES_hh_fech!L22/RES_summary!L$19)</f>
        <v>24.97058595581591</v>
      </c>
      <c r="M22" s="72">
        <f>IF(RES_hh_fech!M22=0,0,RES_hh_fech!M22/RES_summary!M$19)</f>
        <v>23.493205700180972</v>
      </c>
      <c r="N22" s="72">
        <f>IF(RES_hh_fech!N22=0,0,RES_hh_fech!N22/RES_summary!N$19)</f>
        <v>26.292812341758342</v>
      </c>
      <c r="O22" s="72">
        <f>IF(RES_hh_fech!O22=0,0,RES_hh_fech!O22/RES_summary!O$19)</f>
        <v>24.132688848386159</v>
      </c>
      <c r="P22" s="72">
        <f>IF(RES_hh_fech!P22=0,0,RES_hh_fech!P22/RES_summary!P$19)</f>
        <v>22.372279846392249</v>
      </c>
      <c r="Q22" s="72">
        <f>IF(RES_hh_fech!Q22=0,0,RES_hh_fech!Q22/RES_summary!Q$19)</f>
        <v>25.287167812327272</v>
      </c>
      <c r="R22" s="72">
        <f>IF(RES_hh_fech!R22=0,0,RES_hh_fech!R22/RES_summary!R$19)</f>
        <v>25.689555797462717</v>
      </c>
      <c r="S22" s="72">
        <f>IF(RES_hh_fech!S22=0,0,RES_hh_fech!S22/RES_summary!S$19)</f>
        <v>24.122971151923931</v>
      </c>
      <c r="T22" s="72">
        <f>IF(RES_hh_fech!T22=0,0,RES_hh_fech!T22/RES_summary!T$19)</f>
        <v>25.456188038252403</v>
      </c>
      <c r="U22" s="72">
        <f>IF(RES_hh_fech!U22=0,0,RES_hh_fech!U22/RES_summary!U$19)</f>
        <v>23.79924742754104</v>
      </c>
      <c r="V22" s="72">
        <f>IF(RES_hh_fech!V22=0,0,RES_hh_fech!V22/RES_summary!V$19)</f>
        <v>24.892598038924618</v>
      </c>
      <c r="W22" s="72">
        <f>IF(RES_hh_fech!W22=0,0,RES_hh_fech!W22/RES_summary!W$19)</f>
        <v>26.078463260801858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0</v>
      </c>
      <c r="C24" s="72">
        <f>IF(RES_hh_fech!C24=0,0,RES_hh_fech!C24/RES_summary!C$19)</f>
        <v>0</v>
      </c>
      <c r="D24" s="72">
        <f>IF(RES_hh_fech!D24=0,0,RES_hh_fech!D24/RES_summary!D$19)</f>
        <v>0</v>
      </c>
      <c r="E24" s="72">
        <f>IF(RES_hh_fech!E24=0,0,RES_hh_fech!E24/RES_summary!E$19)</f>
        <v>0</v>
      </c>
      <c r="F24" s="72">
        <f>IF(RES_hh_fech!F24=0,0,RES_hh_fech!F24/RES_summary!F$19)</f>
        <v>0</v>
      </c>
      <c r="G24" s="72">
        <f>IF(RES_hh_fech!G24=0,0,RES_hh_fech!G24/RES_summary!G$19)</f>
        <v>0</v>
      </c>
      <c r="H24" s="72">
        <f>IF(RES_hh_fech!H24=0,0,RES_hh_fech!H24/RES_summary!H$19)</f>
        <v>0</v>
      </c>
      <c r="I24" s="72">
        <f>IF(RES_hh_fech!I24=0,0,RES_hh_fech!I24/RES_summary!I$19)</f>
        <v>0</v>
      </c>
      <c r="J24" s="72">
        <f>IF(RES_hh_fech!J24=0,0,RES_hh_fech!J24/RES_summary!J$19)</f>
        <v>0</v>
      </c>
      <c r="K24" s="72">
        <f>IF(RES_hh_fech!K24=0,0,RES_hh_fech!K24/RES_summary!K$19)</f>
        <v>0</v>
      </c>
      <c r="L24" s="72">
        <f>IF(RES_hh_fech!L24=0,0,RES_hh_fech!L24/RES_summary!L$19)</f>
        <v>0</v>
      </c>
      <c r="M24" s="72">
        <f>IF(RES_hh_fech!M24=0,0,RES_hh_fech!M24/RES_summary!M$19)</f>
        <v>0</v>
      </c>
      <c r="N24" s="72">
        <f>IF(RES_hh_fech!N24=0,0,RES_hh_fech!N24/RES_summary!N$19)</f>
        <v>0</v>
      </c>
      <c r="O24" s="72">
        <f>IF(RES_hh_fech!O24=0,0,RES_hh_fech!O24/RES_summary!O$19)</f>
        <v>0</v>
      </c>
      <c r="P24" s="72">
        <f>IF(RES_hh_fech!P24=0,0,RES_hh_fech!P24/RES_summary!P$19)</f>
        <v>0</v>
      </c>
      <c r="Q24" s="72">
        <f>IF(RES_hh_fech!Q24=0,0,RES_hh_fech!Q24/RES_summary!Q$19)</f>
        <v>0</v>
      </c>
      <c r="R24" s="72">
        <f>IF(RES_hh_fech!R24=0,0,RES_hh_fech!R24/RES_summary!R$19)</f>
        <v>0</v>
      </c>
      <c r="S24" s="72">
        <f>IF(RES_hh_fech!S24=0,0,RES_hh_fech!S24/RES_summary!S$19)</f>
        <v>0</v>
      </c>
      <c r="T24" s="72">
        <f>IF(RES_hh_fech!T24=0,0,RES_hh_fech!T24/RES_summary!T$19)</f>
        <v>0</v>
      </c>
      <c r="U24" s="72">
        <f>IF(RES_hh_fech!U24=0,0,RES_hh_fech!U24/RES_summary!U$19)</f>
        <v>0</v>
      </c>
      <c r="V24" s="72">
        <f>IF(RES_hh_fech!V24=0,0,RES_hh_fech!V24/RES_summary!V$19)</f>
        <v>0</v>
      </c>
      <c r="W24" s="72">
        <f>IF(RES_hh_fech!W24=0,0,RES_hh_fech!W24/RES_summary!W$19)</f>
        <v>0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29.348160642102524</v>
      </c>
      <c r="C25" s="74">
        <f>IF(RES_hh_fech!C25=0,0,RES_hh_fech!C25/RES_summary!C$19)</f>
        <v>28.460275119282301</v>
      </c>
      <c r="D25" s="74">
        <f>IF(RES_hh_fech!D25=0,0,RES_hh_fech!D25/RES_summary!D$19)</f>
        <v>27.390496257700423</v>
      </c>
      <c r="E25" s="74">
        <f>IF(RES_hh_fech!E25=0,0,RES_hh_fech!E25/RES_summary!E$19)</f>
        <v>25.789538052722616</v>
      </c>
      <c r="F25" s="74">
        <f>IF(RES_hh_fech!F25=0,0,RES_hh_fech!F25/RES_summary!F$19)</f>
        <v>26.107984626641173</v>
      </c>
      <c r="G25" s="74">
        <f>IF(RES_hh_fech!G25=0,0,RES_hh_fech!G25/RES_summary!G$19)</f>
        <v>24.335945834685919</v>
      </c>
      <c r="H25" s="74">
        <f>IF(RES_hh_fech!H25=0,0,RES_hh_fech!H25/RES_summary!H$19)</f>
        <v>24.139265441412</v>
      </c>
      <c r="I25" s="74">
        <f>IF(RES_hh_fech!I25=0,0,RES_hh_fech!I25/RES_summary!I$19)</f>
        <v>23.607197724603438</v>
      </c>
      <c r="J25" s="74">
        <f>IF(RES_hh_fech!J25=0,0,RES_hh_fech!J25/RES_summary!J$19)</f>
        <v>23.888066115887863</v>
      </c>
      <c r="K25" s="74">
        <f>IF(RES_hh_fech!K25=0,0,RES_hh_fech!K25/RES_summary!K$19)</f>
        <v>22.879746009397525</v>
      </c>
      <c r="L25" s="74">
        <f>IF(RES_hh_fech!L25=0,0,RES_hh_fech!L25/RES_summary!L$19)</f>
        <v>22.537258544331962</v>
      </c>
      <c r="M25" s="74">
        <f>IF(RES_hh_fech!M25=0,0,RES_hh_fech!M25/RES_summary!M$19)</f>
        <v>22.817961783880602</v>
      </c>
      <c r="N25" s="74">
        <f>IF(RES_hh_fech!N25=0,0,RES_hh_fech!N25/RES_summary!N$19)</f>
        <v>22.681217246043996</v>
      </c>
      <c r="O25" s="74">
        <f>IF(RES_hh_fech!O25=0,0,RES_hh_fech!O25/RES_summary!O$19)</f>
        <v>22.08505841831294</v>
      </c>
      <c r="P25" s="74">
        <f>IF(RES_hh_fech!P25=0,0,RES_hh_fech!P25/RES_summary!P$19)</f>
        <v>21.643641620246854</v>
      </c>
      <c r="Q25" s="74">
        <f>IF(RES_hh_fech!Q25=0,0,RES_hh_fech!Q25/RES_summary!Q$19)</f>
        <v>21.320509584848246</v>
      </c>
      <c r="R25" s="74">
        <f>IF(RES_hh_fech!R25=0,0,RES_hh_fech!R25/RES_summary!R$19)</f>
        <v>21.511583144596731</v>
      </c>
      <c r="S25" s="74">
        <f>IF(RES_hh_fech!S25=0,0,RES_hh_fech!S25/RES_summary!S$19)</f>
        <v>21.700664365060131</v>
      </c>
      <c r="T25" s="74">
        <f>IF(RES_hh_fech!T25=0,0,RES_hh_fech!T25/RES_summary!T$19)</f>
        <v>21.892323675299782</v>
      </c>
      <c r="U25" s="74">
        <f>IF(RES_hh_fech!U25=0,0,RES_hh_fech!U25/RES_summary!U$19)</f>
        <v>21.353065736543694</v>
      </c>
      <c r="V25" s="74">
        <f>IF(RES_hh_fech!V25=0,0,RES_hh_fech!V25/RES_summary!V$19)</f>
        <v>22.332970573580496</v>
      </c>
      <c r="W25" s="74">
        <f>IF(RES_hh_fech!W25=0,0,RES_hh_fech!W25/RES_summary!W$19)</f>
        <v>21.7638865166019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4.13299477757975</v>
      </c>
      <c r="C26" s="77">
        <f>IF(RES_hh_fech!C26=0,0,RES_hh_fech!C26/RES_summary!C$19)</f>
        <v>4.0109664901337636</v>
      </c>
      <c r="D26" s="77">
        <f>IF(RES_hh_fech!D26=0,0,RES_hh_fech!D26/RES_summary!D$19)</f>
        <v>3.956292450182092</v>
      </c>
      <c r="E26" s="77">
        <f>IF(RES_hh_fech!E26=0,0,RES_hh_fech!E26/RES_summary!E$19)</f>
        <v>3.7462305834200818</v>
      </c>
      <c r="F26" s="77">
        <f>IF(RES_hh_fech!F26=0,0,RES_hh_fech!F26/RES_summary!F$19)</f>
        <v>3.8072628765061141</v>
      </c>
      <c r="G26" s="77">
        <f>IF(RES_hh_fech!G26=0,0,RES_hh_fech!G26/RES_summary!G$19)</f>
        <v>3.6124437210011831</v>
      </c>
      <c r="H26" s="77">
        <f>IF(RES_hh_fech!H26=0,0,RES_hh_fech!H26/RES_summary!H$19)</f>
        <v>3.5177597913811423</v>
      </c>
      <c r="I26" s="77">
        <f>IF(RES_hh_fech!I26=0,0,RES_hh_fech!I26/RES_summary!I$19)</f>
        <v>3.5303257177730405</v>
      </c>
      <c r="J26" s="77">
        <f>IF(RES_hh_fech!J26=0,0,RES_hh_fech!J26/RES_summary!J$19)</f>
        <v>3.7723621798942708</v>
      </c>
      <c r="K26" s="77">
        <f>IF(RES_hh_fech!K26=0,0,RES_hh_fech!K26/RES_summary!K$19)</f>
        <v>3.766827594356644</v>
      </c>
      <c r="L26" s="77">
        <f>IF(RES_hh_fech!L26=0,0,RES_hh_fech!L26/RES_summary!L$19)</f>
        <v>3.8085809661676353</v>
      </c>
      <c r="M26" s="77">
        <f>IF(RES_hh_fech!M26=0,0,RES_hh_fech!M26/RES_summary!M$19)</f>
        <v>3.8691156565997638</v>
      </c>
      <c r="N26" s="77">
        <f>IF(RES_hh_fech!N26=0,0,RES_hh_fech!N26/RES_summary!N$19)</f>
        <v>3.9510136764538584</v>
      </c>
      <c r="O26" s="77">
        <f>IF(RES_hh_fech!O26=0,0,RES_hh_fech!O26/RES_summary!O$19)</f>
        <v>3.9321392571280671</v>
      </c>
      <c r="P26" s="77">
        <f>IF(RES_hh_fech!P26=0,0,RES_hh_fech!P26/RES_summary!P$19)</f>
        <v>3.9241145705542722</v>
      </c>
      <c r="Q26" s="77">
        <f>IF(RES_hh_fech!Q26=0,0,RES_hh_fech!Q26/RES_summary!Q$19)</f>
        <v>3.9804337562214207</v>
      </c>
      <c r="R26" s="77">
        <f>IF(RES_hh_fech!R26=0,0,RES_hh_fech!R26/RES_summary!R$19)</f>
        <v>4.1496091127952459</v>
      </c>
      <c r="S26" s="77">
        <f>IF(RES_hh_fech!S26=0,0,RES_hh_fech!S26/RES_summary!S$19)</f>
        <v>4.2837984163018294</v>
      </c>
      <c r="T26" s="77">
        <f>IF(RES_hh_fech!T26=0,0,RES_hh_fech!T26/RES_summary!T$19)</f>
        <v>4.4756033790864267</v>
      </c>
      <c r="U26" s="77">
        <f>IF(RES_hh_fech!U26=0,0,RES_hh_fech!U26/RES_summary!U$19)</f>
        <v>4.4982850429079999</v>
      </c>
      <c r="V26" s="77">
        <f>IF(RES_hh_fech!V26=0,0,RES_hh_fech!V26/RES_summary!V$19)</f>
        <v>4.5776192153180784</v>
      </c>
      <c r="W26" s="77">
        <f>IF(RES_hh_fech!W26=0,0,RES_hh_fech!W26/RES_summary!W$19)</f>
        <v>4.4559955592369311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4.7504334174695808</v>
      </c>
      <c r="C27" s="69">
        <f>IF(RES_hh_fech!C27=0,0,RES_hh_fech!C27/RES_summary!C$19)</f>
        <v>4.6455485984358145</v>
      </c>
      <c r="D27" s="69">
        <f>IF(RES_hh_fech!D27=0,0,RES_hh_fech!D27/RES_summary!D$19)</f>
        <v>4.5587004650512455</v>
      </c>
      <c r="E27" s="69">
        <f>IF(RES_hh_fech!E27=0,0,RES_hh_fech!E27/RES_summary!E$19)</f>
        <v>4.5540148181320319</v>
      </c>
      <c r="F27" s="69">
        <f>IF(RES_hh_fech!F27=0,0,RES_hh_fech!F27/RES_summary!F$19)</f>
        <v>4.5330937192910303</v>
      </c>
      <c r="G27" s="69">
        <f>IF(RES_hh_fech!G27=0,0,RES_hh_fech!G27/RES_summary!G$19)</f>
        <v>4.3316936210469308</v>
      </c>
      <c r="H27" s="69">
        <f>IF(RES_hh_fech!H27=0,0,RES_hh_fech!H27/RES_summary!H$19)</f>
        <v>4.2189726996247288</v>
      </c>
      <c r="I27" s="69">
        <f>IF(RES_hh_fech!I27=0,0,RES_hh_fech!I27/RES_summary!I$19)</f>
        <v>4.2047314400450544</v>
      </c>
      <c r="J27" s="69">
        <f>IF(RES_hh_fech!J27=0,0,RES_hh_fech!J27/RES_summary!J$19)</f>
        <v>4.0535383131972464</v>
      </c>
      <c r="K27" s="69">
        <f>IF(RES_hh_fech!K27=0,0,RES_hh_fech!K27/RES_summary!K$19)</f>
        <v>3.9754360555363903</v>
      </c>
      <c r="L27" s="69">
        <f>IF(RES_hh_fech!L27=0,0,RES_hh_fech!L27/RES_summary!L$19)</f>
        <v>3.9271747211099894</v>
      </c>
      <c r="M27" s="69">
        <f>IF(RES_hh_fech!M27=0,0,RES_hh_fech!M27/RES_summary!M$19)</f>
        <v>3.9536105611329662</v>
      </c>
      <c r="N27" s="69">
        <f>IF(RES_hh_fech!N27=0,0,RES_hh_fech!N27/RES_summary!N$19)</f>
        <v>3.951813883002997</v>
      </c>
      <c r="O27" s="69">
        <f>IF(RES_hh_fech!O27=0,0,RES_hh_fech!O27/RES_summary!O$19)</f>
        <v>3.7965618894661426</v>
      </c>
      <c r="P27" s="69">
        <f>IF(RES_hh_fech!P27=0,0,RES_hh_fech!P27/RES_summary!P$19)</f>
        <v>3.8612160918394145</v>
      </c>
      <c r="Q27" s="69">
        <f>IF(RES_hh_fech!Q27=0,0,RES_hh_fech!Q27/RES_summary!Q$19)</f>
        <v>3.8818807841100207</v>
      </c>
      <c r="R27" s="69">
        <f>IF(RES_hh_fech!R27=0,0,RES_hh_fech!R27/RES_summary!R$19)</f>
        <v>3.8696750281653953</v>
      </c>
      <c r="S27" s="69">
        <f>IF(RES_hh_fech!S27=0,0,RES_hh_fech!S27/RES_summary!S$19)</f>
        <v>3.8339228310108493</v>
      </c>
      <c r="T27" s="69">
        <f>IF(RES_hh_fech!T27=0,0,RES_hh_fech!T27/RES_summary!T$19)</f>
        <v>3.8027986781025431</v>
      </c>
      <c r="U27" s="69">
        <f>IF(RES_hh_fech!U27=0,0,RES_hh_fech!U27/RES_summary!U$19)</f>
        <v>3.7169824969392584</v>
      </c>
      <c r="V27" s="69">
        <f>IF(RES_hh_fech!V27=0,0,RES_hh_fech!V27/RES_summary!V$19)</f>
        <v>3.804937917546428</v>
      </c>
      <c r="W27" s="69">
        <f>IF(RES_hh_fech!W27=0,0,RES_hh_fech!W27/RES_summary!W$19)</f>
        <v>3.7593310680099656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5.7718877089075091</v>
      </c>
      <c r="C29" s="72">
        <f>IF(RES_hh_fech!C29=0,0,RES_hh_fech!C29/RES_summary!C$19)</f>
        <v>5.6393454263865239</v>
      </c>
      <c r="D29" s="72">
        <f>IF(RES_hh_fech!D29=0,0,RES_hh_fech!D29/RES_summary!D$19)</f>
        <v>5.5643269650311193</v>
      </c>
      <c r="E29" s="72">
        <f>IF(RES_hh_fech!E29=0,0,RES_hh_fech!E29/RES_summary!E$19)</f>
        <v>5.5287163840373106</v>
      </c>
      <c r="F29" s="72">
        <f>IF(RES_hh_fech!F29=0,0,RES_hh_fech!F29/RES_summary!F$19)</f>
        <v>5.3475516327852226</v>
      </c>
      <c r="G29" s="72">
        <f>IF(RES_hh_fech!G29=0,0,RES_hh_fech!G29/RES_summary!G$19)</f>
        <v>5.335521590633145</v>
      </c>
      <c r="H29" s="72">
        <f>IF(RES_hh_fech!H29=0,0,RES_hh_fech!H29/RES_summary!H$19)</f>
        <v>5.1361959320562107</v>
      </c>
      <c r="I29" s="72">
        <f>IF(RES_hh_fech!I29=0,0,RES_hh_fech!I29/RES_summary!I$19)</f>
        <v>5.1311175408548104</v>
      </c>
      <c r="J29" s="72">
        <f>IF(RES_hh_fech!J29=0,0,RES_hh_fech!J29/RES_summary!J$19)</f>
        <v>4.981433924461939</v>
      </c>
      <c r="K29" s="72">
        <f>IF(RES_hh_fech!K29=0,0,RES_hh_fech!K29/RES_summary!K$19)</f>
        <v>4.7664882686310293</v>
      </c>
      <c r="L29" s="72">
        <f>IF(RES_hh_fech!L29=0,0,RES_hh_fech!L29/RES_summary!L$19)</f>
        <v>4.8080304325403622</v>
      </c>
      <c r="M29" s="72">
        <f>IF(RES_hh_fech!M29=0,0,RES_hh_fech!M29/RES_summary!M$19)</f>
        <v>4.8149457614216784</v>
      </c>
      <c r="N29" s="72">
        <f>IF(RES_hh_fech!N29=0,0,RES_hh_fech!N29/RES_summary!N$19)</f>
        <v>4.792056701122779</v>
      </c>
      <c r="O29" s="72">
        <f>IF(RES_hh_fech!O29=0,0,RES_hh_fech!O29/RES_summary!O$19)</f>
        <v>4.8223762958951992</v>
      </c>
      <c r="P29" s="72">
        <f>IF(RES_hh_fech!P29=0,0,RES_hh_fech!P29/RES_summary!P$19)</f>
        <v>4.5955188540398995</v>
      </c>
      <c r="Q29" s="72">
        <f>IF(RES_hh_fech!Q29=0,0,RES_hh_fech!Q29/RES_summary!Q$19)</f>
        <v>4.3064220548404615</v>
      </c>
      <c r="R29" s="72">
        <f>IF(RES_hh_fech!R29=0,0,RES_hh_fech!R29/RES_summary!R$19)</f>
        <v>5.0344297715414079</v>
      </c>
      <c r="S29" s="72">
        <f>IF(RES_hh_fech!S29=0,0,RES_hh_fech!S29/RES_summary!S$19)</f>
        <v>4.9091640340615506</v>
      </c>
      <c r="T29" s="72">
        <f>IF(RES_hh_fech!T29=0,0,RES_hh_fech!T29/RES_summary!T$19)</f>
        <v>5.1171771351927715</v>
      </c>
      <c r="U29" s="72">
        <f>IF(RES_hh_fech!U29=0,0,RES_hh_fech!U29/RES_summary!U$19)</f>
        <v>4.8552276728095283</v>
      </c>
      <c r="V29" s="72">
        <f>IF(RES_hh_fech!V29=0,0,RES_hh_fech!V29/RES_summary!V$19)</f>
        <v>5.3446281737680357</v>
      </c>
      <c r="W29" s="72">
        <f>IF(RES_hh_fech!W29=0,0,RES_hh_fech!W29/RES_summary!W$19)</f>
        <v>4.63676380661206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5.7023243991255743</v>
      </c>
      <c r="C30" s="72">
        <f>IF(RES_hh_fech!C30=0,0,RES_hh_fech!C30/RES_summary!C$19)</f>
        <v>5.7329852137376438</v>
      </c>
      <c r="D30" s="72">
        <f>IF(RES_hh_fech!D30=0,0,RES_hh_fech!D30/RES_summary!D$19)</f>
        <v>5.4277165071688493</v>
      </c>
      <c r="E30" s="72">
        <f>IF(RES_hh_fech!E30=0,0,RES_hh_fech!E30/RES_summary!E$19)</f>
        <v>5.5944227758133698</v>
      </c>
      <c r="F30" s="72">
        <f>IF(RES_hh_fech!F30=0,0,RES_hh_fech!F30/RES_summary!F$19)</f>
        <v>5.7134992504719451</v>
      </c>
      <c r="G30" s="72">
        <f>IF(RES_hh_fech!G30=0,0,RES_hh_fech!G30/RES_summary!G$19)</f>
        <v>5.2484580087156436</v>
      </c>
      <c r="H30" s="72">
        <f>IF(RES_hh_fech!H30=0,0,RES_hh_fech!H30/RES_summary!H$19)</f>
        <v>5.2184005918496039</v>
      </c>
      <c r="I30" s="72">
        <f>IF(RES_hh_fech!I30=0,0,RES_hh_fech!I30/RES_summary!I$19)</f>
        <v>5.066911714017162</v>
      </c>
      <c r="J30" s="72">
        <f>IF(RES_hh_fech!J30=0,0,RES_hh_fech!J30/RES_summary!J$19)</f>
        <v>5.0060590228269302</v>
      </c>
      <c r="K30" s="72">
        <f>IF(RES_hh_fech!K30=0,0,RES_hh_fech!K30/RES_summary!K$19)</f>
        <v>4.7680001733402939</v>
      </c>
      <c r="L30" s="72">
        <f>IF(RES_hh_fech!L30=0,0,RES_hh_fech!L30/RES_summary!L$19)</f>
        <v>4.9611879398010617</v>
      </c>
      <c r="M30" s="72">
        <f>IF(RES_hh_fech!M30=0,0,RES_hh_fech!M30/RES_summary!M$19)</f>
        <v>4.8786935602174815</v>
      </c>
      <c r="N30" s="72">
        <f>IF(RES_hh_fech!N30=0,0,RES_hh_fech!N30/RES_summary!N$19)</f>
        <v>4.7754196820622008</v>
      </c>
      <c r="O30" s="72">
        <f>IF(RES_hh_fech!O30=0,0,RES_hh_fech!O30/RES_summary!O$19)</f>
        <v>4.7543487316968074</v>
      </c>
      <c r="P30" s="72">
        <f>IF(RES_hh_fech!P30=0,0,RES_hh_fech!P30/RES_summary!P$19)</f>
        <v>4.759250575848947</v>
      </c>
      <c r="Q30" s="72">
        <f>IF(RES_hh_fech!Q30=0,0,RES_hh_fech!Q30/RES_summary!Q$19)</f>
        <v>4.7538282725481551</v>
      </c>
      <c r="R30" s="72">
        <f>IF(RES_hh_fech!R30=0,0,RES_hh_fech!R30/RES_summary!R$19)</f>
        <v>4.7364716977621617</v>
      </c>
      <c r="S30" s="72">
        <f>IF(RES_hh_fech!S30=0,0,RES_hh_fech!S30/RES_summary!S$19)</f>
        <v>4.8244271207514791</v>
      </c>
      <c r="T30" s="72">
        <f>IF(RES_hh_fech!T30=0,0,RES_hh_fech!T30/RES_summary!T$19)</f>
        <v>4.8586524776188957</v>
      </c>
      <c r="U30" s="72">
        <f>IF(RES_hh_fech!U30=0,0,RES_hh_fech!U30/RES_summary!U$19)</f>
        <v>4.8062056489982998</v>
      </c>
      <c r="V30" s="72">
        <f>IF(RES_hh_fech!V30=0,0,RES_hh_fech!V30/RES_summary!V$19)</f>
        <v>4.8198115040102794</v>
      </c>
      <c r="W30" s="72">
        <f>IF(RES_hh_fech!W30=0,0,RES_hh_fech!W30/RES_summary!W$19)</f>
        <v>4.8740312455830361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0</v>
      </c>
      <c r="C31" s="72">
        <f>IF(RES_hh_fech!C31=0,0,RES_hh_fech!C31/RES_summary!C$19)</f>
        <v>0</v>
      </c>
      <c r="D31" s="72">
        <f>IF(RES_hh_fech!D31=0,0,RES_hh_fech!D31/RES_summary!D$19)</f>
        <v>0</v>
      </c>
      <c r="E31" s="72">
        <f>IF(RES_hh_fech!E31=0,0,RES_hh_fech!E31/RES_summary!E$19)</f>
        <v>0</v>
      </c>
      <c r="F31" s="72">
        <f>IF(RES_hh_fech!F31=0,0,RES_hh_fech!F31/RES_summary!F$19)</f>
        <v>0</v>
      </c>
      <c r="G31" s="72">
        <f>IF(RES_hh_fech!G31=0,0,RES_hh_fech!G31/RES_summary!G$19)</f>
        <v>0</v>
      </c>
      <c r="H31" s="72">
        <f>IF(RES_hh_fech!H31=0,0,RES_hh_fech!H31/RES_summary!H$19)</f>
        <v>0</v>
      </c>
      <c r="I31" s="72">
        <f>IF(RES_hh_fech!I31=0,0,RES_hh_fech!I31/RES_summary!I$19)</f>
        <v>0</v>
      </c>
      <c r="J31" s="72">
        <f>IF(RES_hh_fech!J31=0,0,RES_hh_fech!J31/RES_summary!J$19)</f>
        <v>0</v>
      </c>
      <c r="K31" s="72">
        <f>IF(RES_hh_fech!K31=0,0,RES_hh_fech!K31/RES_summary!K$19)</f>
        <v>0</v>
      </c>
      <c r="L31" s="72">
        <f>IF(RES_hh_fech!L31=0,0,RES_hh_fech!L31/RES_summary!L$19)</f>
        <v>0</v>
      </c>
      <c r="M31" s="72">
        <f>IF(RES_hh_fech!M31=0,0,RES_hh_fech!M31/RES_summary!M$19)</f>
        <v>0</v>
      </c>
      <c r="N31" s="72">
        <f>IF(RES_hh_fech!N31=0,0,RES_hh_fech!N31/RES_summary!N$19)</f>
        <v>0</v>
      </c>
      <c r="O31" s="72">
        <f>IF(RES_hh_fech!O31=0,0,RES_hh_fech!O31/RES_summary!O$19)</f>
        <v>0</v>
      </c>
      <c r="P31" s="72">
        <f>IF(RES_hh_fech!P31=0,0,RES_hh_fech!P31/RES_summary!P$19)</f>
        <v>0</v>
      </c>
      <c r="Q31" s="72">
        <f>IF(RES_hh_fech!Q31=0,0,RES_hh_fech!Q31/RES_summary!Q$19)</f>
        <v>0</v>
      </c>
      <c r="R31" s="72">
        <f>IF(RES_hh_fech!R31=0,0,RES_hh_fech!R31/RES_summary!R$19)</f>
        <v>0</v>
      </c>
      <c r="S31" s="72">
        <f>IF(RES_hh_fech!S31=0,0,RES_hh_fech!S31/RES_summary!S$19)</f>
        <v>0</v>
      </c>
      <c r="T31" s="72">
        <f>IF(RES_hh_fech!T31=0,0,RES_hh_fech!T31/RES_summary!T$19)</f>
        <v>0</v>
      </c>
      <c r="U31" s="72">
        <f>IF(RES_hh_fech!U31=0,0,RES_hh_fech!U31/RES_summary!U$19)</f>
        <v>0</v>
      </c>
      <c r="V31" s="72">
        <f>IF(RES_hh_fech!V31=0,0,RES_hh_fech!V31/RES_summary!V$19)</f>
        <v>0</v>
      </c>
      <c r="W31" s="72">
        <f>IF(RES_hh_fech!W31=0,0,RES_hh_fech!W31/RES_summary!W$19)</f>
        <v>0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4.5914690956276223</v>
      </c>
      <c r="C32" s="77">
        <f>IF(RES_hh_fech!C32=0,0,RES_hh_fech!C32/RES_summary!C$19)</f>
        <v>4.464262912799426</v>
      </c>
      <c r="D32" s="77">
        <f>IF(RES_hh_fech!D32=0,0,RES_hh_fech!D32/RES_summary!D$19)</f>
        <v>4.4040827067294419</v>
      </c>
      <c r="E32" s="77">
        <f>IF(RES_hh_fech!E32=0,0,RES_hh_fech!E32/RES_summary!E$19)</f>
        <v>4.3618752612058707</v>
      </c>
      <c r="F32" s="77">
        <f>IF(RES_hh_fech!F32=0,0,RES_hh_fech!F32/RES_summary!F$19)</f>
        <v>4.3065353388707965</v>
      </c>
      <c r="G32" s="77">
        <f>IF(RES_hh_fech!G32=0,0,RES_hh_fech!G32/RES_summary!G$19)</f>
        <v>4.1495155184022465</v>
      </c>
      <c r="H32" s="77">
        <f>IF(RES_hh_fech!H32=0,0,RES_hh_fech!H32/RES_summary!H$19)</f>
        <v>4.0186900150920373</v>
      </c>
      <c r="I32" s="77">
        <f>IF(RES_hh_fech!I32=0,0,RES_hh_fech!I32/RES_summary!I$19)</f>
        <v>4.0323677517190957</v>
      </c>
      <c r="J32" s="77">
        <f>IF(RES_hh_fech!J32=0,0,RES_hh_fech!J32/RES_summary!J$19)</f>
        <v>3.8635179242081068</v>
      </c>
      <c r="K32" s="77">
        <f>IF(RES_hh_fech!K32=0,0,RES_hh_fech!K32/RES_summary!K$19)</f>
        <v>3.8170325929917097</v>
      </c>
      <c r="L32" s="77">
        <f>IF(RES_hh_fech!L32=0,0,RES_hh_fech!L32/RES_summary!L$19)</f>
        <v>3.715293067969442</v>
      </c>
      <c r="M32" s="77">
        <f>IF(RES_hh_fech!M32=0,0,RES_hh_fech!M32/RES_summary!M$19)</f>
        <v>3.7570241464299956</v>
      </c>
      <c r="N32" s="77">
        <f>IF(RES_hh_fech!N32=0,0,RES_hh_fech!N32/RES_summary!N$19)</f>
        <v>3.7747025764783024</v>
      </c>
      <c r="O32" s="77">
        <f>IF(RES_hh_fech!O32=0,0,RES_hh_fech!O32/RES_summary!O$19)</f>
        <v>3.5877512250314987</v>
      </c>
      <c r="P32" s="77">
        <f>IF(RES_hh_fech!P32=0,0,RES_hh_fech!P32/RES_summary!P$19)</f>
        <v>3.6696132225874689</v>
      </c>
      <c r="Q32" s="77">
        <f>IF(RES_hh_fech!Q32=0,0,RES_hh_fech!Q32/RES_summary!Q$19)</f>
        <v>3.7000635133831574</v>
      </c>
      <c r="R32" s="77">
        <f>IF(RES_hh_fech!R32=0,0,RES_hh_fech!R32/RES_summary!R$19)</f>
        <v>3.6749845208049261</v>
      </c>
      <c r="S32" s="77">
        <f>IF(RES_hh_fech!S32=0,0,RES_hh_fech!S32/RES_summary!S$19)</f>
        <v>3.612760875761206</v>
      </c>
      <c r="T32" s="77">
        <f>IF(RES_hh_fech!T32=0,0,RES_hh_fech!T32/RES_summary!T$19)</f>
        <v>3.5658164041633289</v>
      </c>
      <c r="U32" s="77">
        <f>IF(RES_hh_fech!U32=0,0,RES_hh_fech!U32/RES_summary!U$19)</f>
        <v>3.4778523198799864</v>
      </c>
      <c r="V32" s="77">
        <f>IF(RES_hh_fech!V32=0,0,RES_hh_fech!V32/RES_summary!V$19)</f>
        <v>3.5830918216848295</v>
      </c>
      <c r="W32" s="77">
        <f>IF(RES_hh_fech!W32=0,0,RES_hh_fech!W32/RES_summary!W$19)</f>
        <v>3.5344536610927495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110.006872926863</v>
      </c>
      <c r="C3" s="65">
        <f>IF(RES_hh_tesh!C3=0,0,RES_hh_tesh!C3/RES_summary!C$19)</f>
        <v>114.87061354241142</v>
      </c>
      <c r="D3" s="65">
        <f>IF(RES_hh_tesh!D3=0,0,RES_hh_tesh!D3/RES_summary!D$19)</f>
        <v>111.70907366369883</v>
      </c>
      <c r="E3" s="65">
        <f>IF(RES_hh_tesh!E3=0,0,RES_hh_tesh!E3/RES_summary!E$19)</f>
        <v>115.6108280314818</v>
      </c>
      <c r="F3" s="65">
        <f>IF(RES_hh_tesh!F3=0,0,RES_hh_tesh!F3/RES_summary!F$19)</f>
        <v>119.28831917212668</v>
      </c>
      <c r="G3" s="65">
        <f>IF(RES_hh_tesh!G3=0,0,RES_hh_tesh!G3/RES_summary!G$19)</f>
        <v>122.36296188580643</v>
      </c>
      <c r="H3" s="65">
        <f>IF(RES_hh_tesh!H3=0,0,RES_hh_tesh!H3/RES_summary!H$19)</f>
        <v>121.83277665499973</v>
      </c>
      <c r="I3" s="65">
        <f>IF(RES_hh_tesh!I3=0,0,RES_hh_tesh!I3/RES_summary!I$19)</f>
        <v>116.11056747351083</v>
      </c>
      <c r="J3" s="65">
        <f>IF(RES_hh_tesh!J3=0,0,RES_hh_tesh!J3/RES_summary!J$19)</f>
        <v>123.68074226772461</v>
      </c>
      <c r="K3" s="65">
        <f>IF(RES_hh_tesh!K3=0,0,RES_hh_tesh!K3/RES_summary!K$19)</f>
        <v>116.28317887598539</v>
      </c>
      <c r="L3" s="65">
        <f>IF(RES_hh_tesh!L3=0,0,RES_hh_tesh!L3/RES_summary!L$19)</f>
        <v>121.28552792700417</v>
      </c>
      <c r="M3" s="65">
        <f>IF(RES_hh_tesh!M3=0,0,RES_hh_tesh!M3/RES_summary!M$19)</f>
        <v>106.82407753605658</v>
      </c>
      <c r="N3" s="65">
        <f>IF(RES_hh_tesh!N3=0,0,RES_hh_tesh!N3/RES_summary!N$19)</f>
        <v>102.26775408106202</v>
      </c>
      <c r="O3" s="65">
        <f>IF(RES_hh_tesh!O3=0,0,RES_hh_tesh!O3/RES_summary!O$19)</f>
        <v>100.76515312561423</v>
      </c>
      <c r="P3" s="65">
        <f>IF(RES_hh_tesh!P3=0,0,RES_hh_tesh!P3/RES_summary!P$19)</f>
        <v>89.965596000882542</v>
      </c>
      <c r="Q3" s="65">
        <f>IF(RES_hh_tesh!Q3=0,0,RES_hh_tesh!Q3/RES_summary!Q$19)</f>
        <v>96.146512929945033</v>
      </c>
      <c r="R3" s="65">
        <f>IF(RES_hh_tesh!R3=0,0,RES_hh_tesh!R3/RES_summary!R$19)</f>
        <v>99.989376117548161</v>
      </c>
      <c r="S3" s="65">
        <f>IF(RES_hh_tesh!S3=0,0,RES_hh_tesh!S3/RES_summary!S$19)</f>
        <v>96.177949360492875</v>
      </c>
      <c r="T3" s="65">
        <f>IF(RES_hh_tesh!T3=0,0,RES_hh_tesh!T3/RES_summary!T$19)</f>
        <v>102.35910698185066</v>
      </c>
      <c r="U3" s="65">
        <f>IF(RES_hh_tesh!U3=0,0,RES_hh_tesh!U3/RES_summary!U$19)</f>
        <v>99.920054940689241</v>
      </c>
      <c r="V3" s="65">
        <f>IF(RES_hh_tesh!V3=0,0,RES_hh_tesh!V3/RES_summary!V$19)</f>
        <v>108.3201293811628</v>
      </c>
      <c r="W3" s="65">
        <f>IF(RES_hh_tesh!W3=0,0,RES_hh_tesh!W3/RES_summary!W$19)</f>
        <v>103.83158404854373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87.814906890070574</v>
      </c>
      <c r="C4" s="69">
        <f>IF(RES_hh_tesh!C4=0,0,RES_hh_tesh!C4/RES_summary!C$19)</f>
        <v>93.309698968419482</v>
      </c>
      <c r="D4" s="69">
        <f>IF(RES_hh_tesh!D4=0,0,RES_hh_tesh!D4/RES_summary!D$19)</f>
        <v>90.437210372517526</v>
      </c>
      <c r="E4" s="69">
        <f>IF(RES_hh_tesh!E4=0,0,RES_hh_tesh!E4/RES_summary!E$19)</f>
        <v>95.298260324876807</v>
      </c>
      <c r="F4" s="69">
        <f>IF(RES_hh_tesh!F4=0,0,RES_hh_tesh!F4/RES_summary!F$19)</f>
        <v>98.712538856699737</v>
      </c>
      <c r="G4" s="69">
        <f>IF(RES_hh_tesh!G4=0,0,RES_hh_tesh!G4/RES_summary!G$19)</f>
        <v>102.79757081603185</v>
      </c>
      <c r="H4" s="69">
        <f>IF(RES_hh_tesh!H4=0,0,RES_hh_tesh!H4/RES_summary!H$19)</f>
        <v>102.74933676717168</v>
      </c>
      <c r="I4" s="69">
        <f>IF(RES_hh_tesh!I4=0,0,RES_hh_tesh!I4/RES_summary!I$19)</f>
        <v>96.966139025163287</v>
      </c>
      <c r="J4" s="69">
        <f>IF(RES_hh_tesh!J4=0,0,RES_hh_tesh!J4/RES_summary!J$19)</f>
        <v>103.99947203070046</v>
      </c>
      <c r="K4" s="69">
        <f>IF(RES_hh_tesh!K4=0,0,RES_hh_tesh!K4/RES_summary!K$19)</f>
        <v>96.206243689793851</v>
      </c>
      <c r="L4" s="69">
        <f>IF(RES_hh_tesh!L4=0,0,RES_hh_tesh!L4/RES_summary!L$19)</f>
        <v>101.33193296026033</v>
      </c>
      <c r="M4" s="69">
        <f>IF(RES_hh_tesh!M4=0,0,RES_hh_tesh!M4/RES_summary!M$19)</f>
        <v>86.492268419641945</v>
      </c>
      <c r="N4" s="69">
        <f>IF(RES_hh_tesh!N4=0,0,RES_hh_tesh!N4/RES_summary!N$19)</f>
        <v>81.268035772226511</v>
      </c>
      <c r="O4" s="69">
        <f>IF(RES_hh_tesh!O4=0,0,RES_hh_tesh!O4/RES_summary!O$19)</f>
        <v>80.228148071456445</v>
      </c>
      <c r="P4" s="69">
        <f>IF(RES_hh_tesh!P4=0,0,RES_hh_tesh!P4/RES_summary!P$19)</f>
        <v>69.859322678795237</v>
      </c>
      <c r="Q4" s="69">
        <f>IF(RES_hh_tesh!Q4=0,0,RES_hh_tesh!Q4/RES_summary!Q$19)</f>
        <v>75.698064992318251</v>
      </c>
      <c r="R4" s="69">
        <f>IF(RES_hh_tesh!R4=0,0,RES_hh_tesh!R4/RES_summary!R$19)</f>
        <v>78.776951060857272</v>
      </c>
      <c r="S4" s="69">
        <f>IF(RES_hh_tesh!S4=0,0,RES_hh_tesh!S4/RES_summary!S$19)</f>
        <v>74.480662332540376</v>
      </c>
      <c r="T4" s="69">
        <f>IF(RES_hh_tesh!T4=0,0,RES_hh_tesh!T4/RES_summary!T$19)</f>
        <v>80.260734355433215</v>
      </c>
      <c r="U4" s="69">
        <f>IF(RES_hh_tesh!U4=0,0,RES_hh_tesh!U4/RES_summary!U$19)</f>
        <v>77.885780927301298</v>
      </c>
      <c r="V4" s="69">
        <f>IF(RES_hh_tesh!V4=0,0,RES_hh_tesh!V4/RES_summary!V$19)</f>
        <v>84.95134209809946</v>
      </c>
      <c r="W4" s="69">
        <f>IF(RES_hh_tesh!W4=0,0,RES_hh_tesh!W4/RES_summary!W$19)</f>
        <v>81.327923251680943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89.91610635672447</v>
      </c>
      <c r="C5" s="72">
        <f>IF(RES_hh_tesh!C5=0,0,RES_hh_tesh!C5/RES_summary!C$19)</f>
        <v>89.660496202868487</v>
      </c>
      <c r="D5" s="72">
        <f>IF(RES_hh_tesh!D5=0,0,RES_hh_tesh!D5/RES_summary!D$19)</f>
        <v>91.792110391075411</v>
      </c>
      <c r="E5" s="72">
        <f>IF(RES_hh_tesh!E5=0,0,RES_hh_tesh!E5/RES_summary!E$19)</f>
        <v>93.013927290230299</v>
      </c>
      <c r="F5" s="72">
        <f>IF(RES_hh_tesh!F5=0,0,RES_hh_tesh!F5/RES_summary!F$19)</f>
        <v>95.262040054466738</v>
      </c>
      <c r="G5" s="72">
        <f>IF(RES_hh_tesh!G5=0,0,RES_hh_tesh!G5/RES_summary!G$19)</f>
        <v>102.54778661986317</v>
      </c>
      <c r="H5" s="72">
        <f>IF(RES_hh_tesh!H5=0,0,RES_hh_tesh!H5/RES_summary!H$19)</f>
        <v>100.75698927877434</v>
      </c>
      <c r="I5" s="72">
        <f>IF(RES_hh_tesh!I5=0,0,RES_hh_tesh!I5/RES_summary!I$19)</f>
        <v>95.264686337967305</v>
      </c>
      <c r="J5" s="72">
        <f>IF(RES_hh_tesh!J5=0,0,RES_hh_tesh!J5/RES_summary!J$19)</f>
        <v>100.44300875005837</v>
      </c>
      <c r="K5" s="72">
        <f>IF(RES_hh_tesh!K5=0,0,RES_hh_tesh!K5/RES_summary!K$19)</f>
        <v>101.12445896713876</v>
      </c>
      <c r="L5" s="72">
        <f>IF(RES_hh_tesh!L5=0,0,RES_hh_tesh!L5/RES_summary!L$19)</f>
        <v>95.599276413472495</v>
      </c>
      <c r="M5" s="72">
        <f>IF(RES_hh_tesh!M5=0,0,RES_hh_tesh!M5/RES_summary!M$19)</f>
        <v>83.886620292636508</v>
      </c>
      <c r="N5" s="72">
        <f>IF(RES_hh_tesh!N5=0,0,RES_hh_tesh!N5/RES_summary!N$19)</f>
        <v>80.621766406036684</v>
      </c>
      <c r="O5" s="72">
        <f>IF(RES_hh_tesh!O5=0,0,RES_hh_tesh!O5/RES_summary!O$19)</f>
        <v>81.686757135630103</v>
      </c>
      <c r="P5" s="72">
        <f>IF(RES_hh_tesh!P5=0,0,RES_hh_tesh!P5/RES_summary!P$19)</f>
        <v>71.425292643250557</v>
      </c>
      <c r="Q5" s="72">
        <f>IF(RES_hh_tesh!Q5=0,0,RES_hh_tesh!Q5/RES_summary!Q$19)</f>
        <v>76.132081666047611</v>
      </c>
      <c r="R5" s="72">
        <f>IF(RES_hh_tesh!R5=0,0,RES_hh_tesh!R5/RES_summary!R$19)</f>
        <v>80.284234631921976</v>
      </c>
      <c r="S5" s="72">
        <f>IF(RES_hh_tesh!S5=0,0,RES_hh_tesh!S5/RES_summary!S$19)</f>
        <v>71.361212323364001</v>
      </c>
      <c r="T5" s="72">
        <f>IF(RES_hh_tesh!T5=0,0,RES_hh_tesh!T5/RES_summary!T$19)</f>
        <v>80.28425907742978</v>
      </c>
      <c r="U5" s="72">
        <f>IF(RES_hh_tesh!U5=0,0,RES_hh_tesh!U5/RES_summary!U$19)</f>
        <v>76.498113232557827</v>
      </c>
      <c r="V5" s="72">
        <f>IF(RES_hh_tesh!V5=0,0,RES_hh_tesh!V5/RES_summary!V$19)</f>
        <v>83.824929818566801</v>
      </c>
      <c r="W5" s="72">
        <f>IF(RES_hh_tesh!W5=0,0,RES_hh_tesh!W5/RES_summary!W$19)</f>
        <v>80.096042328555299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87.310451423579678</v>
      </c>
      <c r="C6" s="72">
        <f>IF(RES_hh_tesh!C6=0,0,RES_hh_tesh!C6/RES_summary!C$19)</f>
        <v>91.20802291894563</v>
      </c>
      <c r="D6" s="72">
        <f>IF(RES_hh_tesh!D6=0,0,RES_hh_tesh!D6/RES_summary!D$19)</f>
        <v>89.164309082101184</v>
      </c>
      <c r="E6" s="72">
        <f>IF(RES_hh_tesh!E6=0,0,RES_hh_tesh!E6/RES_summary!E$19)</f>
        <v>90.25311039608043</v>
      </c>
      <c r="F6" s="72">
        <f>IF(RES_hh_tesh!F6=0,0,RES_hh_tesh!F6/RES_summary!F$19)</f>
        <v>92.709876168697377</v>
      </c>
      <c r="G6" s="72">
        <f>IF(RES_hh_tesh!G6=0,0,RES_hh_tesh!G6/RES_summary!G$19)</f>
        <v>104.01096187535411</v>
      </c>
      <c r="H6" s="72">
        <f>IF(RES_hh_tesh!H6=0,0,RES_hh_tesh!H6/RES_summary!H$19)</f>
        <v>101.80393399177217</v>
      </c>
      <c r="I6" s="72">
        <f>IF(RES_hh_tesh!I6=0,0,RES_hh_tesh!I6/RES_summary!I$19)</f>
        <v>102.55582275103615</v>
      </c>
      <c r="J6" s="72">
        <f>IF(RES_hh_tesh!J6=0,0,RES_hh_tesh!J6/RES_summary!J$19)</f>
        <v>94.075145251584615</v>
      </c>
      <c r="K6" s="72">
        <f>IF(RES_hh_tesh!K6=0,0,RES_hh_tesh!K6/RES_summary!K$19)</f>
        <v>68.30092362329637</v>
      </c>
      <c r="L6" s="72">
        <f>IF(RES_hh_tesh!L6=0,0,RES_hh_tesh!L6/RES_summary!L$19)</f>
        <v>92.976972535778629</v>
      </c>
      <c r="M6" s="72">
        <f>IF(RES_hh_tesh!M6=0,0,RES_hh_tesh!M6/RES_summary!M$19)</f>
        <v>81.594693992175365</v>
      </c>
      <c r="N6" s="72">
        <f>IF(RES_hh_tesh!N6=0,0,RES_hh_tesh!N6/RES_summary!N$19)</f>
        <v>74.762701313519301</v>
      </c>
      <c r="O6" s="72">
        <f>IF(RES_hh_tesh!O6=0,0,RES_hh_tesh!O6/RES_summary!O$19)</f>
        <v>84.63835830139837</v>
      </c>
      <c r="P6" s="72">
        <f>IF(RES_hh_tesh!P6=0,0,RES_hh_tesh!P6/RES_summary!P$19)</f>
        <v>69.248984394489312</v>
      </c>
      <c r="Q6" s="72">
        <f>IF(RES_hh_tesh!Q6=0,0,RES_hh_tesh!Q6/RES_summary!Q$19)</f>
        <v>67.307944809564631</v>
      </c>
      <c r="R6" s="72">
        <f>IF(RES_hh_tesh!R6=0,0,RES_hh_tesh!R6/RES_summary!R$19)</f>
        <v>81.035099936569395</v>
      </c>
      <c r="S6" s="72">
        <f>IF(RES_hh_tesh!S6=0,0,RES_hh_tesh!S6/RES_summary!S$19)</f>
        <v>74.278008065766826</v>
      </c>
      <c r="T6" s="72">
        <f>IF(RES_hh_tesh!T6=0,0,RES_hh_tesh!T6/RES_summary!T$19)</f>
        <v>81.634299589477024</v>
      </c>
      <c r="U6" s="72">
        <f>IF(RES_hh_tesh!U6=0,0,RES_hh_tesh!U6/RES_summary!U$19)</f>
        <v>76.220800619388925</v>
      </c>
      <c r="V6" s="72">
        <f>IF(RES_hh_tesh!V6=0,0,RES_hh_tesh!V6/RES_summary!V$19)</f>
        <v>85.759298274555206</v>
      </c>
      <c r="W6" s="72">
        <f>IF(RES_hh_tesh!W6=0,0,RES_hh_tesh!W6/RES_summary!W$19)</f>
        <v>77.164994092131764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84.969190310501887</v>
      </c>
      <c r="C7" s="72">
        <f>IF(RES_hh_tesh!C7=0,0,RES_hh_tesh!C7/RES_summary!C$19)</f>
        <v>91.605939093841044</v>
      </c>
      <c r="D7" s="72">
        <f>IF(RES_hh_tesh!D7=0,0,RES_hh_tesh!D7/RES_summary!D$19)</f>
        <v>89.582163811651554</v>
      </c>
      <c r="E7" s="72">
        <f>IF(RES_hh_tesh!E7=0,0,RES_hh_tesh!E7/RES_summary!E$19)</f>
        <v>94.087763505288692</v>
      </c>
      <c r="F7" s="72">
        <f>IF(RES_hh_tesh!F7=0,0,RES_hh_tesh!F7/RES_summary!F$19)</f>
        <v>96.071527875916516</v>
      </c>
      <c r="G7" s="72">
        <f>IF(RES_hh_tesh!G7=0,0,RES_hh_tesh!G7/RES_summary!G$19)</f>
        <v>101.78337645904824</v>
      </c>
      <c r="H7" s="72">
        <f>IF(RES_hh_tesh!H7=0,0,RES_hh_tesh!H7/RES_summary!H$19)</f>
        <v>99.276909711621315</v>
      </c>
      <c r="I7" s="72">
        <f>IF(RES_hh_tesh!I7=0,0,RES_hh_tesh!I7/RES_summary!I$19)</f>
        <v>95.338875759644964</v>
      </c>
      <c r="J7" s="72">
        <f>IF(RES_hh_tesh!J7=0,0,RES_hh_tesh!J7/RES_summary!J$19)</f>
        <v>102.01258043494396</v>
      </c>
      <c r="K7" s="72">
        <f>IF(RES_hh_tesh!K7=0,0,RES_hh_tesh!K7/RES_summary!K$19)</f>
        <v>94.418881137537639</v>
      </c>
      <c r="L7" s="72">
        <f>IF(RES_hh_tesh!L7=0,0,RES_hh_tesh!L7/RES_summary!L$19)</f>
        <v>99.290414520195228</v>
      </c>
      <c r="M7" s="72">
        <f>IF(RES_hh_tesh!M7=0,0,RES_hh_tesh!M7/RES_summary!M$19)</f>
        <v>87.402639582714571</v>
      </c>
      <c r="N7" s="72">
        <f>IF(RES_hh_tesh!N7=0,0,RES_hh_tesh!N7/RES_summary!N$19)</f>
        <v>78.761677683428019</v>
      </c>
      <c r="O7" s="72">
        <f>IF(RES_hh_tesh!O7=0,0,RES_hh_tesh!O7/RES_summary!O$19)</f>
        <v>76.440498263994257</v>
      </c>
      <c r="P7" s="72">
        <f>IF(RES_hh_tesh!P7=0,0,RES_hh_tesh!P7/RES_summary!P$19)</f>
        <v>66.628679872597175</v>
      </c>
      <c r="Q7" s="72">
        <f>IF(RES_hh_tesh!Q7=0,0,RES_hh_tesh!Q7/RES_summary!Q$19)</f>
        <v>74.217802784443606</v>
      </c>
      <c r="R7" s="72">
        <f>IF(RES_hh_tesh!R7=0,0,RES_hh_tesh!R7/RES_summary!R$19)</f>
        <v>77.998570975630514</v>
      </c>
      <c r="S7" s="72">
        <f>IF(RES_hh_tesh!S7=0,0,RES_hh_tesh!S7/RES_summary!S$19)</f>
        <v>73.991238107130926</v>
      </c>
      <c r="T7" s="72">
        <f>IF(RES_hh_tesh!T7=0,0,RES_hh_tesh!T7/RES_summary!T$19)</f>
        <v>77.905164389739809</v>
      </c>
      <c r="U7" s="72">
        <f>IF(RES_hh_tesh!U7=0,0,RES_hh_tesh!U7/RES_summary!U$19)</f>
        <v>76.035176368803633</v>
      </c>
      <c r="V7" s="72">
        <f>IF(RES_hh_tesh!V7=0,0,RES_hh_tesh!V7/RES_summary!V$19)</f>
        <v>84.990342175466026</v>
      </c>
      <c r="W7" s="72">
        <f>IF(RES_hh_tesh!W7=0,0,RES_hh_tesh!W7/RES_summary!W$19)</f>
        <v>78.446574271266655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83.920800447899211</v>
      </c>
      <c r="C8" s="72">
        <f>IF(RES_hh_tesh!C8=0,0,RES_hh_tesh!C8/RES_summary!C$19)</f>
        <v>91.759775165624504</v>
      </c>
      <c r="D8" s="72">
        <f>IF(RES_hh_tesh!D8=0,0,RES_hh_tesh!D8/RES_summary!D$19)</f>
        <v>85.834493522015634</v>
      </c>
      <c r="E8" s="72">
        <f>IF(RES_hh_tesh!E8=0,0,RES_hh_tesh!E8/RES_summary!E$19)</f>
        <v>93.588850426385505</v>
      </c>
      <c r="F8" s="72">
        <f>IF(RES_hh_tesh!F8=0,0,RES_hh_tesh!F8/RES_summary!F$19)</f>
        <v>99.732311364737967</v>
      </c>
      <c r="G8" s="72">
        <f>IF(RES_hh_tesh!G8=0,0,RES_hh_tesh!G8/RES_summary!G$19)</f>
        <v>99.617393273720168</v>
      </c>
      <c r="H8" s="72">
        <f>IF(RES_hh_tesh!H8=0,0,RES_hh_tesh!H8/RES_summary!H$19)</f>
        <v>101.68175130122056</v>
      </c>
      <c r="I8" s="72">
        <f>IF(RES_hh_tesh!I8=0,0,RES_hh_tesh!I8/RES_summary!I$19)</f>
        <v>93.304864181190666</v>
      </c>
      <c r="J8" s="72">
        <f>IF(RES_hh_tesh!J8=0,0,RES_hh_tesh!J8/RES_summary!J$19)</f>
        <v>102.91393981457752</v>
      </c>
      <c r="K8" s="72">
        <f>IF(RES_hh_tesh!K8=0,0,RES_hh_tesh!K8/RES_summary!K$19)</f>
        <v>94.540822278419611</v>
      </c>
      <c r="L8" s="72">
        <f>IF(RES_hh_tesh!L8=0,0,RES_hh_tesh!L8/RES_summary!L$19)</f>
        <v>103.87730052703169</v>
      </c>
      <c r="M8" s="72">
        <f>IF(RES_hh_tesh!M8=0,0,RES_hh_tesh!M8/RES_summary!M$19)</f>
        <v>80.277040938064388</v>
      </c>
      <c r="N8" s="72">
        <f>IF(RES_hh_tesh!N8=0,0,RES_hh_tesh!N8/RES_summary!N$19)</f>
        <v>80.82255920587653</v>
      </c>
      <c r="O8" s="72">
        <f>IF(RES_hh_tesh!O8=0,0,RES_hh_tesh!O8/RES_summary!O$19)</f>
        <v>80.869119485411304</v>
      </c>
      <c r="P8" s="72">
        <f>IF(RES_hh_tesh!P8=0,0,RES_hh_tesh!P8/RES_summary!P$19)</f>
        <v>69.351693935908401</v>
      </c>
      <c r="Q8" s="72">
        <f>IF(RES_hh_tesh!Q8=0,0,RES_hh_tesh!Q8/RES_summary!Q$19)</f>
        <v>73.706585173998391</v>
      </c>
      <c r="R8" s="72">
        <f>IF(RES_hh_tesh!R8=0,0,RES_hh_tesh!R8/RES_summary!R$19)</f>
        <v>75.507200786065795</v>
      </c>
      <c r="S8" s="72">
        <f>IF(RES_hh_tesh!S8=0,0,RES_hh_tesh!S8/RES_summary!S$19)</f>
        <v>72.902906751164934</v>
      </c>
      <c r="T8" s="72">
        <f>IF(RES_hh_tesh!T8=0,0,RES_hh_tesh!T8/RES_summary!T$19)</f>
        <v>80.088548008735643</v>
      </c>
      <c r="U8" s="72">
        <f>IF(RES_hh_tesh!U8=0,0,RES_hh_tesh!U8/RES_summary!U$19)</f>
        <v>78.346608989499359</v>
      </c>
      <c r="V8" s="72">
        <f>IF(RES_hh_tesh!V8=0,0,RES_hh_tesh!V8/RES_summary!V$19)</f>
        <v>80.444586335264063</v>
      </c>
      <c r="W8" s="72">
        <f>IF(RES_hh_tesh!W8=0,0,RES_hh_tesh!W8/RES_summary!W$19)</f>
        <v>81.496601371305317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89.379100528081779</v>
      </c>
      <c r="C9" s="72">
        <f>IF(RES_hh_tesh!C9=0,0,RES_hh_tesh!C9/RES_summary!C$19)</f>
        <v>89.748414527401678</v>
      </c>
      <c r="D9" s="72">
        <f>IF(RES_hh_tesh!D9=0,0,RES_hh_tesh!D9/RES_summary!D$19)</f>
        <v>92.277714226713826</v>
      </c>
      <c r="E9" s="72">
        <f>IF(RES_hh_tesh!E9=0,0,RES_hh_tesh!E9/RES_summary!E$19)</f>
        <v>92.474214427401009</v>
      </c>
      <c r="F9" s="72">
        <f>IF(RES_hh_tesh!F9=0,0,RES_hh_tesh!F9/RES_summary!F$19)</f>
        <v>93.01733870137717</v>
      </c>
      <c r="G9" s="72">
        <f>IF(RES_hh_tesh!G9=0,0,RES_hh_tesh!G9/RES_summary!G$19)</f>
        <v>95.044892255368211</v>
      </c>
      <c r="H9" s="72">
        <f>IF(RES_hh_tesh!H9=0,0,RES_hh_tesh!H9/RES_summary!H$19)</f>
        <v>92.45899490858092</v>
      </c>
      <c r="I9" s="72">
        <f>IF(RES_hh_tesh!I9=0,0,RES_hh_tesh!I9/RES_summary!I$19)</f>
        <v>109.02366183323035</v>
      </c>
      <c r="J9" s="72">
        <f>IF(RES_hh_tesh!J9=0,0,RES_hh_tesh!J9/RES_summary!J$19)</f>
        <v>90.244183784090779</v>
      </c>
      <c r="K9" s="72">
        <f>IF(RES_hh_tesh!K9=0,0,RES_hh_tesh!K9/RES_summary!K$19)</f>
        <v>104.68574922950272</v>
      </c>
      <c r="L9" s="72">
        <f>IF(RES_hh_tesh!L9=0,0,RES_hh_tesh!L9/RES_summary!L$19)</f>
        <v>100.5184799486461</v>
      </c>
      <c r="M9" s="72">
        <f>IF(RES_hh_tesh!M9=0,0,RES_hh_tesh!M9/RES_summary!M$19)</f>
        <v>76.334015166081997</v>
      </c>
      <c r="N9" s="72">
        <f>IF(RES_hh_tesh!N9=0,0,RES_hh_tesh!N9/RES_summary!N$19)</f>
        <v>85.009939898612544</v>
      </c>
      <c r="O9" s="72">
        <f>IF(RES_hh_tesh!O9=0,0,RES_hh_tesh!O9/RES_summary!O$19)</f>
        <v>79.884004622255262</v>
      </c>
      <c r="P9" s="72">
        <f>IF(RES_hh_tesh!P9=0,0,RES_hh_tesh!P9/RES_summary!P$19)</f>
        <v>66.719495646992684</v>
      </c>
      <c r="Q9" s="72">
        <f>IF(RES_hh_tesh!Q9=0,0,RES_hh_tesh!Q9/RES_summary!Q$19)</f>
        <v>81.20243098299305</v>
      </c>
      <c r="R9" s="72">
        <f>IF(RES_hh_tesh!R9=0,0,RES_hh_tesh!R9/RES_summary!R$19)</f>
        <v>82.811348920211216</v>
      </c>
      <c r="S9" s="72">
        <f>IF(RES_hh_tesh!S9=0,0,RES_hh_tesh!S9/RES_summary!S$19)</f>
        <v>71.495755156617889</v>
      </c>
      <c r="T9" s="72">
        <f>IF(RES_hh_tesh!T9=0,0,RES_hh_tesh!T9/RES_summary!T$19)</f>
        <v>81.334836211111124</v>
      </c>
      <c r="U9" s="72">
        <f>IF(RES_hh_tesh!U9=0,0,RES_hh_tesh!U9/RES_summary!U$19)</f>
        <v>74.970719863360458</v>
      </c>
      <c r="V9" s="72">
        <f>IF(RES_hh_tesh!V9=0,0,RES_hh_tesh!V9/RES_summary!V$19)</f>
        <v>81.562842935755597</v>
      </c>
      <c r="W9" s="72">
        <f>IF(RES_hh_tesh!W9=0,0,RES_hh_tesh!W9/RES_summary!W$19)</f>
        <v>82.396268604708595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0</v>
      </c>
      <c r="C11" s="72">
        <f>IF(RES_hh_tesh!C11=0,0,RES_hh_tesh!C11/RES_summary!C$19)</f>
        <v>0</v>
      </c>
      <c r="D11" s="72">
        <f>IF(RES_hh_tesh!D11=0,0,RES_hh_tesh!D11/RES_summary!D$19)</f>
        <v>0</v>
      </c>
      <c r="E11" s="72">
        <f>IF(RES_hh_tesh!E11=0,0,RES_hh_tesh!E11/RES_summary!E$19)</f>
        <v>0</v>
      </c>
      <c r="F11" s="72">
        <f>IF(RES_hh_tesh!F11=0,0,RES_hh_tesh!F11/RES_summary!F$19)</f>
        <v>0</v>
      </c>
      <c r="G11" s="72">
        <f>IF(RES_hh_tesh!G11=0,0,RES_hh_tesh!G11/RES_summary!G$19)</f>
        <v>0</v>
      </c>
      <c r="H11" s="72">
        <f>IF(RES_hh_tesh!H11=0,0,RES_hh_tesh!H11/RES_summary!H$19)</f>
        <v>0</v>
      </c>
      <c r="I11" s="72">
        <f>IF(RES_hh_tesh!I11=0,0,RES_hh_tesh!I11/RES_summary!I$19)</f>
        <v>0</v>
      </c>
      <c r="J11" s="72">
        <f>IF(RES_hh_tesh!J11=0,0,RES_hh_tesh!J11/RES_summary!J$19)</f>
        <v>0</v>
      </c>
      <c r="K11" s="72">
        <f>IF(RES_hh_tesh!K11=0,0,RES_hh_tesh!K11/RES_summary!K$19)</f>
        <v>0</v>
      </c>
      <c r="L11" s="72">
        <f>IF(RES_hh_tesh!L11=0,0,RES_hh_tesh!L11/RES_summary!L$19)</f>
        <v>0</v>
      </c>
      <c r="M11" s="72">
        <f>IF(RES_hh_tesh!M11=0,0,RES_hh_tesh!M11/RES_summary!M$19)</f>
        <v>0</v>
      </c>
      <c r="N11" s="72">
        <f>IF(RES_hh_tesh!N11=0,0,RES_hh_tesh!N11/RES_summary!N$19)</f>
        <v>0</v>
      </c>
      <c r="O11" s="72">
        <f>IF(RES_hh_tesh!O11=0,0,RES_hh_tesh!O11/RES_summary!O$19)</f>
        <v>0</v>
      </c>
      <c r="P11" s="72">
        <f>IF(RES_hh_tesh!P11=0,0,RES_hh_tesh!P11/RES_summary!P$19)</f>
        <v>0</v>
      </c>
      <c r="Q11" s="72">
        <f>IF(RES_hh_tesh!Q11=0,0,RES_hh_tesh!Q11/RES_summary!Q$19)</f>
        <v>0</v>
      </c>
      <c r="R11" s="72">
        <f>IF(RES_hh_tesh!R11=0,0,RES_hh_tesh!R11/RES_summary!R$19)</f>
        <v>0</v>
      </c>
      <c r="S11" s="72">
        <f>IF(RES_hh_tesh!S11=0,0,RES_hh_tesh!S11/RES_summary!S$19)</f>
        <v>0</v>
      </c>
      <c r="T11" s="72">
        <f>IF(RES_hh_tesh!T11=0,0,RES_hh_tesh!T11/RES_summary!T$19)</f>
        <v>0</v>
      </c>
      <c r="U11" s="72">
        <f>IF(RES_hh_tesh!U11=0,0,RES_hh_tesh!U11/RES_summary!U$19)</f>
        <v>0</v>
      </c>
      <c r="V11" s="72">
        <f>IF(RES_hh_tesh!V11=0,0,RES_hh_tesh!V11/RES_summary!V$19)</f>
        <v>0</v>
      </c>
      <c r="W11" s="72">
        <f>IF(RES_hh_tesh!W11=0,0,RES_hh_tesh!W11/RES_summary!W$19)</f>
        <v>0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78.147966418029185</v>
      </c>
      <c r="C12" s="72">
        <f>IF(RES_hh_tesh!C12=0,0,RES_hh_tesh!C12/RES_summary!C$19)</f>
        <v>97.203718090829341</v>
      </c>
      <c r="D12" s="72">
        <f>IF(RES_hh_tesh!D12=0,0,RES_hh_tesh!D12/RES_summary!D$19)</f>
        <v>61.019996061795027</v>
      </c>
      <c r="E12" s="72">
        <f>IF(RES_hh_tesh!E12=0,0,RES_hh_tesh!E12/RES_summary!E$19)</f>
        <v>87.613363289364699</v>
      </c>
      <c r="F12" s="72">
        <f>IF(RES_hh_tesh!F12=0,0,RES_hh_tesh!F12/RES_summary!F$19)</f>
        <v>93.843492299633184</v>
      </c>
      <c r="G12" s="72">
        <f>IF(RES_hh_tesh!G12=0,0,RES_hh_tesh!G12/RES_summary!G$19)</f>
        <v>98.327851676881139</v>
      </c>
      <c r="H12" s="72">
        <f>IF(RES_hh_tesh!H12=0,0,RES_hh_tesh!H12/RES_summary!H$19)</f>
        <v>99.372796030538069</v>
      </c>
      <c r="I12" s="72">
        <f>IF(RES_hh_tesh!I12=0,0,RES_hh_tesh!I12/RES_summary!I$19)</f>
        <v>101.39864655957588</v>
      </c>
      <c r="J12" s="72">
        <f>IF(RES_hh_tesh!J12=0,0,RES_hh_tesh!J12/RES_summary!J$19)</f>
        <v>106.77954759270436</v>
      </c>
      <c r="K12" s="72">
        <f>IF(RES_hh_tesh!K12=0,0,RES_hh_tesh!K12/RES_summary!K$19)</f>
        <v>98.194615442999975</v>
      </c>
      <c r="L12" s="72">
        <f>IF(RES_hh_tesh!L12=0,0,RES_hh_tesh!L12/RES_summary!L$19)</f>
        <v>95.510399813071587</v>
      </c>
      <c r="M12" s="72">
        <f>IF(RES_hh_tesh!M12=0,0,RES_hh_tesh!M12/RES_summary!M$19)</f>
        <v>87.726887746023422</v>
      </c>
      <c r="N12" s="72">
        <f>IF(RES_hh_tesh!N12=0,0,RES_hh_tesh!N12/RES_summary!N$19)</f>
        <v>81.592123611077923</v>
      </c>
      <c r="O12" s="72">
        <f>IF(RES_hh_tesh!O12=0,0,RES_hh_tesh!O12/RES_summary!O$19)</f>
        <v>76.417068092727973</v>
      </c>
      <c r="P12" s="72">
        <f>IF(RES_hh_tesh!P12=0,0,RES_hh_tesh!P12/RES_summary!P$19)</f>
        <v>72.586775969778046</v>
      </c>
      <c r="Q12" s="72">
        <f>IF(RES_hh_tesh!Q12=0,0,RES_hh_tesh!Q12/RES_summary!Q$19)</f>
        <v>74.007830454857768</v>
      </c>
      <c r="R12" s="72">
        <f>IF(RES_hh_tesh!R12=0,0,RES_hh_tesh!R12/RES_summary!R$19)</f>
        <v>75.636377470196692</v>
      </c>
      <c r="S12" s="72">
        <f>IF(RES_hh_tesh!S12=0,0,RES_hh_tesh!S12/RES_summary!S$19)</f>
        <v>75.752218169458573</v>
      </c>
      <c r="T12" s="72">
        <f>IF(RES_hh_tesh!T12=0,0,RES_hh_tesh!T12/RES_summary!T$19)</f>
        <v>75.850845014771465</v>
      </c>
      <c r="U12" s="72">
        <f>IF(RES_hh_tesh!U12=0,0,RES_hh_tesh!U12/RES_summary!U$19)</f>
        <v>77.134305002286723</v>
      </c>
      <c r="V12" s="72">
        <f>IF(RES_hh_tesh!V12=0,0,RES_hh_tesh!V12/RES_summary!V$19)</f>
        <v>81.492044964463147</v>
      </c>
      <c r="W12" s="72">
        <f>IF(RES_hh_tesh!W12=0,0,RES_hh_tesh!W12/RES_summary!W$19)</f>
        <v>88.06691381979094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84.674266012867946</v>
      </c>
      <c r="C13" s="74">
        <f>IF(RES_hh_tesh!C13=0,0,RES_hh_tesh!C13/RES_summary!C$19)</f>
        <v>99.165657706415743</v>
      </c>
      <c r="D13" s="74">
        <f>IF(RES_hh_tesh!D13=0,0,RES_hh_tesh!D13/RES_summary!D$19)</f>
        <v>82.368822149375433</v>
      </c>
      <c r="E13" s="74">
        <f>IF(RES_hh_tesh!E13=0,0,RES_hh_tesh!E13/RES_summary!E$19)</f>
        <v>94.164675436511573</v>
      </c>
      <c r="F13" s="74">
        <f>IF(RES_hh_tesh!F13=0,0,RES_hh_tesh!F13/RES_summary!F$19)</f>
        <v>101.4709286273642</v>
      </c>
      <c r="G13" s="74">
        <f>IF(RES_hh_tesh!G13=0,0,RES_hh_tesh!G13/RES_summary!G$19)</f>
        <v>97.280031045884712</v>
      </c>
      <c r="H13" s="74">
        <f>IF(RES_hh_tesh!H13=0,0,RES_hh_tesh!H13/RES_summary!H$19)</f>
        <v>110.17937199719393</v>
      </c>
      <c r="I13" s="74">
        <f>IF(RES_hh_tesh!I13=0,0,RES_hh_tesh!I13/RES_summary!I$19)</f>
        <v>98.329329012113661</v>
      </c>
      <c r="J13" s="74">
        <f>IF(RES_hh_tesh!J13=0,0,RES_hh_tesh!J13/RES_summary!J$19)</f>
        <v>108.4512449068915</v>
      </c>
      <c r="K13" s="74">
        <f>IF(RES_hh_tesh!K13=0,0,RES_hh_tesh!K13/RES_summary!K$19)</f>
        <v>82.823043877952031</v>
      </c>
      <c r="L13" s="74">
        <f>IF(RES_hh_tesh!L13=0,0,RES_hh_tesh!L13/RES_summary!L$19)</f>
        <v>101.6364552200879</v>
      </c>
      <c r="M13" s="74">
        <f>IF(RES_hh_tesh!M13=0,0,RES_hh_tesh!M13/RES_summary!M$19)</f>
        <v>90.448106277982504</v>
      </c>
      <c r="N13" s="74">
        <f>IF(RES_hh_tesh!N13=0,0,RES_hh_tesh!N13/RES_summary!N$19)</f>
        <v>82.65058748810263</v>
      </c>
      <c r="O13" s="74">
        <f>IF(RES_hh_tesh!O13=0,0,RES_hh_tesh!O13/RES_summary!O$19)</f>
        <v>78.952692155561962</v>
      </c>
      <c r="P13" s="74">
        <f>IF(RES_hh_tesh!P13=0,0,RES_hh_tesh!P13/RES_summary!P$19)</f>
        <v>70.654788815716955</v>
      </c>
      <c r="Q13" s="74">
        <f>IF(RES_hh_tesh!Q13=0,0,RES_hh_tesh!Q13/RES_summary!Q$19)</f>
        <v>75.533503529271741</v>
      </c>
      <c r="R13" s="74">
        <f>IF(RES_hh_tesh!R13=0,0,RES_hh_tesh!R13/RES_summary!R$19)</f>
        <v>74.062379402831723</v>
      </c>
      <c r="S13" s="74">
        <f>IF(RES_hh_tesh!S13=0,0,RES_hh_tesh!S13/RES_summary!S$19)</f>
        <v>75.762490506491517</v>
      </c>
      <c r="T13" s="74">
        <f>IF(RES_hh_tesh!T13=0,0,RES_hh_tesh!T13/RES_summary!T$19)</f>
        <v>80.473387952748112</v>
      </c>
      <c r="U13" s="74">
        <f>IF(RES_hh_tesh!U13=0,0,RES_hh_tesh!U13/RES_summary!U$19)</f>
        <v>76.767332656456801</v>
      </c>
      <c r="V13" s="74">
        <f>IF(RES_hh_tesh!V13=0,0,RES_hh_tesh!V13/RES_summary!V$19)</f>
        <v>86.338274838341874</v>
      </c>
      <c r="W13" s="74">
        <f>IF(RES_hh_tesh!W13=0,0,RES_hh_tesh!W13/RES_summary!W$19)</f>
        <v>81.993748186092418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1.7059436216693542</v>
      </c>
      <c r="C14" s="76">
        <f>IF(RES_hh_tesh!C14=0,0,RES_hh_tesh!C14/RES_summary!C$19)</f>
        <v>1.7828375335774687</v>
      </c>
      <c r="D14" s="76">
        <f>IF(RES_hh_tesh!D14=0,0,RES_hh_tesh!D14/RES_summary!D$19)</f>
        <v>1.7230777121660181</v>
      </c>
      <c r="E14" s="76">
        <f>IF(RES_hh_tesh!E14=0,0,RES_hh_tesh!E14/RES_summary!E$19)</f>
        <v>1.7921263418546096</v>
      </c>
      <c r="F14" s="76">
        <f>IF(RES_hh_tesh!F14=0,0,RES_hh_tesh!F14/RES_summary!F$19)</f>
        <v>1.8333308689504775</v>
      </c>
      <c r="G14" s="76">
        <f>IF(RES_hh_tesh!G14=0,0,RES_hh_tesh!G14/RES_summary!G$19)</f>
        <v>1.8940815691891033</v>
      </c>
      <c r="H14" s="76">
        <f>IF(RES_hh_tesh!H14=0,0,RES_hh_tesh!H14/RES_summary!H$19)</f>
        <v>1.8447933624753734</v>
      </c>
      <c r="I14" s="76">
        <f>IF(RES_hh_tesh!I14=0,0,RES_hh_tesh!I14/RES_summary!I$19)</f>
        <v>1.7331858572043362</v>
      </c>
      <c r="J14" s="76">
        <f>IF(RES_hh_tesh!J14=0,0,RES_hh_tesh!J14/RES_summary!J$19)</f>
        <v>1.8672636816087103</v>
      </c>
      <c r="K14" s="76">
        <f>IF(RES_hh_tesh!K14=0,0,RES_hh_tesh!K14/RES_summary!K$19)</f>
        <v>1.7267763372128464</v>
      </c>
      <c r="L14" s="76">
        <f>IF(RES_hh_tesh!L14=0,0,RES_hh_tesh!L14/RES_summary!L$19)</f>
        <v>1.8083954069524413</v>
      </c>
      <c r="M14" s="76">
        <f>IF(RES_hh_tesh!M14=0,0,RES_hh_tesh!M14/RES_summary!M$19)</f>
        <v>1.48524756355364</v>
      </c>
      <c r="N14" s="76">
        <f>IF(RES_hh_tesh!N14=0,0,RES_hh_tesh!N14/RES_summary!N$19)</f>
        <v>1.3750053636830002</v>
      </c>
      <c r="O14" s="76">
        <f>IF(RES_hh_tesh!O14=0,0,RES_hh_tesh!O14/RES_summary!O$19)</f>
        <v>1.3194538363635016</v>
      </c>
      <c r="P14" s="76">
        <f>IF(RES_hh_tesh!P14=0,0,RES_hh_tesh!P14/RES_summary!P$19)</f>
        <v>1.1173359034629478</v>
      </c>
      <c r="Q14" s="76">
        <f>IF(RES_hh_tesh!Q14=0,0,RES_hh_tesh!Q14/RES_summary!Q$19)</f>
        <v>1.2248070691699877</v>
      </c>
      <c r="R14" s="76">
        <f>IF(RES_hh_tesh!R14=0,0,RES_hh_tesh!R14/RES_summary!R$19)</f>
        <v>1.2754270685786759</v>
      </c>
      <c r="S14" s="76">
        <f>IF(RES_hh_tesh!S14=0,0,RES_hh_tesh!S14/RES_summary!S$19)</f>
        <v>1.2116691793907026</v>
      </c>
      <c r="T14" s="76">
        <f>IF(RES_hh_tesh!T14=0,0,RES_hh_tesh!T14/RES_summary!T$19)</f>
        <v>1.3195304392745439</v>
      </c>
      <c r="U14" s="76">
        <f>IF(RES_hh_tesh!U14=0,0,RES_hh_tesh!U14/RES_summary!U$19)</f>
        <v>1.2867452470785159</v>
      </c>
      <c r="V14" s="76">
        <f>IF(RES_hh_tesh!V14=0,0,RES_hh_tesh!V14/RES_summary!V$19)</f>
        <v>1.4104149648568389</v>
      </c>
      <c r="W14" s="76">
        <f>IF(RES_hh_tesh!W14=0,0,RES_hh_tesh!W14/RES_summary!W$19)</f>
        <v>1.3419316661030332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1.9715784342668408E-2</v>
      </c>
      <c r="C15" s="69">
        <f>IF(RES_hh_tesh!C15=0,0,RES_hh_tesh!C15/RES_summary!C$19)</f>
        <v>1.8374324248477337E-2</v>
      </c>
      <c r="D15" s="69">
        <f>IF(RES_hh_tesh!D15=0,0,RES_hh_tesh!D15/RES_summary!D$19)</f>
        <v>2.2136140255806729E-2</v>
      </c>
      <c r="E15" s="69">
        <f>IF(RES_hh_tesh!E15=0,0,RES_hh_tesh!E15/RES_summary!E$19)</f>
        <v>2.3633331920428075E-2</v>
      </c>
      <c r="F15" s="69">
        <f>IF(RES_hh_tesh!F15=0,0,RES_hh_tesh!F15/RES_summary!F$19)</f>
        <v>2.6383815400763181E-2</v>
      </c>
      <c r="G15" s="69">
        <f>IF(RES_hh_tesh!G15=0,0,RES_hh_tesh!G15/RES_summary!G$19)</f>
        <v>2.9207952348325131E-2</v>
      </c>
      <c r="H15" s="69">
        <f>IF(RES_hh_tesh!H15=0,0,RES_hh_tesh!H15/RES_summary!H$19)</f>
        <v>3.7753460596261737E-2</v>
      </c>
      <c r="I15" s="69">
        <f>IF(RES_hh_tesh!I15=0,0,RES_hh_tesh!I15/RES_summary!I$19)</f>
        <v>4.3949684130771383E-2</v>
      </c>
      <c r="J15" s="69">
        <f>IF(RES_hh_tesh!J15=0,0,RES_hh_tesh!J15/RES_summary!J$19)</f>
        <v>4.8053066884818009E-2</v>
      </c>
      <c r="K15" s="69">
        <f>IF(RES_hh_tesh!K15=0,0,RES_hh_tesh!K15/RES_summary!K$19)</f>
        <v>5.0418413138658358E-2</v>
      </c>
      <c r="L15" s="69">
        <f>IF(RES_hh_tesh!L15=0,0,RES_hh_tesh!L15/RES_summary!L$19)</f>
        <v>5.638869091822634E-2</v>
      </c>
      <c r="M15" s="69">
        <f>IF(RES_hh_tesh!M15=0,0,RES_hh_tesh!M15/RES_summary!M$19)</f>
        <v>5.7128943586369288E-2</v>
      </c>
      <c r="N15" s="69">
        <f>IF(RES_hh_tesh!N15=0,0,RES_hh_tesh!N15/RES_summary!N$19)</f>
        <v>6.5391495840593034E-2</v>
      </c>
      <c r="O15" s="69">
        <f>IF(RES_hh_tesh!O15=0,0,RES_hh_tesh!O15/RES_summary!O$19)</f>
        <v>6.2627011069238278E-2</v>
      </c>
      <c r="P15" s="69">
        <f>IF(RES_hh_tesh!P15=0,0,RES_hh_tesh!P15/RES_summary!P$19)</f>
        <v>7.0421448612582191E-2</v>
      </c>
      <c r="Q15" s="69">
        <f>IF(RES_hh_tesh!Q15=0,0,RES_hh_tesh!Q15/RES_summary!Q$19)</f>
        <v>6.948686551452625E-2</v>
      </c>
      <c r="R15" s="69">
        <f>IF(RES_hh_tesh!R15=0,0,RES_hh_tesh!R15/RES_summary!R$19)</f>
        <v>7.0135474080342805E-2</v>
      </c>
      <c r="S15" s="69">
        <f>IF(RES_hh_tesh!S15=0,0,RES_hh_tesh!S15/RES_summary!S$19)</f>
        <v>6.8299374925948175E-2</v>
      </c>
      <c r="T15" s="69">
        <f>IF(RES_hh_tesh!T15=0,0,RES_hh_tesh!T15/RES_summary!T$19)</f>
        <v>6.6620824751463054E-2</v>
      </c>
      <c r="U15" s="69">
        <f>IF(RES_hh_tesh!U15=0,0,RES_hh_tesh!U15/RES_summary!U$19)</f>
        <v>6.8115201589318192E-2</v>
      </c>
      <c r="V15" s="69">
        <f>IF(RES_hh_tesh!V15=0,0,RES_hh_tesh!V15/RES_summary!V$19)</f>
        <v>6.9445631116564474E-2</v>
      </c>
      <c r="W15" s="69">
        <f>IF(RES_hh_tesh!W15=0,0,RES_hh_tesh!W15/RES_summary!W$19)</f>
        <v>6.6110701462123722E-2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1.9715784342668408E-2</v>
      </c>
      <c r="C16" s="72">
        <f>IF(RES_hh_tesh!C16=0,0,RES_hh_tesh!C16/RES_summary!C$19)</f>
        <v>1.8374324248477337E-2</v>
      </c>
      <c r="D16" s="72">
        <f>IF(RES_hh_tesh!D16=0,0,RES_hh_tesh!D16/RES_summary!D$19)</f>
        <v>2.2136140255806729E-2</v>
      </c>
      <c r="E16" s="72">
        <f>IF(RES_hh_tesh!E16=0,0,RES_hh_tesh!E16/RES_summary!E$19)</f>
        <v>2.3633331920428075E-2</v>
      </c>
      <c r="F16" s="72">
        <f>IF(RES_hh_tesh!F16=0,0,RES_hh_tesh!F16/RES_summary!F$19)</f>
        <v>2.6383815400763181E-2</v>
      </c>
      <c r="G16" s="72">
        <f>IF(RES_hh_tesh!G16=0,0,RES_hh_tesh!G16/RES_summary!G$19)</f>
        <v>2.9207952348325131E-2</v>
      </c>
      <c r="H16" s="72">
        <f>IF(RES_hh_tesh!H16=0,0,RES_hh_tesh!H16/RES_summary!H$19)</f>
        <v>3.7753460596261737E-2</v>
      </c>
      <c r="I16" s="72">
        <f>IF(RES_hh_tesh!I16=0,0,RES_hh_tesh!I16/RES_summary!I$19)</f>
        <v>4.3949684130771383E-2</v>
      </c>
      <c r="J16" s="72">
        <f>IF(RES_hh_tesh!J16=0,0,RES_hh_tesh!J16/RES_summary!J$19)</f>
        <v>4.8053066884818009E-2</v>
      </c>
      <c r="K16" s="72">
        <f>IF(RES_hh_tesh!K16=0,0,RES_hh_tesh!K16/RES_summary!K$19)</f>
        <v>5.0418413138658358E-2</v>
      </c>
      <c r="L16" s="72">
        <f>IF(RES_hh_tesh!L16=0,0,RES_hh_tesh!L16/RES_summary!L$19)</f>
        <v>5.638869091822634E-2</v>
      </c>
      <c r="M16" s="72">
        <f>IF(RES_hh_tesh!M16=0,0,RES_hh_tesh!M16/RES_summary!M$19)</f>
        <v>5.7128943586369288E-2</v>
      </c>
      <c r="N16" s="72">
        <f>IF(RES_hh_tesh!N16=0,0,RES_hh_tesh!N16/RES_summary!N$19)</f>
        <v>6.5391495840593034E-2</v>
      </c>
      <c r="O16" s="72">
        <f>IF(RES_hh_tesh!O16=0,0,RES_hh_tesh!O16/RES_summary!O$19)</f>
        <v>6.2627011069238278E-2</v>
      </c>
      <c r="P16" s="72">
        <f>IF(RES_hh_tesh!P16=0,0,RES_hh_tesh!P16/RES_summary!P$19)</f>
        <v>7.0421448612582191E-2</v>
      </c>
      <c r="Q16" s="72">
        <f>IF(RES_hh_tesh!Q16=0,0,RES_hh_tesh!Q16/RES_summary!Q$19)</f>
        <v>6.948686551452625E-2</v>
      </c>
      <c r="R16" s="72">
        <f>IF(RES_hh_tesh!R16=0,0,RES_hh_tesh!R16/RES_summary!R$19)</f>
        <v>7.0135474080342805E-2</v>
      </c>
      <c r="S16" s="72">
        <f>IF(RES_hh_tesh!S16=0,0,RES_hh_tesh!S16/RES_summary!S$19)</f>
        <v>6.8299374925948175E-2</v>
      </c>
      <c r="T16" s="72">
        <f>IF(RES_hh_tesh!T16=0,0,RES_hh_tesh!T16/RES_summary!T$19)</f>
        <v>6.6620824751463054E-2</v>
      </c>
      <c r="U16" s="72">
        <f>IF(RES_hh_tesh!U16=0,0,RES_hh_tesh!U16/RES_summary!U$19)</f>
        <v>6.8115201589318192E-2</v>
      </c>
      <c r="V16" s="72">
        <f>IF(RES_hh_tesh!V16=0,0,RES_hh_tesh!V16/RES_summary!V$19)</f>
        <v>6.9445631116564474E-2</v>
      </c>
      <c r="W16" s="72">
        <f>IF(RES_hh_tesh!W16=0,0,RES_hh_tesh!W16/RES_summary!W$19)</f>
        <v>6.6110701462123722E-2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18.792496501019901</v>
      </c>
      <c r="C17" s="69">
        <f>IF(RES_hh_tesh!C17=0,0,RES_hh_tesh!C17/RES_summary!C$19)</f>
        <v>18.231515535407659</v>
      </c>
      <c r="D17" s="69">
        <f>IF(RES_hh_tesh!D17=0,0,RES_hh_tesh!D17/RES_summary!D$19)</f>
        <v>17.990403181287533</v>
      </c>
      <c r="E17" s="69">
        <f>IF(RES_hh_tesh!E17=0,0,RES_hh_tesh!E17/RES_summary!E$19)</f>
        <v>17.031298913514245</v>
      </c>
      <c r="F17" s="69">
        <f>IF(RES_hh_tesh!F17=0,0,RES_hh_tesh!F17/RES_summary!F$19)</f>
        <v>17.304579330430336</v>
      </c>
      <c r="G17" s="69">
        <f>IF(RES_hh_tesh!G17=0,0,RES_hh_tesh!G17/RES_summary!G$19)</f>
        <v>16.418178312789834</v>
      </c>
      <c r="H17" s="69">
        <f>IF(RES_hh_tesh!H17=0,0,RES_hh_tesh!H17/RES_summary!H$19)</f>
        <v>16.000121128805791</v>
      </c>
      <c r="I17" s="69">
        <f>IF(RES_hh_tesh!I17=0,0,RES_hh_tesh!I17/RES_summary!I$19)</f>
        <v>16.052142886516222</v>
      </c>
      <c r="J17" s="69">
        <f>IF(RES_hh_tesh!J17=0,0,RES_hh_tesh!J17/RES_summary!J$19)</f>
        <v>16.693149499302635</v>
      </c>
      <c r="K17" s="69">
        <f>IF(RES_hh_tesh!K17=0,0,RES_hh_tesh!K17/RES_summary!K$19)</f>
        <v>17.132365520676974</v>
      </c>
      <c r="L17" s="69">
        <f>IF(RES_hh_tesh!L17=0,0,RES_hh_tesh!L17/RES_summary!L$19)</f>
        <v>17.042385026083384</v>
      </c>
      <c r="M17" s="69">
        <f>IF(RES_hh_tesh!M17=0,0,RES_hh_tesh!M17/RES_summary!M$19)</f>
        <v>17.394250996970673</v>
      </c>
      <c r="N17" s="69">
        <f>IF(RES_hh_tesh!N17=0,0,RES_hh_tesh!N17/RES_summary!N$19)</f>
        <v>18.044328817237002</v>
      </c>
      <c r="O17" s="69">
        <f>IF(RES_hh_tesh!O17=0,0,RES_hh_tesh!O17/RES_summary!O$19)</f>
        <v>17.694331143271057</v>
      </c>
      <c r="P17" s="69">
        <f>IF(RES_hh_tesh!P17=0,0,RES_hh_tesh!P17/RES_summary!P$19)</f>
        <v>17.19513043909468</v>
      </c>
      <c r="Q17" s="69">
        <f>IF(RES_hh_tesh!Q17=0,0,RES_hh_tesh!Q17/RES_summary!Q$19)</f>
        <v>17.507085491584174</v>
      </c>
      <c r="R17" s="69">
        <f>IF(RES_hh_tesh!R17=0,0,RES_hh_tesh!R17/RES_summary!R$19)</f>
        <v>18.262155031177002</v>
      </c>
      <c r="S17" s="69">
        <f>IF(RES_hh_tesh!S17=0,0,RES_hh_tesh!S17/RES_summary!S$19)</f>
        <v>18.75242383688418</v>
      </c>
      <c r="T17" s="69">
        <f>IF(RES_hh_tesh!T17=0,0,RES_hh_tesh!T17/RES_summary!T$19)</f>
        <v>19.146433757656176</v>
      </c>
      <c r="U17" s="69">
        <f>IF(RES_hh_tesh!U17=0,0,RES_hh_tesh!U17/RES_summary!U$19)</f>
        <v>19.110401007850324</v>
      </c>
      <c r="V17" s="69">
        <f>IF(RES_hh_tesh!V17=0,0,RES_hh_tesh!V17/RES_summary!V$19)</f>
        <v>20.324246070040218</v>
      </c>
      <c r="W17" s="69">
        <f>IF(RES_hh_tesh!W17=0,0,RES_hh_tesh!W17/RES_summary!W$19)</f>
        <v>19.456254598766421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19.449984045593474</v>
      </c>
      <c r="C18" s="72">
        <f>IF(RES_hh_tesh!C18=0,0,RES_hh_tesh!C18/RES_summary!C$19)</f>
        <v>17.692305868546807</v>
      </c>
      <c r="D18" s="72">
        <f>IF(RES_hh_tesh!D18=0,0,RES_hh_tesh!D18/RES_summary!D$19)</f>
        <v>18.426557601482138</v>
      </c>
      <c r="E18" s="72">
        <f>IF(RES_hh_tesh!E18=0,0,RES_hh_tesh!E18/RES_summary!E$19)</f>
        <v>16.769396795408003</v>
      </c>
      <c r="F18" s="72">
        <f>IF(RES_hh_tesh!F18=0,0,RES_hh_tesh!F18/RES_summary!F$19)</f>
        <v>16.841503044732118</v>
      </c>
      <c r="G18" s="72">
        <f>IF(RES_hh_tesh!G18=0,0,RES_hh_tesh!G18/RES_summary!G$19)</f>
        <v>16.516578340599455</v>
      </c>
      <c r="H18" s="72">
        <f>IF(RES_hh_tesh!H18=0,0,RES_hh_tesh!H18/RES_summary!H$19)</f>
        <v>15.812565570353881</v>
      </c>
      <c r="I18" s="72">
        <f>IF(RES_hh_tesh!I18=0,0,RES_hh_tesh!I18/RES_summary!I$19)</f>
        <v>15.895619217189829</v>
      </c>
      <c r="J18" s="72">
        <f>IF(RES_hh_tesh!J18=0,0,RES_hh_tesh!J18/RES_summary!J$19)</f>
        <v>16.244826178208395</v>
      </c>
      <c r="K18" s="72">
        <f>IF(RES_hh_tesh!K18=0,0,RES_hh_tesh!K18/RES_summary!K$19)</f>
        <v>18.786923965748244</v>
      </c>
      <c r="L18" s="72">
        <f>IF(RES_hh_tesh!L18=0,0,RES_hh_tesh!L18/RES_summary!L$19)</f>
        <v>16.793655426771082</v>
      </c>
      <c r="M18" s="72">
        <f>IF(RES_hh_tesh!M18=0,0,RES_hh_tesh!M18/RES_summary!M$19)</f>
        <v>17.310890328592922</v>
      </c>
      <c r="N18" s="72">
        <f>IF(RES_hh_tesh!N18=0,0,RES_hh_tesh!N18/RES_summary!N$19)</f>
        <v>17.699797453924457</v>
      </c>
      <c r="O18" s="72">
        <f>IF(RES_hh_tesh!O18=0,0,RES_hh_tesh!O18/RES_summary!O$19)</f>
        <v>17.743981457451529</v>
      </c>
      <c r="P18" s="72">
        <f>IF(RES_hh_tesh!P18=0,0,RES_hh_tesh!P18/RES_summary!P$19)</f>
        <v>17.607925264599483</v>
      </c>
      <c r="Q18" s="72">
        <f>IF(RES_hh_tesh!Q18=0,0,RES_hh_tesh!Q18/RES_summary!Q$19)</f>
        <v>17.686408387175621</v>
      </c>
      <c r="R18" s="72">
        <f>IF(RES_hh_tesh!R18=0,0,RES_hh_tesh!R18/RES_summary!R$19)</f>
        <v>18.699424880568827</v>
      </c>
      <c r="S18" s="72">
        <f>IF(RES_hh_tesh!S18=0,0,RES_hh_tesh!S18/RES_summary!S$19)</f>
        <v>18.151251887204303</v>
      </c>
      <c r="T18" s="72">
        <f>IF(RES_hh_tesh!T18=0,0,RES_hh_tesh!T18/RES_summary!T$19)</f>
        <v>19.216077459853135</v>
      </c>
      <c r="U18" s="72">
        <f>IF(RES_hh_tesh!U18=0,0,RES_hh_tesh!U18/RES_summary!U$19)</f>
        <v>18.794132035470735</v>
      </c>
      <c r="V18" s="72">
        <f>IF(RES_hh_tesh!V18=0,0,RES_hh_tesh!V18/RES_summary!V$19)</f>
        <v>20.333518490575273</v>
      </c>
      <c r="W18" s="72">
        <f>IF(RES_hh_tesh!W18=0,0,RES_hh_tesh!W18/RES_summary!W$19)</f>
        <v>19.323332448391675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18.799513585091148</v>
      </c>
      <c r="C19" s="72">
        <f>IF(RES_hh_tesh!C19=0,0,RES_hh_tesh!C19/RES_summary!C$19)</f>
        <v>18.223743498467307</v>
      </c>
      <c r="D19" s="72">
        <f>IF(RES_hh_tesh!D19=0,0,RES_hh_tesh!D19/RES_summary!D$19)</f>
        <v>17.735847674483992</v>
      </c>
      <c r="E19" s="72">
        <f>IF(RES_hh_tesh!E19=0,0,RES_hh_tesh!E19/RES_summary!E$19)</f>
        <v>17.191588485539967</v>
      </c>
      <c r="F19" s="72">
        <f>IF(RES_hh_tesh!F19=0,0,RES_hh_tesh!F19/RES_summary!F$19)</f>
        <v>16.875005978214102</v>
      </c>
      <c r="G19" s="72">
        <f>IF(RES_hh_tesh!G19=0,0,RES_hh_tesh!G19/RES_summary!G$19)</f>
        <v>16.529678681610633</v>
      </c>
      <c r="H19" s="72">
        <f>IF(RES_hh_tesh!H19=0,0,RES_hh_tesh!H19/RES_summary!H$19)</f>
        <v>16.328125918946952</v>
      </c>
      <c r="I19" s="72">
        <f>IF(RES_hh_tesh!I19=0,0,RES_hh_tesh!I19/RES_summary!I$19)</f>
        <v>16.471023923128246</v>
      </c>
      <c r="J19" s="72">
        <f>IF(RES_hh_tesh!J19=0,0,RES_hh_tesh!J19/RES_summary!J$19)</f>
        <v>16.42337141397492</v>
      </c>
      <c r="K19" s="72">
        <f>IF(RES_hh_tesh!K19=0,0,RES_hh_tesh!K19/RES_summary!K$19)</f>
        <v>16.55380984958207</v>
      </c>
      <c r="L19" s="72">
        <f>IF(RES_hh_tesh!L19=0,0,RES_hh_tesh!L19/RES_summary!L$19)</f>
        <v>16.664488336010958</v>
      </c>
      <c r="M19" s="72">
        <f>IF(RES_hh_tesh!M19=0,0,RES_hh_tesh!M19/RES_summary!M$19)</f>
        <v>17.819039154451129</v>
      </c>
      <c r="N19" s="72">
        <f>IF(RES_hh_tesh!N19=0,0,RES_hh_tesh!N19/RES_summary!N$19)</f>
        <v>16.689860757761934</v>
      </c>
      <c r="O19" s="72">
        <f>IF(RES_hh_tesh!O19=0,0,RES_hh_tesh!O19/RES_summary!O$19)</f>
        <v>18.655041867181019</v>
      </c>
      <c r="P19" s="72">
        <f>IF(RES_hh_tesh!P19=0,0,RES_hh_tesh!P19/RES_summary!P$19)</f>
        <v>17.271882579454324</v>
      </c>
      <c r="Q19" s="72">
        <f>IF(RES_hh_tesh!Q19=0,0,RES_hh_tesh!Q19/RES_summary!Q$19)</f>
        <v>15.774715668122168</v>
      </c>
      <c r="R19" s="72">
        <f>IF(RES_hh_tesh!R19=0,0,RES_hh_tesh!R19/RES_summary!R$19)</f>
        <v>19.005145100739519</v>
      </c>
      <c r="S19" s="72">
        <f>IF(RES_hh_tesh!S19=0,0,RES_hh_tesh!S19/RES_summary!S$19)</f>
        <v>19.108699831379436</v>
      </c>
      <c r="T19" s="72">
        <f>IF(RES_hh_tesh!T19=0,0,RES_hh_tesh!T19/RES_summary!T$19)</f>
        <v>19.658509877276195</v>
      </c>
      <c r="U19" s="72">
        <f>IF(RES_hh_tesh!U19=0,0,RES_hh_tesh!U19/RES_summary!U$19)</f>
        <v>18.907589953586072</v>
      </c>
      <c r="V19" s="72">
        <f>IF(RES_hh_tesh!V19=0,0,RES_hh_tesh!V19/RES_summary!V$19)</f>
        <v>21.030264935457911</v>
      </c>
      <c r="W19" s="72">
        <f>IF(RES_hh_tesh!W19=0,0,RES_hh_tesh!W19/RES_summary!W$19)</f>
        <v>18.856499019207391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18.668955988613931</v>
      </c>
      <c r="C20" s="72">
        <f>IF(RES_hh_tesh!C20=0,0,RES_hh_tesh!C20/RES_summary!C$19)</f>
        <v>18.326368854496053</v>
      </c>
      <c r="D20" s="72">
        <f>IF(RES_hh_tesh!D20=0,0,RES_hh_tesh!D20/RES_summary!D$19)</f>
        <v>18.226381825993592</v>
      </c>
      <c r="E20" s="72">
        <f>IF(RES_hh_tesh!E20=0,0,RES_hh_tesh!E20/RES_summary!E$19)</f>
        <v>17.190424225520616</v>
      </c>
      <c r="F20" s="72">
        <f>IF(RES_hh_tesh!F20=0,0,RES_hh_tesh!F20/RES_summary!F$19)</f>
        <v>17.242892564881213</v>
      </c>
      <c r="G20" s="72">
        <f>IF(RES_hh_tesh!G20=0,0,RES_hh_tesh!G20/RES_summary!G$19)</f>
        <v>16.608794687262151</v>
      </c>
      <c r="H20" s="72">
        <f>IF(RES_hh_tesh!H20=0,0,RES_hh_tesh!H20/RES_summary!H$19)</f>
        <v>15.818127586211791</v>
      </c>
      <c r="I20" s="72">
        <f>IF(RES_hh_tesh!I20=0,0,RES_hh_tesh!I20/RES_summary!I$19)</f>
        <v>16.133869489902523</v>
      </c>
      <c r="J20" s="72">
        <f>IF(RES_hh_tesh!J20=0,0,RES_hh_tesh!J20/RES_summary!J$19)</f>
        <v>16.700225519631353</v>
      </c>
      <c r="K20" s="72">
        <f>IF(RES_hh_tesh!K20=0,0,RES_hh_tesh!K20/RES_summary!K$19)</f>
        <v>17.044121019112129</v>
      </c>
      <c r="L20" s="72">
        <f>IF(RES_hh_tesh!L20=0,0,RES_hh_tesh!L20/RES_summary!L$19)</f>
        <v>16.708429765136717</v>
      </c>
      <c r="M20" s="72">
        <f>IF(RES_hh_tesh!M20=0,0,RES_hh_tesh!M20/RES_summary!M$19)</f>
        <v>17.786866000394397</v>
      </c>
      <c r="N20" s="72">
        <f>IF(RES_hh_tesh!N20=0,0,RES_hh_tesh!N20/RES_summary!N$19)</f>
        <v>18.144515200048112</v>
      </c>
      <c r="O20" s="72">
        <f>IF(RES_hh_tesh!O20=0,0,RES_hh_tesh!O20/RES_summary!O$19)</f>
        <v>17.356177812272939</v>
      </c>
      <c r="P20" s="72">
        <f>IF(RES_hh_tesh!P20=0,0,RES_hh_tesh!P20/RES_summary!P$19)</f>
        <v>16.718052515852314</v>
      </c>
      <c r="Q20" s="72">
        <f>IF(RES_hh_tesh!Q20=0,0,RES_hh_tesh!Q20/RES_summary!Q$19)</f>
        <v>17.475091788248125</v>
      </c>
      <c r="R20" s="72">
        <f>IF(RES_hh_tesh!R20=0,0,RES_hh_tesh!R20/RES_summary!R$19)</f>
        <v>18.400945929796645</v>
      </c>
      <c r="S20" s="72">
        <f>IF(RES_hh_tesh!S20=0,0,RES_hh_tesh!S20/RES_summary!S$19)</f>
        <v>18.946769101762808</v>
      </c>
      <c r="T20" s="72">
        <f>IF(RES_hh_tesh!T20=0,0,RES_hh_tesh!T20/RES_summary!T$19)</f>
        <v>18.887289498863943</v>
      </c>
      <c r="U20" s="72">
        <f>IF(RES_hh_tesh!U20=0,0,RES_hh_tesh!U20/RES_summary!U$19)</f>
        <v>18.944112873167562</v>
      </c>
      <c r="V20" s="72">
        <f>IF(RES_hh_tesh!V20=0,0,RES_hh_tesh!V20/RES_summary!V$19)</f>
        <v>20.710181708069602</v>
      </c>
      <c r="W20" s="72">
        <f>IF(RES_hh_tesh!W20=0,0,RES_hh_tesh!W20/RES_summary!W$19)</f>
        <v>19.08423108483937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18.391750179640134</v>
      </c>
      <c r="C21" s="72">
        <f>IF(RES_hh_tesh!C21=0,0,RES_hh_tesh!C21/RES_summary!C$19)</f>
        <v>18.352011168696972</v>
      </c>
      <c r="D21" s="72">
        <f>IF(RES_hh_tesh!D21=0,0,RES_hh_tesh!D21/RES_summary!D$19)</f>
        <v>17.464833073865872</v>
      </c>
      <c r="E21" s="72">
        <f>IF(RES_hh_tesh!E21=0,0,RES_hh_tesh!E21/RES_summary!E$19)</f>
        <v>17.103027172380298</v>
      </c>
      <c r="F21" s="72">
        <f>IF(RES_hh_tesh!F21=0,0,RES_hh_tesh!F21/RES_summary!F$19)</f>
        <v>17.871059143943501</v>
      </c>
      <c r="G21" s="72">
        <f>IF(RES_hh_tesh!G21=0,0,RES_hh_tesh!G21/RES_summary!G$19)</f>
        <v>16.259693996343362</v>
      </c>
      <c r="H21" s="72">
        <f>IF(RES_hh_tesh!H21=0,0,RES_hh_tesh!H21/RES_summary!H$19)</f>
        <v>16.170148032962484</v>
      </c>
      <c r="I21" s="72">
        <f>IF(RES_hh_tesh!I21=0,0,RES_hh_tesh!I21/RES_summary!I$19)</f>
        <v>15.768159687754395</v>
      </c>
      <c r="J21" s="72">
        <f>IF(RES_hh_tesh!J21=0,0,RES_hh_tesh!J21/RES_summary!J$19)</f>
        <v>16.809899962938239</v>
      </c>
      <c r="K21" s="72">
        <f>IF(RES_hh_tesh!K21=0,0,RES_hh_tesh!K21/RES_summary!K$19)</f>
        <v>16.866391955476839</v>
      </c>
      <c r="L21" s="72">
        <f>IF(RES_hh_tesh!L21=0,0,RES_hh_tesh!L21/RES_summary!L$19)</f>
        <v>17.743245618006487</v>
      </c>
      <c r="M21" s="72">
        <f>IF(RES_hh_tesh!M21=0,0,RES_hh_tesh!M21/RES_summary!M$19)</f>
        <v>16.430136469307044</v>
      </c>
      <c r="N21" s="72">
        <f>IF(RES_hh_tesh!N21=0,0,RES_hh_tesh!N21/RES_summary!N$19)</f>
        <v>18.282984307396646</v>
      </c>
      <c r="O21" s="72">
        <f>IF(RES_hh_tesh!O21=0,0,RES_hh_tesh!O21/RES_summary!O$19)</f>
        <v>18.16102459481926</v>
      </c>
      <c r="P21" s="72">
        <f>IF(RES_hh_tesh!P21=0,0,RES_hh_tesh!P21/RES_summary!P$19)</f>
        <v>17.375727548692169</v>
      </c>
      <c r="Q21" s="72">
        <f>IF(RES_hh_tesh!Q21=0,0,RES_hh_tesh!Q21/RES_summary!Q$19)</f>
        <v>17.351886444814763</v>
      </c>
      <c r="R21" s="72">
        <f>IF(RES_hh_tesh!R21=0,0,RES_hh_tesh!R21/RES_summary!R$19)</f>
        <v>17.808435174461778</v>
      </c>
      <c r="S21" s="72">
        <f>IF(RES_hh_tesh!S21=0,0,RES_hh_tesh!S21/RES_summary!S$19)</f>
        <v>18.667621461531414</v>
      </c>
      <c r="T21" s="72">
        <f>IF(RES_hh_tesh!T21=0,0,RES_hh_tesh!T21/RES_summary!T$19)</f>
        <v>19.422522397921615</v>
      </c>
      <c r="U21" s="72">
        <f>IF(RES_hh_tesh!U21=0,0,RES_hh_tesh!U21/RES_summary!U$19)</f>
        <v>19.520905699575582</v>
      </c>
      <c r="V21" s="72">
        <f>IF(RES_hh_tesh!V21=0,0,RES_hh_tesh!V21/RES_summary!V$19)</f>
        <v>19.605890119084176</v>
      </c>
      <c r="W21" s="72">
        <f>IF(RES_hh_tesh!W21=0,0,RES_hh_tesh!W21/RES_summary!W$19)</f>
        <v>19.832863890116627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19.360208027591153</v>
      </c>
      <c r="C22" s="72">
        <f>IF(RES_hh_tesh!C22=0,0,RES_hh_tesh!C22/RES_summary!C$19)</f>
        <v>17.715483280821712</v>
      </c>
      <c r="D22" s="72">
        <f>IF(RES_hh_tesh!D22=0,0,RES_hh_tesh!D22/RES_summary!D$19)</f>
        <v>18.518442456956361</v>
      </c>
      <c r="E22" s="72">
        <f>IF(RES_hh_tesh!E22=0,0,RES_hh_tesh!E22/RES_summary!E$19)</f>
        <v>16.650717303081354</v>
      </c>
      <c r="F22" s="72">
        <f>IF(RES_hh_tesh!F22=0,0,RES_hh_tesh!F22/RES_summary!F$19)</f>
        <v>16.408890650771745</v>
      </c>
      <c r="G22" s="72">
        <f>IF(RES_hh_tesh!G22=0,0,RES_hh_tesh!G22/RES_summary!G$19)</f>
        <v>15.261859949872022</v>
      </c>
      <c r="H22" s="72">
        <f>IF(RES_hh_tesh!H22=0,0,RES_hh_tesh!H22/RES_summary!H$19)</f>
        <v>14.483870485237365</v>
      </c>
      <c r="I22" s="72">
        <f>IF(RES_hh_tesh!I22=0,0,RES_hh_tesh!I22/RES_summary!I$19)</f>
        <v>18.208297556903801</v>
      </c>
      <c r="J22" s="72">
        <f>IF(RES_hh_tesh!J22=0,0,RES_hh_tesh!J22/RES_summary!J$19)</f>
        <v>14.568340412263462</v>
      </c>
      <c r="K22" s="72">
        <f>IF(RES_hh_tesh!K22=0,0,RES_hh_tesh!K22/RES_summary!K$19)</f>
        <v>18.603822520743901</v>
      </c>
      <c r="L22" s="72">
        <f>IF(RES_hh_tesh!L22=0,0,RES_hh_tesh!L22/RES_summary!L$19)</f>
        <v>16.739514149699993</v>
      </c>
      <c r="M22" s="72">
        <f>IF(RES_hh_tesh!M22=0,0,RES_hh_tesh!M22/RES_summary!M$19)</f>
        <v>16.296867022311957</v>
      </c>
      <c r="N22" s="72">
        <f>IF(RES_hh_tesh!N22=0,0,RES_hh_tesh!N22/RES_summary!N$19)</f>
        <v>18.827771672339384</v>
      </c>
      <c r="O22" s="72">
        <f>IF(RES_hh_tesh!O22=0,0,RES_hh_tesh!O22/RES_summary!O$19)</f>
        <v>17.660459655513492</v>
      </c>
      <c r="P22" s="72">
        <f>IF(RES_hh_tesh!P22=0,0,RES_hh_tesh!P22/RES_summary!P$19)</f>
        <v>16.518066853230788</v>
      </c>
      <c r="Q22" s="72">
        <f>IF(RES_hh_tesh!Q22=0,0,RES_hh_tesh!Q22/RES_summary!Q$19)</f>
        <v>18.842221948110765</v>
      </c>
      <c r="R22" s="72">
        <f>IF(RES_hh_tesh!R22=0,0,RES_hh_tesh!R22/RES_summary!R$19)</f>
        <v>19.25687760246673</v>
      </c>
      <c r="S22" s="72">
        <f>IF(RES_hh_tesh!S22=0,0,RES_hh_tesh!S22/RES_summary!S$19)</f>
        <v>18.203601267843741</v>
      </c>
      <c r="T22" s="72">
        <f>IF(RES_hh_tesh!T22=0,0,RES_hh_tesh!T22/RES_summary!T$19)</f>
        <v>19.380536675476055</v>
      </c>
      <c r="U22" s="72">
        <f>IF(RES_hh_tesh!U22=0,0,RES_hh_tesh!U22/RES_summary!U$19)</f>
        <v>18.309047738963525</v>
      </c>
      <c r="V22" s="72">
        <f>IF(RES_hh_tesh!V22=0,0,RES_hh_tesh!V22/RES_summary!V$19)</f>
        <v>19.369388536229817</v>
      </c>
      <c r="W22" s="72">
        <f>IF(RES_hh_tesh!W22=0,0,RES_hh_tesh!W22/RES_summary!W$19)</f>
        <v>20.664882747659512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0</v>
      </c>
      <c r="C24" s="72">
        <f>IF(RES_hh_tesh!C24=0,0,RES_hh_tesh!C24/RES_summary!C$19)</f>
        <v>0</v>
      </c>
      <c r="D24" s="72">
        <f>IF(RES_hh_tesh!D24=0,0,RES_hh_tesh!D24/RES_summary!D$19)</f>
        <v>0</v>
      </c>
      <c r="E24" s="72">
        <f>IF(RES_hh_tesh!E24=0,0,RES_hh_tesh!E24/RES_summary!E$19)</f>
        <v>0</v>
      </c>
      <c r="F24" s="72">
        <f>IF(RES_hh_tesh!F24=0,0,RES_hh_tesh!F24/RES_summary!F$19)</f>
        <v>0</v>
      </c>
      <c r="G24" s="72">
        <f>IF(RES_hh_tesh!G24=0,0,RES_hh_tesh!G24/RES_summary!G$19)</f>
        <v>0</v>
      </c>
      <c r="H24" s="72">
        <f>IF(RES_hh_tesh!H24=0,0,RES_hh_tesh!H24/RES_summary!H$19)</f>
        <v>0</v>
      </c>
      <c r="I24" s="72">
        <f>IF(RES_hh_tesh!I24=0,0,RES_hh_tesh!I24/RES_summary!I$19)</f>
        <v>0</v>
      </c>
      <c r="J24" s="72">
        <f>IF(RES_hh_tesh!J24=0,0,RES_hh_tesh!J24/RES_summary!J$19)</f>
        <v>0</v>
      </c>
      <c r="K24" s="72">
        <f>IF(RES_hh_tesh!K24=0,0,RES_hh_tesh!K24/RES_summary!K$19)</f>
        <v>0</v>
      </c>
      <c r="L24" s="72">
        <f>IF(RES_hh_tesh!L24=0,0,RES_hh_tesh!L24/RES_summary!L$19)</f>
        <v>0</v>
      </c>
      <c r="M24" s="72">
        <f>IF(RES_hh_tesh!M24=0,0,RES_hh_tesh!M24/RES_summary!M$19)</f>
        <v>0</v>
      </c>
      <c r="N24" s="72">
        <f>IF(RES_hh_tesh!N24=0,0,RES_hh_tesh!N24/RES_summary!N$19)</f>
        <v>0</v>
      </c>
      <c r="O24" s="72">
        <f>IF(RES_hh_tesh!O24=0,0,RES_hh_tesh!O24/RES_summary!O$19)</f>
        <v>0</v>
      </c>
      <c r="P24" s="72">
        <f>IF(RES_hh_tesh!P24=0,0,RES_hh_tesh!P24/RES_summary!P$19)</f>
        <v>0</v>
      </c>
      <c r="Q24" s="72">
        <f>IF(RES_hh_tesh!Q24=0,0,RES_hh_tesh!Q24/RES_summary!Q$19)</f>
        <v>0</v>
      </c>
      <c r="R24" s="72">
        <f>IF(RES_hh_tesh!R24=0,0,RES_hh_tesh!R24/RES_summary!R$19)</f>
        <v>0</v>
      </c>
      <c r="S24" s="72">
        <f>IF(RES_hh_tesh!S24=0,0,RES_hh_tesh!S24/RES_summary!S$19)</f>
        <v>0</v>
      </c>
      <c r="T24" s="72">
        <f>IF(RES_hh_tesh!T24=0,0,RES_hh_tesh!T24/RES_summary!T$19)</f>
        <v>0</v>
      </c>
      <c r="U24" s="72">
        <f>IF(RES_hh_tesh!U24=0,0,RES_hh_tesh!U24/RES_summary!U$19)</f>
        <v>0</v>
      </c>
      <c r="V24" s="72">
        <f>IF(RES_hh_tesh!V24=0,0,RES_hh_tesh!V24/RES_summary!V$19)</f>
        <v>0</v>
      </c>
      <c r="W24" s="72">
        <f>IF(RES_hh_tesh!W24=0,0,RES_hh_tesh!W24/RES_summary!W$19)</f>
        <v>0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18.773591434625182</v>
      </c>
      <c r="C25" s="74">
        <f>IF(RES_hh_tesh!C25=0,0,RES_hh_tesh!C25/RES_summary!C$19)</f>
        <v>18.300773303181394</v>
      </c>
      <c r="D25" s="74">
        <f>IF(RES_hh_tesh!D25=0,0,RES_hh_tesh!D25/RES_summary!D$19)</f>
        <v>17.711667285848797</v>
      </c>
      <c r="E25" s="74">
        <f>IF(RES_hh_tesh!E25=0,0,RES_hh_tesh!E25/RES_summary!E$19)</f>
        <v>16.782420768584878</v>
      </c>
      <c r="F25" s="74">
        <f>IF(RES_hh_tesh!F25=0,0,RES_hh_tesh!F25/RES_summary!F$19)</f>
        <v>17.109158378549552</v>
      </c>
      <c r="G25" s="74">
        <f>IF(RES_hh_tesh!G25=0,0,RES_hh_tesh!G25/RES_summary!G$19)</f>
        <v>16.066360549322223</v>
      </c>
      <c r="H25" s="74">
        <f>IF(RES_hh_tesh!H25=0,0,RES_hh_tesh!H25/RES_summary!H$19)</f>
        <v>16.061217037108829</v>
      </c>
      <c r="I25" s="74">
        <f>IF(RES_hh_tesh!I25=0,0,RES_hh_tesh!I25/RES_summary!I$19)</f>
        <v>15.765792384522848</v>
      </c>
      <c r="J25" s="74">
        <f>IF(RES_hh_tesh!J25=0,0,RES_hh_tesh!J25/RES_summary!J$19)</f>
        <v>15.975512102777779</v>
      </c>
      <c r="K25" s="74">
        <f>IF(RES_hh_tesh!K25=0,0,RES_hh_tesh!K25/RES_summary!K$19)</f>
        <v>15.33984663043549</v>
      </c>
      <c r="L25" s="74">
        <f>IF(RES_hh_tesh!L25=0,0,RES_hh_tesh!L25/RES_summary!L$19)</f>
        <v>15.148299249432176</v>
      </c>
      <c r="M25" s="74">
        <f>IF(RES_hh_tesh!M25=0,0,RES_hh_tesh!M25/RES_summary!M$19)</f>
        <v>15.402912060312845</v>
      </c>
      <c r="N25" s="74">
        <f>IF(RES_hh_tesh!N25=0,0,RES_hh_tesh!N25/RES_summary!N$19)</f>
        <v>15.412572019890996</v>
      </c>
      <c r="O25" s="74">
        <f>IF(RES_hh_tesh!O25=0,0,RES_hh_tesh!O25/RES_summary!O$19)</f>
        <v>15.128134430087739</v>
      </c>
      <c r="P25" s="74">
        <f>IF(RES_hh_tesh!P25=0,0,RES_hh_tesh!P25/RES_summary!P$19)</f>
        <v>14.944815966379879</v>
      </c>
      <c r="Q25" s="74">
        <f>IF(RES_hh_tesh!Q25=0,0,RES_hh_tesh!Q25/RES_summary!Q$19)</f>
        <v>14.843366935359342</v>
      </c>
      <c r="R25" s="74">
        <f>IF(RES_hh_tesh!R25=0,0,RES_hh_tesh!R25/RES_summary!R$19)</f>
        <v>15.137078790733533</v>
      </c>
      <c r="S25" s="74">
        <f>IF(RES_hh_tesh!S25=0,0,RES_hh_tesh!S25/RES_summary!S$19)</f>
        <v>15.498374989572538</v>
      </c>
      <c r="T25" s="74">
        <f>IF(RES_hh_tesh!T25=0,0,RES_hh_tesh!T25/RES_summary!T$19)</f>
        <v>15.896155771927907</v>
      </c>
      <c r="U25" s="74">
        <f>IF(RES_hh_tesh!U25=0,0,RES_hh_tesh!U25/RES_summary!U$19)</f>
        <v>15.808389309438446</v>
      </c>
      <c r="V25" s="74">
        <f>IF(RES_hh_tesh!V25=0,0,RES_hh_tesh!V25/RES_summary!V$19)</f>
        <v>16.831907393583446</v>
      </c>
      <c r="W25" s="74">
        <f>IF(RES_hh_tesh!W25=0,0,RES_hh_tesh!W25/RES_summary!W$19)</f>
        <v>16.630816693587221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4.1329947775797509</v>
      </c>
      <c r="C26" s="77">
        <f>IF(RES_hh_tesh!C26=0,0,RES_hh_tesh!C26/RES_summary!C$19)</f>
        <v>4.0109664901337627</v>
      </c>
      <c r="D26" s="77">
        <f>IF(RES_hh_tesh!D26=0,0,RES_hh_tesh!D26/RES_summary!D$19)</f>
        <v>3.956292450182092</v>
      </c>
      <c r="E26" s="77">
        <f>IF(RES_hh_tesh!E26=0,0,RES_hh_tesh!E26/RES_summary!E$19)</f>
        <v>3.7462305834200773</v>
      </c>
      <c r="F26" s="77">
        <f>IF(RES_hh_tesh!F26=0,0,RES_hh_tesh!F26/RES_summary!F$19)</f>
        <v>3.8072628765061136</v>
      </c>
      <c r="G26" s="77">
        <f>IF(RES_hh_tesh!G26=0,0,RES_hh_tesh!G26/RES_summary!G$19)</f>
        <v>3.6124437210011808</v>
      </c>
      <c r="H26" s="77">
        <f>IF(RES_hh_tesh!H26=0,0,RES_hh_tesh!H26/RES_summary!H$19)</f>
        <v>3.517759791381144</v>
      </c>
      <c r="I26" s="77">
        <f>IF(RES_hh_tesh!I26=0,0,RES_hh_tesh!I26/RES_summary!I$19)</f>
        <v>3.5303257177730387</v>
      </c>
      <c r="J26" s="77">
        <f>IF(RES_hh_tesh!J26=0,0,RES_hh_tesh!J26/RES_summary!J$19)</f>
        <v>3.7723621798942739</v>
      </c>
      <c r="K26" s="77">
        <f>IF(RES_hh_tesh!K26=0,0,RES_hh_tesh!K26/RES_summary!K$19)</f>
        <v>3.7668275943566485</v>
      </c>
      <c r="L26" s="77">
        <f>IF(RES_hh_tesh!L26=0,0,RES_hh_tesh!L26/RES_summary!L$19)</f>
        <v>3.80858096616763</v>
      </c>
      <c r="M26" s="77">
        <f>IF(RES_hh_tesh!M26=0,0,RES_hh_tesh!M26/RES_summary!M$19)</f>
        <v>3.869115656599754</v>
      </c>
      <c r="N26" s="77">
        <f>IF(RES_hh_tesh!N26=0,0,RES_hh_tesh!N26/RES_summary!N$19)</f>
        <v>3.9510136764538588</v>
      </c>
      <c r="O26" s="77">
        <f>IF(RES_hh_tesh!O26=0,0,RES_hh_tesh!O26/RES_summary!O$19)</f>
        <v>3.9321392571280582</v>
      </c>
      <c r="P26" s="77">
        <f>IF(RES_hh_tesh!P26=0,0,RES_hh_tesh!P26/RES_summary!P$19)</f>
        <v>3.9241145705542686</v>
      </c>
      <c r="Q26" s="77">
        <f>IF(RES_hh_tesh!Q26=0,0,RES_hh_tesh!Q26/RES_summary!Q$19)</f>
        <v>3.9804337562214331</v>
      </c>
      <c r="R26" s="77">
        <f>IF(RES_hh_tesh!R26=0,0,RES_hh_tesh!R26/RES_summary!R$19)</f>
        <v>4.1496091127952486</v>
      </c>
      <c r="S26" s="77">
        <f>IF(RES_hh_tesh!S26=0,0,RES_hh_tesh!S26/RES_summary!S$19)</f>
        <v>4.2837984163018437</v>
      </c>
      <c r="T26" s="77">
        <f>IF(RES_hh_tesh!T26=0,0,RES_hh_tesh!T26/RES_summary!T$19)</f>
        <v>4.4756033790864116</v>
      </c>
      <c r="U26" s="77">
        <f>IF(RES_hh_tesh!U26=0,0,RES_hh_tesh!U26/RES_summary!U$19)</f>
        <v>4.4982850429079955</v>
      </c>
      <c r="V26" s="77">
        <f>IF(RES_hh_tesh!V26=0,0,RES_hh_tesh!V26/RES_summary!V$19)</f>
        <v>4.5776192153180517</v>
      </c>
      <c r="W26" s="77">
        <f>IF(RES_hh_tesh!W26=0,0,RES_hh_tesh!W26/RES_summary!W$19)</f>
        <v>4.4559955592369249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3.3797537514298792</v>
      </c>
      <c r="C27" s="69">
        <f>IF(RES_hh_tesh!C27=0,0,RES_hh_tesh!C27/RES_summary!C$19)</f>
        <v>3.3110247143357734</v>
      </c>
      <c r="D27" s="69">
        <f>IF(RES_hh_tesh!D27=0,0,RES_hh_tesh!D27/RES_summary!D$19)</f>
        <v>3.2593239696379452</v>
      </c>
      <c r="E27" s="69">
        <f>IF(RES_hh_tesh!E27=0,0,RES_hh_tesh!E27/RES_summary!E$19)</f>
        <v>3.2576354611703073</v>
      </c>
      <c r="F27" s="69">
        <f>IF(RES_hh_tesh!F27=0,0,RES_hh_tesh!F27/RES_summary!F$19)</f>
        <v>3.2448171695958319</v>
      </c>
      <c r="G27" s="69">
        <f>IF(RES_hh_tesh!G27=0,0,RES_hh_tesh!G27/RES_summary!G$19)</f>
        <v>3.1180048046363984</v>
      </c>
      <c r="H27" s="69">
        <f>IF(RES_hh_tesh!H27=0,0,RES_hh_tesh!H27/RES_summary!H$19)</f>
        <v>3.0455652984259749</v>
      </c>
      <c r="I27" s="69">
        <f>IF(RES_hh_tesh!I27=0,0,RES_hh_tesh!I27/RES_summary!I$19)</f>
        <v>3.0483358777005565</v>
      </c>
      <c r="J27" s="69">
        <f>IF(RES_hh_tesh!J27=0,0,RES_hh_tesh!J27/RES_summary!J$19)</f>
        <v>2.9400676708366862</v>
      </c>
      <c r="K27" s="69">
        <f>IF(RES_hh_tesh!K27=0,0,RES_hh_tesh!K27/RES_summary!K$19)</f>
        <v>2.8941512523758828</v>
      </c>
      <c r="L27" s="69">
        <f>IF(RES_hh_tesh!L27=0,0,RES_hh_tesh!L27/RES_summary!L$19)</f>
        <v>2.8548212497422112</v>
      </c>
      <c r="M27" s="69">
        <f>IF(RES_hh_tesh!M27=0,0,RES_hh_tesh!M27/RES_summary!M$19)</f>
        <v>2.8804291758576088</v>
      </c>
      <c r="N27" s="69">
        <f>IF(RES_hh_tesh!N27=0,0,RES_hh_tesh!N27/RES_summary!N$19)</f>
        <v>2.8899979957579007</v>
      </c>
      <c r="O27" s="69">
        <f>IF(RES_hh_tesh!O27=0,0,RES_hh_tesh!O27/RES_summary!O$19)</f>
        <v>2.7800468998174961</v>
      </c>
      <c r="P27" s="69">
        <f>IF(RES_hh_tesh!P27=0,0,RES_hh_tesh!P27/RES_summary!P$19)</f>
        <v>2.8407214343800415</v>
      </c>
      <c r="Q27" s="69">
        <f>IF(RES_hh_tesh!Q27=0,0,RES_hh_tesh!Q27/RES_summary!Q$19)</f>
        <v>2.8718755805280836</v>
      </c>
      <c r="R27" s="69">
        <f>IF(RES_hh_tesh!R27=0,0,RES_hh_tesh!R27/RES_summary!R$19)</f>
        <v>2.8801345514335592</v>
      </c>
      <c r="S27" s="69">
        <f>IF(RES_hh_tesh!S27=0,0,RES_hh_tesh!S27/RES_summary!S$19)</f>
        <v>2.876563816142379</v>
      </c>
      <c r="T27" s="69">
        <f>IF(RES_hh_tesh!T27=0,0,RES_hh_tesh!T27/RES_summary!T$19)</f>
        <v>2.8853180440097939</v>
      </c>
      <c r="U27" s="69">
        <f>IF(RES_hh_tesh!U27=0,0,RES_hh_tesh!U27/RES_summary!U$19)</f>
        <v>2.8557578039482983</v>
      </c>
      <c r="V27" s="69">
        <f>IF(RES_hh_tesh!V27=0,0,RES_hh_tesh!V27/RES_summary!V$19)</f>
        <v>2.9750955819065599</v>
      </c>
      <c r="W27" s="69">
        <f>IF(RES_hh_tesh!W27=0,0,RES_hh_tesh!W27/RES_summary!W$19)</f>
        <v>2.9812954966342553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3.3778288022877998</v>
      </c>
      <c r="C29" s="72">
        <f>IF(RES_hh_tesh!C29=0,0,RES_hh_tesh!C29/RES_summary!C$19)</f>
        <v>3.3062642673897216</v>
      </c>
      <c r="D29" s="72">
        <f>IF(RES_hh_tesh!D29=0,0,RES_hh_tesh!D29/RES_summary!D$19)</f>
        <v>3.2689779783581683</v>
      </c>
      <c r="E29" s="72">
        <f>IF(RES_hh_tesh!E29=0,0,RES_hh_tesh!E29/RES_summary!E$19)</f>
        <v>3.2555618472306738</v>
      </c>
      <c r="F29" s="72">
        <f>IF(RES_hh_tesh!F29=0,0,RES_hh_tesh!F29/RES_summary!F$19)</f>
        <v>3.1569785532313577</v>
      </c>
      <c r="G29" s="72">
        <f>IF(RES_hh_tesh!G29=0,0,RES_hh_tesh!G29/RES_summary!G$19)</f>
        <v>3.1590944779610268</v>
      </c>
      <c r="H29" s="72">
        <f>IF(RES_hh_tesh!H29=0,0,RES_hh_tesh!H29/RES_summary!H$19)</f>
        <v>3.0505705356811528</v>
      </c>
      <c r="I29" s="72">
        <f>IF(RES_hh_tesh!I29=0,0,RES_hh_tesh!I29/RES_summary!I$19)</f>
        <v>3.0527430670342626</v>
      </c>
      <c r="J29" s="72">
        <f>IF(RES_hh_tesh!J29=0,0,RES_hh_tesh!J29/RES_summary!J$19)</f>
        <v>2.9666166295650189</v>
      </c>
      <c r="K29" s="72">
        <f>IF(RES_hh_tesh!K29=0,0,RES_hh_tesh!K29/RES_summary!K$19)</f>
        <v>2.8424768809448007</v>
      </c>
      <c r="L29" s="72">
        <f>IF(RES_hh_tesh!L29=0,0,RES_hh_tesh!L29/RES_summary!L$19)</f>
        <v>2.871303568355998</v>
      </c>
      <c r="M29" s="72">
        <f>IF(RES_hh_tesh!M29=0,0,RES_hh_tesh!M29/RES_summary!M$19)</f>
        <v>2.8792637509004986</v>
      </c>
      <c r="N29" s="72">
        <f>IF(RES_hh_tesh!N29=0,0,RES_hh_tesh!N29/RES_summary!N$19)</f>
        <v>2.8688231843594627</v>
      </c>
      <c r="O29" s="72">
        <f>IF(RES_hh_tesh!O29=0,0,RES_hh_tesh!O29/RES_summary!O$19)</f>
        <v>2.8895169585102738</v>
      </c>
      <c r="P29" s="72">
        <f>IF(RES_hh_tesh!P29=0,0,RES_hh_tesh!P29/RES_summary!P$19)</f>
        <v>2.7547953091910453</v>
      </c>
      <c r="Q29" s="72">
        <f>IF(RES_hh_tesh!Q29=0,0,RES_hh_tesh!Q29/RES_summary!Q$19)</f>
        <v>2.5823794469877841</v>
      </c>
      <c r="R29" s="72">
        <f>IF(RES_hh_tesh!R29=0,0,RES_hh_tesh!R29/RES_summary!R$19)</f>
        <v>3.0225684063866329</v>
      </c>
      <c r="S29" s="72">
        <f>IF(RES_hh_tesh!S29=0,0,RES_hh_tesh!S29/RES_summary!S$19)</f>
        <v>2.9541102994660013</v>
      </c>
      <c r="T29" s="72">
        <f>IF(RES_hh_tesh!T29=0,0,RES_hh_tesh!T29/RES_summary!T$19)</f>
        <v>3.0878744707192078</v>
      </c>
      <c r="U29" s="72">
        <f>IF(RES_hh_tesh!U29=0,0,RES_hh_tesh!U29/RES_summary!U$19)</f>
        <v>2.940279029213456</v>
      </c>
      <c r="V29" s="72">
        <f>IF(RES_hh_tesh!V29=0,0,RES_hh_tesh!V29/RES_summary!V$19)</f>
        <v>3.251479407260462</v>
      </c>
      <c r="W29" s="72">
        <f>IF(RES_hh_tesh!W29=0,0,RES_hh_tesh!W29/RES_summary!W$19)</f>
        <v>2.8357295586022015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3.3085807407241195</v>
      </c>
      <c r="C30" s="72">
        <f>IF(RES_hh_tesh!C30=0,0,RES_hh_tesh!C30/RES_summary!C$19)</f>
        <v>3.3337098170370449</v>
      </c>
      <c r="D30" s="72">
        <f>IF(RES_hh_tesh!D30=0,0,RES_hh_tesh!D30/RES_summary!D$19)</f>
        <v>3.1648337670174396</v>
      </c>
      <c r="E30" s="72">
        <f>IF(RES_hh_tesh!E30=0,0,RES_hh_tesh!E30/RES_summary!E$19)</f>
        <v>3.2713566294980265</v>
      </c>
      <c r="F30" s="72">
        <f>IF(RES_hh_tesh!F30=0,0,RES_hh_tesh!F30/RES_summary!F$19)</f>
        <v>3.3505184187978312</v>
      </c>
      <c r="G30" s="72">
        <f>IF(RES_hh_tesh!G30=0,0,RES_hh_tesh!G30/RES_summary!G$19)</f>
        <v>3.086337910351352</v>
      </c>
      <c r="H30" s="72">
        <f>IF(RES_hh_tesh!H30=0,0,RES_hh_tesh!H30/RES_summary!H$19)</f>
        <v>3.0779734655938</v>
      </c>
      <c r="I30" s="72">
        <f>IF(RES_hh_tesh!I30=0,0,RES_hh_tesh!I30/RES_summary!I$19)</f>
        <v>2.9939666017294959</v>
      </c>
      <c r="J30" s="72">
        <f>IF(RES_hh_tesh!J30=0,0,RES_hh_tesh!J30/RES_summary!J$19)</f>
        <v>2.9624175136934117</v>
      </c>
      <c r="K30" s="72">
        <f>IF(RES_hh_tesh!K30=0,0,RES_hh_tesh!K30/RES_summary!K$19)</f>
        <v>2.8268818648280449</v>
      </c>
      <c r="L30" s="72">
        <f>IF(RES_hh_tesh!L30=0,0,RES_hh_tesh!L30/RES_summary!L$19)</f>
        <v>2.9473012140123092</v>
      </c>
      <c r="M30" s="72">
        <f>IF(RES_hh_tesh!M30=0,0,RES_hh_tesh!M30/RES_summary!M$19)</f>
        <v>2.9031804499634184</v>
      </c>
      <c r="N30" s="72">
        <f>IF(RES_hh_tesh!N30=0,0,RES_hh_tesh!N30/RES_summary!N$19)</f>
        <v>2.845540170287792</v>
      </c>
      <c r="O30" s="72">
        <f>IF(RES_hh_tesh!O30=0,0,RES_hh_tesh!O30/RES_summary!O$19)</f>
        <v>2.8357938950312684</v>
      </c>
      <c r="P30" s="72">
        <f>IF(RES_hh_tesh!P30=0,0,RES_hh_tesh!P30/RES_summary!P$19)</f>
        <v>2.8402018558026265</v>
      </c>
      <c r="Q30" s="72">
        <f>IF(RES_hh_tesh!Q30=0,0,RES_hh_tesh!Q30/RES_summary!Q$19)</f>
        <v>2.8381954244286356</v>
      </c>
      <c r="R30" s="72">
        <f>IF(RES_hh_tesh!R30=0,0,RES_hh_tesh!R30/RES_summary!R$19)</f>
        <v>2.831423544710026</v>
      </c>
      <c r="S30" s="72">
        <f>IF(RES_hh_tesh!S30=0,0,RES_hh_tesh!S30/RES_summary!S$19)</f>
        <v>2.8924755002561122</v>
      </c>
      <c r="T30" s="72">
        <f>IF(RES_hh_tesh!T30=0,0,RES_hh_tesh!T30/RES_summary!T$19)</f>
        <v>2.9260881330320445</v>
      </c>
      <c r="U30" s="72">
        <f>IF(RES_hh_tesh!U30=0,0,RES_hh_tesh!U30/RES_summary!U$19)</f>
        <v>2.9104103586391736</v>
      </c>
      <c r="V30" s="72">
        <f>IF(RES_hh_tesh!V30=0,0,RES_hh_tesh!V30/RES_summary!V$19)</f>
        <v>2.9361851195028863</v>
      </c>
      <c r="W30" s="72">
        <f>IF(RES_hh_tesh!W30=0,0,RES_hh_tesh!W30/RES_summary!W$19)</f>
        <v>2.9895875125272786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0</v>
      </c>
      <c r="C31" s="72">
        <f>IF(RES_hh_tesh!C31=0,0,RES_hh_tesh!C31/RES_summary!C$19)</f>
        <v>0</v>
      </c>
      <c r="D31" s="72">
        <f>IF(RES_hh_tesh!D31=0,0,RES_hh_tesh!D31/RES_summary!D$19)</f>
        <v>0</v>
      </c>
      <c r="E31" s="72">
        <f>IF(RES_hh_tesh!E31=0,0,RES_hh_tesh!E31/RES_summary!E$19)</f>
        <v>0</v>
      </c>
      <c r="F31" s="72">
        <f>IF(RES_hh_tesh!F31=0,0,RES_hh_tesh!F31/RES_summary!F$19)</f>
        <v>0</v>
      </c>
      <c r="G31" s="72">
        <f>IF(RES_hh_tesh!G31=0,0,RES_hh_tesh!G31/RES_summary!G$19)</f>
        <v>0</v>
      </c>
      <c r="H31" s="72">
        <f>IF(RES_hh_tesh!H31=0,0,RES_hh_tesh!H31/RES_summary!H$19)</f>
        <v>0</v>
      </c>
      <c r="I31" s="72">
        <f>IF(RES_hh_tesh!I31=0,0,RES_hh_tesh!I31/RES_summary!I$19)</f>
        <v>0</v>
      </c>
      <c r="J31" s="72">
        <f>IF(RES_hh_tesh!J31=0,0,RES_hh_tesh!J31/RES_summary!J$19)</f>
        <v>0</v>
      </c>
      <c r="K31" s="72">
        <f>IF(RES_hh_tesh!K31=0,0,RES_hh_tesh!K31/RES_summary!K$19)</f>
        <v>0</v>
      </c>
      <c r="L31" s="72">
        <f>IF(RES_hh_tesh!L31=0,0,RES_hh_tesh!L31/RES_summary!L$19)</f>
        <v>0</v>
      </c>
      <c r="M31" s="72">
        <f>IF(RES_hh_tesh!M31=0,0,RES_hh_tesh!M31/RES_summary!M$19)</f>
        <v>0</v>
      </c>
      <c r="N31" s="72">
        <f>IF(RES_hh_tesh!N31=0,0,RES_hh_tesh!N31/RES_summary!N$19)</f>
        <v>0</v>
      </c>
      <c r="O31" s="72">
        <f>IF(RES_hh_tesh!O31=0,0,RES_hh_tesh!O31/RES_summary!O$19)</f>
        <v>0</v>
      </c>
      <c r="P31" s="72">
        <f>IF(RES_hh_tesh!P31=0,0,RES_hh_tesh!P31/RES_summary!P$19)</f>
        <v>0</v>
      </c>
      <c r="Q31" s="72">
        <f>IF(RES_hh_tesh!Q31=0,0,RES_hh_tesh!Q31/RES_summary!Q$19)</f>
        <v>0</v>
      </c>
      <c r="R31" s="72">
        <f>IF(RES_hh_tesh!R31=0,0,RES_hh_tesh!R31/RES_summary!R$19)</f>
        <v>0</v>
      </c>
      <c r="S31" s="72">
        <f>IF(RES_hh_tesh!S31=0,0,RES_hh_tesh!S31/RES_summary!S$19)</f>
        <v>0</v>
      </c>
      <c r="T31" s="72">
        <f>IF(RES_hh_tesh!T31=0,0,RES_hh_tesh!T31/RES_summary!T$19)</f>
        <v>0</v>
      </c>
      <c r="U31" s="72">
        <f>IF(RES_hh_tesh!U31=0,0,RES_hh_tesh!U31/RES_summary!U$19)</f>
        <v>0</v>
      </c>
      <c r="V31" s="72">
        <f>IF(RES_hh_tesh!V31=0,0,RES_hh_tesh!V31/RES_summary!V$19)</f>
        <v>0</v>
      </c>
      <c r="W31" s="72">
        <f>IF(RES_hh_tesh!W31=0,0,RES_hh_tesh!W31/RES_summary!W$19)</f>
        <v>0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3.3905907210521082</v>
      </c>
      <c r="C32" s="77">
        <f>IF(RES_hh_tesh!C32=0,0,RES_hh_tesh!C32/RES_summary!C$19)</f>
        <v>3.3075957425663822</v>
      </c>
      <c r="D32" s="77">
        <f>IF(RES_hh_tesh!D32=0,0,RES_hh_tesh!D32/RES_summary!D$19)</f>
        <v>3.2745132405280395</v>
      </c>
      <c r="E32" s="77">
        <f>IF(RES_hh_tesh!E32=0,0,RES_hh_tesh!E32/RES_summary!E$19)</f>
        <v>3.2553033175616903</v>
      </c>
      <c r="F32" s="77">
        <f>IF(RES_hh_tesh!F32=0,0,RES_hh_tesh!F32/RES_summary!F$19)</f>
        <v>3.2267105638718614</v>
      </c>
      <c r="G32" s="77">
        <f>IF(RES_hh_tesh!G32=0,0,RES_hh_tesh!G32/RES_summary!G$19)</f>
        <v>3.1232709069735813</v>
      </c>
      <c r="H32" s="77">
        <f>IF(RES_hh_tesh!H32=0,0,RES_hh_tesh!H32/RES_summary!H$19)</f>
        <v>3.0394085142698821</v>
      </c>
      <c r="I32" s="77">
        <f>IF(RES_hh_tesh!I32=0,0,RES_hh_tesh!I32/RES_summary!I$19)</f>
        <v>3.0583613256158162</v>
      </c>
      <c r="J32" s="77">
        <f>IF(RES_hh_tesh!J32=0,0,RES_hh_tesh!J32/RES_summary!J$19)</f>
        <v>2.935546213297016</v>
      </c>
      <c r="K32" s="77">
        <f>IF(RES_hh_tesh!K32=0,0,RES_hh_tesh!K32/RES_summary!K$19)</f>
        <v>2.907396561769573</v>
      </c>
      <c r="L32" s="77">
        <f>IF(RES_hh_tesh!L32=0,0,RES_hh_tesh!L32/RES_summary!L$19)</f>
        <v>2.8366851420188897</v>
      </c>
      <c r="M32" s="77">
        <f>IF(RES_hh_tesh!M32=0,0,RES_hh_tesh!M32/RES_summary!M$19)</f>
        <v>2.8758970715156487</v>
      </c>
      <c r="N32" s="77">
        <f>IF(RES_hh_tesh!N32=0,0,RES_hh_tesh!N32/RES_summary!N$19)</f>
        <v>2.8992252973759318</v>
      </c>
      <c r="O32" s="77">
        <f>IF(RES_hh_tesh!O32=0,0,RES_hh_tesh!O32/RES_summary!O$19)</f>
        <v>2.7671952643592639</v>
      </c>
      <c r="P32" s="77">
        <f>IF(RES_hh_tesh!P32=0,0,RES_hh_tesh!P32/RES_summary!P$19)</f>
        <v>2.8420497476739333</v>
      </c>
      <c r="Q32" s="77">
        <f>IF(RES_hh_tesh!Q32=0,0,RES_hh_tesh!Q32/RES_summary!Q$19)</f>
        <v>2.8829724446121303</v>
      </c>
      <c r="R32" s="77">
        <f>IF(RES_hh_tesh!R32=0,0,RES_hh_tesh!R32/RES_summary!R$19)</f>
        <v>2.8876131658641069</v>
      </c>
      <c r="S32" s="77">
        <f>IF(RES_hh_tesh!S32=0,0,RES_hh_tesh!S32/RES_summary!S$19)</f>
        <v>2.8719455885489626</v>
      </c>
      <c r="T32" s="77">
        <f>IF(RES_hh_tesh!T32=0,0,RES_hh_tesh!T32/RES_summary!T$19)</f>
        <v>2.8735083795832344</v>
      </c>
      <c r="U32" s="77">
        <f>IF(RES_hh_tesh!U32=0,0,RES_hh_tesh!U32/RES_summary!U$19)</f>
        <v>2.8432865279293664</v>
      </c>
      <c r="V32" s="77">
        <f>IF(RES_hh_tesh!V32=0,0,RES_hh_tesh!V32/RES_summary!V$19)</f>
        <v>2.9779981929286508</v>
      </c>
      <c r="W32" s="77">
        <f>IF(RES_hh_tesh!W32=0,0,RES_hh_tesh!W32/RES_summary!W$19)</f>
        <v>2.9821009830421579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51.165985571018268</v>
      </c>
      <c r="C3" s="65">
        <f>IF(RES_hh_emih!C3=0,0,RES_hh_emih!C3/RES_summary!C$19)</f>
        <v>52.836232408954807</v>
      </c>
      <c r="D3" s="65">
        <f>IF(RES_hh_emih!D3=0,0,RES_hh_emih!D3/RES_summary!D$19)</f>
        <v>51.307362982165017</v>
      </c>
      <c r="E3" s="65">
        <f>IF(RES_hh_emih!E3=0,0,RES_hh_emih!E3/RES_summary!E$19)</f>
        <v>51.882802918992731</v>
      </c>
      <c r="F3" s="65">
        <f>IF(RES_hh_emih!F3=0,0,RES_hh_emih!F3/RES_summary!F$19)</f>
        <v>51.92791353104402</v>
      </c>
      <c r="G3" s="65">
        <f>IF(RES_hh_emih!G3=0,0,RES_hh_emih!G3/RES_summary!G$19)</f>
        <v>53.134160769552146</v>
      </c>
      <c r="H3" s="65">
        <f>IF(RES_hh_emih!H3=0,0,RES_hh_emih!H3/RES_summary!H$19)</f>
        <v>50.898488000969841</v>
      </c>
      <c r="I3" s="65">
        <f>IF(RES_hh_emih!I3=0,0,RES_hh_emih!I3/RES_summary!I$19)</f>
        <v>47.980775380222909</v>
      </c>
      <c r="J3" s="65">
        <f>IF(RES_hh_emih!J3=0,0,RES_hh_emih!J3/RES_summary!J$19)</f>
        <v>50.278453891306498</v>
      </c>
      <c r="K3" s="65">
        <f>IF(RES_hh_emih!K3=0,0,RES_hh_emih!K3/RES_summary!K$19)</f>
        <v>47.203730948714657</v>
      </c>
      <c r="L3" s="65">
        <f>IF(RES_hh_emih!L3=0,0,RES_hh_emih!L3/RES_summary!L$19)</f>
        <v>47.549427773829599</v>
      </c>
      <c r="M3" s="65">
        <f>IF(RES_hh_emih!M3=0,0,RES_hh_emih!M3/RES_summary!M$19)</f>
        <v>40.936054502491821</v>
      </c>
      <c r="N3" s="65">
        <f>IF(RES_hh_emih!N3=0,0,RES_hh_emih!N3/RES_summary!N$19)</f>
        <v>37.853560348786253</v>
      </c>
      <c r="O3" s="65">
        <f>IF(RES_hh_emih!O3=0,0,RES_hh_emih!O3/RES_summary!O$19)</f>
        <v>36.599706203300514</v>
      </c>
      <c r="P3" s="65">
        <f>IF(RES_hh_emih!P3=0,0,RES_hh_emih!P3/RES_summary!P$19)</f>
        <v>32.026053785107386</v>
      </c>
      <c r="Q3" s="65">
        <f>IF(RES_hh_emih!Q3=0,0,RES_hh_emih!Q3/RES_summary!Q$19)</f>
        <v>33.909773530996262</v>
      </c>
      <c r="R3" s="65">
        <f>IF(RES_hh_emih!R3=0,0,RES_hh_emih!R3/RES_summary!R$19)</f>
        <v>34.855914669151218</v>
      </c>
      <c r="S3" s="65">
        <f>IF(RES_hh_emih!S3=0,0,RES_hh_emih!S3/RES_summary!S$19)</f>
        <v>32.195765196081965</v>
      </c>
      <c r="T3" s="65">
        <f>IF(RES_hh_emih!T3=0,0,RES_hh_emih!T3/RES_summary!T$19)</f>
        <v>33.490262684116722</v>
      </c>
      <c r="U3" s="65">
        <f>IF(RES_hh_emih!U3=0,0,RES_hh_emih!U3/RES_summary!U$19)</f>
        <v>31.666554347154207</v>
      </c>
      <c r="V3" s="65">
        <f>IF(RES_hh_emih!V3=0,0,RES_hh_emih!V3/RES_summary!V$19)</f>
        <v>33.609599480401016</v>
      </c>
      <c r="W3" s="65">
        <f>IF(RES_hh_emih!W3=0,0,RES_hh_emih!W3/RES_summary!W$19)</f>
        <v>30.924267165699142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44.236577037549417</v>
      </c>
      <c r="C4" s="69">
        <f>IF(RES_hh_emih!C4=0,0,RES_hh_emih!C4/RES_summary!C$19)</f>
        <v>46.094006051696546</v>
      </c>
      <c r="D4" s="69">
        <f>IF(RES_hh_emih!D4=0,0,RES_hh_emih!D4/RES_summary!D$19)</f>
        <v>44.599863028142863</v>
      </c>
      <c r="E4" s="69">
        <f>IF(RES_hh_emih!E4=0,0,RES_hh_emih!E4/RES_summary!E$19)</f>
        <v>45.562713724880197</v>
      </c>
      <c r="F4" s="69">
        <f>IF(RES_hh_emih!F4=0,0,RES_hh_emih!F4/RES_summary!F$19)</f>
        <v>45.621167132043816</v>
      </c>
      <c r="G4" s="69">
        <f>IF(RES_hh_emih!G4=0,0,RES_hh_emih!G4/RES_summary!G$19)</f>
        <v>47.150071315883999</v>
      </c>
      <c r="H4" s="69">
        <f>IF(RES_hh_emih!H4=0,0,RES_hh_emih!H4/RES_summary!H$19)</f>
        <v>45.226357644937217</v>
      </c>
      <c r="I4" s="69">
        <f>IF(RES_hh_emih!I4=0,0,RES_hh_emih!I4/RES_summary!I$19)</f>
        <v>42.294749213674876</v>
      </c>
      <c r="J4" s="69">
        <f>IF(RES_hh_emih!J4=0,0,RES_hh_emih!J4/RES_summary!J$19)</f>
        <v>44.408818027770977</v>
      </c>
      <c r="K4" s="69">
        <f>IF(RES_hh_emih!K4=0,0,RES_hh_emih!K4/RES_summary!K$19)</f>
        <v>41.164622514982526</v>
      </c>
      <c r="L4" s="69">
        <f>IF(RES_hh_emih!L4=0,0,RES_hh_emih!L4/RES_summary!L$19)</f>
        <v>41.658715580909423</v>
      </c>
      <c r="M4" s="69">
        <f>IF(RES_hh_emih!M4=0,0,RES_hh_emih!M4/RES_summary!M$19)</f>
        <v>34.988823462641925</v>
      </c>
      <c r="N4" s="69">
        <f>IF(RES_hh_emih!N4=0,0,RES_hh_emih!N4/RES_summary!N$19)</f>
        <v>31.807806105025836</v>
      </c>
      <c r="O4" s="69">
        <f>IF(RES_hh_emih!O4=0,0,RES_hh_emih!O4/RES_summary!O$19)</f>
        <v>30.827923555534426</v>
      </c>
      <c r="P4" s="69">
        <f>IF(RES_hh_emih!P4=0,0,RES_hh_emih!P4/RES_summary!P$19)</f>
        <v>26.526962577497031</v>
      </c>
      <c r="Q4" s="69">
        <f>IF(RES_hh_emih!Q4=0,0,RES_hh_emih!Q4/RES_summary!Q$19)</f>
        <v>28.355482324408953</v>
      </c>
      <c r="R4" s="69">
        <f>IF(RES_hh_emih!R4=0,0,RES_hh_emih!R4/RES_summary!R$19)</f>
        <v>29.113287519693205</v>
      </c>
      <c r="S4" s="69">
        <f>IF(RES_hh_emih!S4=0,0,RES_hh_emih!S4/RES_summary!S$19)</f>
        <v>26.420411581441016</v>
      </c>
      <c r="T4" s="69">
        <f>IF(RES_hh_emih!T4=0,0,RES_hh_emih!T4/RES_summary!T$19)</f>
        <v>27.750887393283058</v>
      </c>
      <c r="U4" s="69">
        <f>IF(RES_hh_emih!U4=0,0,RES_hh_emih!U4/RES_summary!U$19)</f>
        <v>26.081593074557397</v>
      </c>
      <c r="V4" s="69">
        <f>IF(RES_hh_emih!V4=0,0,RES_hh_emih!V4/RES_summary!V$19)</f>
        <v>27.765393425820712</v>
      </c>
      <c r="W4" s="69">
        <f>IF(RES_hh_emih!W4=0,0,RES_hh_emih!W4/RES_summary!W$19)</f>
        <v>25.550144986790574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54.302205593558782</v>
      </c>
      <c r="C5" s="72">
        <f>IF(RES_hh_emih!C5=0,0,RES_hh_emih!C5/RES_summary!C$19)</f>
        <v>54.096866740188297</v>
      </c>
      <c r="D5" s="72">
        <f>IF(RES_hh_emih!D5=0,0,RES_hh_emih!D5/RES_summary!D$19)</f>
        <v>55.291545541912505</v>
      </c>
      <c r="E5" s="72">
        <f>IF(RES_hh_emih!E5=0,0,RES_hh_emih!E5/RES_summary!E$19)</f>
        <v>55.767288818730641</v>
      </c>
      <c r="F5" s="72">
        <f>IF(RES_hh_emih!F5=0,0,RES_hh_emih!F5/RES_summary!F$19)</f>
        <v>56.85662760645431</v>
      </c>
      <c r="G5" s="72">
        <f>IF(RES_hh_emih!G5=0,0,RES_hh_emih!G5/RES_summary!G$19)</f>
        <v>60.710404210761986</v>
      </c>
      <c r="H5" s="72">
        <f>IF(RES_hh_emih!H5=0,0,RES_hh_emih!H5/RES_summary!H$19)</f>
        <v>59.320207895014548</v>
      </c>
      <c r="I5" s="72">
        <f>IF(RES_hh_emih!I5=0,0,RES_hh_emih!I5/RES_summary!I$19)</f>
        <v>55.480508326891538</v>
      </c>
      <c r="J5" s="72">
        <f>IF(RES_hh_emih!J5=0,0,RES_hh_emih!J5/RES_summary!J$19)</f>
        <v>57.650916771067457</v>
      </c>
      <c r="K5" s="72">
        <f>IF(RES_hh_emih!K5=0,0,RES_hh_emih!K5/RES_summary!K$19)</f>
        <v>56.962567889537006</v>
      </c>
      <c r="L5" s="72">
        <f>IF(RES_hh_emih!L5=0,0,RES_hh_emih!L5/RES_summary!L$19)</f>
        <v>53.113064902916548</v>
      </c>
      <c r="M5" s="72">
        <f>IF(RES_hh_emih!M5=0,0,RES_hh_emih!M5/RES_summary!M$19)</f>
        <v>45.928508204183515</v>
      </c>
      <c r="N5" s="72">
        <f>IF(RES_hh_emih!N5=0,0,RES_hh_emih!N5/RES_summary!N$19)</f>
        <v>43.09419514467897</v>
      </c>
      <c r="O5" s="72">
        <f>IF(RES_hh_emih!O5=0,0,RES_hh_emih!O5/RES_summary!O$19)</f>
        <v>42.911020124667196</v>
      </c>
      <c r="P5" s="72">
        <f>IF(RES_hh_emih!P5=0,0,RES_hh_emih!P5/RES_summary!P$19)</f>
        <v>37.49347987996623</v>
      </c>
      <c r="Q5" s="72">
        <f>IF(RES_hh_emih!Q5=0,0,RES_hh_emih!Q5/RES_summary!Q$19)</f>
        <v>39.763449237084025</v>
      </c>
      <c r="R5" s="72">
        <f>IF(RES_hh_emih!R5=0,0,RES_hh_emih!R5/RES_summary!R$19)</f>
        <v>41.824075836757657</v>
      </c>
      <c r="S5" s="72">
        <f>IF(RES_hh_emih!S5=0,0,RES_hh_emih!S5/RES_summary!S$19)</f>
        <v>37.350446444773397</v>
      </c>
      <c r="T5" s="72">
        <f>IF(RES_hh_emih!T5=0,0,RES_hh_emih!T5/RES_summary!T$19)</f>
        <v>41.79965495352868</v>
      </c>
      <c r="U5" s="72">
        <f>IF(RES_hh_emih!U5=0,0,RES_hh_emih!U5/RES_summary!U$19)</f>
        <v>39.701895339850964</v>
      </c>
      <c r="V5" s="72">
        <f>IF(RES_hh_emih!V5=0,0,RES_hh_emih!V5/RES_summary!V$19)</f>
        <v>42.98746436308145</v>
      </c>
      <c r="W5" s="72">
        <f>IF(RES_hh_emih!W5=0,0,RES_hh_emih!W5/RES_summary!W$19)</f>
        <v>40.440457600063397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42.123333107785541</v>
      </c>
      <c r="C6" s="72">
        <f>IF(RES_hh_emih!C6=0,0,RES_hh_emih!C6/RES_summary!C$19)</f>
        <v>43.771099251920091</v>
      </c>
      <c r="D6" s="72">
        <f>IF(RES_hh_emih!D6=0,0,RES_hh_emih!D6/RES_summary!D$19)</f>
        <v>42.694794143667202</v>
      </c>
      <c r="E6" s="72">
        <f>IF(RES_hh_emih!E6=0,0,RES_hh_emih!E6/RES_summary!E$19)</f>
        <v>43.028860877367322</v>
      </c>
      <c r="F6" s="72">
        <f>IF(RES_hh_emih!F6=0,0,RES_hh_emih!F6/RES_summary!F$19)</f>
        <v>43.79626299103478</v>
      </c>
      <c r="G6" s="72">
        <f>IF(RES_hh_emih!G6=0,0,RES_hh_emih!G6/RES_summary!G$19)</f>
        <v>48.374604748616143</v>
      </c>
      <c r="H6" s="72">
        <f>IF(RES_hh_emih!H6=0,0,RES_hh_emih!H6/RES_summary!H$19)</f>
        <v>46.738951972866047</v>
      </c>
      <c r="I6" s="72">
        <f>IF(RES_hh_emih!I6=0,0,RES_hh_emih!I6/RES_summary!I$19)</f>
        <v>46.597467525567509</v>
      </c>
      <c r="J6" s="72">
        <f>IF(RES_hh_emih!J6=0,0,RES_hh_emih!J6/RES_summary!J$19)</f>
        <v>42.202925605217182</v>
      </c>
      <c r="K6" s="72">
        <f>IF(RES_hh_emih!K6=0,0,RES_hh_emih!K6/RES_summary!K$19)</f>
        <v>29.999424819742742</v>
      </c>
      <c r="L6" s="72">
        <f>IF(RES_hh_emih!L6=0,0,RES_hh_emih!L6/RES_summary!L$19)</f>
        <v>39.570830364341631</v>
      </c>
      <c r="M6" s="72">
        <f>IF(RES_hh_emih!M6=0,0,RES_hh_emih!M6/RES_summary!M$19)</f>
        <v>33.397135246890748</v>
      </c>
      <c r="N6" s="72">
        <f>IF(RES_hh_emih!N6=0,0,RES_hh_emih!N6/RES_summary!N$19)</f>
        <v>29.139454680431268</v>
      </c>
      <c r="O6" s="72">
        <f>IF(RES_hh_emih!O6=0,0,RES_hh_emih!O6/RES_summary!O$19)</f>
        <v>31.458076774871582</v>
      </c>
      <c r="P6" s="72">
        <f>IF(RES_hh_emih!P6=0,0,RES_hh_emih!P6/RES_summary!P$19)</f>
        <v>25.369637296622439</v>
      </c>
      <c r="Q6" s="72">
        <f>IF(RES_hh_emih!Q6=0,0,RES_hh_emih!Q6/RES_summary!Q$19)</f>
        <v>24.25590550518719</v>
      </c>
      <c r="R6" s="72">
        <f>IF(RES_hh_emih!R6=0,0,RES_hh_emih!R6/RES_summary!R$19)</f>
        <v>28.52186676429875</v>
      </c>
      <c r="S6" s="72">
        <f>IF(RES_hh_emih!S6=0,0,RES_hh_emih!S6/RES_summary!S$19)</f>
        <v>25.652228792394634</v>
      </c>
      <c r="T6" s="72">
        <f>IF(RES_hh_emih!T6=0,0,RES_hh_emih!T6/RES_summary!T$19)</f>
        <v>27.757903886324414</v>
      </c>
      <c r="U6" s="72">
        <f>IF(RES_hh_emih!U6=0,0,RES_hh_emih!U6/RES_summary!U$19)</f>
        <v>25.637054710636765</v>
      </c>
      <c r="V6" s="72">
        <f>IF(RES_hh_emih!V6=0,0,RES_hh_emih!V6/RES_summary!V$19)</f>
        <v>28.512521354656531</v>
      </c>
      <c r="W6" s="72">
        <f>IF(RES_hh_emih!W6=0,0,RES_hh_emih!W6/RES_summary!W$19)</f>
        <v>25.396724837403017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50.692688060171719</v>
      </c>
      <c r="C7" s="72">
        <f>IF(RES_hh_emih!C7=0,0,RES_hh_emih!C7/RES_summary!C$19)</f>
        <v>53.937199859318909</v>
      </c>
      <c r="D7" s="72">
        <f>IF(RES_hh_emih!D7=0,0,RES_hh_emih!D7/RES_summary!D$19)</f>
        <v>51.561307825463942</v>
      </c>
      <c r="E7" s="72">
        <f>IF(RES_hh_emih!E7=0,0,RES_hh_emih!E7/RES_summary!E$19)</f>
        <v>53.378852807217839</v>
      </c>
      <c r="F7" s="72">
        <f>IF(RES_hh_emih!F7=0,0,RES_hh_emih!F7/RES_summary!F$19)</f>
        <v>53.50622326594123</v>
      </c>
      <c r="G7" s="72">
        <f>IF(RES_hh_emih!G7=0,0,RES_hh_emih!G7/RES_summary!G$19)</f>
        <v>55.958798141436361</v>
      </c>
      <c r="H7" s="72">
        <f>IF(RES_hh_emih!H7=0,0,RES_hh_emih!H7/RES_summary!H$19)</f>
        <v>53.631350990600097</v>
      </c>
      <c r="I7" s="72">
        <f>IF(RES_hh_emih!I7=0,0,RES_hh_emih!I7/RES_summary!I$19)</f>
        <v>50.629113651730613</v>
      </c>
      <c r="J7" s="72">
        <f>IF(RES_hh_emih!J7=0,0,RES_hh_emih!J7/RES_summary!J$19)</f>
        <v>52.988891585166719</v>
      </c>
      <c r="K7" s="72">
        <f>IF(RES_hh_emih!K7=0,0,RES_hh_emih!K7/RES_summary!K$19)</f>
        <v>48.018904193945815</v>
      </c>
      <c r="L7" s="72">
        <f>IF(RES_hh_emih!L7=0,0,RES_hh_emih!L7/RES_summary!L$19)</f>
        <v>49.695348156641309</v>
      </c>
      <c r="M7" s="72">
        <f>IF(RES_hh_emih!M7=0,0,RES_hh_emih!M7/RES_summary!M$19)</f>
        <v>43.197768207157068</v>
      </c>
      <c r="N7" s="72">
        <f>IF(RES_hh_emih!N7=0,0,RES_hh_emih!N7/RES_summary!N$19)</f>
        <v>38.308456460732891</v>
      </c>
      <c r="O7" s="72">
        <f>IF(RES_hh_emih!O7=0,0,RES_hh_emih!O7/RES_summary!O$19)</f>
        <v>36.523089824992631</v>
      </c>
      <c r="P7" s="72">
        <f>IF(RES_hh_emih!P7=0,0,RES_hh_emih!P7/RES_summary!P$19)</f>
        <v>31.452744543991827</v>
      </c>
      <c r="Q7" s="72">
        <f>IF(RES_hh_emih!Q7=0,0,RES_hh_emih!Q7/RES_summary!Q$19)</f>
        <v>34.248091394186559</v>
      </c>
      <c r="R7" s="72">
        <f>IF(RES_hh_emih!R7=0,0,RES_hh_emih!R7/RES_summary!R$19)</f>
        <v>34.979345038833287</v>
      </c>
      <c r="S7" s="72">
        <f>IF(RES_hh_emih!S7=0,0,RES_hh_emih!S7/RES_summary!S$19)</f>
        <v>32.077296110944786</v>
      </c>
      <c r="T7" s="72">
        <f>IF(RES_hh_emih!T7=0,0,RES_hh_emih!T7/RES_summary!T$19)</f>
        <v>32.753000961009739</v>
      </c>
      <c r="U7" s="72">
        <f>IF(RES_hh_emih!U7=0,0,RES_hh_emih!U7/RES_summary!U$19)</f>
        <v>31.114820199740006</v>
      </c>
      <c r="V7" s="72">
        <f>IF(RES_hh_emih!V7=0,0,RES_hh_emih!V7/RES_summary!V$19)</f>
        <v>33.897082711421163</v>
      </c>
      <c r="W7" s="72">
        <f>IF(RES_hh_emih!W7=0,0,RES_hh_emih!W7/RES_summary!W$19)</f>
        <v>30.652597695703896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33.767714675786884</v>
      </c>
      <c r="C8" s="72">
        <f>IF(RES_hh_emih!C8=0,0,RES_hh_emih!C8/RES_summary!C$19)</f>
        <v>36.264904896558519</v>
      </c>
      <c r="D8" s="72">
        <f>IF(RES_hh_emih!D8=0,0,RES_hh_emih!D8/RES_summary!D$19)</f>
        <v>33.127522878489586</v>
      </c>
      <c r="E8" s="72">
        <f>IF(RES_hh_emih!E8=0,0,RES_hh_emih!E8/RES_summary!E$19)</f>
        <v>35.252926436357036</v>
      </c>
      <c r="F8" s="72">
        <f>IF(RES_hh_emih!F8=0,0,RES_hh_emih!F8/RES_summary!F$19)</f>
        <v>36.715343216476001</v>
      </c>
      <c r="G8" s="72">
        <f>IF(RES_hh_emih!G8=0,0,RES_hh_emih!G8/RES_summary!G$19)</f>
        <v>35.976167108270531</v>
      </c>
      <c r="H8" s="72">
        <f>IF(RES_hh_emih!H8=0,0,RES_hh_emih!H8/RES_summary!H$19)</f>
        <v>36.006920727507747</v>
      </c>
      <c r="I8" s="72">
        <f>IF(RES_hh_emih!I8=0,0,RES_hh_emih!I8/RES_summary!I$19)</f>
        <v>32.435108623054489</v>
      </c>
      <c r="J8" s="72">
        <f>IF(RES_hh_emih!J8=0,0,RES_hh_emih!J8/RES_summary!J$19)</f>
        <v>35.023219157868901</v>
      </c>
      <c r="K8" s="72">
        <f>IF(RES_hh_emih!K8=0,0,RES_hh_emih!K8/RES_summary!K$19)</f>
        <v>31.58012304067643</v>
      </c>
      <c r="L8" s="72">
        <f>IF(RES_hh_emih!L8=0,0,RES_hh_emih!L8/RES_summary!L$19)</f>
        <v>33.841204654444105</v>
      </c>
      <c r="M8" s="72">
        <f>IF(RES_hh_emih!M8=0,0,RES_hh_emih!M8/RES_summary!M$19)</f>
        <v>25.578192348031653</v>
      </c>
      <c r="N8" s="72">
        <f>IF(RES_hh_emih!N8=0,0,RES_hh_emih!N8/RES_summary!N$19)</f>
        <v>25.054366431348999</v>
      </c>
      <c r="O8" s="72">
        <f>IF(RES_hh_emih!O8=0,0,RES_hh_emih!O8/RES_summary!O$19)</f>
        <v>24.468798223596842</v>
      </c>
      <c r="P8" s="72">
        <f>IF(RES_hh_emih!P8=0,0,RES_hh_emih!P8/RES_summary!P$19)</f>
        <v>20.78794384942633</v>
      </c>
      <c r="Q8" s="72">
        <f>IF(RES_hh_emih!Q8=0,0,RES_hh_emih!Q8/RES_summary!Q$19)</f>
        <v>21.86459667226806</v>
      </c>
      <c r="R8" s="72">
        <f>IF(RES_hh_emih!R8=0,0,RES_hh_emih!R8/RES_summary!R$19)</f>
        <v>22.075002986829926</v>
      </c>
      <c r="S8" s="72">
        <f>IF(RES_hh_emih!S8=0,0,RES_hh_emih!S8/RES_summary!S$19)</f>
        <v>20.876193172924221</v>
      </c>
      <c r="T8" s="72">
        <f>IF(RES_hh_emih!T8=0,0,RES_hh_emih!T8/RES_summary!T$19)</f>
        <v>22.471007885579954</v>
      </c>
      <c r="U8" s="72">
        <f>IF(RES_hh_emih!U8=0,0,RES_hh_emih!U8/RES_summary!U$19)</f>
        <v>21.569119700740668</v>
      </c>
      <c r="V8" s="72">
        <f>IF(RES_hh_emih!V8=0,0,RES_hh_emih!V8/RES_summary!V$19)</f>
        <v>21.813427386963735</v>
      </c>
      <c r="W8" s="72">
        <f>IF(RES_hh_emih!W8=0,0,RES_hh_emih!W8/RES_summary!W$19)</f>
        <v>21.746753096116446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6.7635518903466503</v>
      </c>
      <c r="C17" s="69">
        <f>IF(RES_hh_emih!C17=0,0,RES_hh_emih!C17/RES_summary!C$19)</f>
        <v>6.5743125037524734</v>
      </c>
      <c r="D17" s="69">
        <f>IF(RES_hh_emih!D17=0,0,RES_hh_emih!D17/RES_summary!D$19)</f>
        <v>6.5416744342755875</v>
      </c>
      <c r="E17" s="69">
        <f>IF(RES_hh_emih!E17=0,0,RES_hh_emih!E17/RES_summary!E$19)</f>
        <v>6.1418344591052056</v>
      </c>
      <c r="F17" s="69">
        <f>IF(RES_hh_emih!F17=0,0,RES_hh_emih!F17/RES_summary!F$19)</f>
        <v>6.1168444250005685</v>
      </c>
      <c r="G17" s="69">
        <f>IF(RES_hh_emih!G17=0,0,RES_hh_emih!G17/RES_summary!G$19)</f>
        <v>5.8076003734340542</v>
      </c>
      <c r="H17" s="69">
        <f>IF(RES_hh_emih!H17=0,0,RES_hh_emih!H17/RES_summary!H$19)</f>
        <v>5.4940856863904299</v>
      </c>
      <c r="I17" s="69">
        <f>IF(RES_hh_emih!I17=0,0,RES_hh_emih!I17/RES_summary!I$19)</f>
        <v>5.5146511855055804</v>
      </c>
      <c r="J17" s="69">
        <f>IF(RES_hh_emih!J17=0,0,RES_hh_emih!J17/RES_summary!J$19)</f>
        <v>5.6999279332727326</v>
      </c>
      <c r="K17" s="69">
        <f>IF(RES_hh_emih!K17=0,0,RES_hh_emih!K17/RES_summary!K$19)</f>
        <v>5.8774068216941782</v>
      </c>
      <c r="L17" s="69">
        <f>IF(RES_hh_emih!L17=0,0,RES_hh_emih!L17/RES_summary!L$19)</f>
        <v>5.7180039942543894</v>
      </c>
      <c r="M17" s="69">
        <f>IF(RES_hh_emih!M17=0,0,RES_hh_emih!M17/RES_summary!M$19)</f>
        <v>5.7727092257052046</v>
      </c>
      <c r="N17" s="69">
        <f>IF(RES_hh_emih!N17=0,0,RES_hh_emih!N17/RES_summary!N$19)</f>
        <v>5.8738371611156035</v>
      </c>
      <c r="O17" s="69">
        <f>IF(RES_hh_emih!O17=0,0,RES_hh_emih!O17/RES_summary!O$19)</f>
        <v>5.5990037657915268</v>
      </c>
      <c r="P17" s="69">
        <f>IF(RES_hh_emih!P17=0,0,RES_hh_emih!P17/RES_summary!P$19)</f>
        <v>5.3274165190951566</v>
      </c>
      <c r="Q17" s="69">
        <f>IF(RES_hh_emih!Q17=0,0,RES_hh_emih!Q17/RES_summary!Q$19)</f>
        <v>5.3834150628226123</v>
      </c>
      <c r="R17" s="69">
        <f>IF(RES_hh_emih!R17=0,0,RES_hh_emih!R17/RES_summary!R$19)</f>
        <v>5.568291530745257</v>
      </c>
      <c r="S17" s="69">
        <f>IF(RES_hh_emih!S17=0,0,RES_hh_emih!S17/RES_summary!S$19)</f>
        <v>5.5964582955207787</v>
      </c>
      <c r="T17" s="69">
        <f>IF(RES_hh_emih!T17=0,0,RES_hh_emih!T17/RES_summary!T$19)</f>
        <v>5.5597235225319954</v>
      </c>
      <c r="U17" s="69">
        <f>IF(RES_hh_emih!U17=0,0,RES_hh_emih!U17/RES_summary!U$19)</f>
        <v>5.4088581370989877</v>
      </c>
      <c r="V17" s="69">
        <f>IF(RES_hh_emih!V17=0,0,RES_hh_emih!V17/RES_summary!V$19)</f>
        <v>5.6719734845874532</v>
      </c>
      <c r="W17" s="69">
        <f>IF(RES_hh_emih!W17=0,0,RES_hh_emih!W17/RES_summary!W$19)</f>
        <v>5.2055867445981159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11.058353163363829</v>
      </c>
      <c r="C18" s="72">
        <f>IF(RES_hh_emih!C18=0,0,RES_hh_emih!C18/RES_summary!C$19)</f>
        <v>10.051375919509679</v>
      </c>
      <c r="D18" s="72">
        <f>IF(RES_hh_emih!D18=0,0,RES_hh_emih!D18/RES_summary!D$19)</f>
        <v>10.454301598904729</v>
      </c>
      <c r="E18" s="72">
        <f>IF(RES_hh_emih!E18=0,0,RES_hh_emih!E18/RES_summary!E$19)</f>
        <v>9.4726771757201984</v>
      </c>
      <c r="F18" s="72">
        <f>IF(RES_hh_emih!F18=0,0,RES_hh_emih!F18/RES_summary!F$19)</f>
        <v>9.472861954930389</v>
      </c>
      <c r="G18" s="72">
        <f>IF(RES_hh_emih!G18=0,0,RES_hh_emih!G18/RES_summary!G$19)</f>
        <v>9.2166588705809094</v>
      </c>
      <c r="H18" s="72">
        <f>IF(RES_hh_emih!H18=0,0,RES_hh_emih!H18/RES_summary!H$19)</f>
        <v>8.7754219273159997</v>
      </c>
      <c r="I18" s="72">
        <f>IF(RES_hh_emih!I18=0,0,RES_hh_emih!I18/RES_summary!I$19)</f>
        <v>8.7254766336268297</v>
      </c>
      <c r="J18" s="72">
        <f>IF(RES_hh_emih!J18=0,0,RES_hh_emih!J18/RES_summary!J$19)</f>
        <v>8.7552008282984719</v>
      </c>
      <c r="K18" s="72">
        <f>IF(RES_hh_emih!K18=0,0,RES_hh_emih!K18/RES_summary!K$19)</f>
        <v>9.9307668388983235</v>
      </c>
      <c r="L18" s="72">
        <f>IF(RES_hh_emih!L18=0,0,RES_hh_emih!L18/RES_summary!L$19)</f>
        <v>8.728038529159047</v>
      </c>
      <c r="M18" s="72">
        <f>IF(RES_hh_emih!M18=0,0,RES_hh_emih!M18/RES_summary!M$19)</f>
        <v>8.8663396147802036</v>
      </c>
      <c r="N18" s="72">
        <f>IF(RES_hh_emih!N18=0,0,RES_hh_emih!N18/RES_summary!N$19)</f>
        <v>8.8411013899607092</v>
      </c>
      <c r="O18" s="72">
        <f>IF(RES_hh_emih!O18=0,0,RES_hh_emih!O18/RES_summary!O$19)</f>
        <v>8.7088029709810808</v>
      </c>
      <c r="P18" s="72">
        <f>IF(RES_hh_emih!P18=0,0,RES_hh_emih!P18/RES_summary!P$19)</f>
        <v>8.651863641913252</v>
      </c>
      <c r="Q18" s="72">
        <f>IF(RES_hh_emih!Q18=0,0,RES_hh_emih!Q18/RES_summary!Q$19)</f>
        <v>8.645553393765141</v>
      </c>
      <c r="R18" s="72">
        <f>IF(RES_hh_emih!R18=0,0,RES_hh_emih!R18/RES_summary!R$19)</f>
        <v>9.0909055855854071</v>
      </c>
      <c r="S18" s="72">
        <f>IF(RES_hh_emih!S18=0,0,RES_hh_emih!S18/RES_summary!S$19)</f>
        <v>8.800998845889465</v>
      </c>
      <c r="T18" s="72">
        <f>IF(RES_hh_emih!T18=0,0,RES_hh_emih!T18/RES_summary!T$19)</f>
        <v>9.2071805909161739</v>
      </c>
      <c r="U18" s="72">
        <f>IF(RES_hh_emih!U18=0,0,RES_hh_emih!U18/RES_summary!U$19)</f>
        <v>8.9273855098693407</v>
      </c>
      <c r="V18" s="72">
        <f>IF(RES_hh_emih!V18=0,0,RES_hh_emih!V18/RES_summary!V$19)</f>
        <v>9.5083950518051452</v>
      </c>
      <c r="W18" s="72">
        <f>IF(RES_hh_emih!W18=0,0,RES_hh_emih!W18/RES_summary!W$19)</f>
        <v>8.8985677388254167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7.4792437995082848</v>
      </c>
      <c r="C19" s="72">
        <f>IF(RES_hh_emih!C19=0,0,RES_hh_emih!C19/RES_summary!C$19)</f>
        <v>7.2121641916691992</v>
      </c>
      <c r="D19" s="72">
        <f>IF(RES_hh_emih!D19=0,0,RES_hh_emih!D19/RES_summary!D$19)</f>
        <v>6.9758082942821886</v>
      </c>
      <c r="E19" s="72">
        <f>IF(RES_hh_emih!E19=0,0,RES_hh_emih!E19/RES_summary!E$19)</f>
        <v>6.7147249419400934</v>
      </c>
      <c r="F19" s="72">
        <f>IF(RES_hh_emih!F19=0,0,RES_hh_emih!F19/RES_summary!F$19)</f>
        <v>6.5422641409691042</v>
      </c>
      <c r="G19" s="72">
        <f>IF(RES_hh_emih!G19=0,0,RES_hh_emih!G19/RES_summary!G$19)</f>
        <v>6.355332142403733</v>
      </c>
      <c r="H19" s="72">
        <f>IF(RES_hh_emih!H19=0,0,RES_hh_emih!H19/RES_summary!H$19)</f>
        <v>6.2228147565707426</v>
      </c>
      <c r="I19" s="72">
        <f>IF(RES_hh_emih!I19=0,0,RES_hh_emih!I19/RES_summary!I$19)</f>
        <v>6.2469421831645242</v>
      </c>
      <c r="J19" s="72">
        <f>IF(RES_hh_emih!J19=0,0,RES_hh_emih!J19/RES_summary!J$19)</f>
        <v>6.2113640241751282</v>
      </c>
      <c r="K19" s="72">
        <f>IF(RES_hh_emih!K19=0,0,RES_hh_emih!K19/RES_summary!K$19)</f>
        <v>6.2274065290586131</v>
      </c>
      <c r="L19" s="72">
        <f>IF(RES_hh_emih!L19=0,0,RES_hh_emih!L19/RES_summary!L$19)</f>
        <v>6.2253299694028819</v>
      </c>
      <c r="M19" s="72">
        <f>IF(RES_hh_emih!M19=0,0,RES_hh_emih!M19/RES_summary!M$19)</f>
        <v>6.5843547040891162</v>
      </c>
      <c r="N19" s="72">
        <f>IF(RES_hh_emih!N19=0,0,RES_hh_emih!N19/RES_summary!N$19)</f>
        <v>6.0734371806336753</v>
      </c>
      <c r="O19" s="72">
        <f>IF(RES_hh_emih!O19=0,0,RES_hh_emih!O19/RES_summary!O$19)</f>
        <v>6.6322976133656146</v>
      </c>
      <c r="P19" s="72">
        <f>IF(RES_hh_emih!P19=0,0,RES_hh_emih!P19/RES_summary!P$19)</f>
        <v>5.9956019444459612</v>
      </c>
      <c r="Q19" s="72">
        <f>IF(RES_hh_emih!Q19=0,0,RES_hh_emih!Q19/RES_summary!Q$19)</f>
        <v>5.3258055927048726</v>
      </c>
      <c r="R19" s="72">
        <f>IF(RES_hh_emih!R19=0,0,RES_hh_emih!R19/RES_summary!R$19)</f>
        <v>6.1944619139841492</v>
      </c>
      <c r="S19" s="72">
        <f>IF(RES_hh_emih!S19=0,0,RES_hh_emih!S19/RES_summary!S$19)</f>
        <v>6.0195467909954719</v>
      </c>
      <c r="T19" s="72">
        <f>IF(RES_hh_emih!T19=0,0,RES_hh_emih!T19/RES_summary!T$19)</f>
        <v>5.9888136047011837</v>
      </c>
      <c r="U19" s="72">
        <f>IF(RES_hh_emih!U19=0,0,RES_hh_emih!U19/RES_summary!U$19)</f>
        <v>5.5954182284864755</v>
      </c>
      <c r="V19" s="72">
        <f>IF(RES_hh_emih!V19=0,0,RES_hh_emih!V19/RES_summary!V$19)</f>
        <v>6.0622366647589212</v>
      </c>
      <c r="W19" s="72">
        <f>IF(RES_hh_emih!W19=0,0,RES_hh_emih!W19/RES_summary!W$19)</f>
        <v>5.3247988732287777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9.6871817952142951</v>
      </c>
      <c r="C20" s="72">
        <f>IF(RES_hh_emih!C20=0,0,RES_hh_emih!C20/RES_summary!C$19)</f>
        <v>9.5017608242493612</v>
      </c>
      <c r="D20" s="72">
        <f>IF(RES_hh_emih!D20=0,0,RES_hh_emih!D20/RES_summary!D$19)</f>
        <v>9.3446656653199991</v>
      </c>
      <c r="E20" s="72">
        <f>IF(RES_hh_emih!E20=0,0,RES_hh_emih!E20/RES_summary!E$19)</f>
        <v>8.7801867271497311</v>
      </c>
      <c r="F20" s="72">
        <f>IF(RES_hh_emih!F20=0,0,RES_hh_emih!F20/RES_summary!F$19)</f>
        <v>8.7199388704548699</v>
      </c>
      <c r="G20" s="72">
        <f>IF(RES_hh_emih!G20=0,0,RES_hh_emih!G20/RES_summary!G$19)</f>
        <v>8.3872333374752248</v>
      </c>
      <c r="H20" s="72">
        <f>IF(RES_hh_emih!H20=0,0,RES_hh_emih!H20/RES_summary!H$19)</f>
        <v>7.9240269530331675</v>
      </c>
      <c r="I20" s="72">
        <f>IF(RES_hh_emih!I20=0,0,RES_hh_emih!I20/RES_summary!I$19)</f>
        <v>8.0449584470757163</v>
      </c>
      <c r="J20" s="72">
        <f>IF(RES_hh_emih!J20=0,0,RES_hh_emih!J20/RES_summary!J$19)</f>
        <v>8.2454246619707909</v>
      </c>
      <c r="K20" s="72">
        <f>IF(RES_hh_emih!K20=0,0,RES_hh_emih!K20/RES_summary!K$19)</f>
        <v>8.3346669335181822</v>
      </c>
      <c r="L20" s="72">
        <f>IF(RES_hh_emih!L20=0,0,RES_hh_emih!L20/RES_summary!L$19)</f>
        <v>8.1141600253737938</v>
      </c>
      <c r="M20" s="72">
        <f>IF(RES_hh_emih!M20=0,0,RES_hh_emih!M20/RES_summary!M$19)</f>
        <v>8.5872858633514113</v>
      </c>
      <c r="N20" s="72">
        <f>IF(RES_hh_emih!N20=0,0,RES_hh_emih!N20/RES_summary!N$19)</f>
        <v>8.6792949208865426</v>
      </c>
      <c r="O20" s="72">
        <f>IF(RES_hh_emih!O20=0,0,RES_hh_emih!O20/RES_summary!O$19)</f>
        <v>8.2109506721172743</v>
      </c>
      <c r="P20" s="72">
        <f>IF(RES_hh_emih!P20=0,0,RES_hh_emih!P20/RES_summary!P$19)</f>
        <v>7.8109847724191779</v>
      </c>
      <c r="Q20" s="72">
        <f>IF(RES_hh_emih!Q20=0,0,RES_hh_emih!Q20/RES_summary!Q$19)</f>
        <v>7.9870666706132134</v>
      </c>
      <c r="R20" s="72">
        <f>IF(RES_hh_emih!R20=0,0,RES_hh_emih!R20/RES_summary!R$19)</f>
        <v>8.1777545520339547</v>
      </c>
      <c r="S20" s="72">
        <f>IF(RES_hh_emih!S20=0,0,RES_hh_emih!S20/RES_summary!S$19)</f>
        <v>8.1265849747428991</v>
      </c>
      <c r="T20" s="72">
        <f>IF(RES_hh_emih!T20=0,0,RES_hh_emih!T20/RES_summary!T$19)</f>
        <v>7.8226999387816569</v>
      </c>
      <c r="U20" s="72">
        <f>IF(RES_hh_emih!U20=0,0,RES_hh_emih!U20/RES_summary!U$19)</f>
        <v>7.6056213030119526</v>
      </c>
      <c r="V20" s="72">
        <f>IF(RES_hh_emih!V20=0,0,RES_hh_emih!V20/RES_summary!V$19)</f>
        <v>8.0493236589027983</v>
      </c>
      <c r="W20" s="72">
        <f>IF(RES_hh_emih!W20=0,0,RES_hh_emih!W20/RES_summary!W$19)</f>
        <v>7.2341118771726212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6.9765993732592193</v>
      </c>
      <c r="C21" s="72">
        <f>IF(RES_hh_emih!C21=0,0,RES_hh_emih!C21/RES_summary!C$19)</f>
        <v>6.8877964192085406</v>
      </c>
      <c r="D21" s="72">
        <f>IF(RES_hh_emih!D21=0,0,RES_hh_emih!D21/RES_summary!D$19)</f>
        <v>6.4623264753301184</v>
      </c>
      <c r="E21" s="72">
        <f>IF(RES_hh_emih!E21=0,0,RES_hh_emih!E21/RES_summary!E$19)</f>
        <v>6.2359806933350201</v>
      </c>
      <c r="F21" s="72">
        <f>IF(RES_hh_emih!F21=0,0,RES_hh_emih!F21/RES_summary!F$19)</f>
        <v>6.425036308443854</v>
      </c>
      <c r="G21" s="72">
        <f>IF(RES_hh_emih!G21=0,0,RES_hh_emih!G21/RES_summary!G$19)</f>
        <v>5.7766448722552521</v>
      </c>
      <c r="H21" s="72">
        <f>IF(RES_hh_emih!H21=0,0,RES_hh_emih!H21/RES_summary!H$19)</f>
        <v>5.6743177801466107</v>
      </c>
      <c r="I21" s="72">
        <f>IF(RES_hh_emih!I21=0,0,RES_hh_emih!I21/RES_summary!I$19)</f>
        <v>5.4682364562017201</v>
      </c>
      <c r="J21" s="72">
        <f>IF(RES_hh_emih!J21=0,0,RES_hh_emih!J21/RES_summary!J$19)</f>
        <v>5.7467402914889112</v>
      </c>
      <c r="K21" s="72">
        <f>IF(RES_hh_emih!K21=0,0,RES_hh_emih!K21/RES_summary!K$19)</f>
        <v>5.6875861038055895</v>
      </c>
      <c r="L21" s="72">
        <f>IF(RES_hh_emih!L21=0,0,RES_hh_emih!L21/RES_summary!L$19)</f>
        <v>5.888344861435395</v>
      </c>
      <c r="M21" s="72">
        <f>IF(RES_hh_emih!M21=0,0,RES_hh_emih!M21/RES_summary!M$19)</f>
        <v>5.3681865632087522</v>
      </c>
      <c r="N21" s="72">
        <f>IF(RES_hh_emih!N21=0,0,RES_hh_emih!N21/RES_summary!N$19)</f>
        <v>5.8483015123405631</v>
      </c>
      <c r="O21" s="72">
        <f>IF(RES_hh_emih!O21=0,0,RES_hh_emih!O21/RES_summary!O$19)</f>
        <v>5.6968898814718711</v>
      </c>
      <c r="P21" s="72">
        <f>IF(RES_hh_emih!P21=0,0,RES_hh_emih!P21/RES_summary!P$19)</f>
        <v>5.3958145628592877</v>
      </c>
      <c r="Q21" s="72">
        <f>IF(RES_hh_emih!Q21=0,0,RES_hh_emih!Q21/RES_summary!Q$19)</f>
        <v>5.3272282994748537</v>
      </c>
      <c r="R21" s="72">
        <f>IF(RES_hh_emih!R21=0,0,RES_hh_emih!R21/RES_summary!R$19)</f>
        <v>5.3776159809027577</v>
      </c>
      <c r="S21" s="72">
        <f>IF(RES_hh_emih!S21=0,0,RES_hh_emih!S21/RES_summary!S$19)</f>
        <v>5.5003831008061326</v>
      </c>
      <c r="T21" s="72">
        <f>IF(RES_hh_emih!T21=0,0,RES_hh_emih!T21/RES_summary!T$19)</f>
        <v>5.5793386969706811</v>
      </c>
      <c r="U21" s="72">
        <f>IF(RES_hh_emih!U21=0,0,RES_hh_emih!U21/RES_summary!U$19)</f>
        <v>5.4728298270954028</v>
      </c>
      <c r="V21" s="72">
        <f>IF(RES_hh_emih!V21=0,0,RES_hh_emih!V21/RES_summary!V$19)</f>
        <v>5.3864942171823529</v>
      </c>
      <c r="W21" s="72">
        <f>IF(RES_hh_emih!W21=0,0,RES_hh_emih!W21/RES_summary!W$19)</f>
        <v>5.3300591076871378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0.16585664312219539</v>
      </c>
      <c r="C27" s="69">
        <f>IF(RES_hh_emih!C27=0,0,RES_hh_emih!C27/RES_summary!C$19)</f>
        <v>0.16791385350577209</v>
      </c>
      <c r="D27" s="69">
        <f>IF(RES_hh_emih!D27=0,0,RES_hh_emih!D27/RES_summary!D$19)</f>
        <v>0.16582551974657986</v>
      </c>
      <c r="E27" s="69">
        <f>IF(RES_hh_emih!E27=0,0,RES_hh_emih!E27/RES_summary!E$19)</f>
        <v>0.17825473500732858</v>
      </c>
      <c r="F27" s="69">
        <f>IF(RES_hh_emih!F27=0,0,RES_hh_emih!F27/RES_summary!F$19)</f>
        <v>0.18990197399964406</v>
      </c>
      <c r="G27" s="69">
        <f>IF(RES_hh_emih!G27=0,0,RES_hh_emih!G27/RES_summary!G$19)</f>
        <v>0.17648908023408474</v>
      </c>
      <c r="H27" s="69">
        <f>IF(RES_hh_emih!H27=0,0,RES_hh_emih!H27/RES_summary!H$19)</f>
        <v>0.17804466964219476</v>
      </c>
      <c r="I27" s="69">
        <f>IF(RES_hh_emih!I27=0,0,RES_hh_emih!I27/RES_summary!I$19)</f>
        <v>0.17137498104244978</v>
      </c>
      <c r="J27" s="69">
        <f>IF(RES_hh_emih!J27=0,0,RES_hh_emih!J27/RES_summary!J$19)</f>
        <v>0.1697079302627818</v>
      </c>
      <c r="K27" s="69">
        <f>IF(RES_hh_emih!K27=0,0,RES_hh_emih!K27/RES_summary!K$19)</f>
        <v>0.1617016120379548</v>
      </c>
      <c r="L27" s="69">
        <f>IF(RES_hh_emih!L27=0,0,RES_hh_emih!L27/RES_summary!L$19)</f>
        <v>0.17270819866578535</v>
      </c>
      <c r="M27" s="69">
        <f>IF(RES_hh_emih!M27=0,0,RES_hh_emih!M27/RES_summary!M$19)</f>
        <v>0.1745218141446897</v>
      </c>
      <c r="N27" s="69">
        <f>IF(RES_hh_emih!N27=0,0,RES_hh_emih!N27/RES_summary!N$19)</f>
        <v>0.17191708264481456</v>
      </c>
      <c r="O27" s="69">
        <f>IF(RES_hh_emih!O27=0,0,RES_hh_emih!O27/RES_summary!O$19)</f>
        <v>0.17277888197456279</v>
      </c>
      <c r="P27" s="69">
        <f>IF(RES_hh_emih!P27=0,0,RES_hh_emih!P27/RES_summary!P$19)</f>
        <v>0.17167468851520132</v>
      </c>
      <c r="Q27" s="69">
        <f>IF(RES_hh_emih!Q27=0,0,RES_hh_emih!Q27/RES_summary!Q$19)</f>
        <v>0.17087614376469087</v>
      </c>
      <c r="R27" s="69">
        <f>IF(RES_hh_emih!R27=0,0,RES_hh_emih!R27/RES_summary!R$19)</f>
        <v>0.17433561871275527</v>
      </c>
      <c r="S27" s="69">
        <f>IF(RES_hh_emih!S27=0,0,RES_hh_emih!S27/RES_summary!S$19)</f>
        <v>0.17889531912017162</v>
      </c>
      <c r="T27" s="69">
        <f>IF(RES_hh_emih!T27=0,0,RES_hh_emih!T27/RES_summary!T$19)</f>
        <v>0.17965176830166388</v>
      </c>
      <c r="U27" s="69">
        <f>IF(RES_hh_emih!U27=0,0,RES_hh_emih!U27/RES_summary!U$19)</f>
        <v>0.17610313549782269</v>
      </c>
      <c r="V27" s="69">
        <f>IF(RES_hh_emih!V27=0,0,RES_hh_emih!V27/RES_summary!V$19)</f>
        <v>0.1722325699928523</v>
      </c>
      <c r="W27" s="69">
        <f>IF(RES_hh_emih!W27=0,0,RES_hh_emih!W27/RES_summary!W$19)</f>
        <v>0.1685354343104522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1.31114201195543</v>
      </c>
      <c r="C29" s="72">
        <f>IF(RES_hh_emih!C29=0,0,RES_hh_emih!C29/RES_summary!C$19)</f>
        <v>1.2810337070579629</v>
      </c>
      <c r="D29" s="72">
        <f>IF(RES_hh_emih!D29=0,0,RES_hh_emih!D29/RES_summary!D$19)</f>
        <v>1.26399251337647</v>
      </c>
      <c r="E29" s="72">
        <f>IF(RES_hh_emih!E29=0,0,RES_hh_emih!E29/RES_summary!E$19)</f>
        <v>1.2559032137979156</v>
      </c>
      <c r="F29" s="72">
        <f>IF(RES_hh_emih!F29=0,0,RES_hh_emih!F29/RES_summary!F$19)</f>
        <v>1.2147498289034913</v>
      </c>
      <c r="G29" s="72">
        <f>IF(RES_hh_emih!G29=0,0,RES_hh_emih!G29/RES_summary!G$19)</f>
        <v>1.2120170845282257</v>
      </c>
      <c r="H29" s="72">
        <f>IF(RES_hh_emih!H29=0,0,RES_hh_emih!H29/RES_summary!H$19)</f>
        <v>1.1667382679258893</v>
      </c>
      <c r="I29" s="72">
        <f>IF(RES_hh_emih!I29=0,0,RES_hh_emih!I29/RES_summary!I$19)</f>
        <v>1.1655846605805793</v>
      </c>
      <c r="J29" s="72">
        <f>IF(RES_hh_emih!J29=0,0,RES_hh_emih!J29/RES_summary!J$19)</f>
        <v>1.1315825302807754</v>
      </c>
      <c r="K29" s="72">
        <f>IF(RES_hh_emih!K29=0,0,RES_hh_emih!K29/RES_summary!K$19)</f>
        <v>1.0827554751022248</v>
      </c>
      <c r="L29" s="72">
        <f>IF(RES_hh_emih!L29=0,0,RES_hh_emih!L29/RES_summary!L$19)</f>
        <v>1.0921921930558682</v>
      </c>
      <c r="M29" s="72">
        <f>IF(RES_hh_emih!M29=0,0,RES_hh_emih!M29/RES_summary!M$19)</f>
        <v>1.0937630791645463</v>
      </c>
      <c r="N29" s="72">
        <f>IF(RES_hh_emih!N29=0,0,RES_hh_emih!N29/RES_summary!N$19)</f>
        <v>1.0885636002270478</v>
      </c>
      <c r="O29" s="72">
        <f>IF(RES_hh_emih!O29=0,0,RES_hh_emih!O29/RES_summary!O$19)</f>
        <v>1.0954509993755506</v>
      </c>
      <c r="P29" s="72">
        <f>IF(RES_hh_emih!P29=0,0,RES_hh_emih!P29/RES_summary!P$19)</f>
        <v>1.0439180628836962</v>
      </c>
      <c r="Q29" s="72">
        <f>IF(RES_hh_emih!Q29=0,0,RES_hh_emih!Q29/RES_summary!Q$19)</f>
        <v>0.97824683397755219</v>
      </c>
      <c r="R29" s="72">
        <f>IF(RES_hh_emih!R29=0,0,RES_hh_emih!R29/RES_summary!R$19)</f>
        <v>1.143621066903336</v>
      </c>
      <c r="S29" s="72">
        <f>IF(RES_hh_emih!S29=0,0,RES_hh_emih!S29/RES_summary!S$19)</f>
        <v>1.115165701977417</v>
      </c>
      <c r="T29" s="72">
        <f>IF(RES_hh_emih!T29=0,0,RES_hh_emih!T29/RES_summary!T$19)</f>
        <v>1.1624179580303837</v>
      </c>
      <c r="U29" s="72">
        <f>IF(RES_hh_emih!U29=0,0,RES_hh_emih!U29/RES_summary!U$19)</f>
        <v>1.1029135181554091</v>
      </c>
      <c r="V29" s="72">
        <f>IF(RES_hh_emih!V29=0,0,RES_hh_emih!V29/RES_summary!V$19)</f>
        <v>1.2140857359531414</v>
      </c>
      <c r="W29" s="72">
        <f>IF(RES_hh_emih!W29=0,0,RES_hh_emih!W29/RES_summary!W$19)</f>
        <v>1.053287266309987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1.1516414356474014</v>
      </c>
      <c r="C30" s="72">
        <f>IF(RES_hh_emih!C30=0,0,RES_hh_emih!C30/RES_summary!C$19)</f>
        <v>1.1578336937664553</v>
      </c>
      <c r="D30" s="72">
        <f>IF(RES_hh_emih!D30=0,0,RES_hh_emih!D30/RES_summary!D$19)</f>
        <v>1.0961816257878205</v>
      </c>
      <c r="E30" s="72">
        <f>IF(RES_hh_emih!E30=0,0,RES_hh_emih!E30/RES_summary!E$19)</f>
        <v>1.129849623803268</v>
      </c>
      <c r="F30" s="72">
        <f>IF(RES_hh_emih!F30=0,0,RES_hh_emih!F30/RES_summary!F$19)</f>
        <v>1.1538983086253143</v>
      </c>
      <c r="G30" s="72">
        <f>IF(RES_hh_emih!G30=0,0,RES_hh_emih!G30/RES_summary!G$19)</f>
        <v>1.0599785794402112</v>
      </c>
      <c r="H30" s="72">
        <f>IF(RES_hh_emih!H30=0,0,RES_hh_emih!H30/RES_summary!H$19)</f>
        <v>1.0539081835299469</v>
      </c>
      <c r="I30" s="72">
        <f>IF(RES_hh_emih!I30=0,0,RES_hh_emih!I30/RES_summary!I$19)</f>
        <v>1.0233134897629061</v>
      </c>
      <c r="J30" s="72">
        <f>IF(RES_hh_emih!J30=0,0,RES_hh_emih!J30/RES_summary!J$19)</f>
        <v>1.0110236802501256</v>
      </c>
      <c r="K30" s="72">
        <f>IF(RES_hh_emih!K30=0,0,RES_hh_emih!K30/RES_summary!K$19)</f>
        <v>0.96294531500780589</v>
      </c>
      <c r="L30" s="72">
        <f>IF(RES_hh_emih!L30=0,0,RES_hh_emih!L30/RES_summary!L$19)</f>
        <v>1.0019615163222226</v>
      </c>
      <c r="M30" s="72">
        <f>IF(RES_hh_emih!M30=0,0,RES_hh_emih!M30/RES_summary!M$19)</f>
        <v>0.98530095142152252</v>
      </c>
      <c r="N30" s="72">
        <f>IF(RES_hh_emih!N30=0,0,RES_hh_emih!N30/RES_summary!N$19)</f>
        <v>0.96444375898928381</v>
      </c>
      <c r="O30" s="72">
        <f>IF(RES_hh_emih!O30=0,0,RES_hh_emih!O30/RES_summary!O$19)</f>
        <v>0.9601882698534866</v>
      </c>
      <c r="P30" s="72">
        <f>IF(RES_hh_emih!P30=0,0,RES_hh_emih!P30/RES_summary!P$19)</f>
        <v>0.96117824629845483</v>
      </c>
      <c r="Q30" s="72">
        <f>IF(RES_hh_emih!Q30=0,0,RES_hh_emih!Q30/RES_summary!Q$19)</f>
        <v>0.96008315792382837</v>
      </c>
      <c r="R30" s="72">
        <f>IF(RES_hh_emih!R30=0,0,RES_hh_emih!R30/RES_summary!R$19)</f>
        <v>0.95657782408004777</v>
      </c>
      <c r="S30" s="72">
        <f>IF(RES_hh_emih!S30=0,0,RES_hh_emih!S30/RES_summary!S$19)</f>
        <v>0.9743413013069695</v>
      </c>
      <c r="T30" s="72">
        <f>IF(RES_hh_emih!T30=0,0,RES_hh_emih!T30/RES_summary!T$19)</f>
        <v>0.98125345437991573</v>
      </c>
      <c r="U30" s="72">
        <f>IF(RES_hh_emih!U30=0,0,RES_hh_emih!U30/RES_summary!U$19)</f>
        <v>0.97066129287169878</v>
      </c>
      <c r="V30" s="72">
        <f>IF(RES_hh_emih!V30=0,0,RES_hh_emih!V30/RES_summary!V$19)</f>
        <v>0.97340913134991791</v>
      </c>
      <c r="W30" s="72">
        <f>IF(RES_hh_emih!W30=0,0,RES_hh_emih!W30/RES_summary!W$19)</f>
        <v>0.98435935035795197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56798</v>
      </c>
      <c r="D3" s="67">
        <f t="shared" si="0"/>
        <v>61918</v>
      </c>
      <c r="E3" s="67">
        <f t="shared" si="0"/>
        <v>62280</v>
      </c>
      <c r="F3" s="67">
        <f t="shared" si="0"/>
        <v>53403</v>
      </c>
      <c r="G3" s="67">
        <f t="shared" si="0"/>
        <v>77210</v>
      </c>
      <c r="H3" s="67">
        <f t="shared" si="0"/>
        <v>62827</v>
      </c>
      <c r="I3" s="67">
        <f t="shared" si="0"/>
        <v>87398</v>
      </c>
      <c r="J3" s="67">
        <f t="shared" si="0"/>
        <v>97900</v>
      </c>
      <c r="K3" s="67">
        <f t="shared" si="0"/>
        <v>94163</v>
      </c>
      <c r="L3" s="67">
        <f t="shared" si="0"/>
        <v>67400</v>
      </c>
      <c r="M3" s="67">
        <f t="shared" si="0"/>
        <v>36972</v>
      </c>
      <c r="N3" s="67">
        <f t="shared" si="0"/>
        <v>51978</v>
      </c>
      <c r="O3" s="67">
        <f t="shared" si="0"/>
        <v>44215</v>
      </c>
      <c r="P3" s="67">
        <f t="shared" si="0"/>
        <v>46222</v>
      </c>
      <c r="Q3" s="67">
        <f t="shared" si="0"/>
        <v>50105</v>
      </c>
      <c r="R3" s="67">
        <f t="shared" si="0"/>
        <v>56586</v>
      </c>
      <c r="S3" s="67">
        <f t="shared" si="0"/>
        <v>77257</v>
      </c>
      <c r="T3" s="67">
        <f t="shared" si="0"/>
        <v>87602</v>
      </c>
      <c r="U3" s="67">
        <f t="shared" si="0"/>
        <v>63367</v>
      </c>
      <c r="V3" s="67">
        <f t="shared" si="0"/>
        <v>84019</v>
      </c>
      <c r="W3" s="67">
        <f t="shared" si="0"/>
        <v>62947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56798</v>
      </c>
      <c r="D4" s="71">
        <f t="shared" si="1"/>
        <v>61918</v>
      </c>
      <c r="E4" s="71">
        <f t="shared" si="1"/>
        <v>62280</v>
      </c>
      <c r="F4" s="71">
        <f t="shared" si="1"/>
        <v>53403</v>
      </c>
      <c r="G4" s="71">
        <f t="shared" si="1"/>
        <v>77210</v>
      </c>
      <c r="H4" s="71">
        <f t="shared" si="1"/>
        <v>62827</v>
      </c>
      <c r="I4" s="71">
        <f t="shared" si="1"/>
        <v>87398</v>
      </c>
      <c r="J4" s="71">
        <f t="shared" si="1"/>
        <v>97900</v>
      </c>
      <c r="K4" s="71">
        <f t="shared" si="1"/>
        <v>94163</v>
      </c>
      <c r="L4" s="71">
        <f t="shared" si="1"/>
        <v>67400</v>
      </c>
      <c r="M4" s="71">
        <f t="shared" si="1"/>
        <v>36972</v>
      </c>
      <c r="N4" s="71">
        <f t="shared" si="1"/>
        <v>51978</v>
      </c>
      <c r="O4" s="71">
        <f t="shared" si="1"/>
        <v>44215</v>
      </c>
      <c r="P4" s="71">
        <f t="shared" si="1"/>
        <v>46222</v>
      </c>
      <c r="Q4" s="71">
        <f t="shared" si="1"/>
        <v>50105</v>
      </c>
      <c r="R4" s="71">
        <f t="shared" ref="R4:V4" si="2">SUM(R5:R13)</f>
        <v>56586</v>
      </c>
      <c r="S4" s="71">
        <f t="shared" si="2"/>
        <v>77257</v>
      </c>
      <c r="T4" s="71">
        <f t="shared" si="2"/>
        <v>87602</v>
      </c>
      <c r="U4" s="71">
        <f t="shared" si="2"/>
        <v>63367</v>
      </c>
      <c r="V4" s="71">
        <f t="shared" si="2"/>
        <v>84019</v>
      </c>
      <c r="W4" s="71">
        <f t="shared" ref="W4" si="3">SUM(W5:W13)</f>
        <v>62947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6262</v>
      </c>
      <c r="D5" s="82">
        <v>6724</v>
      </c>
      <c r="E5" s="82">
        <v>5220</v>
      </c>
      <c r="F5" s="82">
        <v>7449</v>
      </c>
      <c r="G5" s="82">
        <v>12270</v>
      </c>
      <c r="H5" s="82">
        <v>12115</v>
      </c>
      <c r="I5" s="82">
        <v>18174</v>
      </c>
      <c r="J5" s="82">
        <v>18828</v>
      </c>
      <c r="K5" s="82">
        <v>22256</v>
      </c>
      <c r="L5" s="82">
        <v>14176</v>
      </c>
      <c r="M5" s="82">
        <v>13450</v>
      </c>
      <c r="N5" s="82">
        <v>17270</v>
      </c>
      <c r="O5" s="82">
        <v>15523</v>
      </c>
      <c r="P5" s="82">
        <v>10810</v>
      </c>
      <c r="Q5" s="82">
        <v>2899</v>
      </c>
      <c r="R5" s="82">
        <v>488</v>
      </c>
      <c r="S5" s="82">
        <v>0</v>
      </c>
      <c r="T5" s="82">
        <v>835</v>
      </c>
      <c r="U5" s="82">
        <v>3047</v>
      </c>
      <c r="V5" s="82">
        <v>6871</v>
      </c>
      <c r="W5" s="82">
        <v>9617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527</v>
      </c>
      <c r="D6" s="82">
        <v>165</v>
      </c>
      <c r="E6" s="82">
        <v>301</v>
      </c>
      <c r="F6" s="82">
        <v>561</v>
      </c>
      <c r="G6" s="82">
        <v>1119</v>
      </c>
      <c r="H6" s="82">
        <v>671</v>
      </c>
      <c r="I6" s="82">
        <v>397</v>
      </c>
      <c r="J6" s="82">
        <v>427</v>
      </c>
      <c r="K6" s="82">
        <v>826</v>
      </c>
      <c r="L6" s="82">
        <v>1117</v>
      </c>
      <c r="M6" s="82">
        <v>917</v>
      </c>
      <c r="N6" s="82">
        <v>1469</v>
      </c>
      <c r="O6" s="82">
        <v>1524</v>
      </c>
      <c r="P6" s="82">
        <v>1466</v>
      </c>
      <c r="Q6" s="82">
        <v>1274</v>
      </c>
      <c r="R6" s="82">
        <v>1833</v>
      </c>
      <c r="S6" s="82">
        <v>1474</v>
      </c>
      <c r="T6" s="82">
        <v>1437</v>
      </c>
      <c r="U6" s="82">
        <v>528</v>
      </c>
      <c r="V6" s="82">
        <v>643</v>
      </c>
      <c r="W6" s="82">
        <v>309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34289</v>
      </c>
      <c r="D7" s="82">
        <v>33860</v>
      </c>
      <c r="E7" s="82">
        <v>31210</v>
      </c>
      <c r="F7" s="82">
        <v>20522</v>
      </c>
      <c r="G7" s="82">
        <v>37405</v>
      </c>
      <c r="H7" s="82">
        <v>24245</v>
      </c>
      <c r="I7" s="82">
        <v>45255</v>
      </c>
      <c r="J7" s="82">
        <v>51318</v>
      </c>
      <c r="K7" s="82">
        <v>48878</v>
      </c>
      <c r="L7" s="82">
        <v>25588</v>
      </c>
      <c r="M7" s="82">
        <v>6756</v>
      </c>
      <c r="N7" s="82">
        <v>10327</v>
      </c>
      <c r="O7" s="82">
        <v>9791</v>
      </c>
      <c r="P7" s="82">
        <v>14842</v>
      </c>
      <c r="Q7" s="82">
        <v>29893</v>
      </c>
      <c r="R7" s="82">
        <v>35283</v>
      </c>
      <c r="S7" s="82">
        <v>46880</v>
      </c>
      <c r="T7" s="82">
        <v>52109</v>
      </c>
      <c r="U7" s="82">
        <v>32025</v>
      </c>
      <c r="V7" s="82">
        <v>48356</v>
      </c>
      <c r="W7" s="82">
        <v>27180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11739</v>
      </c>
      <c r="D8" s="82">
        <v>16666</v>
      </c>
      <c r="E8" s="82">
        <v>18122</v>
      </c>
      <c r="F8" s="82">
        <v>16439</v>
      </c>
      <c r="G8" s="82">
        <v>15984</v>
      </c>
      <c r="H8" s="82">
        <v>14816</v>
      </c>
      <c r="I8" s="82">
        <v>15417</v>
      </c>
      <c r="J8" s="82">
        <v>20100</v>
      </c>
      <c r="K8" s="82">
        <v>14553</v>
      </c>
      <c r="L8" s="82">
        <v>20530</v>
      </c>
      <c r="M8" s="82">
        <v>10067</v>
      </c>
      <c r="N8" s="82">
        <v>16372</v>
      </c>
      <c r="O8" s="82">
        <v>12581</v>
      </c>
      <c r="P8" s="82">
        <v>12791</v>
      </c>
      <c r="Q8" s="82">
        <v>9571</v>
      </c>
      <c r="R8" s="82">
        <v>11795</v>
      </c>
      <c r="S8" s="82">
        <v>17797</v>
      </c>
      <c r="T8" s="82">
        <v>19974</v>
      </c>
      <c r="U8" s="82">
        <v>14884</v>
      </c>
      <c r="V8" s="82">
        <v>12299</v>
      </c>
      <c r="W8" s="82">
        <v>13555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182</v>
      </c>
      <c r="D9" s="82">
        <v>193</v>
      </c>
      <c r="E9" s="82">
        <v>163</v>
      </c>
      <c r="F9" s="82">
        <v>261</v>
      </c>
      <c r="G9" s="82">
        <v>686</v>
      </c>
      <c r="H9" s="82">
        <v>800</v>
      </c>
      <c r="I9" s="82">
        <v>1467</v>
      </c>
      <c r="J9" s="82">
        <v>1002</v>
      </c>
      <c r="K9" s="82">
        <v>1377</v>
      </c>
      <c r="L9" s="82">
        <v>790</v>
      </c>
      <c r="M9" s="82">
        <v>629</v>
      </c>
      <c r="N9" s="82">
        <v>1040</v>
      </c>
      <c r="O9" s="82">
        <v>921</v>
      </c>
      <c r="P9" s="82">
        <v>1434</v>
      </c>
      <c r="Q9" s="82">
        <v>1126</v>
      </c>
      <c r="R9" s="82">
        <v>381</v>
      </c>
      <c r="S9" s="82">
        <v>0</v>
      </c>
      <c r="T9" s="82">
        <v>0</v>
      </c>
      <c r="U9" s="82">
        <v>0</v>
      </c>
      <c r="V9" s="82">
        <v>0</v>
      </c>
      <c r="W9" s="82">
        <v>724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82">
        <v>0</v>
      </c>
      <c r="M11" s="82">
        <v>0</v>
      </c>
      <c r="N11" s="82">
        <v>0</v>
      </c>
      <c r="O11" s="82">
        <v>0</v>
      </c>
      <c r="P11" s="82">
        <v>0</v>
      </c>
      <c r="Q11" s="82">
        <v>0</v>
      </c>
      <c r="R11" s="82">
        <v>0</v>
      </c>
      <c r="S11" s="82">
        <v>0</v>
      </c>
      <c r="T11" s="82">
        <v>0</v>
      </c>
      <c r="U11" s="82">
        <v>0</v>
      </c>
      <c r="V11" s="82">
        <v>0</v>
      </c>
      <c r="W11" s="82">
        <v>0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119</v>
      </c>
      <c r="D12" s="82">
        <v>461</v>
      </c>
      <c r="E12" s="82">
        <v>750</v>
      </c>
      <c r="F12" s="82">
        <v>927</v>
      </c>
      <c r="G12" s="82">
        <v>1463</v>
      </c>
      <c r="H12" s="82">
        <v>1485</v>
      </c>
      <c r="I12" s="82">
        <v>1881</v>
      </c>
      <c r="J12" s="82">
        <v>1565</v>
      </c>
      <c r="K12" s="82">
        <v>1360</v>
      </c>
      <c r="L12" s="82">
        <v>979</v>
      </c>
      <c r="M12" s="82">
        <v>898</v>
      </c>
      <c r="N12" s="82">
        <v>1166</v>
      </c>
      <c r="O12" s="82">
        <v>1196</v>
      </c>
      <c r="P12" s="82">
        <v>2792</v>
      </c>
      <c r="Q12" s="82">
        <v>2438</v>
      </c>
      <c r="R12" s="82">
        <v>2680</v>
      </c>
      <c r="S12" s="82">
        <v>3650</v>
      </c>
      <c r="T12" s="82">
        <v>4516</v>
      </c>
      <c r="U12" s="82">
        <v>5308</v>
      </c>
      <c r="V12" s="82">
        <v>6770</v>
      </c>
      <c r="W12" s="82">
        <v>5583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3680</v>
      </c>
      <c r="D13" s="83">
        <v>3849</v>
      </c>
      <c r="E13" s="83">
        <v>6514</v>
      </c>
      <c r="F13" s="83">
        <v>7244</v>
      </c>
      <c r="G13" s="83">
        <v>8283</v>
      </c>
      <c r="H13" s="83">
        <v>8695</v>
      </c>
      <c r="I13" s="83">
        <v>4807</v>
      </c>
      <c r="J13" s="83">
        <v>4660</v>
      </c>
      <c r="K13" s="83">
        <v>4913</v>
      </c>
      <c r="L13" s="83">
        <v>4220</v>
      </c>
      <c r="M13" s="83">
        <v>4255</v>
      </c>
      <c r="N13" s="83">
        <v>4334</v>
      </c>
      <c r="O13" s="83">
        <v>2679</v>
      </c>
      <c r="P13" s="83">
        <v>2087</v>
      </c>
      <c r="Q13" s="83">
        <v>2904</v>
      </c>
      <c r="R13" s="83">
        <v>4126</v>
      </c>
      <c r="S13" s="83">
        <v>7456</v>
      </c>
      <c r="T13" s="83">
        <v>8731</v>
      </c>
      <c r="U13" s="83">
        <v>7575</v>
      </c>
      <c r="V13" s="83">
        <v>9080</v>
      </c>
      <c r="W13" s="83">
        <v>5979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52999</v>
      </c>
      <c r="D14" s="85">
        <f t="shared" si="4"/>
        <v>57608</v>
      </c>
      <c r="E14" s="85">
        <f t="shared" si="4"/>
        <v>55016</v>
      </c>
      <c r="F14" s="85">
        <f t="shared" si="4"/>
        <v>45232</v>
      </c>
      <c r="G14" s="85">
        <f t="shared" si="4"/>
        <v>67464</v>
      </c>
      <c r="H14" s="85">
        <f t="shared" si="4"/>
        <v>52647</v>
      </c>
      <c r="I14" s="85">
        <f t="shared" si="4"/>
        <v>80710</v>
      </c>
      <c r="J14" s="85">
        <f t="shared" si="4"/>
        <v>91675</v>
      </c>
      <c r="K14" s="85">
        <f t="shared" si="4"/>
        <v>87890</v>
      </c>
      <c r="L14" s="85">
        <f t="shared" si="4"/>
        <v>62201</v>
      </c>
      <c r="M14" s="85">
        <f t="shared" si="4"/>
        <v>31819</v>
      </c>
      <c r="N14" s="85">
        <f t="shared" si="4"/>
        <v>46478</v>
      </c>
      <c r="O14" s="85">
        <f t="shared" si="4"/>
        <v>40340</v>
      </c>
      <c r="P14" s="85">
        <f t="shared" si="4"/>
        <v>41343</v>
      </c>
      <c r="Q14" s="85">
        <f t="shared" si="4"/>
        <v>44763</v>
      </c>
      <c r="R14" s="85">
        <f t="shared" ref="R14:V14" si="5">SUM(R5:R11)</f>
        <v>49780</v>
      </c>
      <c r="S14" s="85">
        <f t="shared" si="5"/>
        <v>66151</v>
      </c>
      <c r="T14" s="85">
        <f t="shared" si="5"/>
        <v>74355</v>
      </c>
      <c r="U14" s="85">
        <f t="shared" si="5"/>
        <v>50484</v>
      </c>
      <c r="V14" s="85">
        <f t="shared" si="5"/>
        <v>68169</v>
      </c>
      <c r="W14" s="85">
        <f t="shared" ref="W14" si="6">SUM(W5:W11)</f>
        <v>51385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0</v>
      </c>
      <c r="D15" s="71">
        <f t="shared" si="7"/>
        <v>693</v>
      </c>
      <c r="E15" s="71">
        <f t="shared" si="7"/>
        <v>524</v>
      </c>
      <c r="F15" s="71">
        <f t="shared" si="7"/>
        <v>925</v>
      </c>
      <c r="G15" s="71">
        <f t="shared" si="7"/>
        <v>1709</v>
      </c>
      <c r="H15" s="71">
        <f t="shared" si="7"/>
        <v>1765</v>
      </c>
      <c r="I15" s="71">
        <f t="shared" si="7"/>
        <v>2503</v>
      </c>
      <c r="J15" s="71">
        <f t="shared" si="7"/>
        <v>2306</v>
      </c>
      <c r="K15" s="71">
        <f t="shared" si="7"/>
        <v>1940</v>
      </c>
      <c r="L15" s="71">
        <f t="shared" si="7"/>
        <v>1488</v>
      </c>
      <c r="M15" s="71">
        <f t="shared" si="7"/>
        <v>823</v>
      </c>
      <c r="N15" s="71">
        <f t="shared" si="7"/>
        <v>1086</v>
      </c>
      <c r="O15" s="71">
        <f t="shared" si="7"/>
        <v>614</v>
      </c>
      <c r="P15" s="71">
        <f t="shared" si="7"/>
        <v>933</v>
      </c>
      <c r="Q15" s="71">
        <f t="shared" si="7"/>
        <v>328</v>
      </c>
      <c r="R15" s="71">
        <f t="shared" si="7"/>
        <v>513</v>
      </c>
      <c r="S15" s="71">
        <f t="shared" si="7"/>
        <v>709</v>
      </c>
      <c r="T15" s="71">
        <f t="shared" si="7"/>
        <v>859</v>
      </c>
      <c r="U15" s="71">
        <f t="shared" si="7"/>
        <v>504</v>
      </c>
      <c r="V15" s="71">
        <f t="shared" si="7"/>
        <v>2400</v>
      </c>
      <c r="W15" s="71">
        <f t="shared" si="7"/>
        <v>1532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0</v>
      </c>
      <c r="D16" s="82">
        <v>693</v>
      </c>
      <c r="E16" s="82">
        <v>524</v>
      </c>
      <c r="F16" s="82">
        <v>925</v>
      </c>
      <c r="G16" s="82">
        <v>1709</v>
      </c>
      <c r="H16" s="82">
        <v>1765</v>
      </c>
      <c r="I16" s="82">
        <v>2503</v>
      </c>
      <c r="J16" s="82">
        <v>2306</v>
      </c>
      <c r="K16" s="82">
        <v>1940</v>
      </c>
      <c r="L16" s="82">
        <v>1488</v>
      </c>
      <c r="M16" s="82">
        <v>823</v>
      </c>
      <c r="N16" s="82">
        <v>1086</v>
      </c>
      <c r="O16" s="82">
        <v>614</v>
      </c>
      <c r="P16" s="82">
        <v>933</v>
      </c>
      <c r="Q16" s="82">
        <v>328</v>
      </c>
      <c r="R16" s="82">
        <v>513</v>
      </c>
      <c r="S16" s="82">
        <v>709</v>
      </c>
      <c r="T16" s="82">
        <v>859</v>
      </c>
      <c r="U16" s="82">
        <v>504</v>
      </c>
      <c r="V16" s="82">
        <v>2400</v>
      </c>
      <c r="W16" s="82">
        <v>1532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56798</v>
      </c>
      <c r="D17" s="71">
        <f t="shared" si="8"/>
        <v>61918</v>
      </c>
      <c r="E17" s="71">
        <f t="shared" si="8"/>
        <v>62280</v>
      </c>
      <c r="F17" s="71">
        <f t="shared" si="8"/>
        <v>53403</v>
      </c>
      <c r="G17" s="71">
        <f t="shared" si="8"/>
        <v>77210</v>
      </c>
      <c r="H17" s="71">
        <f t="shared" si="8"/>
        <v>62827</v>
      </c>
      <c r="I17" s="71">
        <f t="shared" si="8"/>
        <v>87398</v>
      </c>
      <c r="J17" s="71">
        <f t="shared" si="8"/>
        <v>97900</v>
      </c>
      <c r="K17" s="71">
        <f t="shared" si="8"/>
        <v>94163</v>
      </c>
      <c r="L17" s="71">
        <f t="shared" si="8"/>
        <v>67400</v>
      </c>
      <c r="M17" s="71">
        <f t="shared" si="8"/>
        <v>36972</v>
      </c>
      <c r="N17" s="71">
        <f t="shared" si="8"/>
        <v>51978</v>
      </c>
      <c r="O17" s="71">
        <f t="shared" si="8"/>
        <v>44215</v>
      </c>
      <c r="P17" s="71">
        <f t="shared" si="8"/>
        <v>46222</v>
      </c>
      <c r="Q17" s="71">
        <f t="shared" si="8"/>
        <v>50105</v>
      </c>
      <c r="R17" s="71">
        <f t="shared" ref="R17:V17" si="9">SUM(R18:R25)</f>
        <v>56586</v>
      </c>
      <c r="S17" s="71">
        <f t="shared" si="9"/>
        <v>77257</v>
      </c>
      <c r="T17" s="71">
        <f t="shared" si="9"/>
        <v>87602</v>
      </c>
      <c r="U17" s="71">
        <f t="shared" si="9"/>
        <v>63367</v>
      </c>
      <c r="V17" s="71">
        <f t="shared" si="9"/>
        <v>84019</v>
      </c>
      <c r="W17" s="71">
        <f t="shared" ref="W17" si="10">SUM(W18:W25)</f>
        <v>62947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138</v>
      </c>
      <c r="D18" s="82">
        <v>256</v>
      </c>
      <c r="E18" s="82">
        <v>191</v>
      </c>
      <c r="F18" s="82">
        <v>434</v>
      </c>
      <c r="G18" s="82">
        <v>1116</v>
      </c>
      <c r="H18" s="82">
        <v>1380</v>
      </c>
      <c r="I18" s="82">
        <v>8272</v>
      </c>
      <c r="J18" s="82">
        <v>11016</v>
      </c>
      <c r="K18" s="82">
        <v>8255</v>
      </c>
      <c r="L18" s="82">
        <v>6878</v>
      </c>
      <c r="M18" s="82">
        <v>4196</v>
      </c>
      <c r="N18" s="82">
        <v>4937</v>
      </c>
      <c r="O18" s="82">
        <v>4314</v>
      </c>
      <c r="P18" s="82">
        <v>629</v>
      </c>
      <c r="Q18" s="82">
        <v>241</v>
      </c>
      <c r="R18" s="82">
        <v>75</v>
      </c>
      <c r="S18" s="82">
        <v>0</v>
      </c>
      <c r="T18" s="82">
        <v>139</v>
      </c>
      <c r="U18" s="82">
        <v>533</v>
      </c>
      <c r="V18" s="82">
        <v>1428</v>
      </c>
      <c r="W18" s="82">
        <v>2380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805</v>
      </c>
      <c r="D19" s="82">
        <v>917</v>
      </c>
      <c r="E19" s="82">
        <v>999</v>
      </c>
      <c r="F19" s="82">
        <v>1096</v>
      </c>
      <c r="G19" s="82">
        <v>1599</v>
      </c>
      <c r="H19" s="82">
        <v>1411</v>
      </c>
      <c r="I19" s="82">
        <v>1169</v>
      </c>
      <c r="J19" s="82">
        <v>907</v>
      </c>
      <c r="K19" s="82">
        <v>1300</v>
      </c>
      <c r="L19" s="82">
        <v>1149</v>
      </c>
      <c r="M19" s="82">
        <v>1055</v>
      </c>
      <c r="N19" s="82">
        <v>1207</v>
      </c>
      <c r="O19" s="82">
        <v>1310</v>
      </c>
      <c r="P19" s="82">
        <v>1444</v>
      </c>
      <c r="Q19" s="82">
        <v>1084</v>
      </c>
      <c r="R19" s="82">
        <v>1370</v>
      </c>
      <c r="S19" s="82">
        <v>1514</v>
      </c>
      <c r="T19" s="82">
        <v>1665</v>
      </c>
      <c r="U19" s="82">
        <v>1221</v>
      </c>
      <c r="V19" s="82">
        <v>1756</v>
      </c>
      <c r="W19" s="82">
        <v>1369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27958</v>
      </c>
      <c r="D20" s="82">
        <v>27243</v>
      </c>
      <c r="E20" s="82">
        <v>24795</v>
      </c>
      <c r="F20" s="82">
        <v>14897</v>
      </c>
      <c r="G20" s="82">
        <v>29531</v>
      </c>
      <c r="H20" s="82">
        <v>16431</v>
      </c>
      <c r="I20" s="82">
        <v>37316</v>
      </c>
      <c r="J20" s="82">
        <v>43569</v>
      </c>
      <c r="K20" s="82">
        <v>40570</v>
      </c>
      <c r="L20" s="82">
        <v>22909</v>
      </c>
      <c r="M20" s="82">
        <v>6756</v>
      </c>
      <c r="N20" s="82">
        <v>10327</v>
      </c>
      <c r="O20" s="82">
        <v>9791</v>
      </c>
      <c r="P20" s="82">
        <v>14842</v>
      </c>
      <c r="Q20" s="82">
        <v>28474</v>
      </c>
      <c r="R20" s="82">
        <v>32299</v>
      </c>
      <c r="S20" s="82">
        <v>43628</v>
      </c>
      <c r="T20" s="82">
        <v>50831</v>
      </c>
      <c r="U20" s="82">
        <v>31805</v>
      </c>
      <c r="V20" s="82">
        <v>48276</v>
      </c>
      <c r="W20" s="82">
        <v>26703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11263</v>
      </c>
      <c r="D21" s="82">
        <v>16130</v>
      </c>
      <c r="E21" s="82">
        <v>17552</v>
      </c>
      <c r="F21" s="82">
        <v>15889</v>
      </c>
      <c r="G21" s="82">
        <v>15343</v>
      </c>
      <c r="H21" s="82">
        <v>14120</v>
      </c>
      <c r="I21" s="82">
        <v>14887</v>
      </c>
      <c r="J21" s="82">
        <v>20029</v>
      </c>
      <c r="K21" s="82">
        <v>14552</v>
      </c>
      <c r="L21" s="82">
        <v>17803</v>
      </c>
      <c r="M21" s="82">
        <v>9594</v>
      </c>
      <c r="N21" s="82">
        <v>15847</v>
      </c>
      <c r="O21" s="82">
        <v>12276</v>
      </c>
      <c r="P21" s="82">
        <v>12168</v>
      </c>
      <c r="Q21" s="82">
        <v>8930</v>
      </c>
      <c r="R21" s="82">
        <v>11102</v>
      </c>
      <c r="S21" s="82">
        <v>16750</v>
      </c>
      <c r="T21" s="82">
        <v>18553</v>
      </c>
      <c r="U21" s="82">
        <v>14462</v>
      </c>
      <c r="V21" s="82">
        <v>12210</v>
      </c>
      <c r="W21" s="82">
        <v>13242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78</v>
      </c>
      <c r="D22" s="82">
        <v>74</v>
      </c>
      <c r="E22" s="82">
        <v>51</v>
      </c>
      <c r="F22" s="82">
        <v>137</v>
      </c>
      <c r="G22" s="82">
        <v>461</v>
      </c>
      <c r="H22" s="82">
        <v>557</v>
      </c>
      <c r="I22" s="82">
        <v>1133</v>
      </c>
      <c r="J22" s="82">
        <v>788</v>
      </c>
      <c r="K22" s="82">
        <v>1100</v>
      </c>
      <c r="L22" s="82">
        <v>637</v>
      </c>
      <c r="M22" s="82">
        <v>523</v>
      </c>
      <c r="N22" s="82">
        <v>701</v>
      </c>
      <c r="O22" s="82">
        <v>601</v>
      </c>
      <c r="P22" s="82">
        <v>827</v>
      </c>
      <c r="Q22" s="82">
        <v>687</v>
      </c>
      <c r="R22" s="82">
        <v>182</v>
      </c>
      <c r="S22" s="82">
        <v>0</v>
      </c>
      <c r="T22" s="82">
        <v>0</v>
      </c>
      <c r="U22" s="82">
        <v>0</v>
      </c>
      <c r="V22" s="82">
        <v>0</v>
      </c>
      <c r="W22" s="82">
        <v>292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16556</v>
      </c>
      <c r="D25" s="83">
        <v>17298</v>
      </c>
      <c r="E25" s="83">
        <v>18692</v>
      </c>
      <c r="F25" s="83">
        <v>20950</v>
      </c>
      <c r="G25" s="83">
        <v>29160</v>
      </c>
      <c r="H25" s="83">
        <v>28928</v>
      </c>
      <c r="I25" s="83">
        <v>24621</v>
      </c>
      <c r="J25" s="83">
        <v>21591</v>
      </c>
      <c r="K25" s="83">
        <v>28386</v>
      </c>
      <c r="L25" s="83">
        <v>18024</v>
      </c>
      <c r="M25" s="83">
        <v>14848</v>
      </c>
      <c r="N25" s="83">
        <v>18959</v>
      </c>
      <c r="O25" s="83">
        <v>15923</v>
      </c>
      <c r="P25" s="83">
        <v>16312</v>
      </c>
      <c r="Q25" s="83">
        <v>10689</v>
      </c>
      <c r="R25" s="83">
        <v>11558</v>
      </c>
      <c r="S25" s="83">
        <v>15365</v>
      </c>
      <c r="T25" s="83">
        <v>16414</v>
      </c>
      <c r="U25" s="83">
        <v>15346</v>
      </c>
      <c r="V25" s="83">
        <v>20349</v>
      </c>
      <c r="W25" s="83">
        <v>18961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189</v>
      </c>
      <c r="D26" s="85">
        <v>632</v>
      </c>
      <c r="E26" s="85">
        <v>723</v>
      </c>
      <c r="F26" s="85">
        <v>828</v>
      </c>
      <c r="G26" s="85">
        <v>2613</v>
      </c>
      <c r="H26" s="85">
        <v>2148</v>
      </c>
      <c r="I26" s="85">
        <v>11273</v>
      </c>
      <c r="J26" s="85">
        <v>22335</v>
      </c>
      <c r="K26" s="85">
        <v>26182</v>
      </c>
      <c r="L26" s="85">
        <v>18802</v>
      </c>
      <c r="M26" s="85">
        <v>7372</v>
      </c>
      <c r="N26" s="85">
        <v>6756</v>
      </c>
      <c r="O26" s="85">
        <v>10276</v>
      </c>
      <c r="P26" s="85">
        <v>13249</v>
      </c>
      <c r="Q26" s="85">
        <v>11129</v>
      </c>
      <c r="R26" s="85">
        <v>10947</v>
      </c>
      <c r="S26" s="85">
        <v>12577</v>
      </c>
      <c r="T26" s="85">
        <v>12351</v>
      </c>
      <c r="U26" s="85">
        <v>8222</v>
      </c>
      <c r="V26" s="85">
        <v>12075</v>
      </c>
      <c r="W26" s="85">
        <v>13991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56798</v>
      </c>
      <c r="D27" s="71">
        <f t="shared" si="11"/>
        <v>61918</v>
      </c>
      <c r="E27" s="71">
        <f t="shared" si="11"/>
        <v>62280</v>
      </c>
      <c r="F27" s="71">
        <f t="shared" si="11"/>
        <v>53403</v>
      </c>
      <c r="G27" s="71">
        <f t="shared" si="11"/>
        <v>77210</v>
      </c>
      <c r="H27" s="71">
        <f t="shared" si="11"/>
        <v>62827</v>
      </c>
      <c r="I27" s="71">
        <f t="shared" si="11"/>
        <v>87398</v>
      </c>
      <c r="J27" s="71">
        <f t="shared" si="11"/>
        <v>97900</v>
      </c>
      <c r="K27" s="71">
        <f t="shared" si="11"/>
        <v>94163</v>
      </c>
      <c r="L27" s="71">
        <f t="shared" si="11"/>
        <v>67400</v>
      </c>
      <c r="M27" s="71">
        <f t="shared" si="11"/>
        <v>36972</v>
      </c>
      <c r="N27" s="71">
        <f t="shared" si="11"/>
        <v>51978</v>
      </c>
      <c r="O27" s="71">
        <f t="shared" si="11"/>
        <v>44215</v>
      </c>
      <c r="P27" s="71">
        <f t="shared" si="11"/>
        <v>46222</v>
      </c>
      <c r="Q27" s="71">
        <f t="shared" si="11"/>
        <v>50105</v>
      </c>
      <c r="R27" s="71">
        <f t="shared" ref="R27:V27" si="12">SUM(R28:R32)</f>
        <v>56586</v>
      </c>
      <c r="S27" s="71">
        <f t="shared" si="12"/>
        <v>77257</v>
      </c>
      <c r="T27" s="71">
        <f t="shared" si="12"/>
        <v>87602</v>
      </c>
      <c r="U27" s="71">
        <f t="shared" si="12"/>
        <v>63367</v>
      </c>
      <c r="V27" s="71">
        <f t="shared" si="12"/>
        <v>84019</v>
      </c>
      <c r="W27" s="71">
        <f t="shared" ref="W27" si="13">SUM(W28:W32)</f>
        <v>62947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603</v>
      </c>
      <c r="D29" s="82">
        <v>624</v>
      </c>
      <c r="E29" s="82">
        <v>635</v>
      </c>
      <c r="F29" s="82">
        <v>571</v>
      </c>
      <c r="G29" s="82">
        <v>893</v>
      </c>
      <c r="H29" s="82">
        <v>733</v>
      </c>
      <c r="I29" s="82">
        <v>926</v>
      </c>
      <c r="J29" s="82">
        <v>954</v>
      </c>
      <c r="K29" s="82">
        <v>960</v>
      </c>
      <c r="L29" s="82">
        <v>760</v>
      </c>
      <c r="M29" s="82">
        <v>491</v>
      </c>
      <c r="N29" s="82">
        <v>614</v>
      </c>
      <c r="O29" s="82">
        <v>520</v>
      </c>
      <c r="P29" s="82">
        <v>527</v>
      </c>
      <c r="Q29" s="82">
        <v>729</v>
      </c>
      <c r="R29" s="82">
        <v>1106</v>
      </c>
      <c r="S29" s="82">
        <v>1268</v>
      </c>
      <c r="T29" s="82">
        <v>1109</v>
      </c>
      <c r="U29" s="82">
        <v>785</v>
      </c>
      <c r="V29" s="82">
        <v>1022</v>
      </c>
      <c r="W29" s="82">
        <v>769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6001</v>
      </c>
      <c r="D30" s="82">
        <v>9350</v>
      </c>
      <c r="E30" s="82">
        <v>10282</v>
      </c>
      <c r="F30" s="82">
        <v>9078</v>
      </c>
      <c r="G30" s="82">
        <v>8499</v>
      </c>
      <c r="H30" s="82">
        <v>8012</v>
      </c>
      <c r="I30" s="82">
        <v>8977</v>
      </c>
      <c r="J30" s="82">
        <v>13316</v>
      </c>
      <c r="K30" s="82">
        <v>10674</v>
      </c>
      <c r="L30" s="82">
        <v>11495</v>
      </c>
      <c r="M30" s="82">
        <v>6254</v>
      </c>
      <c r="N30" s="82">
        <v>7827</v>
      </c>
      <c r="O30" s="82">
        <v>6834</v>
      </c>
      <c r="P30" s="82">
        <v>6375</v>
      </c>
      <c r="Q30" s="82">
        <v>6274</v>
      </c>
      <c r="R30" s="82">
        <v>7863</v>
      </c>
      <c r="S30" s="82">
        <v>11271</v>
      </c>
      <c r="T30" s="82">
        <v>11349</v>
      </c>
      <c r="U30" s="82">
        <v>8309</v>
      </c>
      <c r="V30" s="82">
        <v>6794</v>
      </c>
      <c r="W30" s="82">
        <v>6931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50194</v>
      </c>
      <c r="D32" s="86">
        <v>51944</v>
      </c>
      <c r="E32" s="86">
        <v>51363</v>
      </c>
      <c r="F32" s="86">
        <v>43754</v>
      </c>
      <c r="G32" s="86">
        <v>67818</v>
      </c>
      <c r="H32" s="86">
        <v>54082</v>
      </c>
      <c r="I32" s="86">
        <v>77495</v>
      </c>
      <c r="J32" s="86">
        <v>83630</v>
      </c>
      <c r="K32" s="86">
        <v>82529</v>
      </c>
      <c r="L32" s="86">
        <v>55145</v>
      </c>
      <c r="M32" s="86">
        <v>30227</v>
      </c>
      <c r="N32" s="86">
        <v>43537</v>
      </c>
      <c r="O32" s="86">
        <v>36861</v>
      </c>
      <c r="P32" s="86">
        <v>39320</v>
      </c>
      <c r="Q32" s="86">
        <v>43102</v>
      </c>
      <c r="R32" s="86">
        <v>47617</v>
      </c>
      <c r="S32" s="86">
        <v>64718</v>
      </c>
      <c r="T32" s="86">
        <v>75144</v>
      </c>
      <c r="U32" s="86">
        <v>54273</v>
      </c>
      <c r="V32" s="86">
        <v>76203</v>
      </c>
      <c r="W32" s="86">
        <v>55247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108.13317599461409</v>
      </c>
      <c r="D3" s="65">
        <f t="shared" si="0"/>
        <v>111.27903976926777</v>
      </c>
      <c r="E3" s="65">
        <f t="shared" si="0"/>
        <v>113.2277680568167</v>
      </c>
      <c r="F3" s="65">
        <f t="shared" si="0"/>
        <v>95.8661414143195</v>
      </c>
      <c r="G3" s="65">
        <f t="shared" si="0"/>
        <v>141.27644231168441</v>
      </c>
      <c r="H3" s="65">
        <f t="shared" si="0"/>
        <v>109.69528996071841</v>
      </c>
      <c r="I3" s="65">
        <f t="shared" si="0"/>
        <v>146.61720362025591</v>
      </c>
      <c r="J3" s="65">
        <f t="shared" si="0"/>
        <v>172.38875092745658</v>
      </c>
      <c r="K3" s="65">
        <f t="shared" si="0"/>
        <v>153.50547324415629</v>
      </c>
      <c r="L3" s="65">
        <f t="shared" si="0"/>
        <v>108.833363082313</v>
      </c>
      <c r="M3" s="65">
        <f t="shared" si="0"/>
        <v>48.465001103164091</v>
      </c>
      <c r="N3" s="65">
        <f t="shared" si="0"/>
        <v>64.125063577153611</v>
      </c>
      <c r="O3" s="65">
        <f t="shared" si="0"/>
        <v>51.802593509524328</v>
      </c>
      <c r="P3" s="65">
        <f t="shared" si="0"/>
        <v>45.101307750814783</v>
      </c>
      <c r="Q3" s="65">
        <f t="shared" si="0"/>
        <v>50.429402953014929</v>
      </c>
      <c r="R3" s="65">
        <f t="shared" ref="R3:V3" si="1">SUM(R4,R15,R17,R27)</f>
        <v>56.738181901284761</v>
      </c>
      <c r="S3" s="65">
        <f t="shared" si="1"/>
        <v>72.070719032664229</v>
      </c>
      <c r="T3" s="65">
        <f t="shared" si="1"/>
        <v>81.924890433125498</v>
      </c>
      <c r="U3" s="65">
        <f t="shared" si="1"/>
        <v>53.625383671689264</v>
      </c>
      <c r="V3" s="65">
        <f t="shared" si="1"/>
        <v>73.837096060686164</v>
      </c>
      <c r="W3" s="65">
        <f t="shared" ref="W3" si="2">SUM(W4,W15,W17,W27)</f>
        <v>45.46542908401576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89.59657471889652</v>
      </c>
      <c r="D4" s="69">
        <f t="shared" si="3"/>
        <v>91.630836890327373</v>
      </c>
      <c r="E4" s="69">
        <f t="shared" si="3"/>
        <v>94.44031417272447</v>
      </c>
      <c r="F4" s="69">
        <f t="shared" si="3"/>
        <v>79.895230101839431</v>
      </c>
      <c r="G4" s="69">
        <f t="shared" si="3"/>
        <v>119.35341717545548</v>
      </c>
      <c r="H4" s="69">
        <f t="shared" si="3"/>
        <v>92.622218788590743</v>
      </c>
      <c r="I4" s="69">
        <f t="shared" si="3"/>
        <v>122.56421508941999</v>
      </c>
      <c r="J4" s="69">
        <f t="shared" si="3"/>
        <v>144.86264622026019</v>
      </c>
      <c r="K4" s="69">
        <f t="shared" si="3"/>
        <v>126.86181664371944</v>
      </c>
      <c r="L4" s="69">
        <f t="shared" si="3"/>
        <v>90.137592088493662</v>
      </c>
      <c r="M4" s="69">
        <f t="shared" si="3"/>
        <v>38.446593879418508</v>
      </c>
      <c r="N4" s="69">
        <f t="shared" si="3"/>
        <v>49.72921774529599</v>
      </c>
      <c r="O4" s="69">
        <f t="shared" si="3"/>
        <v>40.122716023124049</v>
      </c>
      <c r="P4" s="69">
        <f t="shared" si="3"/>
        <v>33.457599415608527</v>
      </c>
      <c r="Q4" s="69">
        <f t="shared" si="3"/>
        <v>37.777009855964685</v>
      </c>
      <c r="R4" s="69">
        <f t="shared" ref="R4:V4" si="4">SUM(R5:R14)</f>
        <v>42.219134182612166</v>
      </c>
      <c r="S4" s="69">
        <f t="shared" si="4"/>
        <v>52.142375888309132</v>
      </c>
      <c r="T4" s="69">
        <f t="shared" si="4"/>
        <v>59.499156864703103</v>
      </c>
      <c r="U4" s="69">
        <f t="shared" si="4"/>
        <v>37.722859403062046</v>
      </c>
      <c r="V4" s="69">
        <f t="shared" si="4"/>
        <v>51.608674632494285</v>
      </c>
      <c r="W4" s="69">
        <f t="shared" ref="W4" si="5">SUM(W5:W14)</f>
        <v>29.877163242367978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8.240425093692755</v>
      </c>
      <c r="D5" s="72">
        <v>8.9816713440769629</v>
      </c>
      <c r="E5" s="72">
        <v>6.9653048888890927</v>
      </c>
      <c r="F5" s="72">
        <v>9.98619670864848</v>
      </c>
      <c r="G5" s="72">
        <v>17.374806352462773</v>
      </c>
      <c r="H5" s="72">
        <v>16.50578656343059</v>
      </c>
      <c r="I5" s="72">
        <v>22.917064385549228</v>
      </c>
      <c r="J5" s="72">
        <v>24.628795443156008</v>
      </c>
      <c r="K5" s="72">
        <v>28.705804318614909</v>
      </c>
      <c r="L5" s="72">
        <v>16.849801898628801</v>
      </c>
      <c r="M5" s="72">
        <v>13.700585986950875</v>
      </c>
      <c r="N5" s="72">
        <v>16.37105145365658</v>
      </c>
      <c r="O5" s="72">
        <v>14.39438711738549</v>
      </c>
      <c r="P5" s="72">
        <v>8.4127034379674406</v>
      </c>
      <c r="Q5" s="72">
        <v>2.2795887170361699</v>
      </c>
      <c r="R5" s="72">
        <v>0.37885364907310282</v>
      </c>
      <c r="S5" s="72">
        <v>0</v>
      </c>
      <c r="T5" s="72">
        <v>0.54825370975292664</v>
      </c>
      <c r="U5" s="72">
        <v>1.7342975774062681</v>
      </c>
      <c r="V5" s="72">
        <v>3.8955207243244576</v>
      </c>
      <c r="W5" s="72">
        <v>4.3474483570438585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0.83805072951427495</v>
      </c>
      <c r="D6" s="72">
        <v>0.25350121553840788</v>
      </c>
      <c r="E6" s="72">
        <v>0.45982912686618077</v>
      </c>
      <c r="F6" s="72">
        <v>0.8608385489409458</v>
      </c>
      <c r="G6" s="72">
        <v>1.8842461752568824</v>
      </c>
      <c r="H6" s="72">
        <v>1.0794386289869677</v>
      </c>
      <c r="I6" s="72">
        <v>0.62704927007557487</v>
      </c>
      <c r="J6" s="72">
        <v>0.60556965810720964</v>
      </c>
      <c r="K6" s="72">
        <v>0.82836091460619676</v>
      </c>
      <c r="L6" s="72">
        <v>1.4812188446367012</v>
      </c>
      <c r="M6" s="72">
        <v>1.0294631819941249</v>
      </c>
      <c r="N6" s="72">
        <v>1.43215122207046</v>
      </c>
      <c r="O6" s="72">
        <v>1.5725004523445147</v>
      </c>
      <c r="P6" s="72">
        <v>1.1476546296512888</v>
      </c>
      <c r="Q6" s="72">
        <v>0.90231692039378453</v>
      </c>
      <c r="R6" s="72">
        <v>1.4859794893638172</v>
      </c>
      <c r="S6" s="72">
        <v>1.0370519871869337</v>
      </c>
      <c r="T6" s="72">
        <v>1.0491912285920983</v>
      </c>
      <c r="U6" s="72">
        <v>0.33432940689197549</v>
      </c>
      <c r="V6" s="72">
        <v>0.42136021405706675</v>
      </c>
      <c r="W6" s="72">
        <v>0.15165931071615923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57.537920316104</v>
      </c>
      <c r="D7" s="72">
        <v>54.79802621165372</v>
      </c>
      <c r="E7" s="72">
        <v>52.047963080978327</v>
      </c>
      <c r="F7" s="72">
        <v>34.156456888913389</v>
      </c>
      <c r="G7" s="72">
        <v>64.505885300504374</v>
      </c>
      <c r="H7" s="72">
        <v>39.799640691022503</v>
      </c>
      <c r="I7" s="72">
        <v>69.623381661057792</v>
      </c>
      <c r="J7" s="72">
        <v>82.841140391219881</v>
      </c>
      <c r="K7" s="72">
        <v>71.17640083313664</v>
      </c>
      <c r="L7" s="72">
        <v>37.963352268519678</v>
      </c>
      <c r="M7" s="72">
        <v>8.480047705892078</v>
      </c>
      <c r="N7" s="72">
        <v>10.999139243983601</v>
      </c>
      <c r="O7" s="72">
        <v>9.4020492158349658</v>
      </c>
      <c r="P7" s="72">
        <v>11.454672425680759</v>
      </c>
      <c r="Q7" s="72">
        <v>23.923986742554735</v>
      </c>
      <c r="R7" s="72">
        <v>28.226319414381667</v>
      </c>
      <c r="S7" s="72">
        <v>33.906356131861187</v>
      </c>
      <c r="T7" s="72">
        <v>37.788087520994189</v>
      </c>
      <c r="U7" s="72">
        <v>21.220368207258947</v>
      </c>
      <c r="V7" s="72">
        <v>33.375946832432547</v>
      </c>
      <c r="W7" s="72">
        <v>14.55925028240539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16.879560731972514</v>
      </c>
      <c r="D8" s="72">
        <v>22.008604652191909</v>
      </c>
      <c r="E8" s="72">
        <v>25.499451065678183</v>
      </c>
      <c r="F8" s="72">
        <v>24.010209910611234</v>
      </c>
      <c r="G8" s="72">
        <v>22.738553295772178</v>
      </c>
      <c r="H8" s="72">
        <v>20.94847391789062</v>
      </c>
      <c r="I8" s="72">
        <v>19.467229029906228</v>
      </c>
      <c r="J8" s="72">
        <v>27.399200199995239</v>
      </c>
      <c r="K8" s="72">
        <v>17.727452117672676</v>
      </c>
      <c r="L8" s="72">
        <v>26.667505325219288</v>
      </c>
      <c r="M8" s="72">
        <v>9.7711955194992299</v>
      </c>
      <c r="N8" s="72">
        <v>15.258494834560452</v>
      </c>
      <c r="O8" s="72">
        <v>11.087741798650733</v>
      </c>
      <c r="P8" s="72">
        <v>9.0822258599280818</v>
      </c>
      <c r="Q8" s="72">
        <v>6.7841996121511681</v>
      </c>
      <c r="R8" s="72">
        <v>8.1412906602070336</v>
      </c>
      <c r="S8" s="72">
        <v>11.269691423096868</v>
      </c>
      <c r="T8" s="72">
        <v>13.178643037956261</v>
      </c>
      <c r="U8" s="72">
        <v>8.9847087537416979</v>
      </c>
      <c r="V8" s="72">
        <v>7.0455026431403827</v>
      </c>
      <c r="W8" s="72">
        <v>6.6116884320680089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0.27053900346567933</v>
      </c>
      <c r="D9" s="72">
        <v>0.2890401946461163</v>
      </c>
      <c r="E9" s="72">
        <v>0.23847595820104239</v>
      </c>
      <c r="F9" s="72">
        <v>0.37277361589065944</v>
      </c>
      <c r="G9" s="72">
        <v>0.97263552508918572</v>
      </c>
      <c r="H9" s="72">
        <v>1.0711613322430413</v>
      </c>
      <c r="I9" s="72">
        <v>2.251882374614588</v>
      </c>
      <c r="J9" s="72">
        <v>1.2427021297950558</v>
      </c>
      <c r="K9" s="72">
        <v>1.9266403129366194</v>
      </c>
      <c r="L9" s="72">
        <v>1.0267741568514637</v>
      </c>
      <c r="M9" s="72">
        <v>0.60229032051583986</v>
      </c>
      <c r="N9" s="72">
        <v>1.0691641849921936</v>
      </c>
      <c r="O9" s="72">
        <v>0.85670369423594572</v>
      </c>
      <c r="P9" s="72">
        <v>1.0741404605240552</v>
      </c>
      <c r="Q9" s="72">
        <v>0.98099764308444837</v>
      </c>
      <c r="R9" s="72">
        <v>0.31992608254543359</v>
      </c>
      <c r="S9" s="72">
        <v>0</v>
      </c>
      <c r="T9" s="72">
        <v>0</v>
      </c>
      <c r="U9" s="72">
        <v>0</v>
      </c>
      <c r="V9" s="72">
        <v>0</v>
      </c>
      <c r="W9" s="72">
        <v>0.36454923513594045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7.1699875373380351E-2</v>
      </c>
      <c r="D12" s="72">
        <v>0.1612573991494245</v>
      </c>
      <c r="E12" s="72">
        <v>0.34907708893179723</v>
      </c>
      <c r="F12" s="72">
        <v>0.42895060880129288</v>
      </c>
      <c r="G12" s="72">
        <v>0.66094224848585703</v>
      </c>
      <c r="H12" s="72">
        <v>0.63220950163502831</v>
      </c>
      <c r="I12" s="72">
        <v>0.76326634873821297</v>
      </c>
      <c r="J12" s="72">
        <v>0.62809416728314771</v>
      </c>
      <c r="K12" s="72">
        <v>0.46938315972196637</v>
      </c>
      <c r="L12" s="72">
        <v>0.30636615324788929</v>
      </c>
      <c r="M12" s="72">
        <v>0.24045175177816533</v>
      </c>
      <c r="N12" s="72">
        <v>0.26729407446661485</v>
      </c>
      <c r="O12" s="72">
        <v>0.23531137923517367</v>
      </c>
      <c r="P12" s="72">
        <v>0.48134995022752824</v>
      </c>
      <c r="Q12" s="72">
        <v>0.39744215324254134</v>
      </c>
      <c r="R12" s="72">
        <v>0.42509252886419135</v>
      </c>
      <c r="S12" s="72">
        <v>0.5530110295393782</v>
      </c>
      <c r="T12" s="72">
        <v>0.65403621490422637</v>
      </c>
      <c r="U12" s="72">
        <v>0.73679103159527248</v>
      </c>
      <c r="V12" s="72">
        <v>0.9287092893271045</v>
      </c>
      <c r="W12" s="72">
        <v>0.69643944069868413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4.7589276678716912</v>
      </c>
      <c r="D13" s="74">
        <v>4.1100610984982069</v>
      </c>
      <c r="E13" s="74">
        <v>7.8586505610609407</v>
      </c>
      <c r="F13" s="74">
        <v>9.2715177882974125</v>
      </c>
      <c r="G13" s="74">
        <v>10.015498994648626</v>
      </c>
      <c r="H13" s="74">
        <v>11.717445899374447</v>
      </c>
      <c r="I13" s="74">
        <v>5.679607093603642</v>
      </c>
      <c r="J13" s="74">
        <v>5.994015064497483</v>
      </c>
      <c r="K13" s="74">
        <v>4.7375989651745698</v>
      </c>
      <c r="L13" s="74">
        <v>4.8830001338879416</v>
      </c>
      <c r="M13" s="74">
        <v>4.2862643147559272</v>
      </c>
      <c r="N13" s="74">
        <v>3.8545932837721555</v>
      </c>
      <c r="O13" s="74">
        <v>2.1837480168822268</v>
      </c>
      <c r="P13" s="74">
        <v>1.4500443861142158</v>
      </c>
      <c r="Q13" s="74">
        <v>2.0454588655147754</v>
      </c>
      <c r="R13" s="74">
        <v>2.7026442522749199</v>
      </c>
      <c r="S13" s="74">
        <v>4.7199887037136481</v>
      </c>
      <c r="T13" s="74">
        <v>5.5303041678243687</v>
      </c>
      <c r="U13" s="74">
        <v>4.2606117031866058</v>
      </c>
      <c r="V13" s="74">
        <v>5.3321573861394302</v>
      </c>
      <c r="W13" s="74">
        <v>2.8052668154260356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0.99945130090221024</v>
      </c>
      <c r="D14" s="76">
        <v>1.0286747745726157</v>
      </c>
      <c r="E14" s="76">
        <v>1.0215624021189185</v>
      </c>
      <c r="F14" s="76">
        <v>0.80828603173601987</v>
      </c>
      <c r="G14" s="76">
        <v>1.200849283235595</v>
      </c>
      <c r="H14" s="76">
        <v>0.86806225400755765</v>
      </c>
      <c r="I14" s="76">
        <v>1.2347349258747329</v>
      </c>
      <c r="J14" s="76">
        <v>1.523129166206153</v>
      </c>
      <c r="K14" s="76">
        <v>1.2901760218558636</v>
      </c>
      <c r="L14" s="76">
        <v>0.95957330750189995</v>
      </c>
      <c r="M14" s="76">
        <v>0.33629509803226465</v>
      </c>
      <c r="N14" s="76">
        <v>0.47732944779393133</v>
      </c>
      <c r="O14" s="76">
        <v>0.39027434855500032</v>
      </c>
      <c r="P14" s="76">
        <v>0.35480826551515193</v>
      </c>
      <c r="Q14" s="76">
        <v>0.46301920198705665</v>
      </c>
      <c r="R14" s="76">
        <v>0.53902810590199501</v>
      </c>
      <c r="S14" s="76">
        <v>0.65627661291111861</v>
      </c>
      <c r="T14" s="76">
        <v>0.75064098467903206</v>
      </c>
      <c r="U14" s="76">
        <v>0.45175272298127533</v>
      </c>
      <c r="V14" s="76">
        <v>0.60947754307330126</v>
      </c>
      <c r="W14" s="76">
        <v>0.34086136887390228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5.9888169410300379E-3</v>
      </c>
      <c r="E15" s="69">
        <f t="shared" si="6"/>
        <v>4.426003296473041E-3</v>
      </c>
      <c r="F15" s="69">
        <f t="shared" si="6"/>
        <v>7.4831449409811998E-3</v>
      </c>
      <c r="G15" s="69">
        <f t="shared" si="6"/>
        <v>1.2367669818960439E-2</v>
      </c>
      <c r="H15" s="69">
        <f t="shared" si="6"/>
        <v>1.3481289665502678E-2</v>
      </c>
      <c r="I15" s="69">
        <f t="shared" si="6"/>
        <v>1.8207100152706306E-2</v>
      </c>
      <c r="J15" s="69">
        <f t="shared" si="6"/>
        <v>1.6090074610458919E-2</v>
      </c>
      <c r="K15" s="69">
        <f t="shared" si="6"/>
        <v>1.2857380450443191E-2</v>
      </c>
      <c r="L15" s="69">
        <f t="shared" si="6"/>
        <v>1.0090397190342021E-2</v>
      </c>
      <c r="M15" s="69">
        <f t="shared" si="6"/>
        <v>5.2361017994453397E-3</v>
      </c>
      <c r="N15" s="69">
        <f t="shared" si="6"/>
        <v>7.2446362531521473E-3</v>
      </c>
      <c r="O15" s="69">
        <f t="shared" si="6"/>
        <v>3.6270821096805969E-3</v>
      </c>
      <c r="P15" s="69">
        <f t="shared" si="6"/>
        <v>5.6487050202856477E-3</v>
      </c>
      <c r="Q15" s="69">
        <f t="shared" si="6"/>
        <v>1.8433804095545827E-3</v>
      </c>
      <c r="R15" s="69">
        <f t="shared" si="6"/>
        <v>2.7813931189656837E-3</v>
      </c>
      <c r="S15" s="69">
        <f t="shared" si="6"/>
        <v>3.610469648218032E-3</v>
      </c>
      <c r="T15" s="69">
        <f t="shared" si="6"/>
        <v>4.1374909083447473E-3</v>
      </c>
      <c r="U15" s="69">
        <f t="shared" si="6"/>
        <v>2.3922858192710018E-3</v>
      </c>
      <c r="V15" s="69">
        <f t="shared" si="6"/>
        <v>1.0670168922128095E-2</v>
      </c>
      <c r="W15" s="69">
        <f t="shared" si="6"/>
        <v>5.7600459511868386E-3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5.9888169410300379E-3</v>
      </c>
      <c r="E16" s="72">
        <v>4.426003296473041E-3</v>
      </c>
      <c r="F16" s="72">
        <v>7.4831449409811998E-3</v>
      </c>
      <c r="G16" s="72">
        <v>1.2367669818960439E-2</v>
      </c>
      <c r="H16" s="72">
        <v>1.3481289665502678E-2</v>
      </c>
      <c r="I16" s="72">
        <v>1.8207100152706306E-2</v>
      </c>
      <c r="J16" s="72">
        <v>1.6090074610458919E-2</v>
      </c>
      <c r="K16" s="72">
        <v>1.2857380450443191E-2</v>
      </c>
      <c r="L16" s="72">
        <v>1.0090397190342021E-2</v>
      </c>
      <c r="M16" s="72">
        <v>5.2361017994453397E-3</v>
      </c>
      <c r="N16" s="72">
        <v>7.2446362531521473E-3</v>
      </c>
      <c r="O16" s="72">
        <v>3.6270821096805969E-3</v>
      </c>
      <c r="P16" s="72">
        <v>5.6487050202856477E-3</v>
      </c>
      <c r="Q16" s="72">
        <v>1.8433804095545827E-3</v>
      </c>
      <c r="R16" s="72">
        <v>2.7813931189656837E-3</v>
      </c>
      <c r="S16" s="72">
        <v>3.610469648218032E-3</v>
      </c>
      <c r="T16" s="72">
        <v>4.1374909083447473E-3</v>
      </c>
      <c r="U16" s="72">
        <v>2.3922858192710018E-3</v>
      </c>
      <c r="V16" s="72">
        <v>1.0670168922128095E-2</v>
      </c>
      <c r="W16" s="72">
        <v>5.7600459511868386E-3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16.2103600928349</v>
      </c>
      <c r="D17" s="69">
        <f t="shared" si="7"/>
        <v>17.116295172439774</v>
      </c>
      <c r="E17" s="69">
        <f t="shared" si="7"/>
        <v>16.225884023668009</v>
      </c>
      <c r="F17" s="69">
        <f t="shared" si="7"/>
        <v>13.770590952176873</v>
      </c>
      <c r="G17" s="69">
        <f t="shared" si="7"/>
        <v>18.912404372867186</v>
      </c>
      <c r="H17" s="69">
        <f t="shared" si="7"/>
        <v>14.662833214314798</v>
      </c>
      <c r="I17" s="69">
        <f t="shared" si="7"/>
        <v>20.712284483482229</v>
      </c>
      <c r="J17" s="69">
        <f t="shared" si="7"/>
        <v>23.8795697458402</v>
      </c>
      <c r="K17" s="69">
        <f t="shared" si="7"/>
        <v>23.204947181130589</v>
      </c>
      <c r="L17" s="69">
        <f t="shared" si="7"/>
        <v>16.220804880018296</v>
      </c>
      <c r="M17" s="69">
        <f t="shared" si="7"/>
        <v>8.6512260810351531</v>
      </c>
      <c r="N17" s="69">
        <f t="shared" si="7"/>
        <v>12.480664457790684</v>
      </c>
      <c r="O17" s="69">
        <f t="shared" si="7"/>
        <v>10.11476922296908</v>
      </c>
      <c r="P17" s="69">
        <f t="shared" si="7"/>
        <v>9.9860169719484428</v>
      </c>
      <c r="Q17" s="69">
        <f t="shared" si="7"/>
        <v>10.856356501166561</v>
      </c>
      <c r="R17" s="69">
        <f t="shared" ref="R17:V17" si="8">SUM(R18:R26)</f>
        <v>12.488540961893218</v>
      </c>
      <c r="S17" s="69">
        <f t="shared" si="8"/>
        <v>17.186786416356661</v>
      </c>
      <c r="T17" s="69">
        <f t="shared" si="8"/>
        <v>19.365784205955251</v>
      </c>
      <c r="U17" s="69">
        <f t="shared" si="8"/>
        <v>13.737657423036003</v>
      </c>
      <c r="V17" s="69">
        <f t="shared" si="8"/>
        <v>19.308495859516192</v>
      </c>
      <c r="W17" s="69">
        <f t="shared" ref="W17" si="9">SUM(W18:W26)</f>
        <v>13.388635367106772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3.2373381913691109E-2</v>
      </c>
      <c r="D18" s="72">
        <v>6.2095883298394342E-2</v>
      </c>
      <c r="E18" s="72">
        <v>4.1838326373966624E-2</v>
      </c>
      <c r="F18" s="72">
        <v>9.4650231817285366E-2</v>
      </c>
      <c r="G18" s="72">
        <v>0.23678259042699989</v>
      </c>
      <c r="H18" s="72">
        <v>0.27774430483912099</v>
      </c>
      <c r="I18" s="72">
        <v>1.6605348504439279</v>
      </c>
      <c r="J18" s="72">
        <v>2.2441014132418249</v>
      </c>
      <c r="K18" s="72">
        <v>1.9295948630047646</v>
      </c>
      <c r="L18" s="72">
        <v>1.423589928809476</v>
      </c>
      <c r="M18" s="72">
        <v>0.88527051030063098</v>
      </c>
      <c r="N18" s="72">
        <v>1.0544663697843077</v>
      </c>
      <c r="O18" s="72">
        <v>0.9143243503820121</v>
      </c>
      <c r="P18" s="72">
        <v>0.13065612618047456</v>
      </c>
      <c r="Q18" s="72">
        <v>4.9438920026018733E-2</v>
      </c>
      <c r="R18" s="72">
        <v>1.5841753173733014E-2</v>
      </c>
      <c r="S18" s="72">
        <v>0</v>
      </c>
      <c r="T18" s="72">
        <v>2.8326611103776201E-2</v>
      </c>
      <c r="U18" s="72">
        <v>0.10306031548251327</v>
      </c>
      <c r="V18" s="72">
        <v>0.29183734101057462</v>
      </c>
      <c r="W18" s="72">
        <v>0.45049004922613234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0.22347305093403338</v>
      </c>
      <c r="D19" s="72">
        <v>0.24719932920585153</v>
      </c>
      <c r="E19" s="72">
        <v>0.2603119918754237</v>
      </c>
      <c r="F19" s="72">
        <v>0.27925850929788609</v>
      </c>
      <c r="G19" s="72">
        <v>0.39813001735355058</v>
      </c>
      <c r="H19" s="72">
        <v>0.3455861039183788</v>
      </c>
      <c r="I19" s="72">
        <v>0.28751468580212342</v>
      </c>
      <c r="J19" s="72">
        <v>0.22115544373991849</v>
      </c>
      <c r="K19" s="72">
        <v>0.31790019759394733</v>
      </c>
      <c r="L19" s="72">
        <v>0.28056874933731152</v>
      </c>
      <c r="M19" s="72">
        <v>0.27010237139063914</v>
      </c>
      <c r="N19" s="72">
        <v>0.28075487935517707</v>
      </c>
      <c r="O19" s="72">
        <v>0.32503560150593841</v>
      </c>
      <c r="P19" s="72">
        <v>0.3152176564702015</v>
      </c>
      <c r="Q19" s="72">
        <v>0.20649222679533338</v>
      </c>
      <c r="R19" s="72">
        <v>0.30446151722378428</v>
      </c>
      <c r="S19" s="72">
        <v>0.32968479361403286</v>
      </c>
      <c r="T19" s="72">
        <v>0.36413836690533463</v>
      </c>
      <c r="U19" s="72">
        <v>0.25151881047527036</v>
      </c>
      <c r="V19" s="72">
        <v>0.3960906046825336</v>
      </c>
      <c r="W19" s="72">
        <v>0.27248414543941368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8.6565760036205699</v>
      </c>
      <c r="D20" s="72">
        <v>8.3659914964422892</v>
      </c>
      <c r="E20" s="72">
        <v>7.1571188330887701</v>
      </c>
      <c r="F20" s="72">
        <v>4.2946022501076273</v>
      </c>
      <c r="G20" s="72">
        <v>8.1695958479881163</v>
      </c>
      <c r="H20" s="72">
        <v>4.306514760084605</v>
      </c>
      <c r="I20" s="72">
        <v>9.9236424662823932</v>
      </c>
      <c r="J20" s="72">
        <v>11.924822996469247</v>
      </c>
      <c r="K20" s="72">
        <v>11.249960318170134</v>
      </c>
      <c r="L20" s="72">
        <v>6.1609421640749957</v>
      </c>
      <c r="M20" s="72">
        <v>1.89211650445126</v>
      </c>
      <c r="N20" s="72">
        <v>2.8516740756063039</v>
      </c>
      <c r="O20" s="72">
        <v>2.4591853365413452</v>
      </c>
      <c r="P20" s="72">
        <v>3.3845734842521358</v>
      </c>
      <c r="Q20" s="72">
        <v>6.4491292319744185</v>
      </c>
      <c r="R20" s="72">
        <v>7.4664167018395027</v>
      </c>
      <c r="S20" s="72">
        <v>10.097048169967485</v>
      </c>
      <c r="T20" s="72">
        <v>11.447441804017402</v>
      </c>
      <c r="U20" s="72">
        <v>7.0202587489214503</v>
      </c>
      <c r="V20" s="72">
        <v>11.47050894463475</v>
      </c>
      <c r="W20" s="72">
        <v>5.7540057730702152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3.1574056430235093</v>
      </c>
      <c r="D21" s="72">
        <v>4.2618942042967278</v>
      </c>
      <c r="E21" s="72">
        <v>4.4963067695058889</v>
      </c>
      <c r="F21" s="72">
        <v>4.2079840642166983</v>
      </c>
      <c r="G21" s="72">
        <v>3.6597469237044047</v>
      </c>
      <c r="H21" s="72">
        <v>3.3124996401756377</v>
      </c>
      <c r="I21" s="72">
        <v>3.3663876550640435</v>
      </c>
      <c r="J21" s="72">
        <v>4.7736586613682306</v>
      </c>
      <c r="K21" s="72">
        <v>3.4363472520524909</v>
      </c>
      <c r="L21" s="72">
        <v>4.3624146456763855</v>
      </c>
      <c r="M21" s="72">
        <v>2.1362138474839574</v>
      </c>
      <c r="N21" s="72">
        <v>3.8028690949891053</v>
      </c>
      <c r="O21" s="72">
        <v>2.8134748388893458</v>
      </c>
      <c r="P21" s="72">
        <v>2.5535571753271595</v>
      </c>
      <c r="Q21" s="72">
        <v>1.7987481497695719</v>
      </c>
      <c r="R21" s="72">
        <v>2.240827334423404</v>
      </c>
      <c r="S21" s="72">
        <v>3.4703133294369501</v>
      </c>
      <c r="T21" s="72">
        <v>3.9302721851262565</v>
      </c>
      <c r="U21" s="72">
        <v>3.0300062480297307</v>
      </c>
      <c r="V21" s="72">
        <v>2.5411897587303915</v>
      </c>
      <c r="W21" s="72">
        <v>2.7374845694186898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2.0431604900981334E-2</v>
      </c>
      <c r="D22" s="72">
        <v>1.9804767493749178E-2</v>
      </c>
      <c r="E22" s="72">
        <v>1.1997760170962853E-2</v>
      </c>
      <c r="F22" s="72">
        <v>3.1042156891211661E-2</v>
      </c>
      <c r="G22" s="72">
        <v>9.5134039099849327E-2</v>
      </c>
      <c r="H22" s="72">
        <v>0.10673556188888592</v>
      </c>
      <c r="I22" s="72">
        <v>0.26762224070027951</v>
      </c>
      <c r="J22" s="72">
        <v>0.14608040978822565</v>
      </c>
      <c r="K22" s="72">
        <v>0.25530927906286915</v>
      </c>
      <c r="L22" s="72">
        <v>0.13041449023880813</v>
      </c>
      <c r="M22" s="72">
        <v>0.10227526363569261</v>
      </c>
      <c r="N22" s="72">
        <v>0.15560042358412851</v>
      </c>
      <c r="O22" s="72">
        <v>0.1234671927411712</v>
      </c>
      <c r="P22" s="72">
        <v>0.1569295432114734</v>
      </c>
      <c r="Q22" s="72">
        <v>0.14601651380791961</v>
      </c>
      <c r="R22" s="72">
        <v>3.8785773158786035E-2</v>
      </c>
      <c r="S22" s="72">
        <v>0</v>
      </c>
      <c r="T22" s="72">
        <v>0</v>
      </c>
      <c r="U22" s="72">
        <v>0</v>
      </c>
      <c r="V22" s="72">
        <v>0</v>
      </c>
      <c r="W22" s="72">
        <v>5.9740402892226013E-2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4.1132771080586847</v>
      </c>
      <c r="D25" s="74">
        <v>4.1367676872775823</v>
      </c>
      <c r="E25" s="74">
        <v>4.2338567711666197</v>
      </c>
      <c r="F25" s="74">
        <v>4.8345715514539407</v>
      </c>
      <c r="G25" s="74">
        <v>6.2675186420077003</v>
      </c>
      <c r="H25" s="74">
        <v>6.2452589925731985</v>
      </c>
      <c r="I25" s="74">
        <v>4.8445416466842861</v>
      </c>
      <c r="J25" s="74">
        <v>3.8006516371150876</v>
      </c>
      <c r="K25" s="74">
        <v>5.1138141132782389</v>
      </c>
      <c r="L25" s="74">
        <v>3.208234345177178</v>
      </c>
      <c r="M25" s="74">
        <v>3.1051132396363115</v>
      </c>
      <c r="N25" s="74">
        <v>4.0923139224763698</v>
      </c>
      <c r="O25" s="74">
        <v>3.1123123248942557</v>
      </c>
      <c r="P25" s="74">
        <v>2.9733311313776611</v>
      </c>
      <c r="Q25" s="74">
        <v>1.8054291318875344</v>
      </c>
      <c r="R25" s="74">
        <v>2.0113663347476383</v>
      </c>
      <c r="S25" s="74">
        <v>2.8026319775848245</v>
      </c>
      <c r="T25" s="74">
        <v>3.0959208939963174</v>
      </c>
      <c r="U25" s="74">
        <v>2.999414973385548</v>
      </c>
      <c r="V25" s="74">
        <v>4.1107824771701162</v>
      </c>
      <c r="W25" s="74">
        <v>3.5580703342455511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6.8233003834322348E-3</v>
      </c>
      <c r="D26" s="77">
        <v>2.2541804425177007E-2</v>
      </c>
      <c r="E26" s="77">
        <v>2.445357148637408E-2</v>
      </c>
      <c r="F26" s="77">
        <v>2.8482188392223516E-2</v>
      </c>
      <c r="G26" s="77">
        <v>8.549631228656597E-2</v>
      </c>
      <c r="H26" s="77">
        <v>6.8493850834969977E-2</v>
      </c>
      <c r="I26" s="77">
        <v>0.3620409385051756</v>
      </c>
      <c r="J26" s="77">
        <v>0.76909918411766265</v>
      </c>
      <c r="K26" s="77">
        <v>0.90202115796814675</v>
      </c>
      <c r="L26" s="77">
        <v>0.65464055670414112</v>
      </c>
      <c r="M26" s="77">
        <v>0.26013434413666198</v>
      </c>
      <c r="N26" s="77">
        <v>0.2429856919952898</v>
      </c>
      <c r="O26" s="77">
        <v>0.36696957801501234</v>
      </c>
      <c r="P26" s="77">
        <v>0.47175185512933671</v>
      </c>
      <c r="Q26" s="77">
        <v>0.40110232690576458</v>
      </c>
      <c r="R26" s="77">
        <v>0.41084154732636957</v>
      </c>
      <c r="S26" s="77">
        <v>0.48710814575336814</v>
      </c>
      <c r="T26" s="77">
        <v>0.49968434480616597</v>
      </c>
      <c r="U26" s="77">
        <v>0.33339832674149017</v>
      </c>
      <c r="V26" s="77">
        <v>0.49808673328782932</v>
      </c>
      <c r="W26" s="77">
        <v>0.55636009281454479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2.3262411828826641</v>
      </c>
      <c r="D27" s="69">
        <f t="shared" si="10"/>
        <v>2.525918889559589</v>
      </c>
      <c r="E27" s="69">
        <f t="shared" si="10"/>
        <v>2.5571438571277607</v>
      </c>
      <c r="F27" s="69">
        <f t="shared" si="10"/>
        <v>2.192837215362212</v>
      </c>
      <c r="G27" s="69">
        <f t="shared" si="10"/>
        <v>2.9982530935427967</v>
      </c>
      <c r="H27" s="69">
        <f t="shared" si="10"/>
        <v>2.3967566681473595</v>
      </c>
      <c r="I27" s="69">
        <f t="shared" si="10"/>
        <v>3.3224969472009782</v>
      </c>
      <c r="J27" s="69">
        <f t="shared" si="10"/>
        <v>3.6304448867457548</v>
      </c>
      <c r="K27" s="69">
        <f t="shared" si="10"/>
        <v>3.4258520388558193</v>
      </c>
      <c r="L27" s="69">
        <f t="shared" si="10"/>
        <v>2.4648757166107016</v>
      </c>
      <c r="M27" s="69">
        <f t="shared" si="10"/>
        <v>1.361945040910979</v>
      </c>
      <c r="N27" s="69">
        <f t="shared" si="10"/>
        <v>1.9079367378137913</v>
      </c>
      <c r="O27" s="69">
        <f t="shared" si="10"/>
        <v>1.5614811813215164</v>
      </c>
      <c r="P27" s="69">
        <f t="shared" si="10"/>
        <v>1.6520426582375236</v>
      </c>
      <c r="Q27" s="69">
        <f t="shared" si="10"/>
        <v>1.7941932154741345</v>
      </c>
      <c r="R27" s="69">
        <f t="shared" ref="R27:V27" si="11">SUM(R28:R32)</f>
        <v>2.0277253636604082</v>
      </c>
      <c r="S27" s="69">
        <f t="shared" si="11"/>
        <v>2.737946258350219</v>
      </c>
      <c r="T27" s="69">
        <f t="shared" si="11"/>
        <v>3.0558118715587979</v>
      </c>
      <c r="U27" s="69">
        <f t="shared" si="11"/>
        <v>2.1624745597719448</v>
      </c>
      <c r="V27" s="69">
        <f t="shared" si="11"/>
        <v>2.9092553997535568</v>
      </c>
      <c r="W27" s="69">
        <f t="shared" ref="W27" si="12">SUM(W28:W32)</f>
        <v>2.193870428589825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3.0368436590567049E-2</v>
      </c>
      <c r="D29" s="72">
        <v>3.1126883798709169E-2</v>
      </c>
      <c r="E29" s="72">
        <v>3.1606333041031213E-2</v>
      </c>
      <c r="F29" s="72">
        <v>2.7600265240532443E-2</v>
      </c>
      <c r="G29" s="72">
        <v>4.3307793605252706E-2</v>
      </c>
      <c r="H29" s="72">
        <v>3.4394211775033899E-2</v>
      </c>
      <c r="I29" s="72">
        <v>4.3614321723489349E-2</v>
      </c>
      <c r="J29" s="72">
        <v>4.3834549149985774E-2</v>
      </c>
      <c r="K29" s="72">
        <v>4.2423424270213214E-2</v>
      </c>
      <c r="L29" s="72">
        <v>3.4016232940457643E-2</v>
      </c>
      <c r="M29" s="72">
        <v>2.2086296466503216E-2</v>
      </c>
      <c r="N29" s="72">
        <v>2.7620307528786713E-2</v>
      </c>
      <c r="O29" s="72">
        <v>2.3640090149456495E-2</v>
      </c>
      <c r="P29" s="72">
        <v>2.2923118518452433E-2</v>
      </c>
      <c r="Q29" s="72">
        <v>2.9839875543681428E-2</v>
      </c>
      <c r="R29" s="72">
        <v>5.3000160243304534E-2</v>
      </c>
      <c r="S29" s="72">
        <v>5.931729498626663E-2</v>
      </c>
      <c r="T29" s="72">
        <v>5.4140283570973849E-2</v>
      </c>
      <c r="U29" s="72">
        <v>3.6377554328873581E-2</v>
      </c>
      <c r="V29" s="72">
        <v>5.2302326510779817E-2</v>
      </c>
      <c r="W29" s="72">
        <v>3.4268553636259025E-2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0.30722285855709125</v>
      </c>
      <c r="D30" s="72">
        <v>0.45503142301492805</v>
      </c>
      <c r="E30" s="72">
        <v>0.51799838440293255</v>
      </c>
      <c r="F30" s="72">
        <v>0.46888447877249523</v>
      </c>
      <c r="G30" s="72">
        <v>0.40526047622951011</v>
      </c>
      <c r="H30" s="72">
        <v>0.38158627638579251</v>
      </c>
      <c r="I30" s="72">
        <v>0.41697659608309712</v>
      </c>
      <c r="J30" s="72">
        <v>0.61412511826257632</v>
      </c>
      <c r="K30" s="72">
        <v>0.47133980199547337</v>
      </c>
      <c r="L30" s="72">
        <v>0.53042989022155884</v>
      </c>
      <c r="M30" s="72">
        <v>0.2848436438866529</v>
      </c>
      <c r="N30" s="72">
        <v>0.35069621689342112</v>
      </c>
      <c r="O30" s="72">
        <v>0.30618565817098248</v>
      </c>
      <c r="P30" s="72">
        <v>0.28708983480674904</v>
      </c>
      <c r="Q30" s="72">
        <v>0.28343331884547379</v>
      </c>
      <c r="R30" s="72">
        <v>0.35400670080078045</v>
      </c>
      <c r="S30" s="72">
        <v>0.51673095710478545</v>
      </c>
      <c r="T30" s="72">
        <v>0.52428452432476247</v>
      </c>
      <c r="U30" s="72">
        <v>0.37970803620989318</v>
      </c>
      <c r="V30" s="72">
        <v>0.31213012812371649</v>
      </c>
      <c r="W30" s="72">
        <v>0.32307162478868984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1.9886498877350056</v>
      </c>
      <c r="D32" s="77">
        <v>2.0397605827459517</v>
      </c>
      <c r="E32" s="77">
        <v>2.0075391396837969</v>
      </c>
      <c r="F32" s="77">
        <v>1.6963524713491844</v>
      </c>
      <c r="G32" s="77">
        <v>2.5496848237080338</v>
      </c>
      <c r="H32" s="77">
        <v>1.9807761799865331</v>
      </c>
      <c r="I32" s="77">
        <v>2.8619060293943916</v>
      </c>
      <c r="J32" s="77">
        <v>2.9724852193331928</v>
      </c>
      <c r="K32" s="77">
        <v>2.9120888125901327</v>
      </c>
      <c r="L32" s="77">
        <v>1.900429593448685</v>
      </c>
      <c r="M32" s="77">
        <v>1.055015100557823</v>
      </c>
      <c r="N32" s="77">
        <v>1.5296202133915835</v>
      </c>
      <c r="O32" s="77">
        <v>1.2316554330010774</v>
      </c>
      <c r="P32" s="77">
        <v>1.3420297049123222</v>
      </c>
      <c r="Q32" s="77">
        <v>1.4809200210849791</v>
      </c>
      <c r="R32" s="77">
        <v>1.6207185026163231</v>
      </c>
      <c r="S32" s="77">
        <v>2.1618980062591668</v>
      </c>
      <c r="T32" s="77">
        <v>2.4773870636630617</v>
      </c>
      <c r="U32" s="77">
        <v>1.7463889692331782</v>
      </c>
      <c r="V32" s="77">
        <v>2.5448229451190607</v>
      </c>
      <c r="W32" s="77">
        <v>1.8365302501648759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60.97276119703006</v>
      </c>
      <c r="D3" s="65">
        <f t="shared" si="0"/>
        <v>63.931368127481562</v>
      </c>
      <c r="E3" s="65">
        <f t="shared" si="0"/>
        <v>66.757656631520831</v>
      </c>
      <c r="F3" s="65">
        <f t="shared" si="0"/>
        <v>58.841720903028957</v>
      </c>
      <c r="G3" s="65">
        <f t="shared" si="0"/>
        <v>85.913075766897222</v>
      </c>
      <c r="H3" s="65">
        <f t="shared" si="0"/>
        <v>69.382621062016568</v>
      </c>
      <c r="I3" s="65">
        <f t="shared" si="0"/>
        <v>90.942821149897966</v>
      </c>
      <c r="J3" s="65">
        <f t="shared" si="0"/>
        <v>107.68675575872184</v>
      </c>
      <c r="K3" s="65">
        <f t="shared" si="0"/>
        <v>97.267642034896141</v>
      </c>
      <c r="L3" s="65">
        <f t="shared" si="0"/>
        <v>71.385012533538813</v>
      </c>
      <c r="M3" s="65">
        <f t="shared" si="0"/>
        <v>33.670524809438085</v>
      </c>
      <c r="N3" s="65">
        <f t="shared" si="0"/>
        <v>45.187978507391556</v>
      </c>
      <c r="O3" s="65">
        <f t="shared" si="0"/>
        <v>37.365140783809096</v>
      </c>
      <c r="P3" s="65">
        <f t="shared" si="0"/>
        <v>33.927604588099015</v>
      </c>
      <c r="Q3" s="65">
        <f t="shared" si="0"/>
        <v>37.933281346306906</v>
      </c>
      <c r="R3" s="65">
        <f t="shared" ref="R3:V3" si="1">SUM(R4,R15,R17,R27)</f>
        <v>43.445560936305121</v>
      </c>
      <c r="S3" s="65">
        <f t="shared" si="1"/>
        <v>56.31227687830313</v>
      </c>
      <c r="T3" s="65">
        <f t="shared" si="1"/>
        <v>65.010188243489452</v>
      </c>
      <c r="U3" s="65">
        <f t="shared" si="1"/>
        <v>44.214351754997026</v>
      </c>
      <c r="V3" s="65">
        <f t="shared" si="1"/>
        <v>60.822617990716921</v>
      </c>
      <c r="W3" s="65">
        <f t="shared" ref="W3" si="2">SUM(W4,W15,W17,W27)</f>
        <v>38.630212810340403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49.905930298706807</v>
      </c>
      <c r="D4" s="69">
        <f t="shared" si="3"/>
        <v>52.103609350119072</v>
      </c>
      <c r="E4" s="69">
        <f t="shared" si="3"/>
        <v>55.313981685970965</v>
      </c>
      <c r="F4" s="69">
        <f t="shared" si="3"/>
        <v>48.850258337727197</v>
      </c>
      <c r="G4" s="69">
        <f t="shared" si="3"/>
        <v>72.235939734035227</v>
      </c>
      <c r="H4" s="69">
        <f t="shared" si="3"/>
        <v>58.431768640490411</v>
      </c>
      <c r="I4" s="69">
        <f t="shared" si="3"/>
        <v>75.677352734443815</v>
      </c>
      <c r="J4" s="69">
        <f t="shared" si="3"/>
        <v>90.121918991464625</v>
      </c>
      <c r="K4" s="69">
        <f t="shared" si="3"/>
        <v>80.023435146025435</v>
      </c>
      <c r="L4" s="69">
        <f t="shared" si="3"/>
        <v>59.052060077543665</v>
      </c>
      <c r="M4" s="69">
        <f t="shared" si="3"/>
        <v>26.836353845264217</v>
      </c>
      <c r="N4" s="69">
        <f t="shared" si="3"/>
        <v>35.246437027091218</v>
      </c>
      <c r="O4" s="69">
        <f t="shared" si="3"/>
        <v>29.062502632309208</v>
      </c>
      <c r="P4" s="69">
        <f t="shared" si="3"/>
        <v>25.444278834730085</v>
      </c>
      <c r="Q4" s="69">
        <f t="shared" si="3"/>
        <v>28.635499767347973</v>
      </c>
      <c r="R4" s="69">
        <f t="shared" ref="R4:V4" si="4">SUM(R5:R14)</f>
        <v>32.542962230773234</v>
      </c>
      <c r="S4" s="69">
        <f t="shared" si="4"/>
        <v>41.009328214785143</v>
      </c>
      <c r="T4" s="69">
        <f t="shared" si="4"/>
        <v>47.420300147753082</v>
      </c>
      <c r="U4" s="69">
        <f t="shared" si="4"/>
        <v>31.508947026763103</v>
      </c>
      <c r="V4" s="69">
        <f t="shared" si="4"/>
        <v>42.831135675348911</v>
      </c>
      <c r="W4" s="69">
        <f t="shared" ref="W4" si="5">SUM(W5:W14)</f>
        <v>25.811141000633331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5.2666322341473562</v>
      </c>
      <c r="D5" s="72">
        <v>5.7890749683386975</v>
      </c>
      <c r="E5" s="72">
        <v>4.5290531613519187</v>
      </c>
      <c r="F5" s="72">
        <v>6.5520657870986723</v>
      </c>
      <c r="G5" s="72">
        <v>11.506087339703313</v>
      </c>
      <c r="H5" s="72">
        <v>11.035052096986524</v>
      </c>
      <c r="I5" s="72">
        <v>15.471079322608754</v>
      </c>
      <c r="J5" s="72">
        <v>16.792841084098047</v>
      </c>
      <c r="K5" s="72">
        <v>19.772192801778957</v>
      </c>
      <c r="L5" s="72">
        <v>11.725770748656499</v>
      </c>
      <c r="M5" s="72">
        <v>9.6338357252918474</v>
      </c>
      <c r="N5" s="72">
        <v>11.62749465378678</v>
      </c>
      <c r="O5" s="72">
        <v>10.321069309917482</v>
      </c>
      <c r="P5" s="72">
        <v>6.0916953068522686</v>
      </c>
      <c r="Q5" s="72">
        <v>1.6742376147970139</v>
      </c>
      <c r="R5" s="72">
        <v>0.28500411416812477</v>
      </c>
      <c r="S5" s="72">
        <v>0</v>
      </c>
      <c r="T5" s="72">
        <v>0.43785257681418061</v>
      </c>
      <c r="U5" s="72">
        <v>1.4226563196659612</v>
      </c>
      <c r="V5" s="72">
        <v>3.2630307338408522</v>
      </c>
      <c r="W5" s="72">
        <v>3.6957125182188872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0.45087228260821327</v>
      </c>
      <c r="D6" s="72">
        <v>0.13805697395525507</v>
      </c>
      <c r="E6" s="72">
        <v>0.25356305817923513</v>
      </c>
      <c r="F6" s="72">
        <v>0.48053969571885918</v>
      </c>
      <c r="G6" s="72">
        <v>1.0649971058666627</v>
      </c>
      <c r="H6" s="72">
        <v>0.61782690426281128</v>
      </c>
      <c r="I6" s="72">
        <v>0.36351109199146492</v>
      </c>
      <c r="J6" s="72">
        <v>0.35577350812151687</v>
      </c>
      <c r="K6" s="72">
        <v>0.49361406971889166</v>
      </c>
      <c r="L6" s="72">
        <v>0.89601974815653795</v>
      </c>
      <c r="M6" s="72">
        <v>0.63759281835909964</v>
      </c>
      <c r="N6" s="72">
        <v>0.91737255437548315</v>
      </c>
      <c r="O6" s="72">
        <v>1.0525343202529625</v>
      </c>
      <c r="P6" s="72">
        <v>0.80602125122844082</v>
      </c>
      <c r="Q6" s="72">
        <v>0.65834197969004371</v>
      </c>
      <c r="R6" s="72">
        <v>1.1039964362752852</v>
      </c>
      <c r="S6" s="72">
        <v>0.78032248814089189</v>
      </c>
      <c r="T6" s="72">
        <v>0.79674017329868596</v>
      </c>
      <c r="U6" s="72">
        <v>0.25569633892564525</v>
      </c>
      <c r="V6" s="72">
        <v>0.32425899200875385</v>
      </c>
      <c r="W6" s="72">
        <v>0.11718712476367638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29.415420838439449</v>
      </c>
      <c r="D7" s="72">
        <v>28.369176455646681</v>
      </c>
      <c r="E7" s="72">
        <v>27.29410519622401</v>
      </c>
      <c r="F7" s="72">
        <v>18.139456557616015</v>
      </c>
      <c r="G7" s="72">
        <v>34.699782190421445</v>
      </c>
      <c r="H7" s="72">
        <v>21.689032065377518</v>
      </c>
      <c r="I7" s="72">
        <v>38.445273042073111</v>
      </c>
      <c r="J7" s="72">
        <v>46.378633757002177</v>
      </c>
      <c r="K7" s="72">
        <v>40.436391157060292</v>
      </c>
      <c r="L7" s="72">
        <v>21.905460307665713</v>
      </c>
      <c r="M7" s="72">
        <v>5.0141171191429539</v>
      </c>
      <c r="N7" s="72">
        <v>6.7347622478749978</v>
      </c>
      <c r="O7" s="72">
        <v>6.0252239502879146</v>
      </c>
      <c r="P7" s="72">
        <v>7.7154282035113981</v>
      </c>
      <c r="Q7" s="72">
        <v>16.76212449362081</v>
      </c>
      <c r="R7" s="72">
        <v>20.150379536894189</v>
      </c>
      <c r="S7" s="72">
        <v>24.526603485868979</v>
      </c>
      <c r="T7" s="72">
        <v>27.596852556494547</v>
      </c>
      <c r="U7" s="72">
        <v>15.61211374338296</v>
      </c>
      <c r="V7" s="72">
        <v>24.711738184884574</v>
      </c>
      <c r="W7" s="72">
        <v>10.823897969752183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10.091791459233052</v>
      </c>
      <c r="D8" s="72">
        <v>13.380891138257395</v>
      </c>
      <c r="E8" s="72">
        <v>15.761287617695288</v>
      </c>
      <c r="F8" s="72">
        <v>15.080737745296767</v>
      </c>
      <c r="G8" s="72">
        <v>14.509133391837151</v>
      </c>
      <c r="H8" s="72">
        <v>13.575753623960294</v>
      </c>
      <c r="I8" s="72">
        <v>12.810129778227044</v>
      </c>
      <c r="J8" s="72">
        <v>18.306797310271257</v>
      </c>
      <c r="K8" s="72">
        <v>12.028178773608309</v>
      </c>
      <c r="L8" s="72">
        <v>18.377420264141033</v>
      </c>
      <c r="M8" s="72">
        <v>6.8665059084120763</v>
      </c>
      <c r="N8" s="72">
        <v>10.989067156499242</v>
      </c>
      <c r="O8" s="72">
        <v>8.227604987942577</v>
      </c>
      <c r="P8" s="72">
        <v>6.9600200597397333</v>
      </c>
      <c r="Q8" s="72">
        <v>5.3389373265025828</v>
      </c>
      <c r="R8" s="72">
        <v>6.5029268008732792</v>
      </c>
      <c r="S8" s="72">
        <v>9.1050232784693375</v>
      </c>
      <c r="T8" s="72">
        <v>10.744401492871889</v>
      </c>
      <c r="U8" s="72">
        <v>7.3808563036015977</v>
      </c>
      <c r="V8" s="72">
        <v>5.8261936118903179</v>
      </c>
      <c r="W8" s="72">
        <v>5.4931632727434012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0.15318878272809294</v>
      </c>
      <c r="D9" s="72">
        <v>0.16697767520424908</v>
      </c>
      <c r="E9" s="72">
        <v>0.14052616266923879</v>
      </c>
      <c r="F9" s="72">
        <v>0.22401309333987909</v>
      </c>
      <c r="G9" s="72">
        <v>0.59592521866476333</v>
      </c>
      <c r="H9" s="72">
        <v>0.66896164193097007</v>
      </c>
      <c r="I9" s="72">
        <v>1.4331092734967985</v>
      </c>
      <c r="J9" s="72">
        <v>0.80565501313715626</v>
      </c>
      <c r="K9" s="72">
        <v>1.2719343355218262</v>
      </c>
      <c r="L9" s="72">
        <v>0.68997351689591868</v>
      </c>
      <c r="M9" s="72">
        <v>0.41127296791375095</v>
      </c>
      <c r="N9" s="72">
        <v>0.7402054912882946</v>
      </c>
      <c r="O9" s="72">
        <v>0.59982303979350804</v>
      </c>
      <c r="P9" s="72">
        <v>0.75942933655233402</v>
      </c>
      <c r="Q9" s="72">
        <v>0.70158685629366169</v>
      </c>
      <c r="R9" s="72">
        <v>0.23265567751518998</v>
      </c>
      <c r="S9" s="72">
        <v>0</v>
      </c>
      <c r="T9" s="72">
        <v>0</v>
      </c>
      <c r="U9" s="72">
        <v>0</v>
      </c>
      <c r="V9" s="72">
        <v>0</v>
      </c>
      <c r="W9" s="72">
        <v>0.28640883911150783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0.10817291757071636</v>
      </c>
      <c r="D12" s="72">
        <v>0.26156791717677386</v>
      </c>
      <c r="E12" s="72">
        <v>0.6069265882364302</v>
      </c>
      <c r="F12" s="72">
        <v>0.79700354117749961</v>
      </c>
      <c r="G12" s="72">
        <v>1.3090398218982144</v>
      </c>
      <c r="H12" s="72">
        <v>1.3315532637952223</v>
      </c>
      <c r="I12" s="72">
        <v>1.7058802777810917</v>
      </c>
      <c r="J12" s="72">
        <v>1.4868699110502426</v>
      </c>
      <c r="K12" s="72">
        <v>1.1750292758579144</v>
      </c>
      <c r="L12" s="72">
        <v>0.80978690212911397</v>
      </c>
      <c r="M12" s="72">
        <v>0.67253820868498437</v>
      </c>
      <c r="N12" s="72">
        <v>0.79313118000338922</v>
      </c>
      <c r="O12" s="72">
        <v>0.74177852467770722</v>
      </c>
      <c r="P12" s="72">
        <v>1.6067886498271959</v>
      </c>
      <c r="Q12" s="72">
        <v>1.3872175585498738</v>
      </c>
      <c r="R12" s="72">
        <v>1.5094623258907709</v>
      </c>
      <c r="S12" s="72">
        <v>1.9848794257272981</v>
      </c>
      <c r="T12" s="72">
        <v>2.36355524421539</v>
      </c>
      <c r="U12" s="72">
        <v>2.6770258366395363</v>
      </c>
      <c r="V12" s="72">
        <v>3.3962613043910483</v>
      </c>
      <c r="W12" s="72">
        <v>2.5656559702374362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3.4204004830777133</v>
      </c>
      <c r="D13" s="74">
        <v>2.9691894469674001</v>
      </c>
      <c r="E13" s="74">
        <v>5.7069574994959185</v>
      </c>
      <c r="F13" s="74">
        <v>6.7681558857434903</v>
      </c>
      <c r="G13" s="74">
        <v>7.3501253824080734</v>
      </c>
      <c r="H13" s="74">
        <v>8.6455267901695194</v>
      </c>
      <c r="I13" s="74">
        <v>4.2136350223908323</v>
      </c>
      <c r="J13" s="74">
        <v>4.4722192415780722</v>
      </c>
      <c r="K13" s="74">
        <v>3.5559187106233994</v>
      </c>
      <c r="L13" s="74">
        <v>3.6880552823969439</v>
      </c>
      <c r="M13" s="74">
        <v>3.2641959994272454</v>
      </c>
      <c r="N13" s="74">
        <v>2.9670742954691018</v>
      </c>
      <c r="O13" s="74">
        <v>1.7041941508820546</v>
      </c>
      <c r="P13" s="74">
        <v>1.1500877615035627</v>
      </c>
      <c r="Q13" s="74">
        <v>1.6500347359069329</v>
      </c>
      <c r="R13" s="74">
        <v>2.2195092332543958</v>
      </c>
      <c r="S13" s="74">
        <v>3.9562229236675099</v>
      </c>
      <c r="T13" s="74">
        <v>4.730257119379357</v>
      </c>
      <c r="U13" s="74">
        <v>3.7088457615661286</v>
      </c>
      <c r="V13" s="74">
        <v>4.7001753052600623</v>
      </c>
      <c r="W13" s="74">
        <v>2.4882539369323338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0.99945130090221024</v>
      </c>
      <c r="D14" s="76">
        <v>1.0286747745726157</v>
      </c>
      <c r="E14" s="76">
        <v>1.0215624021189185</v>
      </c>
      <c r="F14" s="76">
        <v>0.80828603173601987</v>
      </c>
      <c r="G14" s="76">
        <v>1.200849283235595</v>
      </c>
      <c r="H14" s="76">
        <v>0.86806225400755765</v>
      </c>
      <c r="I14" s="76">
        <v>1.2347349258747329</v>
      </c>
      <c r="J14" s="76">
        <v>1.523129166206153</v>
      </c>
      <c r="K14" s="76">
        <v>1.2901760218558636</v>
      </c>
      <c r="L14" s="76">
        <v>0.95957330750189995</v>
      </c>
      <c r="M14" s="76">
        <v>0.33629509803226465</v>
      </c>
      <c r="N14" s="76">
        <v>0.47732944779393133</v>
      </c>
      <c r="O14" s="76">
        <v>0.39027434855500032</v>
      </c>
      <c r="P14" s="76">
        <v>0.35480826551515193</v>
      </c>
      <c r="Q14" s="76">
        <v>0.46301920198705665</v>
      </c>
      <c r="R14" s="76">
        <v>0.53902810590199501</v>
      </c>
      <c r="S14" s="76">
        <v>0.65627661291111861</v>
      </c>
      <c r="T14" s="76">
        <v>0.75064098467903206</v>
      </c>
      <c r="U14" s="76">
        <v>0.45175272298127533</v>
      </c>
      <c r="V14" s="76">
        <v>0.60947754307330126</v>
      </c>
      <c r="W14" s="76">
        <v>0.34086136887390228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1.8742411016124345E-2</v>
      </c>
      <c r="E15" s="69">
        <f t="shared" si="6"/>
        <v>1.4379012769398477E-2</v>
      </c>
      <c r="F15" s="69">
        <f t="shared" si="6"/>
        <v>2.5203796610222554E-2</v>
      </c>
      <c r="G15" s="69">
        <f t="shared" si="6"/>
        <v>4.3144948396705969E-2</v>
      </c>
      <c r="H15" s="69">
        <f t="shared" si="6"/>
        <v>4.8667219432543832E-2</v>
      </c>
      <c r="I15" s="69">
        <f t="shared" si="6"/>
        <v>6.7961338714649294E-2</v>
      </c>
      <c r="J15" s="69">
        <f t="shared" si="6"/>
        <v>6.2069585847024836E-2</v>
      </c>
      <c r="K15" s="69">
        <f t="shared" si="6"/>
        <v>5.1245293808814187E-2</v>
      </c>
      <c r="L15" s="69">
        <f t="shared" si="6"/>
        <v>4.1542267678874541E-2</v>
      </c>
      <c r="M15" s="69">
        <f t="shared" si="6"/>
        <v>2.2378480666753263E-2</v>
      </c>
      <c r="N15" s="69">
        <f t="shared" si="6"/>
        <v>3.2336889291688244E-2</v>
      </c>
      <c r="O15" s="69">
        <f t="shared" si="6"/>
        <v>1.7011289620794026E-2</v>
      </c>
      <c r="P15" s="69">
        <f t="shared" si="6"/>
        <v>2.7880448799926703E-2</v>
      </c>
      <c r="Q15" s="69">
        <f t="shared" si="6"/>
        <v>9.4875657445554172E-3</v>
      </c>
      <c r="R15" s="69">
        <f t="shared" si="6"/>
        <v>1.4683723116317767E-2</v>
      </c>
      <c r="S15" s="69">
        <f t="shared" si="6"/>
        <v>1.9441239206900239E-2</v>
      </c>
      <c r="T15" s="69">
        <f t="shared" si="6"/>
        <v>2.2643505459012156E-2</v>
      </c>
      <c r="U15" s="69">
        <f t="shared" si="6"/>
        <v>1.3284235356090046E-2</v>
      </c>
      <c r="V15" s="69">
        <f t="shared" si="6"/>
        <v>6.0123232061984208E-2</v>
      </c>
      <c r="W15" s="69">
        <f t="shared" si="6"/>
        <v>3.2917185358689885E-2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1.8742411016124345E-2</v>
      </c>
      <c r="E16" s="72">
        <v>1.4379012769398477E-2</v>
      </c>
      <c r="F16" s="72">
        <v>2.5203796610222554E-2</v>
      </c>
      <c r="G16" s="72">
        <v>4.3144948396705969E-2</v>
      </c>
      <c r="H16" s="72">
        <v>4.8667219432543832E-2</v>
      </c>
      <c r="I16" s="72">
        <v>6.7961338714649294E-2</v>
      </c>
      <c r="J16" s="72">
        <v>6.2069585847024836E-2</v>
      </c>
      <c r="K16" s="72">
        <v>5.1245293808814187E-2</v>
      </c>
      <c r="L16" s="72">
        <v>4.1542267678874541E-2</v>
      </c>
      <c r="M16" s="72">
        <v>2.2378480666753263E-2</v>
      </c>
      <c r="N16" s="72">
        <v>3.2336889291688244E-2</v>
      </c>
      <c r="O16" s="72">
        <v>1.7011289620794026E-2</v>
      </c>
      <c r="P16" s="72">
        <v>2.7880448799926703E-2</v>
      </c>
      <c r="Q16" s="72">
        <v>9.4875657445554172E-3</v>
      </c>
      <c r="R16" s="72">
        <v>1.4683723116317767E-2</v>
      </c>
      <c r="S16" s="72">
        <v>1.9441239206900239E-2</v>
      </c>
      <c r="T16" s="72">
        <v>2.2643505459012156E-2</v>
      </c>
      <c r="U16" s="72">
        <v>1.3284235356090046E-2</v>
      </c>
      <c r="V16" s="72">
        <v>6.0123232061984208E-2</v>
      </c>
      <c r="W16" s="72">
        <v>3.2917185358689885E-2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9.371313836152444</v>
      </c>
      <c r="D17" s="69">
        <f t="shared" si="7"/>
        <v>9.9840061288731565</v>
      </c>
      <c r="E17" s="69">
        <f t="shared" si="7"/>
        <v>9.5873628434055149</v>
      </c>
      <c r="F17" s="69">
        <f t="shared" si="7"/>
        <v>8.3875875255515258</v>
      </c>
      <c r="G17" s="69">
        <f t="shared" si="7"/>
        <v>11.432150289429742</v>
      </c>
      <c r="H17" s="69">
        <f t="shared" si="7"/>
        <v>9.1477845198325944</v>
      </c>
      <c r="I17" s="69">
        <f t="shared" si="7"/>
        <v>12.740279445549993</v>
      </c>
      <c r="J17" s="69">
        <f t="shared" si="7"/>
        <v>14.837591048219858</v>
      </c>
      <c r="K17" s="69">
        <f t="shared" si="7"/>
        <v>14.653256563561055</v>
      </c>
      <c r="L17" s="69">
        <f t="shared" si="7"/>
        <v>10.492674863278243</v>
      </c>
      <c r="M17" s="69">
        <f t="shared" si="7"/>
        <v>5.8137163954502489</v>
      </c>
      <c r="N17" s="69">
        <f t="shared" si="7"/>
        <v>8.4958681047657798</v>
      </c>
      <c r="O17" s="69">
        <f t="shared" si="7"/>
        <v>7.1258618884896228</v>
      </c>
      <c r="P17" s="69">
        <f t="shared" si="7"/>
        <v>7.211740126632411</v>
      </c>
      <c r="Q17" s="69">
        <f t="shared" si="7"/>
        <v>7.9195594994670042</v>
      </c>
      <c r="R17" s="69">
        <f t="shared" ref="R17:V17" si="8">SUM(R18:R26)</f>
        <v>9.3301731421961946</v>
      </c>
      <c r="S17" s="69">
        <f t="shared" si="8"/>
        <v>13.149212793005059</v>
      </c>
      <c r="T17" s="69">
        <f t="shared" si="8"/>
        <v>15.126176964314009</v>
      </c>
      <c r="U17" s="69">
        <f t="shared" si="8"/>
        <v>10.935801424184694</v>
      </c>
      <c r="V17" s="69">
        <f t="shared" si="8"/>
        <v>15.485872008093292</v>
      </c>
      <c r="W17" s="69">
        <f t="shared" ref="W17" si="9">SUM(W18:W26)</f>
        <v>10.942227944640656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2.1973087146456616E-2</v>
      </c>
      <c r="D18" s="72">
        <v>4.2495547070559754E-2</v>
      </c>
      <c r="E18" s="72">
        <v>2.8878612000751463E-2</v>
      </c>
      <c r="F18" s="72">
        <v>6.5908153435908653E-2</v>
      </c>
      <c r="G18" s="72">
        <v>0.16637933003954275</v>
      </c>
      <c r="H18" s="72">
        <v>0.19698188474673664</v>
      </c>
      <c r="I18" s="72">
        <v>1.1889192431615794</v>
      </c>
      <c r="J18" s="72">
        <v>1.6224252373424175</v>
      </c>
      <c r="K18" s="72">
        <v>1.4089317345999963</v>
      </c>
      <c r="L18" s="72">
        <v>1.0499470423467072</v>
      </c>
      <c r="M18" s="72">
        <v>0.65958233051066117</v>
      </c>
      <c r="N18" s="72">
        <v>0.79337222070400193</v>
      </c>
      <c r="O18" s="72">
        <v>0.69434332808027788</v>
      </c>
      <c r="P18" s="72">
        <v>0.10017980453727175</v>
      </c>
      <c r="Q18" s="72">
        <v>3.8436381912037736E-2</v>
      </c>
      <c r="R18" s="72">
        <v>1.2608744140973809E-2</v>
      </c>
      <c r="S18" s="72">
        <v>0</v>
      </c>
      <c r="T18" s="72">
        <v>2.3905289612730141E-2</v>
      </c>
      <c r="U18" s="72">
        <v>8.9287546120232722E-2</v>
      </c>
      <c r="V18" s="72">
        <v>0.25807392471219798</v>
      </c>
      <c r="W18" s="72">
        <v>0.40418008535140859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0.13204056771750994</v>
      </c>
      <c r="D19" s="72">
        <v>0.14655891889238581</v>
      </c>
      <c r="E19" s="72">
        <v>0.15494621584898507</v>
      </c>
      <c r="F19" s="72">
        <v>0.1668942594015794</v>
      </c>
      <c r="G19" s="72">
        <v>0.23901436337206811</v>
      </c>
      <c r="H19" s="72">
        <v>0.20850154750157993</v>
      </c>
      <c r="I19" s="72">
        <v>0.17442159777707353</v>
      </c>
      <c r="J19" s="72">
        <v>0.13503394336459315</v>
      </c>
      <c r="K19" s="72">
        <v>0.19561851282832735</v>
      </c>
      <c r="L19" s="72">
        <v>0.17423279111331491</v>
      </c>
      <c r="M19" s="72">
        <v>0.17094452634558041</v>
      </c>
      <c r="N19" s="72">
        <v>0.18325161439347479</v>
      </c>
      <c r="O19" s="72">
        <v>0.22163597792177014</v>
      </c>
      <c r="P19" s="72">
        <v>0.22614556187997498</v>
      </c>
      <c r="Q19" s="72">
        <v>0.15480710428464381</v>
      </c>
      <c r="R19" s="72">
        <v>0.23488584149726988</v>
      </c>
      <c r="S19" s="72">
        <v>0.26126455477648314</v>
      </c>
      <c r="T19" s="72">
        <v>0.29548948765383687</v>
      </c>
      <c r="U19" s="72">
        <v>0.20808552297223609</v>
      </c>
      <c r="V19" s="72">
        <v>0.33224080881239654</v>
      </c>
      <c r="W19" s="72">
        <v>0.23003165990152372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4.6116433491072213</v>
      </c>
      <c r="D20" s="72">
        <v>4.4742228540392448</v>
      </c>
      <c r="E20" s="72">
        <v>3.8450381277841474</v>
      </c>
      <c r="F20" s="72">
        <v>2.3178029985511763</v>
      </c>
      <c r="G20" s="72">
        <v>4.4318993430064708</v>
      </c>
      <c r="H20" s="72">
        <v>2.3494461311318386</v>
      </c>
      <c r="I20" s="72">
        <v>5.4478397405187469</v>
      </c>
      <c r="J20" s="72">
        <v>6.5946422045890509</v>
      </c>
      <c r="K20" s="72">
        <v>6.2765166033982727</v>
      </c>
      <c r="L20" s="72">
        <v>3.4730915482797253</v>
      </c>
      <c r="M20" s="72">
        <v>1.0897701660898824</v>
      </c>
      <c r="N20" s="72">
        <v>1.7005562781190315</v>
      </c>
      <c r="O20" s="72">
        <v>1.5402691845065992</v>
      </c>
      <c r="P20" s="72">
        <v>2.2435764352463878</v>
      </c>
      <c r="Q20" s="72">
        <v>4.4890367970672234</v>
      </c>
      <c r="R20" s="72">
        <v>5.3643582765288844</v>
      </c>
      <c r="S20" s="72">
        <v>7.4722872721572866</v>
      </c>
      <c r="T20" s="72">
        <v>8.6953909990405904</v>
      </c>
      <c r="U20" s="72">
        <v>5.4468830517339804</v>
      </c>
      <c r="V20" s="72">
        <v>9.0352004529512797</v>
      </c>
      <c r="W20" s="72">
        <v>4.5643326380740143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1.8603639193887354</v>
      </c>
      <c r="D21" s="72">
        <v>2.5385865293684029</v>
      </c>
      <c r="E21" s="72">
        <v>2.7084265632604678</v>
      </c>
      <c r="F21" s="72">
        <v>2.5632544515603661</v>
      </c>
      <c r="G21" s="72">
        <v>2.2550214902870827</v>
      </c>
      <c r="H21" s="72">
        <v>2.0650911258909663</v>
      </c>
      <c r="I21" s="72">
        <v>2.1240312913125501</v>
      </c>
      <c r="J21" s="72">
        <v>3.050140370956834</v>
      </c>
      <c r="K21" s="72">
        <v>2.2253341485594129</v>
      </c>
      <c r="L21" s="72">
        <v>2.8656495024598492</v>
      </c>
      <c r="M21" s="72">
        <v>1.4333387993672797</v>
      </c>
      <c r="N21" s="72">
        <v>2.6280734453833086</v>
      </c>
      <c r="O21" s="72">
        <v>2.0204706134325474</v>
      </c>
      <c r="P21" s="72">
        <v>1.9142335049447188</v>
      </c>
      <c r="Q21" s="72">
        <v>1.3987424845269292</v>
      </c>
      <c r="R21" s="72">
        <v>1.7837465055415402</v>
      </c>
      <c r="S21" s="72">
        <v>2.8207106287322015</v>
      </c>
      <c r="T21" s="72">
        <v>3.2525142361207315</v>
      </c>
      <c r="U21" s="72">
        <v>2.5444919011244518</v>
      </c>
      <c r="V21" s="72">
        <v>2.1572387848828036</v>
      </c>
      <c r="W21" s="72">
        <v>2.3367949330095361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1.2436546119201119E-2</v>
      </c>
      <c r="D22" s="72">
        <v>1.2346414694539129E-2</v>
      </c>
      <c r="E22" s="72">
        <v>7.6576985237529812E-3</v>
      </c>
      <c r="F22" s="72">
        <v>2.0278002317774605E-2</v>
      </c>
      <c r="G22" s="72">
        <v>6.358114766755428E-2</v>
      </c>
      <c r="H22" s="72">
        <v>7.2955705456693012E-2</v>
      </c>
      <c r="I22" s="72">
        <v>0.18700813664310756</v>
      </c>
      <c r="J22" s="72">
        <v>0.10431004325215203</v>
      </c>
      <c r="K22" s="72">
        <v>0.18619770359268281</v>
      </c>
      <c r="L22" s="72">
        <v>9.7087141499188775E-2</v>
      </c>
      <c r="M22" s="72">
        <v>7.7565694087764564E-2</v>
      </c>
      <c r="N22" s="72">
        <v>0.11989996699533068</v>
      </c>
      <c r="O22" s="72">
        <v>9.6380511042086697E-2</v>
      </c>
      <c r="P22" s="72">
        <v>0.12388363009552514</v>
      </c>
      <c r="Q22" s="72">
        <v>0.11679937609399267</v>
      </c>
      <c r="R22" s="72">
        <v>3.1624465292045364E-2</v>
      </c>
      <c r="S22" s="72">
        <v>0</v>
      </c>
      <c r="T22" s="72">
        <v>0</v>
      </c>
      <c r="U22" s="72">
        <v>0</v>
      </c>
      <c r="V22" s="72">
        <v>0</v>
      </c>
      <c r="W22" s="72">
        <v>5.3191806367967276E-2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2.7260330662898875</v>
      </c>
      <c r="D25" s="74">
        <v>2.7472540603828475</v>
      </c>
      <c r="E25" s="74">
        <v>2.8179620545010358</v>
      </c>
      <c r="F25" s="74">
        <v>3.2249674718924961</v>
      </c>
      <c r="G25" s="74">
        <v>4.1907583027704574</v>
      </c>
      <c r="H25" s="74">
        <v>4.186314274269809</v>
      </c>
      <c r="I25" s="74">
        <v>3.2560184976317585</v>
      </c>
      <c r="J25" s="74">
        <v>2.5619400645971488</v>
      </c>
      <c r="K25" s="74">
        <v>3.4586367026142169</v>
      </c>
      <c r="L25" s="74">
        <v>2.1780262808753164</v>
      </c>
      <c r="M25" s="74">
        <v>2.1223805349124181</v>
      </c>
      <c r="N25" s="74">
        <v>2.8277288871753421</v>
      </c>
      <c r="O25" s="74">
        <v>2.1857926954913292</v>
      </c>
      <c r="P25" s="74">
        <v>2.1319693347991966</v>
      </c>
      <c r="Q25" s="74">
        <v>1.3206350286764121</v>
      </c>
      <c r="R25" s="74">
        <v>1.4921077618691105</v>
      </c>
      <c r="S25" s="74">
        <v>2.1078421915857217</v>
      </c>
      <c r="T25" s="74">
        <v>2.3591926070799554</v>
      </c>
      <c r="U25" s="74">
        <v>2.3136550754923029</v>
      </c>
      <c r="V25" s="74">
        <v>3.2050313034467841</v>
      </c>
      <c r="W25" s="74">
        <v>2.7973367291216609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6.8233003834322348E-3</v>
      </c>
      <c r="D26" s="77">
        <v>2.2541804425177007E-2</v>
      </c>
      <c r="E26" s="77">
        <v>2.445357148637408E-2</v>
      </c>
      <c r="F26" s="77">
        <v>2.8482188392223516E-2</v>
      </c>
      <c r="G26" s="77">
        <v>8.549631228656597E-2</v>
      </c>
      <c r="H26" s="77">
        <v>6.8493850834969977E-2</v>
      </c>
      <c r="I26" s="77">
        <v>0.3620409385051756</v>
      </c>
      <c r="J26" s="77">
        <v>0.76909918411766265</v>
      </c>
      <c r="K26" s="77">
        <v>0.90202115796814675</v>
      </c>
      <c r="L26" s="77">
        <v>0.65464055670414112</v>
      </c>
      <c r="M26" s="77">
        <v>0.26013434413666198</v>
      </c>
      <c r="N26" s="77">
        <v>0.2429856919952898</v>
      </c>
      <c r="O26" s="77">
        <v>0.36696957801501234</v>
      </c>
      <c r="P26" s="77">
        <v>0.47175185512933671</v>
      </c>
      <c r="Q26" s="77">
        <v>0.40110232690576458</v>
      </c>
      <c r="R26" s="77">
        <v>0.41084154732636957</v>
      </c>
      <c r="S26" s="77">
        <v>0.48710814575336814</v>
      </c>
      <c r="T26" s="77">
        <v>0.49968434480616597</v>
      </c>
      <c r="U26" s="77">
        <v>0.33339832674149017</v>
      </c>
      <c r="V26" s="77">
        <v>0.49808673328782932</v>
      </c>
      <c r="W26" s="77">
        <v>0.55636009281454479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1.6955170621708051</v>
      </c>
      <c r="D27" s="69">
        <f t="shared" si="10"/>
        <v>1.8250102374732109</v>
      </c>
      <c r="E27" s="69">
        <f t="shared" si="10"/>
        <v>1.8419330893749484</v>
      </c>
      <c r="F27" s="69">
        <f t="shared" si="10"/>
        <v>1.5786712431400136</v>
      </c>
      <c r="G27" s="69">
        <f t="shared" si="10"/>
        <v>2.2018407950355567</v>
      </c>
      <c r="H27" s="69">
        <f t="shared" si="10"/>
        <v>1.7544006822610152</v>
      </c>
      <c r="I27" s="69">
        <f t="shared" si="10"/>
        <v>2.4572276311895056</v>
      </c>
      <c r="J27" s="69">
        <f t="shared" si="10"/>
        <v>2.665176133190323</v>
      </c>
      <c r="K27" s="69">
        <f t="shared" si="10"/>
        <v>2.5397050315008327</v>
      </c>
      <c r="L27" s="69">
        <f t="shared" si="10"/>
        <v>1.798735325038028</v>
      </c>
      <c r="M27" s="69">
        <f t="shared" si="10"/>
        <v>0.99807608805686987</v>
      </c>
      <c r="N27" s="69">
        <f t="shared" si="10"/>
        <v>1.4133364862428632</v>
      </c>
      <c r="O27" s="69">
        <f t="shared" si="10"/>
        <v>1.1597649733894679</v>
      </c>
      <c r="P27" s="69">
        <f t="shared" si="10"/>
        <v>1.2437051779365926</v>
      </c>
      <c r="Q27" s="69">
        <f t="shared" si="10"/>
        <v>1.3687345137473697</v>
      </c>
      <c r="R27" s="69">
        <f t="shared" ref="R27:V27" si="11">SUM(R28:R32)</f>
        <v>1.5577418402193719</v>
      </c>
      <c r="S27" s="69">
        <f t="shared" si="11"/>
        <v>2.1342946313060258</v>
      </c>
      <c r="T27" s="69">
        <f t="shared" si="11"/>
        <v>2.4410676259633375</v>
      </c>
      <c r="U27" s="69">
        <f t="shared" si="11"/>
        <v>1.7563190686931387</v>
      </c>
      <c r="V27" s="69">
        <f t="shared" si="11"/>
        <v>2.4454870752127382</v>
      </c>
      <c r="W27" s="69">
        <f t="shared" ref="W27" si="12">SUM(W28:W32)</f>
        <v>1.8439266797077281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1.7978410980916008E-2</v>
      </c>
      <c r="D29" s="72">
        <v>1.8454737095079058E-2</v>
      </c>
      <c r="E29" s="72">
        <v>1.8766344048900169E-2</v>
      </c>
      <c r="F29" s="72">
        <v>1.6411565356212049E-2</v>
      </c>
      <c r="G29" s="72">
        <v>2.5788422018472448E-2</v>
      </c>
      <c r="H29" s="72">
        <v>2.0509624311341946E-2</v>
      </c>
      <c r="I29" s="72">
        <v>2.6043843027267054E-2</v>
      </c>
      <c r="J29" s="72">
        <v>2.6210721848728299E-2</v>
      </c>
      <c r="K29" s="72">
        <v>2.5399873932490147E-2</v>
      </c>
      <c r="L29" s="72">
        <v>2.0391578515728443E-2</v>
      </c>
      <c r="M29" s="72">
        <v>1.324881968690229E-2</v>
      </c>
      <c r="N29" s="72">
        <v>1.6568485110243631E-2</v>
      </c>
      <c r="O29" s="72">
        <v>1.4180887784752794E-2</v>
      </c>
      <c r="P29" s="72">
        <v>1.3750800835851985E-2</v>
      </c>
      <c r="Q29" s="72">
        <v>1.7899928634818013E-2</v>
      </c>
      <c r="R29" s="72">
        <v>3.1926920144132384E-2</v>
      </c>
      <c r="S29" s="72">
        <v>3.5977413343323078E-2</v>
      </c>
      <c r="T29" s="72">
        <v>3.3098416376648031E-2</v>
      </c>
      <c r="U29" s="72">
        <v>2.2420877423023448E-2</v>
      </c>
      <c r="V29" s="72">
        <v>3.2479047730026037E-2</v>
      </c>
      <c r="W29" s="72">
        <v>2.1427810889408608E-2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0.18040470054606872</v>
      </c>
      <c r="D30" s="72">
        <v>0.26771567021764536</v>
      </c>
      <c r="E30" s="72">
        <v>0.30534125746058371</v>
      </c>
      <c r="F30" s="72">
        <v>0.27691370791758918</v>
      </c>
      <c r="G30" s="72">
        <v>0.23978499237702691</v>
      </c>
      <c r="H30" s="72">
        <v>0.22619264104266565</v>
      </c>
      <c r="I30" s="72">
        <v>0.24761788247602343</v>
      </c>
      <c r="J30" s="72">
        <v>0.36533327759619055</v>
      </c>
      <c r="K30" s="72">
        <v>0.28086540240037755</v>
      </c>
      <c r="L30" s="72">
        <v>0.3165859532436528</v>
      </c>
      <c r="M30" s="72">
        <v>0.17015556416990366</v>
      </c>
      <c r="N30" s="72">
        <v>0.20949357276687719</v>
      </c>
      <c r="O30" s="72">
        <v>0.18290453210024407</v>
      </c>
      <c r="P30" s="72">
        <v>0.17149735954236547</v>
      </c>
      <c r="Q30" s="72">
        <v>0.16931308564459641</v>
      </c>
      <c r="R30" s="72">
        <v>0.21262722697192682</v>
      </c>
      <c r="S30" s="72">
        <v>0.31312382558123669</v>
      </c>
      <c r="T30" s="72">
        <v>0.32096747875850989</v>
      </c>
      <c r="U30" s="72">
        <v>0.2349077729783258</v>
      </c>
      <c r="V30" s="72">
        <v>0.19497564230935321</v>
      </c>
      <c r="W30" s="72">
        <v>0.20360752490194356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1.4971339506438204</v>
      </c>
      <c r="D32" s="77">
        <v>1.5388398301604864</v>
      </c>
      <c r="E32" s="77">
        <v>1.5178254878654645</v>
      </c>
      <c r="F32" s="77">
        <v>1.2853459698662124</v>
      </c>
      <c r="G32" s="77">
        <v>1.9362673806400572</v>
      </c>
      <c r="H32" s="77">
        <v>1.5076984169070076</v>
      </c>
      <c r="I32" s="77">
        <v>2.1835659056862151</v>
      </c>
      <c r="J32" s="77">
        <v>2.2736321337454042</v>
      </c>
      <c r="K32" s="77">
        <v>2.2334397551679648</v>
      </c>
      <c r="L32" s="77">
        <v>1.4617577932786467</v>
      </c>
      <c r="M32" s="77">
        <v>0.81467170420006396</v>
      </c>
      <c r="N32" s="77">
        <v>1.1872744283657424</v>
      </c>
      <c r="O32" s="77">
        <v>0.9626795535044711</v>
      </c>
      <c r="P32" s="77">
        <v>1.0584570175583752</v>
      </c>
      <c r="Q32" s="77">
        <v>1.1815214994679553</v>
      </c>
      <c r="R32" s="77">
        <v>1.3131876931033126</v>
      </c>
      <c r="S32" s="77">
        <v>1.7851933923814662</v>
      </c>
      <c r="T32" s="77">
        <v>2.0870017308281796</v>
      </c>
      <c r="U32" s="77">
        <v>1.4989904182917895</v>
      </c>
      <c r="V32" s="77">
        <v>2.218032385173359</v>
      </c>
      <c r="W32" s="77">
        <v>1.6188913439163759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0.5638672926805276</v>
      </c>
      <c r="D3" s="66">
        <f>IF(RES_hh_tes_in!D3=0,"",RES_hh_tes_in!D3/RES_hh_fec_in!D3)</f>
        <v>0.5745140168358791</v>
      </c>
      <c r="E3" s="66">
        <f>IF(RES_hh_tes_in!E3=0,"",RES_hh_tes_in!E3/RES_hh_fec_in!E3)</f>
        <v>0.58958732276717163</v>
      </c>
      <c r="F3" s="66">
        <f>IF(RES_hh_tes_in!F3=0,"",RES_hh_tes_in!F3/RES_hh_fec_in!F3)</f>
        <v>0.61379043773884268</v>
      </c>
      <c r="G3" s="66">
        <f>IF(RES_hh_tes_in!G3=0,"",RES_hh_tes_in!G3/RES_hh_fec_in!G3)</f>
        <v>0.60812032325499532</v>
      </c>
      <c r="H3" s="66">
        <f>IF(RES_hh_tes_in!H3=0,"",RES_hh_tes_in!H3/RES_hh_fec_in!H3)</f>
        <v>0.63250319213215356</v>
      </c>
      <c r="I3" s="66">
        <f>IF(RES_hh_tes_in!I3=0,"",RES_hh_tes_in!I3/RES_hh_fec_in!I3)</f>
        <v>0.62027387580957627</v>
      </c>
      <c r="J3" s="66">
        <f>IF(RES_hh_tes_in!J3=0,"",RES_hh_tes_in!J3/RES_hh_fec_in!J3)</f>
        <v>0.62467391392630844</v>
      </c>
      <c r="K3" s="66">
        <f>IF(RES_hh_tes_in!K3=0,"",RES_hh_tes_in!K3/RES_hh_fec_in!K3)</f>
        <v>0.63364282705534714</v>
      </c>
      <c r="L3" s="66">
        <f>IF(RES_hh_tes_in!L3=0,"",RES_hh_tes_in!L3/RES_hh_fec_in!L3)</f>
        <v>0.65591111504611688</v>
      </c>
      <c r="M3" s="66">
        <f>IF(RES_hh_tes_in!M3=0,"",RES_hh_tes_in!M3/RES_hh_fec_in!M3)</f>
        <v>0.69473896715210981</v>
      </c>
      <c r="N3" s="66">
        <f>IF(RES_hh_tes_in!N3=0,"",RES_hh_tes_in!N3/RES_hh_fec_in!N3)</f>
        <v>0.70468512601196187</v>
      </c>
      <c r="O3" s="66">
        <f>IF(RES_hh_tes_in!O3=0,"",RES_hh_tes_in!O3/RES_hh_fec_in!O3)</f>
        <v>0.72129865036466201</v>
      </c>
      <c r="P3" s="66">
        <f>IF(RES_hh_tes_in!P3=0,"",RES_hh_tes_in!P3/RES_hh_fec_in!P3)</f>
        <v>0.75225323344390371</v>
      </c>
      <c r="Q3" s="66">
        <f>IF(RES_hh_tes_in!Q3=0,"",RES_hh_tes_in!Q3/RES_hh_fec_in!Q3)</f>
        <v>0.75220564046037475</v>
      </c>
      <c r="R3" s="66">
        <f>IF(RES_hh_tes_in!R3=0,"",RES_hh_tes_in!R3/RES_hh_fec_in!R3)</f>
        <v>0.76572000512623672</v>
      </c>
      <c r="S3" s="66">
        <f>IF(RES_hh_tes_in!S3=0,"",RES_hh_tes_in!S3/RES_hh_fec_in!S3)</f>
        <v>0.78134751025282567</v>
      </c>
      <c r="T3" s="66">
        <f>IF(RES_hh_tes_in!T3=0,"",RES_hh_tes_in!T3/RES_hh_fec_in!T3)</f>
        <v>0.79353402732417011</v>
      </c>
      <c r="U3" s="66">
        <f>IF(RES_hh_tes_in!U3=0,"",RES_hh_tes_in!U3/RES_hh_fec_in!U3)</f>
        <v>0.82450415694348389</v>
      </c>
      <c r="V3" s="66">
        <f>IF(RES_hh_tes_in!V3=0,"",RES_hh_tes_in!V3/RES_hh_fec_in!V3)</f>
        <v>0.82374065660338625</v>
      </c>
      <c r="W3" s="66">
        <f>IF(RES_hh_tes_in!W3=0,"",RES_hh_tes_in!W3/RES_hh_fec_in!W3)</f>
        <v>0.84966123906926005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0.55700712282007936</v>
      </c>
      <c r="D4" s="70">
        <f>IF(RES_hh_tes_in!D4=0,"",RES_hh_tes_in!D4/RES_hh_fec_in!D4)</f>
        <v>0.5686252698148081</v>
      </c>
      <c r="E4" s="70">
        <f>IF(RES_hh_tes_in!E4=0,"",RES_hh_tes_in!E4/RES_hh_fec_in!E4)</f>
        <v>0.5857030672812642</v>
      </c>
      <c r="F4" s="70">
        <f>IF(RES_hh_tes_in!F4=0,"",RES_hh_tes_in!F4/RES_hh_fec_in!F4)</f>
        <v>0.61142897110953454</v>
      </c>
      <c r="G4" s="70">
        <f>IF(RES_hh_tes_in!G4=0,"",RES_hh_tes_in!G4/RES_hh_fec_in!G4)</f>
        <v>0.60522724395770577</v>
      </c>
      <c r="H4" s="70">
        <f>IF(RES_hh_tes_in!H4=0,"",RES_hh_tes_in!H4/RES_hh_fec_in!H4)</f>
        <v>0.63086124911194708</v>
      </c>
      <c r="I4" s="70">
        <f>IF(RES_hh_tes_in!I4=0,"",RES_hh_tes_in!I4/RES_hh_fec_in!I4)</f>
        <v>0.61745063744120898</v>
      </c>
      <c r="J4" s="70">
        <f>IF(RES_hh_tes_in!J4=0,"",RES_hh_tes_in!J4/RES_hh_fec_in!J4)</f>
        <v>0.62211978962773051</v>
      </c>
      <c r="K4" s="70">
        <f>IF(RES_hh_tes_in!K4=0,"",RES_hh_tes_in!K4/RES_hh_fec_in!K4)</f>
        <v>0.63079212692314202</v>
      </c>
      <c r="L4" s="70">
        <f>IF(RES_hh_tes_in!L4=0,"",RES_hh_tes_in!L4/RES_hh_fec_in!L4)</f>
        <v>0.65513243375270769</v>
      </c>
      <c r="M4" s="70">
        <f>IF(RES_hh_tes_in!M4=0,"",RES_hh_tes_in!M4/RES_hh_fec_in!M4)</f>
        <v>0.69801642063356972</v>
      </c>
      <c r="N4" s="70">
        <f>IF(RES_hh_tes_in!N4=0,"",RES_hh_tes_in!N4/RES_hh_fec_in!N4)</f>
        <v>0.70876717199970973</v>
      </c>
      <c r="O4" s="70">
        <f>IF(RES_hh_tes_in!O4=0,"",RES_hh_tes_in!O4/RES_hh_fec_in!O4)</f>
        <v>0.724340361593655</v>
      </c>
      <c r="P4" s="70">
        <f>IF(RES_hh_tes_in!P4=0,"",RES_hh_tes_in!P4/RES_hh_fec_in!P4)</f>
        <v>0.76049325950324775</v>
      </c>
      <c r="Q4" s="70">
        <f>IF(RES_hh_tes_in!Q4=0,"",RES_hh_tes_in!Q4/RES_hh_fec_in!Q4)</f>
        <v>0.75801393166184272</v>
      </c>
      <c r="R4" s="70">
        <f>IF(RES_hh_tes_in!R4=0,"",RES_hh_tes_in!R4/RES_hh_fec_in!R4)</f>
        <v>0.7708107440103773</v>
      </c>
      <c r="S4" s="70">
        <f>IF(RES_hh_tes_in!S4=0,"",RES_hh_tes_in!S4/RES_hh_fec_in!S4)</f>
        <v>0.78648752605037819</v>
      </c>
      <c r="T4" s="70">
        <f>IF(RES_hh_tes_in!T4=0,"",RES_hh_tes_in!T4/RES_hh_fec_in!T4)</f>
        <v>0.79699112805217576</v>
      </c>
      <c r="U4" s="70">
        <f>IF(RES_hh_tes_in!U4=0,"",RES_hh_tes_in!U4/RES_hh_fec_in!U4)</f>
        <v>0.83527461929901992</v>
      </c>
      <c r="V4" s="70">
        <f>IF(RES_hh_tes_in!V4=0,"",RES_hh_tes_in!V4/RES_hh_fec_in!V4)</f>
        <v>0.82992124832404068</v>
      </c>
      <c r="W4" s="70">
        <f>IF(RES_hh_tes_in!W4=0,"",RES_hh_tes_in!W4/RES_hh_fec_in!W4)</f>
        <v>0.86390869143932869</v>
      </c>
      <c r="DA4" s="88" t="s">
        <v>721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0.63912142568694075</v>
      </c>
      <c r="D5" s="78">
        <f>IF(RES_hh_tes_in!D5=0,"",RES_hh_tes_in!D5/RES_hh_fec_in!D5)</f>
        <v>0.64454317538086614</v>
      </c>
      <c r="E5" s="78">
        <f>IF(RES_hh_tes_in!E5=0,"",RES_hh_tes_in!E5/RES_hh_fec_in!E5)</f>
        <v>0.65023042545870013</v>
      </c>
      <c r="F5" s="78">
        <f>IF(RES_hh_tes_in!F5=0,"",RES_hh_tes_in!F5/RES_hh_fec_in!F5)</f>
        <v>0.65611222953622561</v>
      </c>
      <c r="G5" s="78">
        <f>IF(RES_hh_tes_in!G5=0,"",RES_hh_tes_in!G5/RES_hh_fec_in!G5)</f>
        <v>0.66222823473784476</v>
      </c>
      <c r="H5" s="78">
        <f>IF(RES_hh_tes_in!H5=0,"",RES_hh_tes_in!H5/RES_hh_fec_in!H5)</f>
        <v>0.66855657284671566</v>
      </c>
      <c r="I5" s="78">
        <f>IF(RES_hh_tes_in!I5=0,"",RES_hh_tes_in!I5/RES_hh_fec_in!I5)</f>
        <v>0.67508992697879422</v>
      </c>
      <c r="J5" s="78">
        <f>IF(RES_hh_tes_in!J5=0,"",RES_hh_tes_in!J5/RES_hh_fec_in!J5)</f>
        <v>0.68183769372141745</v>
      </c>
      <c r="K5" s="78">
        <f>IF(RES_hh_tes_in!K5=0,"",RES_hh_tes_in!K5/RES_hh_fec_in!K5)</f>
        <v>0.68878727738547441</v>
      </c>
      <c r="L5" s="78">
        <f>IF(RES_hh_tes_in!L5=0,"",RES_hh_tes_in!L5/RES_hh_fec_in!L5)</f>
        <v>0.69589962061279287</v>
      </c>
      <c r="M5" s="78">
        <f>IF(RES_hh_tes_in!M5=0,"",RES_hh_tes_in!M5/RES_hh_fec_in!M5)</f>
        <v>0.70316961146534862</v>
      </c>
      <c r="N5" s="78">
        <f>IF(RES_hh_tes_in!N5=0,"",RES_hh_tes_in!N5/RES_hh_fec_in!N5)</f>
        <v>0.71024727316397895</v>
      </c>
      <c r="O5" s="78">
        <f>IF(RES_hh_tes_in!O5=0,"",RES_hh_tes_in!O5/RES_hh_fec_in!O5)</f>
        <v>0.71702040703433145</v>
      </c>
      <c r="P5" s="78">
        <f>IF(RES_hh_tes_in!P5=0,"",RES_hh_tes_in!P5/RES_hh_fec_in!P5)</f>
        <v>0.72410674544401377</v>
      </c>
      <c r="Q5" s="78">
        <f>IF(RES_hh_tes_in!Q5=0,"",RES_hh_tes_in!Q5/RES_hh_fec_in!Q5)</f>
        <v>0.7344472282586969</v>
      </c>
      <c r="R5" s="78">
        <f>IF(RES_hh_tes_in!R5=0,"",RES_hh_tes_in!R5/RES_hh_fec_in!R5)</f>
        <v>0.75228024031287866</v>
      </c>
      <c r="S5" s="78" t="str">
        <f>IF(RES_hh_tes_in!S5=0,"",RES_hh_tes_in!S5/RES_hh_fec_in!S5)</f>
        <v/>
      </c>
      <c r="T5" s="78">
        <f>IF(RES_hh_tes_in!T5=0,"",RES_hh_tes_in!T5/RES_hh_fec_in!T5)</f>
        <v>0.79863130704852159</v>
      </c>
      <c r="U5" s="78">
        <f>IF(RES_hh_tes_in!U5=0,"",RES_hh_tes_in!U5/RES_hh_fec_in!U5)</f>
        <v>0.82030692898367386</v>
      </c>
      <c r="V5" s="78">
        <f>IF(RES_hh_tes_in!V5=0,"",RES_hh_tes_in!V5/RES_hh_fec_in!V5)</f>
        <v>0.83763659976593019</v>
      </c>
      <c r="W5" s="78">
        <f>IF(RES_hh_tes_in!W5=0,"",RES_hh_tes_in!W5/RES_hh_fec_in!W5)</f>
        <v>0.8500877330103277</v>
      </c>
      <c r="DA5" s="89" t="s">
        <v>722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0.5380011814673008</v>
      </c>
      <c r="D6" s="78">
        <f>IF(RES_hh_tes_in!D6=0,"",RES_hh_tes_in!D6/RES_hh_fec_in!D6)</f>
        <v>0.54460083618154531</v>
      </c>
      <c r="E6" s="78">
        <f>IF(RES_hh_tes_in!E6=0,"",RES_hh_tes_in!E6/RES_hh_fec_in!E6)</f>
        <v>0.55142887512871042</v>
      </c>
      <c r="F6" s="78">
        <f>IF(RES_hh_tes_in!F6=0,"",RES_hh_tes_in!F6/RES_hh_fec_in!F6)</f>
        <v>0.55822278905846789</v>
      </c>
      <c r="G6" s="78">
        <f>IF(RES_hh_tes_in!G6=0,"",RES_hh_tes_in!G6/RES_hh_fec_in!G6)</f>
        <v>0.565211233994661</v>
      </c>
      <c r="H6" s="78">
        <f>IF(RES_hh_tes_in!H6=0,"",RES_hh_tes_in!H6/RES_hh_fec_in!H6)</f>
        <v>0.57235945395305143</v>
      </c>
      <c r="I6" s="78">
        <f>IF(RES_hh_tes_in!I6=0,"",RES_hh_tes_in!I6/RES_hh_fec_in!I6)</f>
        <v>0.57971695262104828</v>
      </c>
      <c r="J6" s="78">
        <f>IF(RES_hh_tes_in!J6=0,"",RES_hh_tes_in!J6/RES_hh_fec_in!J6)</f>
        <v>0.58750220285728216</v>
      </c>
      <c r="K6" s="78">
        <f>IF(RES_hh_tes_in!K6=0,"",RES_hh_tes_in!K6/RES_hh_fec_in!K6)</f>
        <v>0.59589251619091188</v>
      </c>
      <c r="L6" s="78">
        <f>IF(RES_hh_tes_in!L6=0,"",RES_hh_tes_in!L6/RES_hh_fec_in!L6)</f>
        <v>0.60492057024585377</v>
      </c>
      <c r="M6" s="78">
        <f>IF(RES_hh_tes_in!M6=0,"",RES_hh_tes_in!M6/RES_hh_fec_in!M6)</f>
        <v>0.61934494551232855</v>
      </c>
      <c r="N6" s="78">
        <f>IF(RES_hh_tes_in!N6=0,"",RES_hh_tes_in!N6/RES_hh_fec_in!N6)</f>
        <v>0.64055564820119926</v>
      </c>
      <c r="O6" s="78">
        <f>IF(RES_hh_tes_in!O6=0,"",RES_hh_tes_in!O6/RES_hh_fec_in!O6)</f>
        <v>0.6693380079374156</v>
      </c>
      <c r="P6" s="78">
        <f>IF(RES_hh_tes_in!P6=0,"",RES_hh_tes_in!P6/RES_hh_fec_in!P6)</f>
        <v>0.70232039361297027</v>
      </c>
      <c r="Q6" s="78">
        <f>IF(RES_hh_tes_in!Q6=0,"",RES_hh_tes_in!Q6/RES_hh_fec_in!Q6)</f>
        <v>0.72961280544615459</v>
      </c>
      <c r="R6" s="78">
        <f>IF(RES_hh_tes_in!R6=0,"",RES_hh_tes_in!R6/RES_hh_fec_in!R6)</f>
        <v>0.74294190746060174</v>
      </c>
      <c r="S6" s="78">
        <f>IF(RES_hh_tes_in!S6=0,"",RES_hh_tes_in!S6/RES_hh_fec_in!S6)</f>
        <v>0.75244298046963287</v>
      </c>
      <c r="T6" s="78">
        <f>IF(RES_hh_tes_in!T6=0,"",RES_hh_tes_in!T6/RES_hh_fec_in!T6)</f>
        <v>0.75938508785269343</v>
      </c>
      <c r="U6" s="78">
        <f>IF(RES_hh_tes_in!U6=0,"",RES_hh_tes_in!U6/RES_hh_fec_in!U6)</f>
        <v>0.76480361480216064</v>
      </c>
      <c r="V6" s="78">
        <f>IF(RES_hh_tes_in!V6=0,"",RES_hh_tes_in!V6/RES_hh_fec_in!V6)</f>
        <v>0.76955294114417261</v>
      </c>
      <c r="W6" s="78">
        <f>IF(RES_hh_tes_in!W6=0,"",RES_hh_tes_in!W6/RES_hh_fec_in!W6)</f>
        <v>0.7726998376182791</v>
      </c>
      <c r="DA6" s="89" t="s">
        <v>723</v>
      </c>
    </row>
    <row r="7" spans="1:105" ht="12" customHeight="1" x14ac:dyDescent="0.25">
      <c r="A7" s="28" t="s">
        <v>205</v>
      </c>
      <c r="B7" s="78"/>
      <c r="C7" s="78">
        <f>IF(RES_hh_tes_in!C7=0,"",RES_hh_tes_in!C7/RES_hh_fec_in!C7)</f>
        <v>0.51123538488766884</v>
      </c>
      <c r="D7" s="78">
        <f>IF(RES_hh_tes_in!D7=0,"",RES_hh_tes_in!D7/RES_hh_fec_in!D7)</f>
        <v>0.51770434843898627</v>
      </c>
      <c r="E7" s="78">
        <f>IF(RES_hh_tes_in!E7=0,"",RES_hh_tes_in!E7/RES_hh_fec_in!E7)</f>
        <v>0.52440294644689045</v>
      </c>
      <c r="F7" s="78">
        <f>IF(RES_hh_tes_in!F7=0,"",RES_hh_tes_in!F7/RES_hh_fec_in!F7)</f>
        <v>0.53106961932880625</v>
      </c>
      <c r="G7" s="78">
        <f>IF(RES_hh_tes_in!G7=0,"",RES_hh_tes_in!G7/RES_hh_fec_in!G7)</f>
        <v>0.53793203563939185</v>
      </c>
      <c r="H7" s="78">
        <f>IF(RES_hh_tes_in!H7=0,"",RES_hh_tes_in!H7/RES_hh_fec_in!H7)</f>
        <v>0.54495547419024448</v>
      </c>
      <c r="I7" s="78">
        <f>IF(RES_hh_tes_in!I7=0,"",RES_hh_tes_in!I7/RES_hh_fec_in!I7)</f>
        <v>0.55218910838363622</v>
      </c>
      <c r="J7" s="78">
        <f>IF(RES_hh_tes_in!J7=0,"",RES_hh_tes_in!J7/RES_hh_fec_in!J7)</f>
        <v>0.55985025722699644</v>
      </c>
      <c r="K7" s="78">
        <f>IF(RES_hh_tes_in!K7=0,"",RES_hh_tes_in!K7/RES_hh_fec_in!K7)</f>
        <v>0.56811514327421375</v>
      </c>
      <c r="L7" s="78">
        <f>IF(RES_hh_tes_in!L7=0,"",RES_hh_tes_in!L7/RES_hh_fec_in!L7)</f>
        <v>0.57701596404673572</v>
      </c>
      <c r="M7" s="78">
        <f>IF(RES_hh_tes_in!M7=0,"",RES_hh_tes_in!M7/RES_hh_fec_in!M7)</f>
        <v>0.59128406974161973</v>
      </c>
      <c r="N7" s="78">
        <f>IF(RES_hh_tes_in!N7=0,"",RES_hh_tes_in!N7/RES_hh_fec_in!N7)</f>
        <v>0.61229902617687404</v>
      </c>
      <c r="O7" s="78">
        <f>IF(RES_hh_tes_in!O7=0,"",RES_hh_tes_in!O7/RES_hh_fec_in!O7)</f>
        <v>0.64084156676612691</v>
      </c>
      <c r="P7" s="78">
        <f>IF(RES_hh_tes_in!P7=0,"",RES_hh_tes_in!P7/RES_hh_fec_in!P7)</f>
        <v>0.67356166259401917</v>
      </c>
      <c r="Q7" s="78">
        <f>IF(RES_hh_tes_in!Q7=0,"",RES_hh_tes_in!Q7/RES_hh_fec_in!Q7)</f>
        <v>0.70064093723163712</v>
      </c>
      <c r="R7" s="78">
        <f>IF(RES_hh_tes_in!R7=0,"",RES_hh_tes_in!R7/RES_hh_fec_in!R7)</f>
        <v>0.71388618689786798</v>
      </c>
      <c r="S7" s="78">
        <f>IF(RES_hh_tes_in!S7=0,"",RES_hh_tes_in!S7/RES_hh_fec_in!S7)</f>
        <v>0.72336299986012875</v>
      </c>
      <c r="T7" s="78">
        <f>IF(RES_hh_tes_in!T7=0,"",RES_hh_tes_in!T7/RES_hh_fec_in!T7)</f>
        <v>0.73030561658253734</v>
      </c>
      <c r="U7" s="78">
        <f>IF(RES_hh_tes_in!U7=0,"",RES_hh_tes_in!U7/RES_hh_fec_in!U7)</f>
        <v>0.73571361207777974</v>
      </c>
      <c r="V7" s="78">
        <f>IF(RES_hh_tes_in!V7=0,"",RES_hh_tes_in!V7/RES_hh_fec_in!V7)</f>
        <v>0.74040560733609917</v>
      </c>
      <c r="W7" s="78">
        <f>IF(RES_hh_tes_in!W7=0,"",RES_hh_tes_in!W7/RES_hh_fec_in!W7)</f>
        <v>0.74343786663470457</v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0.59787050264392416</v>
      </c>
      <c r="D8" s="78">
        <f>IF(RES_hh_tes_in!D8=0,"",RES_hh_tes_in!D8/RES_hh_fec_in!D8)</f>
        <v>0.60798452922024515</v>
      </c>
      <c r="E8" s="78">
        <f>IF(RES_hh_tes_in!E8=0,"",RES_hh_tes_in!E8/RES_hh_fec_in!E8)</f>
        <v>0.61810301630020992</v>
      </c>
      <c r="F8" s="78">
        <f>IF(RES_hh_tes_in!F8=0,"",RES_hh_tes_in!F8/RES_hh_fec_in!F8)</f>
        <v>0.62809687218235788</v>
      </c>
      <c r="G8" s="78">
        <f>IF(RES_hh_tes_in!G8=0,"",RES_hh_tes_in!G8/RES_hh_fec_in!G8)</f>
        <v>0.63808515885374562</v>
      </c>
      <c r="H8" s="78">
        <f>IF(RES_hh_tes_in!H8=0,"",RES_hh_tes_in!H8/RES_hh_fec_in!H8)</f>
        <v>0.64805453978039884</v>
      </c>
      <c r="I8" s="78">
        <f>IF(RES_hh_tes_in!I8=0,"",RES_hh_tes_in!I8/RES_hh_fec_in!I8)</f>
        <v>0.65803560221887158</v>
      </c>
      <c r="J8" s="78">
        <f>IF(RES_hh_tes_in!J8=0,"",RES_hh_tes_in!J8/RES_hh_fec_in!J8)</f>
        <v>0.66815079187145177</v>
      </c>
      <c r="K8" s="78">
        <f>IF(RES_hh_tes_in!K8=0,"",RES_hh_tes_in!K8/RES_hh_fec_in!K8)</f>
        <v>0.67850578265656658</v>
      </c>
      <c r="L8" s="78">
        <f>IF(RES_hh_tes_in!L8=0,"",RES_hh_tes_in!L8/RES_hh_fec_in!L8)</f>
        <v>0.68913158692656662</v>
      </c>
      <c r="M8" s="78">
        <f>IF(RES_hh_tes_in!M8=0,"",RES_hh_tes_in!M8/RES_hh_fec_in!M8)</f>
        <v>0.70272935330271458</v>
      </c>
      <c r="N8" s="78">
        <f>IF(RES_hh_tes_in!N8=0,"",RES_hh_tes_in!N8/RES_hh_fec_in!N8)</f>
        <v>0.72019339231344326</v>
      </c>
      <c r="O8" s="78">
        <f>IF(RES_hh_tes_in!O8=0,"",RES_hh_tes_in!O8/RES_hh_fec_in!O8)</f>
        <v>0.74204514655489129</v>
      </c>
      <c r="P8" s="78">
        <f>IF(RES_hh_tes_in!P8=0,"",RES_hh_tes_in!P8/RES_hh_fec_in!P8)</f>
        <v>0.7663341748027005</v>
      </c>
      <c r="Q8" s="78">
        <f>IF(RES_hh_tes_in!Q8=0,"",RES_hh_tes_in!Q8/RES_hh_fec_in!Q8)</f>
        <v>0.78696642665702543</v>
      </c>
      <c r="R8" s="78">
        <f>IF(RES_hh_tes_in!R8=0,"",RES_hh_tes_in!R8/RES_hh_fec_in!R8)</f>
        <v>0.79875870697729268</v>
      </c>
      <c r="S8" s="78">
        <f>IF(RES_hh_tes_in!S8=0,"",RES_hh_tes_in!S8/RES_hh_fec_in!S8)</f>
        <v>0.80792125858999897</v>
      </c>
      <c r="T8" s="78">
        <f>IF(RES_hh_tes_in!T8=0,"",RES_hh_tes_in!T8/RES_hh_fec_in!T8)</f>
        <v>0.8152889081164556</v>
      </c>
      <c r="U8" s="78">
        <f>IF(RES_hh_tes_in!U8=0,"",RES_hh_tes_in!U8/RES_hh_fec_in!U8)</f>
        <v>0.82149088032796025</v>
      </c>
      <c r="V8" s="78">
        <f>IF(RES_hh_tes_in!V8=0,"",RES_hh_tes_in!V8/RES_hh_fec_in!V8)</f>
        <v>0.82693796411570375</v>
      </c>
      <c r="W8" s="78">
        <f>IF(RES_hh_tes_in!W8=0,"",RES_hh_tes_in!W8/RES_hh_fec_in!W8)</f>
        <v>0.83082609369498761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0.56623548089444531</v>
      </c>
      <c r="D9" s="78">
        <f>IF(RES_hh_tes_in!D9=0,"",RES_hh_tes_in!D9/RES_hh_fec_in!D9)</f>
        <v>0.57769707569110473</v>
      </c>
      <c r="E9" s="78">
        <f>IF(RES_hh_tes_in!E9=0,"",RES_hh_tes_in!E9/RES_hh_fec_in!E9)</f>
        <v>0.58926762986636583</v>
      </c>
      <c r="F9" s="78">
        <f>IF(RES_hh_tes_in!F9=0,"",RES_hh_tes_in!F9/RES_hh_fec_in!F9)</f>
        <v>0.60093602065867713</v>
      </c>
      <c r="G9" s="78">
        <f>IF(RES_hh_tes_in!G9=0,"",RES_hh_tes_in!G9/RES_hh_fec_in!G9)</f>
        <v>0.61269119139990291</v>
      </c>
      <c r="H9" s="78">
        <f>IF(RES_hh_tes_in!H9=0,"",RES_hh_tes_in!H9/RES_hh_fec_in!H9)</f>
        <v>0.62451996892955985</v>
      </c>
      <c r="I9" s="78">
        <f>IF(RES_hh_tes_in!I9=0,"",RES_hh_tes_in!I9/RES_hh_fec_in!I9)</f>
        <v>0.63640503147597871</v>
      </c>
      <c r="J9" s="78">
        <f>IF(RES_hh_tes_in!J9=0,"",RES_hh_tes_in!J9/RES_hh_fec_in!J9)</f>
        <v>0.64830903063634682</v>
      </c>
      <c r="K9" s="78">
        <f>IF(RES_hh_tes_in!K9=0,"",RES_hh_tes_in!K9/RES_hh_fec_in!K9)</f>
        <v>0.66018256079315674</v>
      </c>
      <c r="L9" s="78">
        <f>IF(RES_hh_tes_in!L9=0,"",RES_hh_tes_in!L9/RES_hh_fec_in!L9)</f>
        <v>0.67198177154329408</v>
      </c>
      <c r="M9" s="78">
        <f>IF(RES_hh_tes_in!M9=0,"",RES_hh_tes_in!M9/RES_hh_fec_in!M9)</f>
        <v>0.68284837711074375</v>
      </c>
      <c r="N9" s="78">
        <f>IF(RES_hh_tes_in!N9=0,"",RES_hh_tes_in!N9/RES_hh_fec_in!N9)</f>
        <v>0.69232162999707958</v>
      </c>
      <c r="O9" s="78">
        <f>IF(RES_hh_tes_in!O9=0,"",RES_hh_tes_in!O9/RES_hh_fec_in!O9)</f>
        <v>0.70015227415175607</v>
      </c>
      <c r="P9" s="78">
        <f>IF(RES_hh_tes_in!P9=0,"",RES_hh_tes_in!P9/RES_hh_fec_in!P9)</f>
        <v>0.70701120054803734</v>
      </c>
      <c r="Q9" s="78">
        <f>IF(RES_hh_tes_in!Q9=0,"",RES_hh_tes_in!Q9/RES_hh_fec_in!Q9)</f>
        <v>0.71517690306343185</v>
      </c>
      <c r="R9" s="78">
        <f>IF(RES_hh_tes_in!R9=0,"",RES_hh_tes_in!R9/RES_hh_fec_in!R9)</f>
        <v>0.72721697357123083</v>
      </c>
      <c r="S9" s="78" t="str">
        <f>IF(RES_hh_tes_in!S9=0,"",RES_hh_tes_in!S9/RES_hh_fec_in!S9)</f>
        <v/>
      </c>
      <c r="T9" s="78" t="str">
        <f>IF(RES_hh_tes_in!T9=0,"",RES_hh_tes_in!T9/RES_hh_fec_in!T9)</f>
        <v/>
      </c>
      <c r="U9" s="78" t="str">
        <f>IF(RES_hh_tes_in!U9=0,"",RES_hh_tes_in!U9/RES_hh_fec_in!U9)</f>
        <v/>
      </c>
      <c r="V9" s="78" t="str">
        <f>IF(RES_hh_tes_in!V9=0,"",RES_hh_tes_in!V9/RES_hh_fec_in!V9)</f>
        <v/>
      </c>
      <c r="W9" s="78">
        <f>IF(RES_hh_tes_in!W9=0,"",RES_hh_tes_in!W9/RES_hh_fec_in!W9)</f>
        <v>0.78565200940472679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 t="str">
        <f>IF(RES_hh_tes_in!C11=0,"",RES_hh_tes_in!C11/RES_hh_fec_in!C11)</f>
        <v/>
      </c>
      <c r="D11" s="78" t="str">
        <f>IF(RES_hh_tes_in!D11=0,"",RES_hh_tes_in!D11/RES_hh_fec_in!D11)</f>
        <v/>
      </c>
      <c r="E11" s="78" t="str">
        <f>IF(RES_hh_tes_in!E11=0,"",RES_hh_tes_in!E11/RES_hh_fec_in!E11)</f>
        <v/>
      </c>
      <c r="F11" s="78" t="str">
        <f>IF(RES_hh_tes_in!F11=0,"",RES_hh_tes_in!F11/RES_hh_fec_in!F11)</f>
        <v/>
      </c>
      <c r="G11" s="78" t="str">
        <f>IF(RES_hh_tes_in!G11=0,"",RES_hh_tes_in!G11/RES_hh_fec_in!G11)</f>
        <v/>
      </c>
      <c r="H11" s="78" t="str">
        <f>IF(RES_hh_tes_in!H11=0,"",RES_hh_tes_in!H11/RES_hh_fec_in!H11)</f>
        <v/>
      </c>
      <c r="I11" s="78" t="str">
        <f>IF(RES_hh_tes_in!I11=0,"",RES_hh_tes_in!I11/RES_hh_fec_in!I11)</f>
        <v/>
      </c>
      <c r="J11" s="78" t="str">
        <f>IF(RES_hh_tes_in!J11=0,"",RES_hh_tes_in!J11/RES_hh_fec_in!J11)</f>
        <v/>
      </c>
      <c r="K11" s="78" t="str">
        <f>IF(RES_hh_tes_in!K11=0,"",RES_hh_tes_in!K11/RES_hh_fec_in!K11)</f>
        <v/>
      </c>
      <c r="L11" s="78" t="str">
        <f>IF(RES_hh_tes_in!L11=0,"",RES_hh_tes_in!L11/RES_hh_fec_in!L11)</f>
        <v/>
      </c>
      <c r="M11" s="78" t="str">
        <f>IF(RES_hh_tes_in!M11=0,"",RES_hh_tes_in!M11/RES_hh_fec_in!M11)</f>
        <v/>
      </c>
      <c r="N11" s="78" t="str">
        <f>IF(RES_hh_tes_in!N11=0,"",RES_hh_tes_in!N11/RES_hh_fec_in!N11)</f>
        <v/>
      </c>
      <c r="O11" s="78" t="str">
        <f>IF(RES_hh_tes_in!O11=0,"",RES_hh_tes_in!O11/RES_hh_fec_in!O11)</f>
        <v/>
      </c>
      <c r="P11" s="78" t="str">
        <f>IF(RES_hh_tes_in!P11=0,"",RES_hh_tes_in!P11/RES_hh_fec_in!P11)</f>
        <v/>
      </c>
      <c r="Q11" s="78" t="str">
        <f>IF(RES_hh_tes_in!Q11=0,"",RES_hh_tes_in!Q11/RES_hh_fec_in!Q11)</f>
        <v/>
      </c>
      <c r="R11" s="78" t="str">
        <f>IF(RES_hh_tes_in!R11=0,"",RES_hh_tes_in!R11/RES_hh_fec_in!R11)</f>
        <v/>
      </c>
      <c r="S11" s="78" t="str">
        <f>IF(RES_hh_tes_in!S11=0,"",RES_hh_tes_in!S11/RES_hh_fec_in!S11)</f>
        <v/>
      </c>
      <c r="T11" s="78" t="str">
        <f>IF(RES_hh_tes_in!T11=0,"",RES_hh_tes_in!T11/RES_hh_fec_in!T11)</f>
        <v/>
      </c>
      <c r="U11" s="78" t="str">
        <f>IF(RES_hh_tes_in!U11=0,"",RES_hh_tes_in!U11/RES_hh_fec_in!U11)</f>
        <v/>
      </c>
      <c r="V11" s="78" t="str">
        <f>IF(RES_hh_tes_in!V11=0,"",RES_hh_tes_in!V11/RES_hh_fec_in!V11)</f>
        <v/>
      </c>
      <c r="W11" s="78" t="str">
        <f>IF(RES_hh_tes_in!W11=0,"",RES_hh_tes_in!W11/RES_hh_fec_in!W11)</f>
        <v/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1.5086904545844884</v>
      </c>
      <c r="D12" s="78">
        <f>IF(RES_hh_tes_in!D12=0,"",RES_hh_tes_in!D12/RES_hh_fec_in!D12)</f>
        <v>1.6220521883426851</v>
      </c>
      <c r="E12" s="78">
        <f>IF(RES_hh_tes_in!E12=0,"",RES_hh_tes_in!E12/RES_hh_fec_in!E12)</f>
        <v>1.7386606210498441</v>
      </c>
      <c r="F12" s="78">
        <f>IF(RES_hh_tes_in!F12=0,"",RES_hh_tes_in!F12/RES_hh_fec_in!F12)</f>
        <v>1.8580310292710265</v>
      </c>
      <c r="G12" s="78">
        <f>IF(RES_hh_tes_in!G12=0,"",RES_hh_tes_in!G12/RES_hh_fec_in!G12)</f>
        <v>1.9805661158702967</v>
      </c>
      <c r="H12" s="78">
        <f>IF(RES_hh_tes_in!H12=0,"",RES_hh_tes_in!H12/RES_hh_fec_in!H12)</f>
        <v>2.1061898948869673</v>
      </c>
      <c r="I12" s="78">
        <f>IF(RES_hh_tes_in!I12=0,"",RES_hh_tes_in!I12/RES_hh_fec_in!I12)</f>
        <v>2.2349737815654427</v>
      </c>
      <c r="J12" s="78">
        <f>IF(RES_hh_tes_in!J12=0,"",RES_hh_tes_in!J12/RES_hh_fec_in!J12)</f>
        <v>2.3672722793809275</v>
      </c>
      <c r="K12" s="78">
        <f>IF(RES_hh_tes_in!K12=0,"",RES_hh_tes_in!K12/RES_hh_fec_in!K12)</f>
        <v>2.5033477480400643</v>
      </c>
      <c r="L12" s="78">
        <f>IF(RES_hh_tes_in!L12=0,"",RES_hh_tes_in!L12/RES_hh_fec_in!L12)</f>
        <v>2.6431996274532752</v>
      </c>
      <c r="M12" s="78">
        <f>IF(RES_hh_tes_in!M12=0,"",RES_hh_tes_in!M12/RES_hh_fec_in!M12)</f>
        <v>2.7969777874833328</v>
      </c>
      <c r="N12" s="78">
        <f>IF(RES_hh_tes_in!N12=0,"",RES_hh_tes_in!N12/RES_hh_fec_in!N12)</f>
        <v>2.9672606158070729</v>
      </c>
      <c r="O12" s="78">
        <f>IF(RES_hh_tes_in!O12=0,"",RES_hh_tes_in!O12/RES_hh_fec_in!O12)</f>
        <v>3.1523274696221248</v>
      </c>
      <c r="P12" s="78">
        <f>IF(RES_hh_tes_in!P12=0,"",RES_hh_tes_in!P12/RES_hh_fec_in!P12)</f>
        <v>3.3380883265235335</v>
      </c>
      <c r="Q12" s="78">
        <f>IF(RES_hh_tes_in!Q12=0,"",RES_hh_tes_in!Q12/RES_hh_fec_in!Q12)</f>
        <v>3.4903634333505544</v>
      </c>
      <c r="R12" s="78">
        <f>IF(RES_hh_tes_in!R12=0,"",RES_hh_tes_in!R12/RES_hh_fec_in!R12)</f>
        <v>3.5509029761683113</v>
      </c>
      <c r="S12" s="78">
        <f>IF(RES_hh_tes_in!S12=0,"",RES_hh_tes_in!S12/RES_hh_fec_in!S12)</f>
        <v>3.589222130669929</v>
      </c>
      <c r="T12" s="78">
        <f>IF(RES_hh_tes_in!T12=0,"",RES_hh_tes_in!T12/RES_hh_fec_in!T12)</f>
        <v>3.6137987321718823</v>
      </c>
      <c r="U12" s="78">
        <f>IF(RES_hh_tes_in!U12=0,"",RES_hh_tes_in!U12/RES_hh_fec_in!U12)</f>
        <v>3.6333583361395423</v>
      </c>
      <c r="V12" s="78">
        <f>IF(RES_hh_tes_in!V12=0,"",RES_hh_tes_in!V12/RES_hh_fec_in!V12)</f>
        <v>3.6569692404517742</v>
      </c>
      <c r="W12" s="78">
        <f>IF(RES_hh_tes_in!W12=0,"",RES_hh_tes_in!W12/RES_hh_fec_in!W12)</f>
        <v>3.6839613328956653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0.71873344622768764</v>
      </c>
      <c r="D13" s="79">
        <f>IF(RES_hh_tes_in!D13=0,"",RES_hh_tes_in!D13/RES_hh_fec_in!D13)</f>
        <v>0.72241978301790333</v>
      </c>
      <c r="E13" s="79">
        <f>IF(RES_hh_tes_in!E13=0,"",RES_hh_tes_in!E13/RES_hh_fec_in!E13)</f>
        <v>0.72620069503707041</v>
      </c>
      <c r="F13" s="79">
        <f>IF(RES_hh_tes_in!F13=0,"",RES_hh_tes_in!F13/RES_hh_fec_in!F13)</f>
        <v>0.72999438067047806</v>
      </c>
      <c r="G13" s="79">
        <f>IF(RES_hh_tes_in!G13=0,"",RES_hh_tes_in!G13/RES_hh_fec_in!G13)</f>
        <v>0.73387510560735059</v>
      </c>
      <c r="H13" s="79">
        <f>IF(RES_hh_tes_in!H13=0,"",RES_hh_tes_in!H13/RES_hh_fec_in!H13)</f>
        <v>0.73783372796550095</v>
      </c>
      <c r="I13" s="79">
        <f>IF(RES_hh_tes_in!I13=0,"",RES_hh_tes_in!I13/RES_hh_fec_in!I13)</f>
        <v>0.74188847097120791</v>
      </c>
      <c r="J13" s="79">
        <f>IF(RES_hh_tes_in!J13=0,"",RES_hh_tes_in!J13/RES_hh_fec_in!J13)</f>
        <v>0.74611411440505071</v>
      </c>
      <c r="K13" s="79">
        <f>IF(RES_hh_tes_in!K13=0,"",RES_hh_tes_in!K13/RES_hh_fec_in!K13)</f>
        <v>0.75057402214971392</v>
      </c>
      <c r="L13" s="79">
        <f>IF(RES_hh_tes_in!L13=0,"",RES_hh_tes_in!L13/RES_hh_fec_in!L13)</f>
        <v>0.75528469819238797</v>
      </c>
      <c r="M13" s="79">
        <f>IF(RES_hh_tes_in!M13=0,"",RES_hh_tes_in!M13/RES_hh_fec_in!M13)</f>
        <v>0.76154799604632373</v>
      </c>
      <c r="N13" s="79">
        <f>IF(RES_hh_tes_in!N13=0,"",RES_hh_tes_in!N13/RES_hh_fec_in!N13)</f>
        <v>0.7697502893393422</v>
      </c>
      <c r="O13" s="79">
        <f>IF(RES_hh_tes_in!O13=0,"",RES_hh_tes_in!O13/RES_hh_fec_in!O13)</f>
        <v>0.78039871711717035</v>
      </c>
      <c r="P13" s="79">
        <f>IF(RES_hh_tes_in!P13=0,"",RES_hh_tes_in!P13/RES_hh_fec_in!P13)</f>
        <v>0.79313969456171785</v>
      </c>
      <c r="Q13" s="79">
        <f>IF(RES_hh_tes_in!Q13=0,"",RES_hh_tes_in!Q13/RES_hh_fec_in!Q13)</f>
        <v>0.80668194492959067</v>
      </c>
      <c r="R13" s="79">
        <f>IF(RES_hh_tes_in!R13=0,"",RES_hh_tes_in!R13/RES_hh_fec_in!R13)</f>
        <v>0.82123617689829109</v>
      </c>
      <c r="S13" s="79">
        <f>IF(RES_hh_tes_in!S13=0,"",RES_hh_tes_in!S13/RES_hh_fec_in!S13)</f>
        <v>0.83818482882274414</v>
      </c>
      <c r="T13" s="79">
        <f>IF(RES_hh_tes_in!T13=0,"",RES_hh_tes_in!T13/RES_hh_fec_in!T13)</f>
        <v>0.85533398811954464</v>
      </c>
      <c r="U13" s="79">
        <f>IF(RES_hh_tes_in!U13=0,"",RES_hh_tes_in!U13/RES_hh_fec_in!U13)</f>
        <v>0.87049607425905551</v>
      </c>
      <c r="V13" s="79">
        <f>IF(RES_hh_tes_in!V13=0,"",RES_hh_tes_in!V13/RES_hh_fec_in!V13)</f>
        <v>0.88147722673712503</v>
      </c>
      <c r="W13" s="79">
        <f>IF(RES_hh_tes_in!W13=0,"",RES_hh_tes_in!W13/RES_hh_fec_in!W13)</f>
        <v>0.88699368033355608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 t="str">
        <f>IF(RES_hh_tes_in!C15=0,"",RES_hh_tes_in!C15/RES_hh_fec_in!C15)</f>
        <v/>
      </c>
      <c r="D15" s="70">
        <f>IF(RES_hh_tes_in!D15=0,"",RES_hh_tes_in!D15/RES_hh_fec_in!D15)</f>
        <v>3.129568193630706</v>
      </c>
      <c r="E15" s="70">
        <f>IF(RES_hh_tes_in!E15=0,"",RES_hh_tes_in!E15/RES_hh_fec_in!E15)</f>
        <v>3.2487578083949264</v>
      </c>
      <c r="F15" s="70">
        <f>IF(RES_hh_tes_in!F15=0,"",RES_hh_tes_in!F15/RES_hh_fec_in!F15)</f>
        <v>3.3680754293819408</v>
      </c>
      <c r="G15" s="70">
        <f>IF(RES_hh_tes_in!G15=0,"",RES_hh_tes_in!G15/RES_hh_fec_in!G15)</f>
        <v>3.4885268630443198</v>
      </c>
      <c r="H15" s="70">
        <f>IF(RES_hh_tes_in!H15=0,"",RES_hh_tes_in!H15/RES_hh_fec_in!H15)</f>
        <v>3.6099824749763045</v>
      </c>
      <c r="I15" s="70">
        <f>IF(RES_hh_tes_in!I15=0,"",RES_hh_tes_in!I15/RES_hh_fec_in!I15)</f>
        <v>3.7326833018242893</v>
      </c>
      <c r="J15" s="70">
        <f>IF(RES_hh_tes_in!J15=0,"",RES_hh_tes_in!J15/RES_hh_fec_in!J15)</f>
        <v>3.8576319470065212</v>
      </c>
      <c r="K15" s="70">
        <f>IF(RES_hh_tes_in!K15=0,"",RES_hh_tes_in!K15/RES_hh_fec_in!K15)</f>
        <v>3.9856714208878974</v>
      </c>
      <c r="L15" s="70">
        <f>IF(RES_hh_tes_in!L15=0,"",RES_hh_tes_in!L15/RES_hh_fec_in!L15)</f>
        <v>4.11701015284478</v>
      </c>
      <c r="M15" s="70">
        <f>IF(RES_hh_tes_in!M15=0,"",RES_hh_tes_in!M15/RES_hh_fec_in!M15)</f>
        <v>4.2738818922740993</v>
      </c>
      <c r="N15" s="70">
        <f>IF(RES_hh_tes_in!N15=0,"",RES_hh_tes_in!N15/RES_hh_fec_in!N15)</f>
        <v>4.4635628569506762</v>
      </c>
      <c r="O15" s="70">
        <f>IF(RES_hh_tes_in!O15=0,"",RES_hh_tes_in!O15/RES_hh_fec_in!O15)</f>
        <v>4.6900756879452201</v>
      </c>
      <c r="P15" s="70">
        <f>IF(RES_hh_tes_in!P15=0,"",RES_hh_tes_in!P15/RES_hh_fec_in!P15)</f>
        <v>4.935723975637309</v>
      </c>
      <c r="Q15" s="70">
        <f>IF(RES_hh_tes_in!Q15=0,"",RES_hh_tes_in!Q15/RES_hh_fec_in!Q15)</f>
        <v>5.1468300820490462</v>
      </c>
      <c r="R15" s="70">
        <f>IF(RES_hh_tes_in!R15=0,"",RES_hh_tes_in!R15/RES_hh_fec_in!R15)</f>
        <v>5.2792692324550661</v>
      </c>
      <c r="S15" s="70">
        <f>IF(RES_hh_tes_in!S15=0,"",RES_hh_tes_in!S15/RES_hh_fec_in!S15)</f>
        <v>5.3846842934950514</v>
      </c>
      <c r="T15" s="70">
        <f>IF(RES_hh_tes_in!T15=0,"",RES_hh_tes_in!T15/RES_hh_fec_in!T15)</f>
        <v>5.4727625898448107</v>
      </c>
      <c r="U15" s="70">
        <f>IF(RES_hh_tes_in!U15=0,"",RES_hh_tes_in!U15/RES_hh_fec_in!U15)</f>
        <v>5.5529465789911905</v>
      </c>
      <c r="V15" s="70">
        <f>IF(RES_hh_tes_in!V15=0,"",RES_hh_tes_in!V15/RES_hh_fec_in!V15)</f>
        <v>5.6347029274577807</v>
      </c>
      <c r="W15" s="70">
        <f>IF(RES_hh_tes_in!W15=0,"",RES_hh_tes_in!W15/RES_hh_fec_in!W15)</f>
        <v>5.7147435346253452</v>
      </c>
      <c r="DA15" s="88" t="s">
        <v>732</v>
      </c>
    </row>
    <row r="16" spans="1:105" ht="12" customHeight="1" x14ac:dyDescent="0.25">
      <c r="A16" s="28" t="s">
        <v>91</v>
      </c>
      <c r="B16" s="78"/>
      <c r="C16" s="78" t="str">
        <f>IF(RES_hh_tes_in!C16=0,"",RES_hh_tes_in!C16/RES_hh_fec_in!C16)</f>
        <v/>
      </c>
      <c r="D16" s="78">
        <f>IF(RES_hh_tes_in!D16=0,"",RES_hh_tes_in!D16/RES_hh_fec_in!D16)</f>
        <v>3.129568193630706</v>
      </c>
      <c r="E16" s="78">
        <f>IF(RES_hh_tes_in!E16=0,"",RES_hh_tes_in!E16/RES_hh_fec_in!E16)</f>
        <v>3.2487578083949264</v>
      </c>
      <c r="F16" s="78">
        <f>IF(RES_hh_tes_in!F16=0,"",RES_hh_tes_in!F16/RES_hh_fec_in!F16)</f>
        <v>3.3680754293819408</v>
      </c>
      <c r="G16" s="78">
        <f>IF(RES_hh_tes_in!G16=0,"",RES_hh_tes_in!G16/RES_hh_fec_in!G16)</f>
        <v>3.4885268630443198</v>
      </c>
      <c r="H16" s="78">
        <f>IF(RES_hh_tes_in!H16=0,"",RES_hh_tes_in!H16/RES_hh_fec_in!H16)</f>
        <v>3.6099824749763045</v>
      </c>
      <c r="I16" s="78">
        <f>IF(RES_hh_tes_in!I16=0,"",RES_hh_tes_in!I16/RES_hh_fec_in!I16)</f>
        <v>3.7326833018242893</v>
      </c>
      <c r="J16" s="78">
        <f>IF(RES_hh_tes_in!J16=0,"",RES_hh_tes_in!J16/RES_hh_fec_in!J16)</f>
        <v>3.8576319470065212</v>
      </c>
      <c r="K16" s="78">
        <f>IF(RES_hh_tes_in!K16=0,"",RES_hh_tes_in!K16/RES_hh_fec_in!K16)</f>
        <v>3.9856714208878974</v>
      </c>
      <c r="L16" s="78">
        <f>IF(RES_hh_tes_in!L16=0,"",RES_hh_tes_in!L16/RES_hh_fec_in!L16)</f>
        <v>4.11701015284478</v>
      </c>
      <c r="M16" s="78">
        <f>IF(RES_hh_tes_in!M16=0,"",RES_hh_tes_in!M16/RES_hh_fec_in!M16)</f>
        <v>4.2738818922740993</v>
      </c>
      <c r="N16" s="78">
        <f>IF(RES_hh_tes_in!N16=0,"",RES_hh_tes_in!N16/RES_hh_fec_in!N16)</f>
        <v>4.4635628569506762</v>
      </c>
      <c r="O16" s="78">
        <f>IF(RES_hh_tes_in!O16=0,"",RES_hh_tes_in!O16/RES_hh_fec_in!O16)</f>
        <v>4.6900756879452201</v>
      </c>
      <c r="P16" s="78">
        <f>IF(RES_hh_tes_in!P16=0,"",RES_hh_tes_in!P16/RES_hh_fec_in!P16)</f>
        <v>4.935723975637309</v>
      </c>
      <c r="Q16" s="78">
        <f>IF(RES_hh_tes_in!Q16=0,"",RES_hh_tes_in!Q16/RES_hh_fec_in!Q16)</f>
        <v>5.1468300820490462</v>
      </c>
      <c r="R16" s="78">
        <f>IF(RES_hh_tes_in!R16=0,"",RES_hh_tes_in!R16/RES_hh_fec_in!R16)</f>
        <v>5.2792692324550661</v>
      </c>
      <c r="S16" s="78">
        <f>IF(RES_hh_tes_in!S16=0,"",RES_hh_tes_in!S16/RES_hh_fec_in!S16)</f>
        <v>5.3846842934950514</v>
      </c>
      <c r="T16" s="78">
        <f>IF(RES_hh_tes_in!T16=0,"",RES_hh_tes_in!T16/RES_hh_fec_in!T16)</f>
        <v>5.4727625898448107</v>
      </c>
      <c r="U16" s="78">
        <f>IF(RES_hh_tes_in!U16=0,"",RES_hh_tes_in!U16/RES_hh_fec_in!U16)</f>
        <v>5.5529465789911905</v>
      </c>
      <c r="V16" s="78">
        <f>IF(RES_hh_tes_in!V16=0,"",RES_hh_tes_in!V16/RES_hh_fec_in!V16)</f>
        <v>5.6347029274577807</v>
      </c>
      <c r="W16" s="78">
        <f>IF(RES_hh_tes_in!W16=0,"",RES_hh_tes_in!W16/RES_hh_fec_in!W16)</f>
        <v>5.7147435346253452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0.57810645676493233</v>
      </c>
      <c r="D17" s="70">
        <f>IF(RES_hh_tes_in!D17=0,"",RES_hh_tes_in!D17/RES_hh_fec_in!D17)</f>
        <v>0.58330415713729633</v>
      </c>
      <c r="E17" s="70">
        <f>IF(RES_hh_tes_in!E17=0,"",RES_hh_tes_in!E17/RES_hh_fec_in!E17)</f>
        <v>0.59086844386542114</v>
      </c>
      <c r="F17" s="70">
        <f>IF(RES_hh_tes_in!F17=0,"",RES_hh_tes_in!F17/RES_hh_fec_in!F17)</f>
        <v>0.6090942323884514</v>
      </c>
      <c r="G17" s="70">
        <f>IF(RES_hh_tes_in!G17=0,"",RES_hh_tes_in!G17/RES_hh_fec_in!G17)</f>
        <v>0.60447894746957487</v>
      </c>
      <c r="H17" s="70">
        <f>IF(RES_hh_tes_in!H17=0,"",RES_hh_tes_in!H17/RES_hh_fec_in!H17)</f>
        <v>0.62387564436741605</v>
      </c>
      <c r="I17" s="70">
        <f>IF(RES_hh_tes_in!I17=0,"",RES_hh_tes_in!I17/RES_hh_fec_in!I17)</f>
        <v>0.61510739946190851</v>
      </c>
      <c r="J17" s="70">
        <f>IF(RES_hh_tes_in!J17=0,"",RES_hh_tes_in!J17/RES_hh_fec_in!J17)</f>
        <v>0.62135085372736054</v>
      </c>
      <c r="K17" s="70">
        <f>IF(RES_hh_tes_in!K17=0,"",RES_hh_tes_in!K17/RES_hh_fec_in!K17)</f>
        <v>0.63147123107767922</v>
      </c>
      <c r="L17" s="70">
        <f>IF(RES_hh_tes_in!L17=0,"",RES_hh_tes_in!L17/RES_hh_fec_in!L17)</f>
        <v>0.64686524132989931</v>
      </c>
      <c r="M17" s="70">
        <f>IF(RES_hh_tes_in!M17=0,"",RES_hh_tes_in!M17/RES_hh_fec_in!M17)</f>
        <v>0.67201068854215107</v>
      </c>
      <c r="N17" s="70">
        <f>IF(RES_hh_tes_in!N17=0,"",RES_hh_tes_in!N17/RES_hh_fec_in!N17)</f>
        <v>0.68072241934703137</v>
      </c>
      <c r="O17" s="70">
        <f>IF(RES_hh_tes_in!O17=0,"",RES_hh_tes_in!O17/RES_hh_fec_in!O17)</f>
        <v>0.70450068918111253</v>
      </c>
      <c r="P17" s="70">
        <f>IF(RES_hh_tes_in!P17=0,"",RES_hh_tes_in!P17/RES_hh_fec_in!P17)</f>
        <v>0.72218384435864591</v>
      </c>
      <c r="Q17" s="70">
        <f>IF(RES_hh_tes_in!Q17=0,"",RES_hh_tes_in!Q17/RES_hh_fec_in!Q17)</f>
        <v>0.72948594665401922</v>
      </c>
      <c r="R17" s="70">
        <f>IF(RES_hh_tes_in!R17=0,"",RES_hh_tes_in!R17/RES_hh_fec_in!R17)</f>
        <v>0.74709873400469462</v>
      </c>
      <c r="S17" s="70">
        <f>IF(RES_hh_tes_in!S17=0,"",RES_hh_tes_in!S17/RES_hh_fec_in!S17)</f>
        <v>0.76507687210745556</v>
      </c>
      <c r="T17" s="70">
        <f>IF(RES_hh_tes_in!T17=0,"",RES_hh_tes_in!T17/RES_hh_fec_in!T17)</f>
        <v>0.78107743035071608</v>
      </c>
      <c r="U17" s="70">
        <f>IF(RES_hh_tes_in!U17=0,"",RES_hh_tes_in!U17/RES_hh_fec_in!U17)</f>
        <v>0.79604557658039909</v>
      </c>
      <c r="V17" s="70">
        <f>IF(RES_hh_tes_in!V17=0,"",RES_hh_tes_in!V17/RES_hh_fec_in!V17)</f>
        <v>0.80202373715511766</v>
      </c>
      <c r="W17" s="70">
        <f>IF(RES_hh_tes_in!W17=0,"",RES_hh_tes_in!W17/RES_hh_fec_in!W17)</f>
        <v>0.81727731352842314</v>
      </c>
      <c r="DA17" s="88" t="s">
        <v>734</v>
      </c>
    </row>
    <row r="18" spans="1:105" ht="12" customHeight="1" x14ac:dyDescent="0.25">
      <c r="A18" s="28" t="s">
        <v>51</v>
      </c>
      <c r="B18" s="78"/>
      <c r="C18" s="78">
        <f>IF(RES_hh_tes_in!C18=0,"",RES_hh_tes_in!C18/RES_hh_fec_in!C18)</f>
        <v>0.67873931753679162</v>
      </c>
      <c r="D18" s="78">
        <f>IF(RES_hh_tes_in!D18=0,"",RES_hh_tes_in!D18/RES_hh_fec_in!D18)</f>
        <v>0.68435369324488848</v>
      </c>
      <c r="E18" s="78">
        <f>IF(RES_hh_tes_in!E18=0,"",RES_hh_tes_in!E18/RES_hh_fec_in!E18)</f>
        <v>0.69024300213693102</v>
      </c>
      <c r="F18" s="78">
        <f>IF(RES_hh_tes_in!F18=0,"",RES_hh_tes_in!F18/RES_hh_fec_in!F18)</f>
        <v>0.69633377721820089</v>
      </c>
      <c r="G18" s="78">
        <f>IF(RES_hh_tes_in!G18=0,"",RES_hh_tes_in!G18/RES_hh_fec_in!G18)</f>
        <v>0.70266707421142738</v>
      </c>
      <c r="H18" s="78">
        <f>IF(RES_hh_tes_in!H18=0,"",RES_hh_tes_in!H18/RES_hh_fec_in!H18)</f>
        <v>0.70922024795732641</v>
      </c>
      <c r="I18" s="78">
        <f>IF(RES_hh_tes_in!I18=0,"",RES_hh_tes_in!I18/RES_hh_fec_in!I18)</f>
        <v>0.71598572161477569</v>
      </c>
      <c r="J18" s="78">
        <f>IF(RES_hh_tes_in!J18=0,"",RES_hh_tes_in!J18/RES_hh_fec_in!J18)</f>
        <v>0.7229732256166912</v>
      </c>
      <c r="K18" s="78">
        <f>IF(RES_hh_tes_in!K18=0,"",RES_hh_tes_in!K18/RES_hh_fec_in!K18)</f>
        <v>0.7301697167694613</v>
      </c>
      <c r="L18" s="78">
        <f>IF(RES_hh_tes_in!L18=0,"",RES_hh_tes_in!L18/RES_hh_fec_in!L18)</f>
        <v>0.737534750070029</v>
      </c>
      <c r="M18" s="78">
        <f>IF(RES_hh_tes_in!M18=0,"",RES_hh_tes_in!M18/RES_hh_fec_in!M18)</f>
        <v>0.74506303196146473</v>
      </c>
      <c r="N18" s="78">
        <f>IF(RES_hh_tes_in!N18=0,"",RES_hh_tes_in!N18/RES_hh_fec_in!N18)</f>
        <v>0.75239215155461725</v>
      </c>
      <c r="O18" s="78">
        <f>IF(RES_hh_tes_in!O18=0,"",RES_hh_tes_in!O18/RES_hh_fec_in!O18)</f>
        <v>0.75940592393735951</v>
      </c>
      <c r="P18" s="78">
        <f>IF(RES_hh_tes_in!P18=0,"",RES_hh_tes_in!P18/RES_hh_fec_in!P18)</f>
        <v>0.76674402851110068</v>
      </c>
      <c r="Q18" s="78">
        <f>IF(RES_hh_tes_in!Q18=0,"",RES_hh_tes_in!Q18/RES_hh_fec_in!Q18)</f>
        <v>0.77745189198731324</v>
      </c>
      <c r="R18" s="78">
        <f>IF(RES_hh_tes_in!R18=0,"",RES_hh_tes_in!R18/RES_hh_fec_in!R18)</f>
        <v>0.79591848217154326</v>
      </c>
      <c r="S18" s="78" t="str">
        <f>IF(RES_hh_tes_in!S18=0,"",RES_hh_tes_in!S18/RES_hh_fec_in!S18)</f>
        <v/>
      </c>
      <c r="T18" s="78">
        <f>IF(RES_hh_tes_in!T18=0,"",RES_hh_tes_in!T18/RES_hh_fec_in!T18)</f>
        <v>0.84391632748272327</v>
      </c>
      <c r="U18" s="78">
        <f>IF(RES_hh_tes_in!U18=0,"",RES_hh_tes_in!U18/RES_hh_fec_in!U18)</f>
        <v>0.86636204927378246</v>
      </c>
      <c r="V18" s="78">
        <f>IF(RES_hh_tes_in!V18=0,"",RES_hh_tes_in!V18/RES_hh_fec_in!V18)</f>
        <v>0.88430741528325107</v>
      </c>
      <c r="W18" s="78">
        <f>IF(RES_hh_tes_in!W18=0,"",RES_hh_tes_in!W18/RES_hh_fec_in!W18)</f>
        <v>0.89720091719167461</v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0.59085678190560331</v>
      </c>
      <c r="D19" s="78">
        <f>IF(RES_hh_tes_in!D19=0,"",RES_hh_tes_in!D19/RES_hh_fec_in!D19)</f>
        <v>0.59287749430072711</v>
      </c>
      <c r="E19" s="78">
        <f>IF(RES_hh_tes_in!E19=0,"",RES_hh_tes_in!E19/RES_hh_fec_in!E19)</f>
        <v>0.59523272336657074</v>
      </c>
      <c r="F19" s="78">
        <f>IF(RES_hh_tes_in!F19=0,"",RES_hh_tes_in!F19/RES_hh_fec_in!F19)</f>
        <v>0.59763356834205783</v>
      </c>
      <c r="G19" s="78">
        <f>IF(RES_hh_tes_in!G19=0,"",RES_hh_tes_in!G19/RES_hh_fec_in!G19)</f>
        <v>0.60034248349532682</v>
      </c>
      <c r="H19" s="78">
        <f>IF(RES_hh_tes_in!H19=0,"",RES_hh_tes_in!H19/RES_hh_fec_in!H19)</f>
        <v>0.60332734776518748</v>
      </c>
      <c r="I19" s="78">
        <f>IF(RES_hh_tes_in!I19=0,"",RES_hh_tes_in!I19/RES_hh_fec_in!I19)</f>
        <v>0.60665282989097791</v>
      </c>
      <c r="J19" s="78">
        <f>IF(RES_hh_tes_in!J19=0,"",RES_hh_tes_in!J19/RES_hh_fec_in!J19)</f>
        <v>0.61058385487175582</v>
      </c>
      <c r="K19" s="78">
        <f>IF(RES_hh_tes_in!K19=0,"",RES_hh_tes_in!K19/RES_hh_fec_in!K19)</f>
        <v>0.61534567864028222</v>
      </c>
      <c r="L19" s="78">
        <f>IF(RES_hh_tes_in!L19=0,"",RES_hh_tes_in!L19/RES_hh_fec_in!L19)</f>
        <v>0.62099856639359696</v>
      </c>
      <c r="M19" s="78">
        <f>IF(RES_hh_tes_in!M19=0,"",RES_hh_tes_in!M19/RES_hh_fec_in!M19)</f>
        <v>0.63288791381379472</v>
      </c>
      <c r="N19" s="78">
        <f>IF(RES_hh_tes_in!N19=0,"",RES_hh_tes_in!N19/RES_hh_fec_in!N19)</f>
        <v>0.65271034581609899</v>
      </c>
      <c r="O19" s="78">
        <f>IF(RES_hh_tes_in!O19=0,"",RES_hh_tes_in!O19/RES_hh_fec_in!O19)</f>
        <v>0.6818821596615805</v>
      </c>
      <c r="P19" s="78">
        <f>IF(RES_hh_tes_in!P19=0,"",RES_hh_tes_in!P19/RES_hh_fec_in!P19)</f>
        <v>0.71742669624648137</v>
      </c>
      <c r="Q19" s="78">
        <f>IF(RES_hh_tes_in!Q19=0,"",RES_hh_tes_in!Q19/RES_hh_fec_in!Q19)</f>
        <v>0.74969942785343802</v>
      </c>
      <c r="R19" s="78">
        <f>IF(RES_hh_tes_in!R19=0,"",RES_hh_tes_in!R19/RES_hh_fec_in!R19)</f>
        <v>0.77147957363893993</v>
      </c>
      <c r="S19" s="78">
        <f>IF(RES_hh_tes_in!S19=0,"",RES_hh_tes_in!S19/RES_hh_fec_in!S19)</f>
        <v>0.7924677141231744</v>
      </c>
      <c r="T19" s="78">
        <f>IF(RES_hh_tes_in!T19=0,"",RES_hh_tes_in!T19/RES_hh_fec_in!T19)</f>
        <v>0.81147584135416173</v>
      </c>
      <c r="U19" s="78">
        <f>IF(RES_hh_tes_in!U19=0,"",RES_hh_tes_in!U19/RES_hh_fec_in!U19)</f>
        <v>0.82731594737998859</v>
      </c>
      <c r="V19" s="78">
        <f>IF(RES_hh_tes_in!V19=0,"",RES_hh_tes_in!V19/RES_hh_fec_in!V19)</f>
        <v>0.83880002424871292</v>
      </c>
      <c r="W19" s="78">
        <f>IF(RES_hh_tes_in!W19=0,"",RES_hh_tes_in!W19/RES_hh_fec_in!W19)</f>
        <v>0.84420199762657677</v>
      </c>
      <c r="DA19" s="89" t="s">
        <v>736</v>
      </c>
    </row>
    <row r="20" spans="1:105" ht="12" customHeight="1" x14ac:dyDescent="0.25">
      <c r="A20" s="28" t="s">
        <v>205</v>
      </c>
      <c r="B20" s="78"/>
      <c r="C20" s="78">
        <f>IF(RES_hh_tes_in!C20=0,"",RES_hh_tes_in!C20/RES_hh_fec_in!C20)</f>
        <v>0.53273295898729756</v>
      </c>
      <c r="D20" s="78">
        <f>IF(RES_hh_tes_in!D20=0,"",RES_hh_tes_in!D20/RES_hh_fec_in!D20)</f>
        <v>0.5348108297673918</v>
      </c>
      <c r="E20" s="78">
        <f>IF(RES_hh_tes_in!E20=0,"",RES_hh_tes_in!E20/RES_hh_fec_in!E20)</f>
        <v>0.5372326794418697</v>
      </c>
      <c r="F20" s="78">
        <f>IF(RES_hh_tes_in!F20=0,"",RES_hh_tes_in!F20/RES_hh_fec_in!F20)</f>
        <v>0.5397014353292181</v>
      </c>
      <c r="G20" s="78">
        <f>IF(RES_hh_tes_in!G20=0,"",RES_hh_tes_in!G20/RES_hh_fec_in!G20)</f>
        <v>0.5424869755457844</v>
      </c>
      <c r="H20" s="78">
        <f>IF(RES_hh_tes_in!H20=0,"",RES_hh_tes_in!H20/RES_hh_fec_in!H20)</f>
        <v>0.54555627044586785</v>
      </c>
      <c r="I20" s="78">
        <f>IF(RES_hh_tes_in!I20=0,"",RES_hh_tes_in!I20/RES_hh_fec_in!I20)</f>
        <v>0.5489758180052231</v>
      </c>
      <c r="J20" s="78">
        <f>IF(RES_hh_tes_in!J20=0,"",RES_hh_tes_in!J20/RES_hh_fec_in!J20)</f>
        <v>0.55301803695883966</v>
      </c>
      <c r="K20" s="78">
        <f>IF(RES_hh_tes_in!K20=0,"",RES_hh_tes_in!K20/RES_hh_fec_in!K20)</f>
        <v>0.55791455488610842</v>
      </c>
      <c r="L20" s="78">
        <f>IF(RES_hh_tes_in!L20=0,"",RES_hh_tes_in!L20/RES_hh_fec_in!L20)</f>
        <v>0.56372734166076621</v>
      </c>
      <c r="M20" s="78">
        <f>IF(RES_hh_tes_in!M20=0,"",RES_hh_tes_in!M20/RES_hh_fec_in!M20)</f>
        <v>0.57595299418728496</v>
      </c>
      <c r="N20" s="78">
        <f>IF(RES_hh_tes_in!N20=0,"",RES_hh_tes_in!N20/RES_hh_fec_in!N20)</f>
        <v>0.59633612854493923</v>
      </c>
      <c r="O20" s="78">
        <f>IF(RES_hh_tes_in!O20=0,"",RES_hh_tes_in!O20/RES_hh_fec_in!O20)</f>
        <v>0.62633310373949658</v>
      </c>
      <c r="P20" s="78">
        <f>IF(RES_hh_tes_in!P20=0,"",RES_hh_tes_in!P20/RES_hh_fec_in!P20)</f>
        <v>0.66288306213039261</v>
      </c>
      <c r="Q20" s="78">
        <f>IF(RES_hh_tes_in!Q20=0,"",RES_hh_tes_in!Q20/RES_hh_fec_in!Q20)</f>
        <v>0.69606866843524118</v>
      </c>
      <c r="R20" s="78">
        <f>IF(RES_hh_tes_in!R20=0,"",RES_hh_tes_in!R20/RES_hh_fec_in!R20)</f>
        <v>0.71846489296629623</v>
      </c>
      <c r="S20" s="78">
        <f>IF(RES_hh_tes_in!S20=0,"",RES_hh_tes_in!S20/RES_hh_fec_in!S20)</f>
        <v>0.74004670933260974</v>
      </c>
      <c r="T20" s="78">
        <f>IF(RES_hh_tes_in!T20=0,"",RES_hh_tes_in!T20/RES_hh_fec_in!T20)</f>
        <v>0.75959250528698929</v>
      </c>
      <c r="U20" s="78">
        <f>IF(RES_hh_tes_in!U20=0,"",RES_hh_tes_in!U20/RES_hh_fec_in!U20)</f>
        <v>0.7758806685823092</v>
      </c>
      <c r="V20" s="78">
        <f>IF(RES_hh_tes_in!V20=0,"",RES_hh_tes_in!V20/RES_hh_fec_in!V20)</f>
        <v>0.78768958697141611</v>
      </c>
      <c r="W20" s="78">
        <f>IF(RES_hh_tes_in!W20=0,"",RES_hh_tes_in!W20/RES_hh_fec_in!W20)</f>
        <v>0.79324436194275549</v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0.58920649727073526</v>
      </c>
      <c r="D21" s="78">
        <f>IF(RES_hh_tes_in!D21=0,"",RES_hh_tes_in!D21/RES_hh_fec_in!D21)</f>
        <v>0.59564747684470154</v>
      </c>
      <c r="E21" s="78">
        <f>IF(RES_hh_tes_in!E21=0,"",RES_hh_tes_in!E21/RES_hh_fec_in!E21)</f>
        <v>0.60236694293839388</v>
      </c>
      <c r="F21" s="78">
        <f>IF(RES_hh_tes_in!F21=0,"",RES_hh_tes_in!F21/RES_hh_fec_in!F21)</f>
        <v>0.60914072212331605</v>
      </c>
      <c r="G21" s="78">
        <f>IF(RES_hh_tes_in!G21=0,"",RES_hh_tes_in!G21/RES_hh_fec_in!G21)</f>
        <v>0.61616869616889913</v>
      </c>
      <c r="H21" s="78">
        <f>IF(RES_hh_tes_in!H21=0,"",RES_hh_tes_in!H21/RES_hh_fec_in!H21)</f>
        <v>0.6234238038382004</v>
      </c>
      <c r="I21" s="78">
        <f>IF(RES_hh_tes_in!I21=0,"",RES_hh_tes_in!I21/RES_hh_fec_in!I21)</f>
        <v>0.63095267359282825</v>
      </c>
      <c r="J21" s="78">
        <f>IF(RES_hh_tes_in!J21=0,"",RES_hh_tes_in!J21/RES_hh_fec_in!J21)</f>
        <v>0.63895233977257182</v>
      </c>
      <c r="K21" s="78">
        <f>IF(RES_hh_tes_in!K21=0,"",RES_hh_tes_in!K21/RES_hh_fec_in!K21)</f>
        <v>0.64758709912982348</v>
      </c>
      <c r="L21" s="78">
        <f>IF(RES_hh_tes_in!L21=0,"",RES_hh_tes_in!L21/RES_hh_fec_in!L21)</f>
        <v>0.65689525989924202</v>
      </c>
      <c r="M21" s="78">
        <f>IF(RES_hh_tes_in!M21=0,"",RES_hh_tes_in!M21/RES_hh_fec_in!M21)</f>
        <v>0.6709715888488752</v>
      </c>
      <c r="N21" s="78">
        <f>IF(RES_hh_tes_in!N21=0,"",RES_hh_tes_in!N21/RES_hh_fec_in!N21)</f>
        <v>0.69107649507216018</v>
      </c>
      <c r="O21" s="78">
        <f>IF(RES_hh_tes_in!O21=0,"",RES_hh_tes_in!O21/RES_hh_fec_in!O21)</f>
        <v>0.71814063715961762</v>
      </c>
      <c r="P21" s="78">
        <f>IF(RES_hh_tes_in!P21=0,"",RES_hh_tes_in!P21/RES_hh_fec_in!P21)</f>
        <v>0.74963408825943711</v>
      </c>
      <c r="Q21" s="78">
        <f>IF(RES_hh_tes_in!Q21=0,"",RES_hh_tes_in!Q21/RES_hh_fec_in!Q21)</f>
        <v>0.77761997125951998</v>
      </c>
      <c r="R21" s="78">
        <f>IF(RES_hh_tes_in!R21=0,"",RES_hh_tes_in!R21/RES_hh_fec_in!R21)</f>
        <v>0.79602139715977849</v>
      </c>
      <c r="S21" s="78">
        <f>IF(RES_hh_tes_in!S21=0,"",RES_hh_tes_in!S21/RES_hh_fec_in!S21)</f>
        <v>0.81281151324449852</v>
      </c>
      <c r="T21" s="78">
        <f>IF(RES_hh_tes_in!T21=0,"",RES_hh_tes_in!T21/RES_hh_fec_in!T21)</f>
        <v>0.82755444990033111</v>
      </c>
      <c r="U21" s="78">
        <f>IF(RES_hh_tes_in!U21=0,"",RES_hh_tes_in!U21/RES_hh_fec_in!U21)</f>
        <v>0.83976457235988011</v>
      </c>
      <c r="V21" s="78">
        <f>IF(RES_hh_tes_in!V21=0,"",RES_hh_tes_in!V21/RES_hh_fec_in!V21)</f>
        <v>0.8489089716623861</v>
      </c>
      <c r="W21" s="78">
        <f>IF(RES_hh_tes_in!W21=0,"",RES_hh_tes_in!W21/RES_hh_fec_in!W21)</f>
        <v>0.85362853150465756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0.60869159224020575</v>
      </c>
      <c r="D22" s="78">
        <f>IF(RES_hh_tes_in!D22=0,"",RES_hh_tes_in!D22/RES_hh_fec_in!D22)</f>
        <v>0.6234061923946308</v>
      </c>
      <c r="E22" s="78">
        <f>IF(RES_hh_tes_in!E22=0,"",RES_hh_tes_in!E22/RES_hh_fec_in!E22)</f>
        <v>0.6382606765457981</v>
      </c>
      <c r="F22" s="78">
        <f>IF(RES_hh_tes_in!F22=0,"",RES_hh_tes_in!F22/RES_hh_fec_in!F22)</f>
        <v>0.65324076509372664</v>
      </c>
      <c r="G22" s="78">
        <f>IF(RES_hh_tes_in!G22=0,"",RES_hh_tes_in!G22/RES_hh_fec_in!G22)</f>
        <v>0.6683322632903429</v>
      </c>
      <c r="H22" s="78">
        <f>IF(RES_hh_tes_in!H22=0,"",RES_hh_tes_in!H22/RES_hh_fec_in!H22)</f>
        <v>0.68351825919688813</v>
      </c>
      <c r="I22" s="78">
        <f>IF(RES_hh_tes_in!I22=0,"",RES_hh_tes_in!I22/RES_hh_fec_in!I22)</f>
        <v>0.69877651481345004</v>
      </c>
      <c r="J22" s="78">
        <f>IF(RES_hh_tes_in!J22=0,"",RES_hh_tes_in!J22/RES_hh_fec_in!J22)</f>
        <v>0.71405908159329112</v>
      </c>
      <c r="K22" s="78">
        <f>IF(RES_hh_tes_in!K22=0,"",RES_hh_tes_in!K22/RES_hh_fec_in!K22)</f>
        <v>0.72930253172205373</v>
      </c>
      <c r="L22" s="78">
        <f>IF(RES_hh_tes_in!L22=0,"",RES_hh_tes_in!L22/RES_hh_fec_in!L22)</f>
        <v>0.744450569268859</v>
      </c>
      <c r="M22" s="78">
        <f>IF(RES_hh_tes_in!M22=0,"",RES_hh_tes_in!M22/RES_hh_fec_in!M22)</f>
        <v>0.75840131162170121</v>
      </c>
      <c r="N22" s="78">
        <f>IF(RES_hh_tes_in!N22=0,"",RES_hh_tes_in!N22/RES_hh_fec_in!N22)</f>
        <v>0.77056324291112444</v>
      </c>
      <c r="O22" s="78">
        <f>IF(RES_hh_tes_in!O22=0,"",RES_hh_tes_in!O22/RES_hh_fec_in!O22)</f>
        <v>0.78061636376662991</v>
      </c>
      <c r="P22" s="78">
        <f>IF(RES_hh_tes_in!P22=0,"",RES_hh_tes_in!P22/RES_hh_fec_in!P22)</f>
        <v>0.78942197600475639</v>
      </c>
      <c r="Q22" s="78">
        <f>IF(RES_hh_tes_in!Q22=0,"",RES_hh_tes_in!Q22/RES_hh_fec_in!Q22)</f>
        <v>0.79990525076936703</v>
      </c>
      <c r="R22" s="78">
        <f>IF(RES_hh_tes_in!R22=0,"",RES_hh_tes_in!R22/RES_hh_fec_in!R22)</f>
        <v>0.81536250837587232</v>
      </c>
      <c r="S22" s="78" t="str">
        <f>IF(RES_hh_tes_in!S22=0,"",RES_hh_tes_in!S22/RES_hh_fec_in!S22)</f>
        <v/>
      </c>
      <c r="T22" s="78" t="str">
        <f>IF(RES_hh_tes_in!T22=0,"",RES_hh_tes_in!T22/RES_hh_fec_in!T22)</f>
        <v/>
      </c>
      <c r="U22" s="78" t="str">
        <f>IF(RES_hh_tes_in!U22=0,"",RES_hh_tes_in!U22/RES_hh_fec_in!U22)</f>
        <v/>
      </c>
      <c r="V22" s="78" t="str">
        <f>IF(RES_hh_tes_in!V22=0,"",RES_hh_tes_in!V22/RES_hh_fec_in!V22)</f>
        <v/>
      </c>
      <c r="W22" s="78">
        <f>IF(RES_hh_tes_in!W22=0,"",RES_hh_tes_in!W22/RES_hh_fec_in!W22)</f>
        <v>0.89038245128556204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 t="str">
        <f>IF(RES_hh_tes_in!C24=0,"",RES_hh_tes_in!C24/RES_hh_fec_in!C24)</f>
        <v/>
      </c>
      <c r="D24" s="78" t="str">
        <f>IF(RES_hh_tes_in!D24=0,"",RES_hh_tes_in!D24/RES_hh_fec_in!D24)</f>
        <v/>
      </c>
      <c r="E24" s="78" t="str">
        <f>IF(RES_hh_tes_in!E24=0,"",RES_hh_tes_in!E24/RES_hh_fec_in!E24)</f>
        <v/>
      </c>
      <c r="F24" s="78" t="str">
        <f>IF(RES_hh_tes_in!F24=0,"",RES_hh_tes_in!F24/RES_hh_fec_in!F24)</f>
        <v/>
      </c>
      <c r="G24" s="78" t="str">
        <f>IF(RES_hh_tes_in!G24=0,"",RES_hh_tes_in!G24/RES_hh_fec_in!G24)</f>
        <v/>
      </c>
      <c r="H24" s="78" t="str">
        <f>IF(RES_hh_tes_in!H24=0,"",RES_hh_tes_in!H24/RES_hh_fec_in!H24)</f>
        <v/>
      </c>
      <c r="I24" s="78" t="str">
        <f>IF(RES_hh_tes_in!I24=0,"",RES_hh_tes_in!I24/RES_hh_fec_in!I24)</f>
        <v/>
      </c>
      <c r="J24" s="78" t="str">
        <f>IF(RES_hh_tes_in!J24=0,"",RES_hh_tes_in!J24/RES_hh_fec_in!J24)</f>
        <v/>
      </c>
      <c r="K24" s="78" t="str">
        <f>IF(RES_hh_tes_in!K24=0,"",RES_hh_tes_in!K24/RES_hh_fec_in!K24)</f>
        <v/>
      </c>
      <c r="L24" s="78" t="str">
        <f>IF(RES_hh_tes_in!L24=0,"",RES_hh_tes_in!L24/RES_hh_fec_in!L24)</f>
        <v/>
      </c>
      <c r="M24" s="78" t="str">
        <f>IF(RES_hh_tes_in!M24=0,"",RES_hh_tes_in!M24/RES_hh_fec_in!M24)</f>
        <v/>
      </c>
      <c r="N24" s="78" t="str">
        <f>IF(RES_hh_tes_in!N24=0,"",RES_hh_tes_in!N24/RES_hh_fec_in!N24)</f>
        <v/>
      </c>
      <c r="O24" s="78" t="str">
        <f>IF(RES_hh_tes_in!O24=0,"",RES_hh_tes_in!O24/RES_hh_fec_in!O24)</f>
        <v/>
      </c>
      <c r="P24" s="78" t="str">
        <f>IF(RES_hh_tes_in!P24=0,"",RES_hh_tes_in!P24/RES_hh_fec_in!P24)</f>
        <v/>
      </c>
      <c r="Q24" s="78" t="str">
        <f>IF(RES_hh_tes_in!Q24=0,"",RES_hh_tes_in!Q24/RES_hh_fec_in!Q24)</f>
        <v/>
      </c>
      <c r="R24" s="78" t="str">
        <f>IF(RES_hh_tes_in!R24=0,"",RES_hh_tes_in!R24/RES_hh_fec_in!R24)</f>
        <v/>
      </c>
      <c r="S24" s="78" t="str">
        <f>IF(RES_hh_tes_in!S24=0,"",RES_hh_tes_in!S24/RES_hh_fec_in!S24)</f>
        <v/>
      </c>
      <c r="T24" s="78" t="str">
        <f>IF(RES_hh_tes_in!T24=0,"",RES_hh_tes_in!T24/RES_hh_fec_in!T24)</f>
        <v/>
      </c>
      <c r="U24" s="78" t="str">
        <f>IF(RES_hh_tes_in!U24=0,"",RES_hh_tes_in!U24/RES_hh_fec_in!U24)</f>
        <v/>
      </c>
      <c r="V24" s="78" t="str">
        <f>IF(RES_hh_tes_in!V24=0,"",RES_hh_tes_in!V24/RES_hh_fec_in!V24)</f>
        <v/>
      </c>
      <c r="W24" s="78" t="str">
        <f>IF(RES_hh_tes_in!W24=0,"",RES_hh_tes_in!W24/RES_hh_fec_in!W24)</f>
        <v/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0.66273995033037647</v>
      </c>
      <c r="D25" s="79">
        <f>IF(RES_hh_tes_in!D25=0,"",RES_hh_tes_in!D25/RES_hh_fec_in!D25)</f>
        <v>0.66410643963205551</v>
      </c>
      <c r="E25" s="79">
        <f>IF(RES_hh_tes_in!E25=0,"",RES_hh_tes_in!E25/RES_hh_fec_in!E25)</f>
        <v>0.66557803128624948</v>
      </c>
      <c r="F25" s="79">
        <f>IF(RES_hh_tes_in!F25=0,"",RES_hh_tes_in!F25/RES_hh_fec_in!F25)</f>
        <v>0.6670637589224685</v>
      </c>
      <c r="G25" s="79">
        <f>IF(RES_hh_tes_in!G25=0,"",RES_hh_tes_in!G25/RES_hh_fec_in!G25)</f>
        <v>0.66864712211338784</v>
      </c>
      <c r="H25" s="79">
        <f>IF(RES_hh_tes_in!H25=0,"",RES_hh_tes_in!H25/RES_hh_fec_in!H25)</f>
        <v>0.67031876167956095</v>
      </c>
      <c r="I25" s="79">
        <f>IF(RES_hh_tes_in!I25=0,"",RES_hh_tes_in!I25/RES_hh_fec_in!I25)</f>
        <v>0.6721004245799499</v>
      </c>
      <c r="J25" s="79">
        <f>IF(RES_hh_tes_in!J25=0,"",RES_hh_tes_in!J25/RES_hh_fec_in!J25)</f>
        <v>0.67407916042045046</v>
      </c>
      <c r="K25" s="79">
        <f>IF(RES_hh_tes_in!K25=0,"",RES_hh_tes_in!K25/RES_hh_fec_in!K25)</f>
        <v>0.67633211258769022</v>
      </c>
      <c r="L25" s="79">
        <f>IF(RES_hh_tes_in!L25=0,"",RES_hh_tes_in!L25/RES_hh_fec_in!L25)</f>
        <v>0.67888628028356601</v>
      </c>
      <c r="M25" s="79">
        <f>IF(RES_hh_tes_in!M25=0,"",RES_hh_tes_in!M25/RES_hh_fec_in!M25)</f>
        <v>0.68351147643201682</v>
      </c>
      <c r="N25" s="79">
        <f>IF(RES_hh_tes_in!N25=0,"",RES_hh_tes_in!N25/RES_hh_fec_in!N25)</f>
        <v>0.69098533024177355</v>
      </c>
      <c r="O25" s="79">
        <f>IF(RES_hh_tes_in!O25=0,"",RES_hh_tes_in!O25/RES_hh_fec_in!O25)</f>
        <v>0.70230506045552288</v>
      </c>
      <c r="P25" s="79">
        <f>IF(RES_hh_tes_in!P25=0,"",RES_hh_tes_in!P25/RES_hh_fec_in!P25)</f>
        <v>0.71703057634598921</v>
      </c>
      <c r="Q25" s="79">
        <f>IF(RES_hh_tes_in!Q25=0,"",RES_hh_tes_in!Q25/RES_hh_fec_in!Q25)</f>
        <v>0.73147984894633822</v>
      </c>
      <c r="R25" s="79">
        <f>IF(RES_hh_tes_in!R25=0,"",RES_hh_tes_in!R25/RES_hh_fec_in!R25)</f>
        <v>0.74183789202990813</v>
      </c>
      <c r="S25" s="79">
        <f>IF(RES_hh_tes_in!S25=0,"",RES_hh_tes_in!S25/RES_hh_fec_in!S25)</f>
        <v>0.75209382053870677</v>
      </c>
      <c r="T25" s="79">
        <f>IF(RES_hh_tes_in!T25=0,"",RES_hh_tes_in!T25/RES_hh_fec_in!T25)</f>
        <v>0.76203258670302498</v>
      </c>
      <c r="U25" s="79">
        <f>IF(RES_hh_tes_in!U25=0,"",RES_hh_tes_in!U25/RES_hh_fec_in!U25)</f>
        <v>0.77136878225315952</v>
      </c>
      <c r="V25" s="79">
        <f>IF(RES_hh_tes_in!V25=0,"",RES_hh_tes_in!V25/RES_hh_fec_in!V25)</f>
        <v>0.7796645337588245</v>
      </c>
      <c r="W25" s="79">
        <f>IF(RES_hh_tes_in!W25=0,"",RES_hh_tes_in!W25/RES_hh_fec_in!W25)</f>
        <v>0.78619489395641884</v>
      </c>
      <c r="DA25" s="90" t="s">
        <v>742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0.72886555127948105</v>
      </c>
      <c r="D27" s="70">
        <f>IF(RES_hh_tes_in!D27=0,"",RES_hh_tes_in!D27/RES_hh_fec_in!D27)</f>
        <v>0.72251339701229034</v>
      </c>
      <c r="E27" s="70">
        <f>IF(RES_hh_tes_in!E27=0,"",RES_hh_tes_in!E27/RES_hh_fec_in!E27)</f>
        <v>0.72030874768377229</v>
      </c>
      <c r="F27" s="70">
        <f>IF(RES_hh_tes_in!F27=0,"",RES_hh_tes_in!F27/RES_hh_fec_in!F27)</f>
        <v>0.71992176714277867</v>
      </c>
      <c r="G27" s="70">
        <f>IF(RES_hh_tes_in!G27=0,"",RES_hh_tes_in!G27/RES_hh_fec_in!G27)</f>
        <v>0.73437455956522235</v>
      </c>
      <c r="H27" s="70">
        <f>IF(RES_hh_tes_in!H27=0,"",RES_hh_tes_in!H27/RES_hh_fec_in!H27)</f>
        <v>0.7319894862823636</v>
      </c>
      <c r="I27" s="70">
        <f>IF(RES_hh_tes_in!I27=0,"",RES_hh_tes_in!I27/RES_hh_fec_in!I27)</f>
        <v>0.73957257756386663</v>
      </c>
      <c r="J27" s="70">
        <f>IF(RES_hh_tes_in!J27=0,"",RES_hh_tes_in!J27/RES_hh_fec_in!J27)</f>
        <v>0.73411832883636585</v>
      </c>
      <c r="K27" s="70">
        <f>IF(RES_hh_tes_in!K27=0,"",RES_hh_tes_in!K27/RES_hh_fec_in!K27)</f>
        <v>0.74133529489763206</v>
      </c>
      <c r="L27" s="70">
        <f>IF(RES_hh_tes_in!L27=0,"",RES_hh_tes_in!L27/RES_hh_fec_in!L27)</f>
        <v>0.72974686428058855</v>
      </c>
      <c r="M27" s="70">
        <f>IF(RES_hh_tes_in!M27=0,"",RES_hh_tes_in!M27/RES_hh_fec_in!M27)</f>
        <v>0.73283139779948525</v>
      </c>
      <c r="N27" s="70">
        <f>IF(RES_hh_tes_in!N27=0,"",RES_hh_tes_in!N27/RES_hh_fec_in!N27)</f>
        <v>0.74076695428713979</v>
      </c>
      <c r="O27" s="70">
        <f>IF(RES_hh_tes_in!O27=0,"",RES_hh_tes_in!O27/RES_hh_fec_in!O27)</f>
        <v>0.74273387810407865</v>
      </c>
      <c r="P27" s="70">
        <f>IF(RES_hh_tes_in!P27=0,"",RES_hh_tes_in!P27/RES_hh_fec_in!P27)</f>
        <v>0.75282873098654457</v>
      </c>
      <c r="Q27" s="70">
        <f>IF(RES_hh_tes_in!Q27=0,"",RES_hh_tes_in!Q27/RES_hh_fec_in!Q27)</f>
        <v>0.76286907226191192</v>
      </c>
      <c r="R27" s="70">
        <f>IF(RES_hh_tes_in!R27=0,"",RES_hh_tes_in!R27/RES_hh_fec_in!R27)</f>
        <v>0.76822131247959946</v>
      </c>
      <c r="S27" s="70">
        <f>IF(RES_hh_tes_in!S27=0,"",RES_hh_tes_in!S27/RES_hh_fec_in!S27)</f>
        <v>0.77952393141276255</v>
      </c>
      <c r="T27" s="70">
        <f>IF(RES_hh_tes_in!T27=0,"",RES_hh_tes_in!T27/RES_hh_fec_in!T27)</f>
        <v>0.79882784954236286</v>
      </c>
      <c r="U27" s="70">
        <f>IF(RES_hh_tes_in!U27=0,"",RES_hh_tes_in!U27/RES_hh_fec_in!U27)</f>
        <v>0.81218022230900166</v>
      </c>
      <c r="V27" s="70">
        <f>IF(RES_hh_tes_in!V27=0,"",RES_hh_tes_in!V27/RES_hh_fec_in!V27)</f>
        <v>0.84058865214098955</v>
      </c>
      <c r="W27" s="70">
        <f>IF(RES_hh_tes_in!W27=0,"",RES_hh_tes_in!W27/RES_hh_fec_in!W27)</f>
        <v>0.84049023847455129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0.59200976406208572</v>
      </c>
      <c r="D29" s="78">
        <f>IF(RES_hh_tes_in!D29=0,"",RES_hh_tes_in!D29/RES_hh_fec_in!D29)</f>
        <v>0.59288739645194988</v>
      </c>
      <c r="E29" s="78">
        <f>IF(RES_hh_tes_in!E29=0,"",RES_hh_tes_in!E29/RES_hh_fec_in!E29)</f>
        <v>0.59375265155049073</v>
      </c>
      <c r="F29" s="78">
        <f>IF(RES_hh_tes_in!F29=0,"",RES_hh_tes_in!F29/RES_hh_fec_in!F29)</f>
        <v>0.59461621883657845</v>
      </c>
      <c r="G29" s="78">
        <f>IF(RES_hh_tes_in!G29=0,"",RES_hh_tes_in!G29/RES_hh_fec_in!G29)</f>
        <v>0.59546838736537777</v>
      </c>
      <c r="H29" s="78">
        <f>IF(RES_hh_tes_in!H29=0,"",RES_hh_tes_in!H29/RES_hh_fec_in!H29)</f>
        <v>0.59631034563290941</v>
      </c>
      <c r="I29" s="78">
        <f>IF(RES_hh_tes_in!I29=0,"",RES_hh_tes_in!I29/RES_hh_fec_in!I29)</f>
        <v>0.59713970086208246</v>
      </c>
      <c r="J29" s="78">
        <f>IF(RES_hh_tes_in!J29=0,"",RES_hh_tes_in!J29/RES_hh_fec_in!J29)</f>
        <v>0.59794665068972896</v>
      </c>
      <c r="K29" s="78">
        <f>IF(RES_hh_tes_in!K29=0,"",RES_hh_tes_in!K29/RES_hh_fec_in!K29)</f>
        <v>0.59872286052882762</v>
      </c>
      <c r="L29" s="78">
        <f>IF(RES_hh_tes_in!L29=0,"",RES_hh_tes_in!L29/RES_hh_fec_in!L29)</f>
        <v>0.59946610053564919</v>
      </c>
      <c r="M29" s="78">
        <f>IF(RES_hh_tes_in!M29=0,"",RES_hh_tes_in!M29/RES_hh_fec_in!M29)</f>
        <v>0.59986606206232329</v>
      </c>
      <c r="N29" s="78">
        <f>IF(RES_hh_tes_in!N29=0,"",RES_hh_tes_in!N29/RES_hh_fec_in!N29)</f>
        <v>0.59986606206232351</v>
      </c>
      <c r="O29" s="78">
        <f>IF(RES_hh_tes_in!O29=0,"",RES_hh_tes_in!O29/RES_hh_fec_in!O29)</f>
        <v>0.59986606206232351</v>
      </c>
      <c r="P29" s="78">
        <f>IF(RES_hh_tes_in!P29=0,"",RES_hh_tes_in!P29/RES_hh_fec_in!P29)</f>
        <v>0.59986606206232351</v>
      </c>
      <c r="Q29" s="78">
        <f>IF(RES_hh_tes_in!Q29=0,"",RES_hh_tes_in!Q29/RES_hh_fec_in!Q29)</f>
        <v>0.59986606206232351</v>
      </c>
      <c r="R29" s="78">
        <f>IF(RES_hh_tes_in!R29=0,"",RES_hh_tes_in!R29/RES_hh_fec_in!R29)</f>
        <v>0.60239289839063614</v>
      </c>
      <c r="S29" s="78">
        <f>IF(RES_hh_tes_in!S29=0,"",RES_hh_tes_in!S29/RES_hh_fec_in!S29)</f>
        <v>0.60652484830356324</v>
      </c>
      <c r="T29" s="78">
        <f>IF(RES_hh_tes_in!T29=0,"",RES_hh_tes_in!T29/RES_hh_fec_in!T29)</f>
        <v>0.61134545653530781</v>
      </c>
      <c r="U29" s="78">
        <f>IF(RES_hh_tes_in!U29=0,"",RES_hh_tes_in!U29/RES_hh_fec_in!U29)</f>
        <v>0.61633822934675841</v>
      </c>
      <c r="V29" s="78">
        <f>IF(RES_hh_tes_in!V29=0,"",RES_hh_tes_in!V29/RES_hh_fec_in!V29)</f>
        <v>0.62098667299879884</v>
      </c>
      <c r="W29" s="78">
        <f>IF(RES_hh_tes_in!W29=0,"",RES_hh_tes_in!W29/RES_hh_fec_in!W29)</f>
        <v>0.62529078749142697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0.58721119057794358</v>
      </c>
      <c r="D30" s="78">
        <f>IF(RES_hh_tes_in!D30=0,"",RES_hh_tes_in!D30/RES_hh_fec_in!D30)</f>
        <v>0.58834545632876545</v>
      </c>
      <c r="E30" s="78">
        <f>IF(RES_hh_tes_in!E30=0,"",RES_hh_tes_in!E30/RES_hh_fec_in!E30)</f>
        <v>0.58946372547577208</v>
      </c>
      <c r="F30" s="78">
        <f>IF(RES_hh_tes_in!F30=0,"",RES_hh_tes_in!F30/RES_hh_fec_in!F30)</f>
        <v>0.59057981326771303</v>
      </c>
      <c r="G30" s="78">
        <f>IF(RES_hh_tes_in!G30=0,"",RES_hh_tes_in!G30/RES_hh_fec_in!G30)</f>
        <v>0.59168116912844493</v>
      </c>
      <c r="H30" s="78">
        <f>IF(RES_hh_tes_in!H30=0,"",RES_hh_tes_in!H30/RES_hh_fec_in!H30)</f>
        <v>0.59276932908871094</v>
      </c>
      <c r="I30" s="78">
        <f>IF(RES_hh_tes_in!I30=0,"",RES_hh_tes_in!I30/RES_hh_fec_in!I30)</f>
        <v>0.59384120068618174</v>
      </c>
      <c r="J30" s="78">
        <f>IF(RES_hh_tes_in!J30=0,"",RES_hh_tes_in!J30/RES_hh_fec_in!J30)</f>
        <v>0.59488411519423978</v>
      </c>
      <c r="K30" s="78">
        <f>IF(RES_hh_tes_in!K30=0,"",RES_hh_tes_in!K30/RES_hh_fec_in!K30)</f>
        <v>0.59588730086298736</v>
      </c>
      <c r="L30" s="78">
        <f>IF(RES_hh_tes_in!L30=0,"",RES_hh_tes_in!L30/RES_hh_fec_in!L30)</f>
        <v>0.59684787580770737</v>
      </c>
      <c r="M30" s="78">
        <f>IF(RES_hh_tes_in!M30=0,"",RES_hh_tes_in!M30/RES_hh_fec_in!M30)</f>
        <v>0.59736479230554018</v>
      </c>
      <c r="N30" s="78">
        <f>IF(RES_hh_tes_in!N30=0,"",RES_hh_tes_in!N30/RES_hh_fec_in!N30)</f>
        <v>0.59736479230554018</v>
      </c>
      <c r="O30" s="78">
        <f>IF(RES_hh_tes_in!O30=0,"",RES_hh_tes_in!O30/RES_hh_fec_in!O30)</f>
        <v>0.59736479230554018</v>
      </c>
      <c r="P30" s="78">
        <f>IF(RES_hh_tes_in!P30=0,"",RES_hh_tes_in!P30/RES_hh_fec_in!P30)</f>
        <v>0.59736479230554018</v>
      </c>
      <c r="Q30" s="78">
        <f>IF(RES_hh_tes_in!Q30=0,"",RES_hh_tes_in!Q30/RES_hh_fec_in!Q30)</f>
        <v>0.59736479230554018</v>
      </c>
      <c r="R30" s="78">
        <f>IF(RES_hh_tes_in!R30=0,"",RES_hh_tes_in!R30/RES_hh_fec_in!R30)</f>
        <v>0.60063051487712982</v>
      </c>
      <c r="S30" s="78">
        <f>IF(RES_hh_tes_in!S30=0,"",RES_hh_tes_in!S30/RES_hh_fec_in!S30)</f>
        <v>0.60597071121043711</v>
      </c>
      <c r="T30" s="78">
        <f>IF(RES_hh_tes_in!T30=0,"",RES_hh_tes_in!T30/RES_hh_fec_in!T30)</f>
        <v>0.61220094026595762</v>
      </c>
      <c r="U30" s="78">
        <f>IF(RES_hh_tes_in!U30=0,"",RES_hh_tes_in!U30/RES_hh_fec_in!U30)</f>
        <v>0.61865367750203371</v>
      </c>
      <c r="V30" s="78">
        <f>IF(RES_hh_tes_in!V30=0,"",RES_hh_tes_in!V30/RES_hh_fec_in!V30)</f>
        <v>0.62466139837700096</v>
      </c>
      <c r="W30" s="78">
        <f>IF(RES_hh_tes_in!W30=0,"",RES_hh_tes_in!W30/RES_hh_fec_in!W30)</f>
        <v>0.63022410289085684</v>
      </c>
      <c r="DA30" s="89" t="s">
        <v>747</v>
      </c>
    </row>
    <row r="31" spans="1:105" ht="12" customHeight="1" x14ac:dyDescent="0.25">
      <c r="A31" s="28" t="s">
        <v>207</v>
      </c>
      <c r="B31" s="78"/>
      <c r="C31" s="78" t="str">
        <f>IF(RES_hh_tes_in!C31=0,"",RES_hh_tes_in!C31/RES_hh_fec_in!C31)</f>
        <v/>
      </c>
      <c r="D31" s="78" t="str">
        <f>IF(RES_hh_tes_in!D31=0,"",RES_hh_tes_in!D31/RES_hh_fec_in!D31)</f>
        <v/>
      </c>
      <c r="E31" s="78" t="str">
        <f>IF(RES_hh_tes_in!E31=0,"",RES_hh_tes_in!E31/RES_hh_fec_in!E31)</f>
        <v/>
      </c>
      <c r="F31" s="78" t="str">
        <f>IF(RES_hh_tes_in!F31=0,"",RES_hh_tes_in!F31/RES_hh_fec_in!F31)</f>
        <v/>
      </c>
      <c r="G31" s="78" t="str">
        <f>IF(RES_hh_tes_in!G31=0,"",RES_hh_tes_in!G31/RES_hh_fec_in!G31)</f>
        <v/>
      </c>
      <c r="H31" s="78" t="str">
        <f>IF(RES_hh_tes_in!H31=0,"",RES_hh_tes_in!H31/RES_hh_fec_in!H31)</f>
        <v/>
      </c>
      <c r="I31" s="78" t="str">
        <f>IF(RES_hh_tes_in!I31=0,"",RES_hh_tes_in!I31/RES_hh_fec_in!I31)</f>
        <v/>
      </c>
      <c r="J31" s="78" t="str">
        <f>IF(RES_hh_tes_in!J31=0,"",RES_hh_tes_in!J31/RES_hh_fec_in!J31)</f>
        <v/>
      </c>
      <c r="K31" s="78" t="str">
        <f>IF(RES_hh_tes_in!K31=0,"",RES_hh_tes_in!K31/RES_hh_fec_in!K31)</f>
        <v/>
      </c>
      <c r="L31" s="78" t="str">
        <f>IF(RES_hh_tes_in!L31=0,"",RES_hh_tes_in!L31/RES_hh_fec_in!L31)</f>
        <v/>
      </c>
      <c r="M31" s="78" t="str">
        <f>IF(RES_hh_tes_in!M31=0,"",RES_hh_tes_in!M31/RES_hh_fec_in!M31)</f>
        <v/>
      </c>
      <c r="N31" s="78" t="str">
        <f>IF(RES_hh_tes_in!N31=0,"",RES_hh_tes_in!N31/RES_hh_fec_in!N31)</f>
        <v/>
      </c>
      <c r="O31" s="78" t="str">
        <f>IF(RES_hh_tes_in!O31=0,"",RES_hh_tes_in!O31/RES_hh_fec_in!O31)</f>
        <v/>
      </c>
      <c r="P31" s="78" t="str">
        <f>IF(RES_hh_tes_in!P31=0,"",RES_hh_tes_in!P31/RES_hh_fec_in!P31)</f>
        <v/>
      </c>
      <c r="Q31" s="78" t="str">
        <f>IF(RES_hh_tes_in!Q31=0,"",RES_hh_tes_in!Q31/RES_hh_fec_in!Q31)</f>
        <v/>
      </c>
      <c r="R31" s="78" t="str">
        <f>IF(RES_hh_tes_in!R31=0,"",RES_hh_tes_in!R31/RES_hh_fec_in!R31)</f>
        <v/>
      </c>
      <c r="S31" s="78" t="str">
        <f>IF(RES_hh_tes_in!S31=0,"",RES_hh_tes_in!S31/RES_hh_fec_in!S31)</f>
        <v/>
      </c>
      <c r="T31" s="78" t="str">
        <f>IF(RES_hh_tes_in!T31=0,"",RES_hh_tes_in!T31/RES_hh_fec_in!T31)</f>
        <v/>
      </c>
      <c r="U31" s="78" t="str">
        <f>IF(RES_hh_tes_in!U31=0,"",RES_hh_tes_in!U31/RES_hh_fec_in!U31)</f>
        <v/>
      </c>
      <c r="V31" s="78" t="str">
        <f>IF(RES_hh_tes_in!V31=0,"",RES_hh_tes_in!V31/RES_hh_fec_in!V31)</f>
        <v/>
      </c>
      <c r="W31" s="78" t="str">
        <f>IF(RES_hh_tes_in!W31=0,"",RES_hh_tes_in!W31/RES_hh_fec_in!W31)</f>
        <v/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0.75283938106822679</v>
      </c>
      <c r="D32" s="81">
        <f>IF(RES_hh_tes_in!D32=0,"",RES_hh_tes_in!D32/RES_hh_fec_in!D32)</f>
        <v>0.75442179007542176</v>
      </c>
      <c r="E32" s="81">
        <f>IF(RES_hh_tes_in!E32=0,"",RES_hh_tes_in!E32/RES_hh_fec_in!E32)</f>
        <v>0.75606271273223291</v>
      </c>
      <c r="F32" s="81">
        <f>IF(RES_hh_tes_in!F32=0,"",RES_hh_tes_in!F32/RES_hh_fec_in!F32)</f>
        <v>0.757711614523083</v>
      </c>
      <c r="G32" s="81">
        <f>IF(RES_hh_tes_in!G32=0,"",RES_hh_tes_in!G32/RES_hh_fec_in!G32)</f>
        <v>0.75941440394351289</v>
      </c>
      <c r="H32" s="81">
        <f>IF(RES_hh_tes_in!H32=0,"",RES_hh_tes_in!H32/RES_hh_fec_in!H32)</f>
        <v>0.76116546237811589</v>
      </c>
      <c r="I32" s="81">
        <f>IF(RES_hh_tes_in!I32=0,"",RES_hh_tes_in!I32/RES_hh_fec_in!I32)</f>
        <v>0.76297610168153562</v>
      </c>
      <c r="J32" s="81">
        <f>IF(RES_hh_tes_in!J32=0,"",RES_hh_tes_in!J32/RES_hh_fec_in!J32)</f>
        <v>0.76489266252951804</v>
      </c>
      <c r="K32" s="81">
        <f>IF(RES_hh_tes_in!K32=0,"",RES_hh_tes_in!K32/RES_hh_fec_in!K32)</f>
        <v>0.76695454668549434</v>
      </c>
      <c r="L32" s="81">
        <f>IF(RES_hh_tes_in!L32=0,"",RES_hh_tes_in!L32/RES_hh_fec_in!L32)</f>
        <v>0.76917229573657275</v>
      </c>
      <c r="M32" s="81">
        <f>IF(RES_hh_tes_in!M32=0,"",RES_hh_tes_in!M32/RES_hh_fec_in!M32)</f>
        <v>0.77218961488733084</v>
      </c>
      <c r="N32" s="81">
        <f>IF(RES_hh_tes_in!N32=0,"",RES_hh_tes_in!N32/RES_hh_fec_in!N32)</f>
        <v>0.77618902912719256</v>
      </c>
      <c r="O32" s="81">
        <f>IF(RES_hh_tes_in!O32=0,"",RES_hh_tes_in!O32/RES_hh_fec_in!O32)</f>
        <v>0.78161434416668463</v>
      </c>
      <c r="P32" s="81">
        <f>IF(RES_hh_tes_in!P32=0,"",RES_hh_tes_in!P32/RES_hh_fec_in!P32)</f>
        <v>0.78869865077057033</v>
      </c>
      <c r="Q32" s="81">
        <f>IF(RES_hh_tes_in!Q32=0,"",RES_hh_tes_in!Q32/RES_hh_fec_in!Q32)</f>
        <v>0.79782937812018173</v>
      </c>
      <c r="R32" s="81">
        <f>IF(RES_hh_tes_in!R32=0,"",RES_hh_tes_in!R32/RES_hh_fec_in!R32)</f>
        <v>0.81025032476857395</v>
      </c>
      <c r="S32" s="81">
        <f>IF(RES_hh_tes_in!S32=0,"",RES_hh_tes_in!S32/RES_hh_fec_in!S32)</f>
        <v>0.82575282793773874</v>
      </c>
      <c r="T32" s="81">
        <f>IF(RES_hh_tes_in!T32=0,"",RES_hh_tes_in!T32/RES_hh_fec_in!T32)</f>
        <v>0.84242053308470144</v>
      </c>
      <c r="U32" s="81">
        <f>IF(RES_hh_tes_in!U32=0,"",RES_hh_tes_in!U32/RES_hh_fec_in!U32)</f>
        <v>0.85833708566653455</v>
      </c>
      <c r="V32" s="81">
        <f>IF(RES_hh_tes_in!V32=0,"",RES_hh_tes_in!V32/RES_hh_fec_in!V32)</f>
        <v>0.87158613114028938</v>
      </c>
      <c r="W32" s="81">
        <f>IF(RES_hh_tes_in!W32=0,"",RES_hh_tes_in!W32/RES_hh_fec_in!W32)</f>
        <v>0.88149451596075734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292.07614837102648</v>
      </c>
      <c r="D3" s="65">
        <f t="shared" si="0"/>
        <v>298.11066425770605</v>
      </c>
      <c r="E3" s="65">
        <f t="shared" si="0"/>
        <v>286.70304275717598</v>
      </c>
      <c r="F3" s="65">
        <f t="shared" si="0"/>
        <v>231.49273201357937</v>
      </c>
      <c r="G3" s="65">
        <f t="shared" si="0"/>
        <v>368.0649127676711</v>
      </c>
      <c r="H3" s="65">
        <f t="shared" si="0"/>
        <v>268.67616355904073</v>
      </c>
      <c r="I3" s="65">
        <f t="shared" si="0"/>
        <v>406.60824897602873</v>
      </c>
      <c r="J3" s="65">
        <f t="shared" si="0"/>
        <v>484.32800589782374</v>
      </c>
      <c r="K3" s="65">
        <f t="shared" si="0"/>
        <v>435.95888954113803</v>
      </c>
      <c r="L3" s="65">
        <f t="shared" si="0"/>
        <v>291.23889297534282</v>
      </c>
      <c r="M3" s="65">
        <f t="shared" si="0"/>
        <v>125.69882239992924</v>
      </c>
      <c r="N3" s="65">
        <f t="shared" si="0"/>
        <v>166.09143868140791</v>
      </c>
      <c r="O3" s="65">
        <f t="shared" si="0"/>
        <v>139.26172655063948</v>
      </c>
      <c r="P3" s="65">
        <f t="shared" si="0"/>
        <v>113.41259871859241</v>
      </c>
      <c r="Q3" s="65">
        <f t="shared" si="0"/>
        <v>126.47911038947301</v>
      </c>
      <c r="R3" s="65">
        <f t="shared" ref="R3:V3" si="1">SUM(R4,R15,R17,R27)</f>
        <v>140.73353829866787</v>
      </c>
      <c r="S3" s="65">
        <f t="shared" si="1"/>
        <v>174.10456812649988</v>
      </c>
      <c r="T3" s="65">
        <f t="shared" si="1"/>
        <v>198.36056606685244</v>
      </c>
      <c r="U3" s="65">
        <f t="shared" si="1"/>
        <v>124.81678063185549</v>
      </c>
      <c r="V3" s="65">
        <f t="shared" si="1"/>
        <v>180.37085284068547</v>
      </c>
      <c r="W3" s="65">
        <f t="shared" ref="W3" si="2">SUM(W4,W15,W17,W27)</f>
        <v>106.4677904453109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256.1461668303582</v>
      </c>
      <c r="D4" s="69">
        <f t="shared" si="3"/>
        <v>260.13224467762257</v>
      </c>
      <c r="E4" s="69">
        <f t="shared" si="3"/>
        <v>251.81109448355176</v>
      </c>
      <c r="F4" s="69">
        <f t="shared" si="3"/>
        <v>206.08258009940056</v>
      </c>
      <c r="G4" s="69">
        <f t="shared" si="3"/>
        <v>331.12456971411598</v>
      </c>
      <c r="H4" s="69">
        <f t="shared" si="3"/>
        <v>244.57241801373317</v>
      </c>
      <c r="I4" s="69">
        <f t="shared" si="3"/>
        <v>359.22632823509588</v>
      </c>
      <c r="J4" s="69">
        <f t="shared" si="3"/>
        <v>424.832801938476</v>
      </c>
      <c r="K4" s="69">
        <f t="shared" si="3"/>
        <v>383.20342473665795</v>
      </c>
      <c r="L4" s="69">
        <f t="shared" si="3"/>
        <v>254.02726465560093</v>
      </c>
      <c r="M4" s="69">
        <f t="shared" si="3"/>
        <v>109.68956171705801</v>
      </c>
      <c r="N4" s="69">
        <f t="shared" si="3"/>
        <v>142.32455563346807</v>
      </c>
      <c r="O4" s="69">
        <f t="shared" si="3"/>
        <v>119.61026956155553</v>
      </c>
      <c r="P4" s="69">
        <f t="shared" si="3"/>
        <v>94.925907041498462</v>
      </c>
      <c r="Q4" s="69">
        <f t="shared" si="3"/>
        <v>101.04074358858172</v>
      </c>
      <c r="R4" s="69">
        <f t="shared" ref="R4:V4" si="4">SUM(R5:R14)</f>
        <v>110.82920166663462</v>
      </c>
      <c r="S4" s="69">
        <f t="shared" si="4"/>
        <v>132.84917408713508</v>
      </c>
      <c r="T4" s="69">
        <f t="shared" si="4"/>
        <v>151.65077076866254</v>
      </c>
      <c r="U4" s="69">
        <f t="shared" si="4"/>
        <v>94.16391590658715</v>
      </c>
      <c r="V4" s="69">
        <f t="shared" si="4"/>
        <v>136.18240071534976</v>
      </c>
      <c r="W4" s="69">
        <f t="shared" ref="W4" si="5">SUM(W5:W14)</f>
        <v>78.941140680570797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34.92718643317663</v>
      </c>
      <c r="D5" s="72">
        <v>38.118183967975881</v>
      </c>
      <c r="E5" s="72">
        <v>29.508444117803247</v>
      </c>
      <c r="F5" s="72">
        <v>42.323175371862455</v>
      </c>
      <c r="G5" s="72">
        <v>73.577132574495792</v>
      </c>
      <c r="H5" s="72">
        <v>70.126904249972526</v>
      </c>
      <c r="I5" s="72">
        <v>97.431945516347028</v>
      </c>
      <c r="J5" s="72">
        <v>104.47337165374091</v>
      </c>
      <c r="K5" s="72">
        <v>121.26957936175253</v>
      </c>
      <c r="L5" s="72">
        <v>71.168109078484562</v>
      </c>
      <c r="M5" s="72">
        <v>58.015836412558492</v>
      </c>
      <c r="N5" s="72">
        <v>68.926462975173564</v>
      </c>
      <c r="O5" s="72">
        <v>60.512805334621305</v>
      </c>
      <c r="P5" s="72">
        <v>35.464036062996712</v>
      </c>
      <c r="Q5" s="72">
        <v>9.5846352718566763</v>
      </c>
      <c r="R5" s="72">
        <v>1.5923398786700473</v>
      </c>
      <c r="S5" s="72">
        <v>0</v>
      </c>
      <c r="T5" s="72">
        <v>2.3163543647846936</v>
      </c>
      <c r="U5" s="72">
        <v>7.3494003542761606</v>
      </c>
      <c r="V5" s="72">
        <v>16.48589148608573</v>
      </c>
      <c r="W5" s="72">
        <v>18.433779142995704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2.2140217512224614</v>
      </c>
      <c r="D6" s="72">
        <v>0.66971745909542624</v>
      </c>
      <c r="E6" s="72">
        <v>1.2148091432572588</v>
      </c>
      <c r="F6" s="72">
        <v>2.274224225961456</v>
      </c>
      <c r="G6" s="72">
        <v>4.9779349504228412</v>
      </c>
      <c r="H6" s="72">
        <v>2.8517373943127047</v>
      </c>
      <c r="I6" s="72">
        <v>1.6565831567739753</v>
      </c>
      <c r="J6" s="72">
        <v>1.5998367971194207</v>
      </c>
      <c r="K6" s="72">
        <v>2.1884225121594052</v>
      </c>
      <c r="L6" s="72">
        <v>3.9131888140554381</v>
      </c>
      <c r="M6" s="72">
        <v>2.7197087201853649</v>
      </c>
      <c r="N6" s="72">
        <v>3.7835584947722642</v>
      </c>
      <c r="O6" s="72">
        <v>4.1543430280357656</v>
      </c>
      <c r="P6" s="72">
        <v>3.0319552545605548</v>
      </c>
      <c r="Q6" s="72">
        <v>2.3838047243342642</v>
      </c>
      <c r="R6" s="72">
        <v>3.9257658223491796</v>
      </c>
      <c r="S6" s="72">
        <v>2.7397573630311345</v>
      </c>
      <c r="T6" s="72">
        <v>2.77182767043359</v>
      </c>
      <c r="U6" s="72">
        <v>0.88325509764922894</v>
      </c>
      <c r="V6" s="72">
        <v>1.1131792457991145</v>
      </c>
      <c r="W6" s="72">
        <v>0.40066430452914825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179.35833417241787</v>
      </c>
      <c r="D7" s="72">
        <v>169.65064708822709</v>
      </c>
      <c r="E7" s="72">
        <v>161.19486315657187</v>
      </c>
      <c r="F7" s="72">
        <v>105.09012431662454</v>
      </c>
      <c r="G7" s="72">
        <v>199.1613064485648</v>
      </c>
      <c r="H7" s="72">
        <v>122.39010976317081</v>
      </c>
      <c r="I7" s="72">
        <v>214.41327324612206</v>
      </c>
      <c r="J7" s="72">
        <v>254.40449453370789</v>
      </c>
      <c r="K7" s="72">
        <v>218.10727551150745</v>
      </c>
      <c r="L7" s="72">
        <v>116.30946892621354</v>
      </c>
      <c r="M7" s="72">
        <v>26.003483358331067</v>
      </c>
      <c r="N7" s="72">
        <v>33.775460840279798</v>
      </c>
      <c r="O7" s="72">
        <v>28.900290918484977</v>
      </c>
      <c r="P7" s="72">
        <v>35.09763085171658</v>
      </c>
      <c r="Q7" s="72">
        <v>73.137610821208099</v>
      </c>
      <c r="R7" s="72">
        <v>86.188874797632536</v>
      </c>
      <c r="S7" s="72">
        <v>103.63922411192944</v>
      </c>
      <c r="T7" s="72">
        <v>115.6086604948364</v>
      </c>
      <c r="U7" s="72">
        <v>64.828023254358783</v>
      </c>
      <c r="V7" s="72">
        <v>102.03489001187053</v>
      </c>
      <c r="W7" s="72">
        <v>44.577197824584452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39.646624473541237</v>
      </c>
      <c r="D8" s="72">
        <v>51.693696162324173</v>
      </c>
      <c r="E8" s="72">
        <v>59.892978065919387</v>
      </c>
      <c r="F8" s="72">
        <v>56.395056184952139</v>
      </c>
      <c r="G8" s="72">
        <v>53.408195740632557</v>
      </c>
      <c r="H8" s="72">
        <v>49.203666606277125</v>
      </c>
      <c r="I8" s="72">
        <v>45.724526315852799</v>
      </c>
      <c r="J8" s="72">
        <v>64.355098953907785</v>
      </c>
      <c r="K8" s="72">
        <v>41.638147351238572</v>
      </c>
      <c r="L8" s="72">
        <v>62.636497836847383</v>
      </c>
      <c r="M8" s="72">
        <v>22.950533225983094</v>
      </c>
      <c r="N8" s="72">
        <v>35.839073323242452</v>
      </c>
      <c r="O8" s="72">
        <v>26.04283028041349</v>
      </c>
      <c r="P8" s="72">
        <v>21.332284872224609</v>
      </c>
      <c r="Q8" s="72">
        <v>15.934692771182682</v>
      </c>
      <c r="R8" s="72">
        <v>19.12222116798285</v>
      </c>
      <c r="S8" s="72">
        <v>26.470192612174525</v>
      </c>
      <c r="T8" s="72">
        <v>30.953928238607872</v>
      </c>
      <c r="U8" s="72">
        <v>21.103237200302985</v>
      </c>
      <c r="V8" s="72">
        <v>16.548439971594387</v>
      </c>
      <c r="W8" s="72">
        <v>15.529499408461495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35.128148602177966</v>
      </c>
      <c r="D17" s="69">
        <f t="shared" si="7"/>
        <v>36.82741093446662</v>
      </c>
      <c r="E17" s="69">
        <f t="shared" si="7"/>
        <v>33.591776513574004</v>
      </c>
      <c r="F17" s="69">
        <f t="shared" si="7"/>
        <v>24.235922153826053</v>
      </c>
      <c r="G17" s="69">
        <f t="shared" si="7"/>
        <v>35.874055759003554</v>
      </c>
      <c r="H17" s="69">
        <f t="shared" si="7"/>
        <v>23.116612619803764</v>
      </c>
      <c r="I17" s="69">
        <f t="shared" si="7"/>
        <v>46.287304877308088</v>
      </c>
      <c r="J17" s="69">
        <f t="shared" si="7"/>
        <v>57.936944859592671</v>
      </c>
      <c r="K17" s="69">
        <f t="shared" si="7"/>
        <v>51.536307122704585</v>
      </c>
      <c r="L17" s="69">
        <f t="shared" si="7"/>
        <v>35.875890859293577</v>
      </c>
      <c r="M17" s="69">
        <f t="shared" si="7"/>
        <v>15.281872271582202</v>
      </c>
      <c r="N17" s="69">
        <f t="shared" si="7"/>
        <v>22.870200313373566</v>
      </c>
      <c r="O17" s="69">
        <f t="shared" si="7"/>
        <v>18.869835643462157</v>
      </c>
      <c r="P17" s="69">
        <f t="shared" si="7"/>
        <v>17.751816648508154</v>
      </c>
      <c r="Q17" s="69">
        <f t="shared" si="7"/>
        <v>24.693806999565808</v>
      </c>
      <c r="R17" s="69">
        <f t="shared" ref="R17:V17" si="8">SUM(R18:R26)</f>
        <v>28.93282795828511</v>
      </c>
      <c r="S17" s="69">
        <f t="shared" si="8"/>
        <v>39.884990424758854</v>
      </c>
      <c r="T17" s="69">
        <f t="shared" si="8"/>
        <v>45.335326899465528</v>
      </c>
      <c r="U17" s="69">
        <f t="shared" si="8"/>
        <v>29.664903665743473</v>
      </c>
      <c r="V17" s="69">
        <f t="shared" si="8"/>
        <v>43.317146514294514</v>
      </c>
      <c r="W17" s="69">
        <f t="shared" ref="W17" si="9">SUM(W18:W26)</f>
        <v>26.677287721199008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0.13721514760656792</v>
      </c>
      <c r="D18" s="72">
        <v>0.26353472672801398</v>
      </c>
      <c r="E18" s="72">
        <v>0.1772476489518772</v>
      </c>
      <c r="F18" s="72">
        <v>0.40114354614316</v>
      </c>
      <c r="G18" s="72">
        <v>1.0027037823480822</v>
      </c>
      <c r="H18" s="72">
        <v>1.1800315117718339</v>
      </c>
      <c r="I18" s="72">
        <v>7.0597672701250218</v>
      </c>
      <c r="J18" s="72">
        <v>9.5192979094496639</v>
      </c>
      <c r="K18" s="72">
        <v>8.1517018223190192</v>
      </c>
      <c r="L18" s="72">
        <v>6.0127830550215302</v>
      </c>
      <c r="M18" s="72">
        <v>3.7487235330942155</v>
      </c>
      <c r="N18" s="72">
        <v>4.4395827232752403</v>
      </c>
      <c r="O18" s="72">
        <v>3.8437434658503395</v>
      </c>
      <c r="P18" s="72">
        <v>0.55078532185074891</v>
      </c>
      <c r="Q18" s="72">
        <v>0.20786820584897725</v>
      </c>
      <c r="R18" s="72">
        <v>6.6583640908036798E-2</v>
      </c>
      <c r="S18" s="72">
        <v>0</v>
      </c>
      <c r="T18" s="72">
        <v>0.1196790246970879</v>
      </c>
      <c r="U18" s="72">
        <v>0.43673676823776342</v>
      </c>
      <c r="V18" s="72">
        <v>1.2350592067052768</v>
      </c>
      <c r="W18" s="72">
        <v>1.910139785811839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0.59038692784953561</v>
      </c>
      <c r="D19" s="72">
        <v>0.65306868960852649</v>
      </c>
      <c r="E19" s="72">
        <v>0.68771065022551914</v>
      </c>
      <c r="F19" s="72">
        <v>0.73776490136561401</v>
      </c>
      <c r="G19" s="72">
        <v>1.0518080674498387</v>
      </c>
      <c r="H19" s="72">
        <v>0.91299383682773061</v>
      </c>
      <c r="I19" s="72">
        <v>0.75957665299180444</v>
      </c>
      <c r="J19" s="72">
        <v>0.58426410907753346</v>
      </c>
      <c r="K19" s="72">
        <v>0.83985124933767985</v>
      </c>
      <c r="L19" s="72">
        <v>0.74122638626676285</v>
      </c>
      <c r="M19" s="72">
        <v>0.71357556798768518</v>
      </c>
      <c r="N19" s="72">
        <v>0.7417181177259653</v>
      </c>
      <c r="O19" s="72">
        <v>0.8587020645789748</v>
      </c>
      <c r="P19" s="72">
        <v>0.83276432227305619</v>
      </c>
      <c r="Q19" s="72">
        <v>0.54552578439756894</v>
      </c>
      <c r="R19" s="72">
        <v>0.80434799207721297</v>
      </c>
      <c r="S19" s="72">
        <v>0.87098462945294008</v>
      </c>
      <c r="T19" s="72">
        <v>0.96200651868688991</v>
      </c>
      <c r="U19" s="72">
        <v>0.6644802010453511</v>
      </c>
      <c r="V19" s="72">
        <v>1.0464202026651293</v>
      </c>
      <c r="W19" s="72">
        <v>0.71986790729934025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26.984448570897587</v>
      </c>
      <c r="D20" s="72">
        <v>25.900492572927789</v>
      </c>
      <c r="E20" s="72">
        <v>22.165916254976374</v>
      </c>
      <c r="F20" s="72">
        <v>13.213322617802229</v>
      </c>
      <c r="G20" s="72">
        <v>25.22354936549273</v>
      </c>
      <c r="H20" s="72">
        <v>13.24320534135779</v>
      </c>
      <c r="I20" s="72">
        <v>30.561007135192636</v>
      </c>
      <c r="J20" s="72">
        <v>36.621038200268814</v>
      </c>
      <c r="K20" s="72">
        <v>34.473479494432709</v>
      </c>
      <c r="L20" s="72">
        <v>18.875464582796742</v>
      </c>
      <c r="M20" s="72">
        <v>5.8020451938419866</v>
      </c>
      <c r="N20" s="72">
        <v>8.7567403169812454</v>
      </c>
      <c r="O20" s="72">
        <v>7.5591150415187078</v>
      </c>
      <c r="P20" s="72">
        <v>10.370485189473225</v>
      </c>
      <c r="Q20" s="72">
        <v>19.715522708630868</v>
      </c>
      <c r="R20" s="72">
        <v>22.798652734508305</v>
      </c>
      <c r="S20" s="72">
        <v>30.862951892753721</v>
      </c>
      <c r="T20" s="72">
        <v>35.022238485072364</v>
      </c>
      <c r="U20" s="72">
        <v>21.446823777120613</v>
      </c>
      <c r="V20" s="72">
        <v>35.066933813804908</v>
      </c>
      <c r="W20" s="72">
        <v>17.617490506356969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7.4160979558242763</v>
      </c>
      <c r="D21" s="72">
        <v>10.010314945202294</v>
      </c>
      <c r="E21" s="72">
        <v>10.560901959420232</v>
      </c>
      <c r="F21" s="72">
        <v>9.8836910885150484</v>
      </c>
      <c r="G21" s="72">
        <v>8.5959945437129033</v>
      </c>
      <c r="H21" s="72">
        <v>7.7803819298464107</v>
      </c>
      <c r="I21" s="72">
        <v>7.9069538189986197</v>
      </c>
      <c r="J21" s="72">
        <v>11.212344640796662</v>
      </c>
      <c r="K21" s="72">
        <v>8.0712745566151813</v>
      </c>
      <c r="L21" s="72">
        <v>10.246416835208539</v>
      </c>
      <c r="M21" s="72">
        <v>5.0175279766583136</v>
      </c>
      <c r="N21" s="72">
        <v>8.9321591553911173</v>
      </c>
      <c r="O21" s="72">
        <v>6.6082750715141341</v>
      </c>
      <c r="P21" s="72">
        <v>5.9977818149111215</v>
      </c>
      <c r="Q21" s="72">
        <v>4.2248903006883918</v>
      </c>
      <c r="R21" s="72">
        <v>5.2632435907915527</v>
      </c>
      <c r="S21" s="72">
        <v>8.1510539025521958</v>
      </c>
      <c r="T21" s="72">
        <v>9.2314028710091893</v>
      </c>
      <c r="U21" s="72">
        <v>7.1168629193397432</v>
      </c>
      <c r="V21" s="72">
        <v>5.9687332911191993</v>
      </c>
      <c r="W21" s="72">
        <v>6.4297895217308589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0.80183293849030224</v>
      </c>
      <c r="D27" s="69">
        <f t="shared" si="10"/>
        <v>1.1510086456168662</v>
      </c>
      <c r="E27" s="69">
        <f t="shared" si="10"/>
        <v>1.3001717600501848</v>
      </c>
      <c r="F27" s="69">
        <f t="shared" si="10"/>
        <v>1.1742297603527649</v>
      </c>
      <c r="G27" s="69">
        <f t="shared" si="10"/>
        <v>1.0662872945515409</v>
      </c>
      <c r="H27" s="69">
        <f t="shared" si="10"/>
        <v>0.98713292550379061</v>
      </c>
      <c r="I27" s="69">
        <f t="shared" si="10"/>
        <v>1.0946158636247711</v>
      </c>
      <c r="J27" s="69">
        <f t="shared" si="10"/>
        <v>1.5582590997550367</v>
      </c>
      <c r="K27" s="69">
        <f t="shared" si="10"/>
        <v>1.2191576817754852</v>
      </c>
      <c r="L27" s="69">
        <f t="shared" si="10"/>
        <v>1.3357374604483616</v>
      </c>
      <c r="M27" s="69">
        <f t="shared" si="10"/>
        <v>0.72738841128902021</v>
      </c>
      <c r="N27" s="69">
        <f t="shared" si="10"/>
        <v>0.89668273456626157</v>
      </c>
      <c r="O27" s="69">
        <f t="shared" si="10"/>
        <v>0.78162134562179808</v>
      </c>
      <c r="P27" s="69">
        <f t="shared" si="10"/>
        <v>0.7348750285857899</v>
      </c>
      <c r="Q27" s="69">
        <f t="shared" si="10"/>
        <v>0.74455980132547694</v>
      </c>
      <c r="R27" s="69">
        <f t="shared" ref="R27:V27" si="11">SUM(R28:R32)</f>
        <v>0.97150867374813621</v>
      </c>
      <c r="S27" s="69">
        <f t="shared" si="11"/>
        <v>1.3704036146059475</v>
      </c>
      <c r="T27" s="69">
        <f t="shared" si="11"/>
        <v>1.3744683987243513</v>
      </c>
      <c r="U27" s="69">
        <f t="shared" si="11"/>
        <v>0.98796105952487367</v>
      </c>
      <c r="V27" s="69">
        <f t="shared" si="11"/>
        <v>0.87130561104121429</v>
      </c>
      <c r="W27" s="69">
        <f t="shared" ref="W27" si="12">SUM(W28:W32)</f>
        <v>0.84936204354109246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8.0229485870270664E-2</v>
      </c>
      <c r="D29" s="72">
        <v>8.223320540280285E-2</v>
      </c>
      <c r="E29" s="72">
        <v>8.3499848356175577E-2</v>
      </c>
      <c r="F29" s="72">
        <v>7.2916334811217662E-2</v>
      </c>
      <c r="G29" s="72">
        <v>0.11441359533814388</v>
      </c>
      <c r="H29" s="72">
        <v>9.0865063777478272E-2</v>
      </c>
      <c r="I29" s="72">
        <v>0.1152234030230922</v>
      </c>
      <c r="J29" s="72">
        <v>0.11580521543051224</v>
      </c>
      <c r="K29" s="72">
        <v>0.11207720581548761</v>
      </c>
      <c r="L29" s="72">
        <v>8.9866492531393199E-2</v>
      </c>
      <c r="M29" s="72">
        <v>5.8349141714998019E-2</v>
      </c>
      <c r="N29" s="72">
        <v>7.2969283947321772E-2</v>
      </c>
      <c r="O29" s="72">
        <v>6.2454063875216757E-2</v>
      </c>
      <c r="P29" s="72">
        <v>6.0559917458838756E-2</v>
      </c>
      <c r="Q29" s="72">
        <v>7.88330958744861E-2</v>
      </c>
      <c r="R29" s="72">
        <v>0.14001957574210713</v>
      </c>
      <c r="S29" s="72">
        <v>0.15670862955920423</v>
      </c>
      <c r="T29" s="72">
        <v>0.14303163426987558</v>
      </c>
      <c r="U29" s="72">
        <v>9.6104798556864726E-2</v>
      </c>
      <c r="V29" s="72">
        <v>0.13817598918089513</v>
      </c>
      <c r="W29" s="72">
        <v>9.0533091209866565E-2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0.72160345262003156</v>
      </c>
      <c r="D30" s="72">
        <v>1.0687754402140635</v>
      </c>
      <c r="E30" s="72">
        <v>1.2166719116940092</v>
      </c>
      <c r="F30" s="72">
        <v>1.1013134255415473</v>
      </c>
      <c r="G30" s="72">
        <v>0.95187369921339704</v>
      </c>
      <c r="H30" s="72">
        <v>0.89626786172631234</v>
      </c>
      <c r="I30" s="72">
        <v>0.97939246060167895</v>
      </c>
      <c r="J30" s="72">
        <v>1.4424538843245245</v>
      </c>
      <c r="K30" s="72">
        <v>1.1070804759599977</v>
      </c>
      <c r="L30" s="72">
        <v>1.2458709679169684</v>
      </c>
      <c r="M30" s="72">
        <v>0.66903926957402216</v>
      </c>
      <c r="N30" s="72">
        <v>0.82371345061893975</v>
      </c>
      <c r="O30" s="72">
        <v>0.71916728174658129</v>
      </c>
      <c r="P30" s="72">
        <v>0.67431511112695119</v>
      </c>
      <c r="Q30" s="72">
        <v>0.66572670545099089</v>
      </c>
      <c r="R30" s="72">
        <v>0.8314890980060291</v>
      </c>
      <c r="S30" s="72">
        <v>1.2136949850467433</v>
      </c>
      <c r="T30" s="72">
        <v>1.2314367644544757</v>
      </c>
      <c r="U30" s="72">
        <v>0.89185626096800896</v>
      </c>
      <c r="V30" s="72">
        <v>0.73312962186031916</v>
      </c>
      <c r="W30" s="72">
        <v>0.75882895233122594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22141.42816326916</v>
      </c>
      <c r="D3" s="65">
        <f>IF(RES_hh_fec_in!D3=0,0,1000*11630*RES_hh_fec_in!D3/RES_hh_num_in!D3)</f>
        <v>20901.437910084049</v>
      </c>
      <c r="E3" s="65">
        <f>IF(RES_hh_fec_in!E3=0,0,1000*11630*RES_hh_fec_in!E3/RES_hh_num_in!E3)</f>
        <v>21143.849430006074</v>
      </c>
      <c r="F3" s="65">
        <f>IF(RES_hh_fec_in!F3=0,0,1000*11630*RES_hh_fec_in!F3/RES_hh_num_in!F3)</f>
        <v>20877.539176610597</v>
      </c>
      <c r="G3" s="65">
        <f>IF(RES_hh_fec_in!G3=0,0,1000*11630*RES_hh_fec_in!G3/RES_hh_num_in!G3)</f>
        <v>21280.210129321196</v>
      </c>
      <c r="H3" s="65">
        <f>IF(RES_hh_fec_in!H3=0,0,1000*11630*RES_hh_fec_in!H3/RES_hh_num_in!H3)</f>
        <v>20305.859300032713</v>
      </c>
      <c r="I3" s="65">
        <f>IF(RES_hh_fec_in!I3=0,0,1000*11630*RES_hh_fec_in!I3/RES_hh_num_in!I3)</f>
        <v>19510.264286409027</v>
      </c>
      <c r="J3" s="65">
        <f>IF(RES_hh_fec_in!J3=0,0,1000*11630*RES_hh_fec_in!J3/RES_hh_num_in!J3)</f>
        <v>20478.867960023697</v>
      </c>
      <c r="K3" s="65">
        <f>IF(RES_hh_fec_in!K3=0,0,1000*11630*RES_hh_fec_in!K3/RES_hh_num_in!K3)</f>
        <v>18959.343413331539</v>
      </c>
      <c r="L3" s="65">
        <f>IF(RES_hh_fec_in!L3=0,0,1000*11630*RES_hh_fec_in!L3/RES_hh_num_in!L3)</f>
        <v>18779.406715835314</v>
      </c>
      <c r="M3" s="65">
        <f>IF(RES_hh_fec_in!M3=0,0,1000*11630*RES_hh_fec_in!M3/RES_hh_num_in!M3)</f>
        <v>15245.265682943804</v>
      </c>
      <c r="N3" s="65">
        <f>IF(RES_hh_fec_in!N3=0,0,1000*11630*RES_hh_fec_in!N3/RES_hh_num_in!N3)</f>
        <v>14347.887363928903</v>
      </c>
      <c r="O3" s="65">
        <f>IF(RES_hh_fec_in!O3=0,0,1000*11630*RES_hh_fec_in!O3/RES_hh_num_in!O3)</f>
        <v>13625.786780860974</v>
      </c>
      <c r="P3" s="65">
        <f>IF(RES_hh_fec_in!P3=0,0,1000*11630*RES_hh_fec_in!P3/RES_hh_num_in!P3)</f>
        <v>11348.020620959196</v>
      </c>
      <c r="Q3" s="65">
        <f>IF(RES_hh_fec_in!Q3=0,0,1000*11630*RES_hh_fec_in!Q3/RES_hh_num_in!Q3)</f>
        <v>11705.298001069028</v>
      </c>
      <c r="R3" s="65">
        <f>IF(RES_hh_fec_in!R3=0,0,1000*11630*RES_hh_fec_in!R3/RES_hh_num_in!R3)</f>
        <v>11661.277621884243</v>
      </c>
      <c r="S3" s="65">
        <f>IF(RES_hh_fec_in!S3=0,0,1000*11630*RES_hh_fec_in!S3/RES_hh_num_in!S3)</f>
        <v>10849.275306443235</v>
      </c>
      <c r="T3" s="65">
        <f>IF(RES_hh_fec_in!T3=0,0,1000*11630*RES_hh_fec_in!T3/RES_hh_num_in!T3)</f>
        <v>10876.309624634705</v>
      </c>
      <c r="U3" s="65">
        <f>IF(RES_hh_fec_in!U3=0,0,1000*11630*RES_hh_fec_in!U3/RES_hh_num_in!U3)</f>
        <v>9842.082031684411</v>
      </c>
      <c r="V3" s="65">
        <f>IF(RES_hh_fec_in!V3=0,0,1000*11630*RES_hh_fec_in!V3/RES_hh_num_in!V3)</f>
        <v>10220.609947580668</v>
      </c>
      <c r="W3" s="65">
        <f>IF(RES_hh_fec_in!W3=0,0,1000*11630*RES_hh_fec_in!W3/RES_hh_num_in!W3)</f>
        <v>8400.129319063708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18345.86013558165</v>
      </c>
      <c r="D4" s="69">
        <f>IF(RES_hh_fec_in!D4=0,0,1000*11630*RES_hh_fec_in!D4/RES_hh_num_in!D4)</f>
        <v>17210.934349211981</v>
      </c>
      <c r="E4" s="69">
        <f>IF(RES_hh_fec_in!E4=0,0,1000*11630*RES_hh_fec_in!E4/RES_hh_num_in!E4)</f>
        <v>17635.530729428159</v>
      </c>
      <c r="F4" s="69">
        <f>IF(RES_hh_fec_in!F4=0,0,1000*11630*RES_hh_fec_in!F4/RES_hh_num_in!F4)</f>
        <v>17399.425614373584</v>
      </c>
      <c r="G4" s="69">
        <f>IF(RES_hh_fec_in!G4=0,0,1000*11630*RES_hh_fec_in!G4/RES_hh_num_in!G4)</f>
        <v>17977.98525774572</v>
      </c>
      <c r="H4" s="69">
        <f>IF(RES_hh_fec_in!H4=0,0,1000*11630*RES_hh_fec_in!H4/RES_hh_num_in!H4)</f>
        <v>17145.437542956217</v>
      </c>
      <c r="I4" s="69">
        <f>IF(RES_hh_fec_in!I4=0,0,1000*11630*RES_hh_fec_in!I4/RES_hh_num_in!I4)</f>
        <v>16309.547375111038</v>
      </c>
      <c r="J4" s="69">
        <f>IF(RES_hh_fec_in!J4=0,0,1000*11630*RES_hh_fec_in!J4/RES_hh_num_in!J4)</f>
        <v>17208.912926880756</v>
      </c>
      <c r="K4" s="69">
        <f>IF(RES_hh_fec_in!K4=0,0,1000*11630*RES_hh_fec_in!K4/RES_hh_num_in!K4)</f>
        <v>15668.605795975671</v>
      </c>
      <c r="L4" s="69">
        <f>IF(RES_hh_fec_in!L4=0,0,1000*11630*RES_hh_fec_in!L4/RES_hh_num_in!L4)</f>
        <v>15553.415370759367</v>
      </c>
      <c r="M4" s="69">
        <f>IF(RES_hh_fec_in!M4=0,0,1000*11630*RES_hh_fec_in!M4/RES_hh_num_in!M4)</f>
        <v>12093.851747745246</v>
      </c>
      <c r="N4" s="69">
        <f>IF(RES_hh_fec_in!N4=0,0,1000*11630*RES_hh_fec_in!N4/RES_hh_num_in!N4)</f>
        <v>11126.838323479018</v>
      </c>
      <c r="O4" s="69">
        <f>IF(RES_hh_fec_in!O4=0,0,1000*11630*RES_hh_fec_in!O4/RES_hh_num_in!O4)</f>
        <v>10553.594647719839</v>
      </c>
      <c r="P4" s="69">
        <f>IF(RES_hh_fec_in!P4=0,0,1000*11630*RES_hh_fec_in!P4/RES_hh_num_in!P4)</f>
        <v>8418.3263641453668</v>
      </c>
      <c r="Q4" s="69">
        <f>IF(RES_hh_fec_in!Q4=0,0,1000*11630*RES_hh_fec_in!Q4/RES_hh_num_in!Q4)</f>
        <v>8768.5186034301823</v>
      </c>
      <c r="R4" s="69">
        <f>IF(RES_hh_fec_in!R4=0,0,1000*11630*RES_hh_fec_in!R4/RES_hh_num_in!R4)</f>
        <v>8677.2086831332745</v>
      </c>
      <c r="S4" s="69">
        <f>IF(RES_hh_fec_in!S4=0,0,1000*11630*RES_hh_fec_in!S4/RES_hh_num_in!S4)</f>
        <v>7849.3318609450953</v>
      </c>
      <c r="T4" s="69">
        <f>IF(RES_hh_fec_in!T4=0,0,1000*11630*RES_hh_fec_in!T4/RES_hh_num_in!T4)</f>
        <v>7899.0798650315865</v>
      </c>
      <c r="U4" s="69">
        <f>IF(RES_hh_fec_in!U4=0,0,1000*11630*RES_hh_fec_in!U4/RES_hh_num_in!U4)</f>
        <v>6923.4278860860004</v>
      </c>
      <c r="V4" s="69">
        <f>IF(RES_hh_fec_in!V4=0,0,1000*11630*RES_hh_fec_in!V4/RES_hh_num_in!V4)</f>
        <v>7143.7280374190186</v>
      </c>
      <c r="W4" s="69">
        <f>IF(RES_hh_fec_in!W4=0,0,1000*11630*RES_hh_fec_in!W4/RES_hh_num_in!W4)</f>
        <v>5520.0630452402747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15304.398569090825</v>
      </c>
      <c r="D5" s="72">
        <f>IF(RES_hh_fec_in!D5=0,0,1000*11630*RES_hh_fec_in!D5/RES_hh_num_in!D5)</f>
        <v>15534.925302143825</v>
      </c>
      <c r="E5" s="72">
        <f>IF(RES_hh_fec_in!E5=0,0,1000*11630*RES_hh_fec_in!E5/RES_hh_num_in!E5)</f>
        <v>15518.485796509605</v>
      </c>
      <c r="F5" s="72">
        <f>IF(RES_hh_fec_in!F5=0,0,1000*11630*RES_hh_fec_in!F5/RES_hh_num_in!F5)</f>
        <v>15591.283087875127</v>
      </c>
      <c r="G5" s="72">
        <f>IF(RES_hh_fec_in!G5=0,0,1000*11630*RES_hh_fec_in!G5/RES_hh_num_in!G5)</f>
        <v>16468.540984445153</v>
      </c>
      <c r="H5" s="72">
        <f>IF(RES_hh_fec_in!H5=0,0,1000*11630*RES_hh_fec_in!H5/RES_hh_num_in!H5)</f>
        <v>15845.010130639517</v>
      </c>
      <c r="I5" s="72">
        <f>IF(RES_hh_fec_in!I5=0,0,1000*11630*RES_hh_fec_in!I5/RES_hh_num_in!I5)</f>
        <v>14665.206272913916</v>
      </c>
      <c r="J5" s="72">
        <f>IF(RES_hh_fec_in!J5=0,0,1000*11630*RES_hh_fec_in!J5/RES_hh_num_in!J5)</f>
        <v>15213.13421520631</v>
      </c>
      <c r="K5" s="72">
        <f>IF(RES_hh_fec_in!K5=0,0,1000*11630*RES_hh_fec_in!K5/RES_hh_num_in!K5)</f>
        <v>15000.382109340915</v>
      </c>
      <c r="L5" s="72">
        <f>IF(RES_hh_fec_in!L5=0,0,1000*11630*RES_hh_fec_in!L5/RES_hh_num_in!L5)</f>
        <v>13823.588888336129</v>
      </c>
      <c r="M5" s="72">
        <f>IF(RES_hh_fec_in!M5=0,0,1000*11630*RES_hh_fec_in!M5/RES_hh_num_in!M5)</f>
        <v>11846.677697266816</v>
      </c>
      <c r="N5" s="72">
        <f>IF(RES_hh_fec_in!N5=0,0,1000*11630*RES_hh_fec_in!N5/RES_hh_num_in!N5)</f>
        <v>11024.628164795949</v>
      </c>
      <c r="O5" s="72">
        <f>IF(RES_hh_fec_in!O5=0,0,1000*11630*RES_hh_fec_in!O5/RES_hh_num_in!O5)</f>
        <v>10784.430984680361</v>
      </c>
      <c r="P5" s="72">
        <f>IF(RES_hh_fec_in!P5=0,0,1000*11630*RES_hh_fec_in!P5/RES_hh_num_in!P5)</f>
        <v>9050.8548550935557</v>
      </c>
      <c r="Q5" s="72">
        <f>IF(RES_hh_fec_in!Q5=0,0,1000*11630*RES_hh_fec_in!Q5/RES_hh_num_in!Q5)</f>
        <v>9145.0902998036072</v>
      </c>
      <c r="R5" s="72">
        <f>IF(RES_hh_fec_in!R5=0,0,1000*11630*RES_hh_fec_in!R5/RES_hh_num_in!R5)</f>
        <v>9028.8277432790674</v>
      </c>
      <c r="S5" s="72">
        <f>IF(RES_hh_fec_in!S5=0,0,1000*11630*RES_hh_fec_in!S5/RES_hh_num_in!S5)</f>
        <v>0</v>
      </c>
      <c r="T5" s="72">
        <f>IF(RES_hh_fec_in!T5=0,0,1000*11630*RES_hh_fec_in!T5/RES_hh_num_in!T5)</f>
        <v>7636.156460391062</v>
      </c>
      <c r="U5" s="72">
        <f>IF(RES_hh_fec_in!U5=0,0,1000*11630*RES_hh_fec_in!U5/RES_hh_num_in!U5)</f>
        <v>6619.5867493386604</v>
      </c>
      <c r="V5" s="72">
        <f>IF(RES_hh_fec_in!V5=0,0,1000*11630*RES_hh_fec_in!V5/RES_hh_num_in!V5)</f>
        <v>6593.6408126755123</v>
      </c>
      <c r="W5" s="72">
        <f>IF(RES_hh_fec_in!W5=0,0,1000*11630*RES_hh_fec_in!W5/RES_hh_num_in!W5)</f>
        <v>5257.4424864739603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18494.364296491494</v>
      </c>
      <c r="D6" s="72">
        <f>IF(RES_hh_fec_in!D6=0,0,1000*11630*RES_hh_fec_in!D6/RES_hh_num_in!D6)</f>
        <v>17867.994767949596</v>
      </c>
      <c r="E6" s="72">
        <f>IF(RES_hh_fec_in!E6=0,0,1000*11630*RES_hh_fec_in!E6/RES_hh_num_in!E6)</f>
        <v>17766.819752337815</v>
      </c>
      <c r="F6" s="72">
        <f>IF(RES_hh_fec_in!F6=0,0,1000*11630*RES_hh_fec_in!F6/RES_hh_num_in!F6)</f>
        <v>17845.904321182174</v>
      </c>
      <c r="G6" s="72">
        <f>IF(RES_hh_fec_in!G6=0,0,1000*11630*RES_hh_fec_in!G6/RES_hh_num_in!G6)</f>
        <v>19583.362840248028</v>
      </c>
      <c r="H6" s="72">
        <f>IF(RES_hh_fec_in!H6=0,0,1000*11630*RES_hh_fec_in!H6/RES_hh_num_in!H6)</f>
        <v>18709.197101517788</v>
      </c>
      <c r="I6" s="72">
        <f>IF(RES_hh_fec_in!I6=0,0,1000*11630*RES_hh_fec_in!I6/RES_hh_num_in!I6)</f>
        <v>18369.22672790664</v>
      </c>
      <c r="J6" s="72">
        <f>IF(RES_hh_fec_in!J6=0,0,1000*11630*RES_hh_fec_in!J6/RES_hh_num_in!J6)</f>
        <v>16493.618556877864</v>
      </c>
      <c r="K6" s="72">
        <f>IF(RES_hh_fec_in!K6=0,0,1000*11630*RES_hh_fec_in!K6/RES_hh_num_in!K6)</f>
        <v>11663.241448995241</v>
      </c>
      <c r="L6" s="72">
        <f>IF(RES_hh_fec_in!L6=0,0,1000*11630*RES_hh_fec_in!L6/RES_hh_num_in!L6)</f>
        <v>15422.180092323038</v>
      </c>
      <c r="M6" s="72">
        <f>IF(RES_hh_fec_in!M6=0,0,1000*11630*RES_hh_fec_in!M6/RES_hh_num_in!M6)</f>
        <v>13056.332395410767</v>
      </c>
      <c r="N6" s="72">
        <f>IF(RES_hh_fec_in!N6=0,0,1000*11630*RES_hh_fec_in!N6/RES_hh_num_in!N6)</f>
        <v>11338.27005628281</v>
      </c>
      <c r="O6" s="72">
        <f>IF(RES_hh_fec_in!O6=0,0,1000*11630*RES_hh_fec_in!O6/RES_hh_num_in!O6)</f>
        <v>12000.118281342984</v>
      </c>
      <c r="P6" s="72">
        <f>IF(RES_hh_fec_in!P6=0,0,1000*11630*RES_hh_fec_in!P6/RES_hh_num_in!P6)</f>
        <v>9104.5179691981521</v>
      </c>
      <c r="Q6" s="72">
        <f>IF(RES_hh_fec_in!Q6=0,0,1000*11630*RES_hh_fec_in!Q6/RES_hh_num_in!Q6)</f>
        <v>8237.0061100311723</v>
      </c>
      <c r="R6" s="72">
        <f>IF(RES_hh_fec_in!R6=0,0,1000*11630*RES_hh_fec_in!R6/RES_hh_num_in!R6)</f>
        <v>9428.227747572937</v>
      </c>
      <c r="S6" s="72">
        <f>IF(RES_hh_fec_in!S6=0,0,1000*11630*RES_hh_fec_in!S6/RES_hh_num_in!S6)</f>
        <v>8182.4386777367972</v>
      </c>
      <c r="T6" s="72">
        <f>IF(RES_hh_fec_in!T6=0,0,1000*11630*RES_hh_fec_in!T6/RES_hh_num_in!T6)</f>
        <v>8491.3667282714705</v>
      </c>
      <c r="U6" s="72">
        <f>IF(RES_hh_fec_in!U6=0,0,1000*11630*RES_hh_fec_in!U6/RES_hh_num_in!U6)</f>
        <v>7364.1117465031721</v>
      </c>
      <c r="V6" s="72">
        <f>IF(RES_hh_fec_in!V6=0,0,1000*11630*RES_hh_fec_in!V6/RES_hh_num_in!V6)</f>
        <v>7621.1808545624972</v>
      </c>
      <c r="W6" s="72">
        <f>IF(RES_hh_fec_in!W6=0,0,1000*11630*RES_hh_fec_in!W6/RES_hh_num_in!W6)</f>
        <v>5708.0834421648287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19515.471821175579</v>
      </c>
      <c r="D7" s="72">
        <f>IF(RES_hh_fec_in!D7=0,0,1000*11630*RES_hh_fec_in!D7/RES_hh_num_in!D7)</f>
        <v>18821.649286518987</v>
      </c>
      <c r="E7" s="72">
        <f>IF(RES_hh_fec_in!E7=0,0,1000*11630*RES_hh_fec_in!E7/RES_hh_num_in!E7)</f>
        <v>19394.995534501057</v>
      </c>
      <c r="F7" s="72">
        <f>IF(RES_hh_fec_in!F7=0,0,1000*11630*RES_hh_fec_in!F7/RES_hh_num_in!F7)</f>
        <v>19356.768035184814</v>
      </c>
      <c r="G7" s="72">
        <f>IF(RES_hh_fec_in!G7=0,0,1000*11630*RES_hh_fec_in!G7/RES_hh_num_in!G7)</f>
        <v>20056.234354895492</v>
      </c>
      <c r="H7" s="72">
        <f>IF(RES_hh_fec_in!H7=0,0,1000*11630*RES_hh_fec_in!H7/RES_hh_num_in!H7)</f>
        <v>19091.35166989448</v>
      </c>
      <c r="I7" s="72">
        <f>IF(RES_hh_fec_in!I7=0,0,1000*11630*RES_hh_fec_in!I7/RES_hh_num_in!I7)</f>
        <v>17892.386006366192</v>
      </c>
      <c r="J7" s="72">
        <f>IF(RES_hh_fec_in!J7=0,0,1000*11630*RES_hh_fec_in!J7/RES_hh_num_in!J7)</f>
        <v>18773.967472424632</v>
      </c>
      <c r="K7" s="72">
        <f>IF(RES_hh_fec_in!K7=0,0,1000*11630*RES_hh_fec_in!K7/RES_hh_num_in!K7)</f>
        <v>16935.667205887701</v>
      </c>
      <c r="L7" s="72">
        <f>IF(RES_hh_fec_in!L7=0,0,1000*11630*RES_hh_fec_in!L7/RES_hh_num_in!L7)</f>
        <v>17254.720450323741</v>
      </c>
      <c r="M7" s="72">
        <f>IF(RES_hh_fec_in!M7=0,0,1000*11630*RES_hh_fec_in!M7/RES_hh_num_in!M7)</f>
        <v>14597.832270503977</v>
      </c>
      <c r="N7" s="72">
        <f>IF(RES_hh_fec_in!N7=0,0,1000*11630*RES_hh_fec_in!N7/RES_hh_num_in!N7)</f>
        <v>12386.945812678347</v>
      </c>
      <c r="O7" s="72">
        <f>IF(RES_hh_fec_in!O7=0,0,1000*11630*RES_hh_fec_in!O7/RES_hh_num_in!O7)</f>
        <v>11167.99431928921</v>
      </c>
      <c r="P7" s="72">
        <f>IF(RES_hh_fec_in!P7=0,0,1000*11630*RES_hh_fec_in!P7/RES_hh_num_in!P7)</f>
        <v>8975.7337495396314</v>
      </c>
      <c r="Q7" s="72">
        <f>IF(RES_hh_fec_in!Q7=0,0,1000*11630*RES_hh_fec_in!Q7/RES_hh_num_in!Q7)</f>
        <v>9307.7297633530125</v>
      </c>
      <c r="R7" s="72">
        <f>IF(RES_hh_fec_in!R7=0,0,1000*11630*RES_hh_fec_in!R7/RES_hh_num_in!R7)</f>
        <v>9303.9734373284246</v>
      </c>
      <c r="S7" s="72">
        <f>IF(RES_hh_fec_in!S7=0,0,1000*11630*RES_hh_fec_in!S7/RES_hh_num_in!S7)</f>
        <v>8411.4957724732412</v>
      </c>
      <c r="T7" s="72">
        <f>IF(RES_hh_fec_in!T7=0,0,1000*11630*RES_hh_fec_in!T7/RES_hh_num_in!T7)</f>
        <v>8433.7726279368708</v>
      </c>
      <c r="U7" s="72">
        <f>IF(RES_hh_fec_in!U7=0,0,1000*11630*RES_hh_fec_in!U7/RES_hh_num_in!U7)</f>
        <v>7706.2570569998925</v>
      </c>
      <c r="V7" s="72">
        <f>IF(RES_hh_fec_in!V7=0,0,1000*11630*RES_hh_fec_in!V7/RES_hh_num_in!V7)</f>
        <v>8027.1788746213606</v>
      </c>
      <c r="W7" s="72">
        <f>IF(RES_hh_fec_in!W7=0,0,1000*11630*RES_hh_fec_in!W7/RES_hh_num_in!W7)</f>
        <v>6229.7307131852349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16722.829143269471</v>
      </c>
      <c r="D8" s="72">
        <f>IF(RES_hh_fec_in!D8=0,0,1000*11630*RES_hh_fec_in!D8/RES_hh_num_in!D8)</f>
        <v>15358.218655045717</v>
      </c>
      <c r="E8" s="72">
        <f>IF(RES_hh_fec_in!E8=0,0,1000*11630*RES_hh_fec_in!E8/RES_hh_num_in!E8)</f>
        <v>16364.563287376519</v>
      </c>
      <c r="F8" s="72">
        <f>IF(RES_hh_fec_in!F8=0,0,1000*11630*RES_hh_fec_in!F8/RES_hh_num_in!F8)</f>
        <v>16986.358127648193</v>
      </c>
      <c r="G8" s="72">
        <f>IF(RES_hh_fec_in!G8=0,0,1000*11630*RES_hh_fec_in!G8/RES_hh_num_in!G8)</f>
        <v>16544.630557421824</v>
      </c>
      <c r="H8" s="72">
        <f>IF(RES_hh_fec_in!H8=0,0,1000*11630*RES_hh_fec_in!H8/RES_hh_num_in!H8)</f>
        <v>16443.760236573158</v>
      </c>
      <c r="I8" s="72">
        <f>IF(RES_hh_fec_in!I8=0,0,1000*11630*RES_hh_fec_in!I8/RES_hh_num_in!I8)</f>
        <v>14685.339146254748</v>
      </c>
      <c r="J8" s="72">
        <f>IF(RES_hh_fec_in!J8=0,0,1000*11630*RES_hh_fec_in!J8/RES_hh_num_in!J8)</f>
        <v>15853.368075917642</v>
      </c>
      <c r="K8" s="72">
        <f>IF(RES_hh_fec_in!K8=0,0,1000*11630*RES_hh_fec_in!K8/RES_hh_num_in!K8)</f>
        <v>14166.856876831802</v>
      </c>
      <c r="L8" s="72">
        <f>IF(RES_hh_fec_in!L8=0,0,1000*11630*RES_hh_fec_in!L8/RES_hh_num_in!L8)</f>
        <v>15106.823523248921</v>
      </c>
      <c r="M8" s="72">
        <f>IF(RES_hh_fec_in!M8=0,0,1000*11630*RES_hh_fec_in!M8/RES_hh_num_in!M8)</f>
        <v>11288.268986964938</v>
      </c>
      <c r="N8" s="72">
        <f>IF(RES_hh_fec_in!N8=0,0,1000*11630*RES_hh_fec_in!N8/RES_hh_num_in!N8)</f>
        <v>10839.011417416201</v>
      </c>
      <c r="O8" s="72">
        <f>IF(RES_hh_fec_in!O8=0,0,1000*11630*RES_hh_fec_in!O8/RES_hh_num_in!O8)</f>
        <v>10249.617448399016</v>
      </c>
      <c r="P8" s="72">
        <f>IF(RES_hh_fec_in!P8=0,0,1000*11630*RES_hh_fec_in!P8/RES_hh_num_in!P8)</f>
        <v>8257.8599602035501</v>
      </c>
      <c r="Q8" s="72">
        <f>IF(RES_hh_fec_in!Q8=0,0,1000*11630*RES_hh_fec_in!Q8/RES_hh_num_in!Q8)</f>
        <v>8243.6779322242273</v>
      </c>
      <c r="R8" s="72">
        <f>IF(RES_hh_fec_in!R8=0,0,1000*11630*RES_hh_fec_in!R8/RES_hh_num_in!R8)</f>
        <v>8027.402321170649</v>
      </c>
      <c r="S8" s="72">
        <f>IF(RES_hh_fec_in!S8=0,0,1000*11630*RES_hh_fec_in!S8/RES_hh_num_in!S8)</f>
        <v>7364.5283615562494</v>
      </c>
      <c r="T8" s="72">
        <f>IF(RES_hh_fec_in!T8=0,0,1000*11630*RES_hh_fec_in!T8/RES_hh_num_in!T8)</f>
        <v>7673.3562897482389</v>
      </c>
      <c r="U8" s="72">
        <f>IF(RES_hh_fec_in!U8=0,0,1000*11630*RES_hh_fec_in!U8/RES_hh_num_in!U8)</f>
        <v>7020.4355553625337</v>
      </c>
      <c r="V8" s="72">
        <f>IF(RES_hh_fec_in!V8=0,0,1000*11630*RES_hh_fec_in!V8/RES_hh_num_in!V8)</f>
        <v>6662.2648784228522</v>
      </c>
      <c r="W8" s="72">
        <f>IF(RES_hh_fec_in!W8=0,0,1000*11630*RES_hh_fec_in!W8/RES_hh_num_in!W8)</f>
        <v>5672.7359988897788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17287.739617065112</v>
      </c>
      <c r="D9" s="72">
        <f>IF(RES_hh_fec_in!D9=0,0,1000*11630*RES_hh_fec_in!D9/RES_hh_num_in!D9)</f>
        <v>17417.292558208977</v>
      </c>
      <c r="E9" s="72">
        <f>IF(RES_hh_fec_in!E9=0,0,1000*11630*RES_hh_fec_in!E9/RES_hh_num_in!E9)</f>
        <v>17015.18646550996</v>
      </c>
      <c r="F9" s="72">
        <f>IF(RES_hh_fec_in!F9=0,0,1000*11630*RES_hh_fec_in!F9/RES_hh_num_in!F9)</f>
        <v>16610.563803863482</v>
      </c>
      <c r="G9" s="72">
        <f>IF(RES_hh_fec_in!G9=0,0,1000*11630*RES_hh_fec_in!G9/RES_hh_num_in!G9)</f>
        <v>16489.433173159228</v>
      </c>
      <c r="H9" s="72">
        <f>IF(RES_hh_fec_in!H9=0,0,1000*11630*RES_hh_fec_in!H9/RES_hh_num_in!H9)</f>
        <v>15572.007867483213</v>
      </c>
      <c r="I9" s="72">
        <f>IF(RES_hh_fec_in!I9=0,0,1000*11630*RES_hh_fec_in!I9/RES_hh_num_in!I9)</f>
        <v>17852.34629636514</v>
      </c>
      <c r="J9" s="72">
        <f>IF(RES_hh_fec_in!J9=0,0,1000*11630*RES_hh_fec_in!J9/RES_hh_num_in!J9)</f>
        <v>14423.77821309032</v>
      </c>
      <c r="K9" s="72">
        <f>IF(RES_hh_fec_in!K9=0,0,1000*11630*RES_hh_fec_in!K9/RES_hh_num_in!K9)</f>
        <v>16272.205402652786</v>
      </c>
      <c r="L9" s="72">
        <f>IF(RES_hh_fec_in!L9=0,0,1000*11630*RES_hh_fec_in!L9/RES_hh_num_in!L9)</f>
        <v>15115.675245800661</v>
      </c>
      <c r="M9" s="72">
        <f>IF(RES_hh_fec_in!M9=0,0,1000*11630*RES_hh_fec_in!M9/RES_hh_num_in!M9)</f>
        <v>11136.146943718948</v>
      </c>
      <c r="N9" s="72">
        <f>IF(RES_hh_fec_in!N9=0,0,1000*11630*RES_hh_fec_in!N9/RES_hh_num_in!N9)</f>
        <v>11956.134107172318</v>
      </c>
      <c r="O9" s="72">
        <f>IF(RES_hh_fec_in!O9=0,0,1000*11630*RES_hh_fec_in!O9/RES_hh_num_in!O9)</f>
        <v>10818.093337637403</v>
      </c>
      <c r="P9" s="72">
        <f>IF(RES_hh_fec_in!P9=0,0,1000*11630*RES_hh_fec_in!P9/RES_hh_num_in!P9)</f>
        <v>8711.4738883506016</v>
      </c>
      <c r="Q9" s="72">
        <f>IF(RES_hh_fec_in!Q9=0,0,1000*11630*RES_hh_fec_in!Q9/RES_hh_num_in!Q9)</f>
        <v>10132.329119957491</v>
      </c>
      <c r="R9" s="72">
        <f>IF(RES_hh_fec_in!R9=0,0,1000*11630*RES_hh_fec_in!R9/RES_hh_num_in!R9)</f>
        <v>9765.7226771742589</v>
      </c>
      <c r="S9" s="72">
        <f>IF(RES_hh_fec_in!S9=0,0,1000*11630*RES_hh_fec_in!S9/RES_hh_num_in!S9)</f>
        <v>0</v>
      </c>
      <c r="T9" s="72">
        <f>IF(RES_hh_fec_in!T9=0,0,1000*11630*RES_hh_fec_in!T9/RES_hh_num_in!T9)</f>
        <v>0</v>
      </c>
      <c r="U9" s="72">
        <f>IF(RES_hh_fec_in!U9=0,0,1000*11630*RES_hh_fec_in!U9/RES_hh_num_in!U9)</f>
        <v>0</v>
      </c>
      <c r="V9" s="72">
        <f>IF(RES_hh_fec_in!V9=0,0,1000*11630*RES_hh_fec_in!V9/RES_hh_num_in!V9)</f>
        <v>0</v>
      </c>
      <c r="W9" s="72">
        <f>IF(RES_hh_fec_in!W9=0,0,1000*11630*RES_hh_fec_in!W9/RES_hh_num_in!W9)</f>
        <v>5855.9497301532974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0</v>
      </c>
      <c r="D11" s="72">
        <f>IF(RES_hh_fec_in!D11=0,0,1000*11630*RES_hh_fec_in!D11/RES_hh_num_in!D11)</f>
        <v>0</v>
      </c>
      <c r="E11" s="72">
        <f>IF(RES_hh_fec_in!E11=0,0,1000*11630*RES_hh_fec_in!E11/RES_hh_num_in!E11)</f>
        <v>0</v>
      </c>
      <c r="F11" s="72">
        <f>IF(RES_hh_fec_in!F11=0,0,1000*11630*RES_hh_fec_in!F11/RES_hh_num_in!F11)</f>
        <v>0</v>
      </c>
      <c r="G11" s="72">
        <f>IF(RES_hh_fec_in!G11=0,0,1000*11630*RES_hh_fec_in!G11/RES_hh_num_in!G11)</f>
        <v>0</v>
      </c>
      <c r="H11" s="72">
        <f>IF(RES_hh_fec_in!H11=0,0,1000*11630*RES_hh_fec_in!H11/RES_hh_num_in!H11)</f>
        <v>0</v>
      </c>
      <c r="I11" s="72">
        <f>IF(RES_hh_fec_in!I11=0,0,1000*11630*RES_hh_fec_in!I11/RES_hh_num_in!I11)</f>
        <v>0</v>
      </c>
      <c r="J11" s="72">
        <f>IF(RES_hh_fec_in!J11=0,0,1000*11630*RES_hh_fec_in!J11/RES_hh_num_in!J11)</f>
        <v>0</v>
      </c>
      <c r="K11" s="72">
        <f>IF(RES_hh_fec_in!K11=0,0,1000*11630*RES_hh_fec_in!K11/RES_hh_num_in!K11)</f>
        <v>0</v>
      </c>
      <c r="L11" s="72">
        <f>IF(RES_hh_fec_in!L11=0,0,1000*11630*RES_hh_fec_in!L11/RES_hh_num_in!L11)</f>
        <v>0</v>
      </c>
      <c r="M11" s="72">
        <f>IF(RES_hh_fec_in!M11=0,0,1000*11630*RES_hh_fec_in!M11/RES_hh_num_in!M11)</f>
        <v>0</v>
      </c>
      <c r="N11" s="72">
        <f>IF(RES_hh_fec_in!N11=0,0,1000*11630*RES_hh_fec_in!N11/RES_hh_num_in!N11)</f>
        <v>0</v>
      </c>
      <c r="O11" s="72">
        <f>IF(RES_hh_fec_in!O11=0,0,1000*11630*RES_hh_fec_in!O11/RES_hh_num_in!O11)</f>
        <v>0</v>
      </c>
      <c r="P11" s="72">
        <f>IF(RES_hh_fec_in!P11=0,0,1000*11630*RES_hh_fec_in!P11/RES_hh_num_in!P11)</f>
        <v>0</v>
      </c>
      <c r="Q11" s="72">
        <f>IF(RES_hh_fec_in!Q11=0,0,1000*11630*RES_hh_fec_in!Q11/RES_hh_num_in!Q11)</f>
        <v>0</v>
      </c>
      <c r="R11" s="72">
        <f>IF(RES_hh_fec_in!R11=0,0,1000*11630*RES_hh_fec_in!R11/RES_hh_num_in!R11)</f>
        <v>0</v>
      </c>
      <c r="S11" s="72">
        <f>IF(RES_hh_fec_in!S11=0,0,1000*11630*RES_hh_fec_in!S11/RES_hh_num_in!S11)</f>
        <v>0</v>
      </c>
      <c r="T11" s="72">
        <f>IF(RES_hh_fec_in!T11=0,0,1000*11630*RES_hh_fec_in!T11/RES_hh_num_in!T11)</f>
        <v>0</v>
      </c>
      <c r="U11" s="72">
        <f>IF(RES_hh_fec_in!U11=0,0,1000*11630*RES_hh_fec_in!U11/RES_hh_num_in!U11)</f>
        <v>0</v>
      </c>
      <c r="V11" s="72">
        <f>IF(RES_hh_fec_in!V11=0,0,1000*11630*RES_hh_fec_in!V11/RES_hh_num_in!V11)</f>
        <v>0</v>
      </c>
      <c r="W11" s="72">
        <f>IF(RES_hh_fec_in!W11=0,0,1000*11630*RES_hh_fec_in!W11/RES_hh_num_in!W11)</f>
        <v>0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7007.3071478354077</v>
      </c>
      <c r="D12" s="72">
        <f>IF(RES_hh_fec_in!D12=0,0,1000*11630*RES_hh_fec_in!D12/RES_hh_num_in!D12)</f>
        <v>4068.1638874355895</v>
      </c>
      <c r="E12" s="72">
        <f>IF(RES_hh_fec_in!E12=0,0,1000*11630*RES_hh_fec_in!E12/RES_hh_num_in!E12)</f>
        <v>5413.0220590357358</v>
      </c>
      <c r="F12" s="72">
        <f>IF(RES_hh_fec_in!F12=0,0,1000*11630*RES_hh_fec_in!F12/RES_hh_num_in!F12)</f>
        <v>5381.5486303765219</v>
      </c>
      <c r="G12" s="72">
        <f>IF(RES_hh_fec_in!G12=0,0,1000*11630*RES_hh_fec_in!G12/RES_hh_num_in!G12)</f>
        <v>5254.1068693715088</v>
      </c>
      <c r="H12" s="72">
        <f>IF(RES_hh_fec_in!H12=0,0,1000*11630*RES_hh_fec_in!H12/RES_hh_num_in!H12)</f>
        <v>4951.2434370473939</v>
      </c>
      <c r="I12" s="72">
        <f>IF(RES_hh_fec_in!I12=0,0,1000*11630*RES_hh_fec_in!I12/RES_hh_num_in!I12)</f>
        <v>4719.1853459996892</v>
      </c>
      <c r="J12" s="72">
        <f>IF(RES_hh_fec_in!J12=0,0,1000*11630*RES_hh_fec_in!J12/RES_hh_num_in!J12)</f>
        <v>4667.5624060722093</v>
      </c>
      <c r="K12" s="72">
        <f>IF(RES_hh_fec_in!K12=0,0,1000*11630*RES_hh_fec_in!K12/RES_hh_num_in!K12)</f>
        <v>4013.9162849753443</v>
      </c>
      <c r="L12" s="72">
        <f>IF(RES_hh_fec_in!L12=0,0,1000*11630*RES_hh_fec_in!L12/RES_hh_num_in!L12)</f>
        <v>3639.4671729039355</v>
      </c>
      <c r="M12" s="72">
        <f>IF(RES_hh_fec_in!M12=0,0,1000*11630*RES_hh_fec_in!M12/RES_hh_num_in!M12)</f>
        <v>3114.0911728063061</v>
      </c>
      <c r="N12" s="72">
        <f>IF(RES_hh_fec_in!N12=0,0,1000*11630*RES_hh_fec_in!N12/RES_hh_num_in!N12)</f>
        <v>2666.0635386335598</v>
      </c>
      <c r="O12" s="72">
        <f>IF(RES_hh_fec_in!O12=0,0,1000*11630*RES_hh_fec_in!O12/RES_hh_num_in!O12)</f>
        <v>2288.1867395527343</v>
      </c>
      <c r="P12" s="72">
        <f>IF(RES_hh_fec_in!P12=0,0,1000*11630*RES_hh_fec_in!P12/RES_hh_num_in!P12)</f>
        <v>2005.0501150236939</v>
      </c>
      <c r="Q12" s="72">
        <f>IF(RES_hh_fec_in!Q12=0,0,1000*11630*RES_hh_fec_in!Q12/RES_hh_num_in!Q12)</f>
        <v>1895.9197055827547</v>
      </c>
      <c r="R12" s="72">
        <f>IF(RES_hh_fec_in!R12=0,0,1000*11630*RES_hh_fec_in!R12/RES_hh_num_in!R12)</f>
        <v>1844.711235332293</v>
      </c>
      <c r="S12" s="72">
        <f>IF(RES_hh_fec_in!S12=0,0,1000*11630*RES_hh_fec_in!S12/RES_hh_num_in!S12)</f>
        <v>1762.0598009706764</v>
      </c>
      <c r="T12" s="72">
        <f>IF(RES_hh_fec_in!T12=0,0,1000*11630*RES_hh_fec_in!T12/RES_hh_num_in!T12)</f>
        <v>1684.3315277537984</v>
      </c>
      <c r="U12" s="72">
        <f>IF(RES_hh_fec_in!U12=0,0,1000*11630*RES_hh_fec_in!U12/RES_hh_num_in!U12)</f>
        <v>1614.3330251418647</v>
      </c>
      <c r="V12" s="72">
        <f>IF(RES_hh_fec_in!V12=0,0,1000*11630*RES_hh_fec_in!V12/RES_hh_num_in!V12)</f>
        <v>1595.4045841763996</v>
      </c>
      <c r="W12" s="72">
        <f>IF(RES_hh_fec_in!W12=0,0,1000*11630*RES_hh_fec_in!W12/RES_hh_num_in!W12)</f>
        <v>1450.7595728686542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15039.763254714067</v>
      </c>
      <c r="D13" s="74">
        <f>IF(RES_hh_fec_in!D13=0,0,1000*11630*RES_hh_fec_in!D13/RES_hh_num_in!D13)</f>
        <v>12418.812828146049</v>
      </c>
      <c r="E13" s="74">
        <f>IF(RES_hh_fec_in!E13=0,0,1000*11630*RES_hh_fec_in!E13/RES_hh_num_in!E13)</f>
        <v>14030.719377515925</v>
      </c>
      <c r="F13" s="74">
        <f>IF(RES_hh_fec_in!F13=0,0,1000*11630*RES_hh_fec_in!F13/RES_hh_num_in!F13)</f>
        <v>14885.112075910947</v>
      </c>
      <c r="G13" s="74">
        <f>IF(RES_hh_fec_in!G13=0,0,1000*11630*RES_hh_fec_in!G13/RES_hh_num_in!G13)</f>
        <v>14062.56830952113</v>
      </c>
      <c r="H13" s="74">
        <f>IF(RES_hh_fec_in!H13=0,0,1000*11630*RES_hh_fec_in!H13/RES_hh_num_in!H13)</f>
        <v>15672.6734686285</v>
      </c>
      <c r="I13" s="74">
        <f>IF(RES_hh_fec_in!I13=0,0,1000*11630*RES_hh_fec_in!I13/RES_hh_num_in!I13)</f>
        <v>13741.175472979063</v>
      </c>
      <c r="J13" s="74">
        <f>IF(RES_hh_fec_in!J13=0,0,1000*11630*RES_hh_fec_in!J13/RES_hh_num_in!J13)</f>
        <v>14959.3122747008</v>
      </c>
      <c r="K13" s="74">
        <f>IF(RES_hh_fec_in!K13=0,0,1000*11630*RES_hh_fec_in!K13/RES_hh_num_in!K13)</f>
        <v>11214.7925839569</v>
      </c>
      <c r="L13" s="74">
        <f>IF(RES_hh_fec_in!L13=0,0,1000*11630*RES_hh_fec_in!L13/RES_hh_num_in!L13)</f>
        <v>13457.178094103498</v>
      </c>
      <c r="M13" s="74">
        <f>IF(RES_hh_fec_in!M13=0,0,1000*11630*RES_hh_fec_in!M13/RES_hh_num_in!M13)</f>
        <v>11715.453344444521</v>
      </c>
      <c r="N13" s="74">
        <f>IF(RES_hh_fec_in!N13=0,0,1000*11630*RES_hh_fec_in!N13/RES_hh_num_in!N13)</f>
        <v>10343.544044824681</v>
      </c>
      <c r="O13" s="74">
        <f>IF(RES_hh_fec_in!O13=0,0,1000*11630*RES_hh_fec_in!O13/RES_hh_num_in!O13)</f>
        <v>9480.0259187533775</v>
      </c>
      <c r="P13" s="74">
        <f>IF(RES_hh_fec_in!P13=0,0,1000*11630*RES_hh_fec_in!P13/RES_hh_num_in!P13)</f>
        <v>8080.5060903250269</v>
      </c>
      <c r="Q13" s="74">
        <f>IF(RES_hh_fec_in!Q13=0,0,1000*11630*RES_hh_fec_in!Q13/RES_hh_num_in!Q13)</f>
        <v>8191.6964896476711</v>
      </c>
      <c r="R13" s="74">
        <f>IF(RES_hh_fec_in!R13=0,0,1000*11630*RES_hh_fec_in!R13/RES_hh_num_in!R13)</f>
        <v>7617.9720441001746</v>
      </c>
      <c r="S13" s="74">
        <f>IF(RES_hh_fec_in!S13=0,0,1000*11630*RES_hh_fec_in!S13/RES_hh_num_in!S13)</f>
        <v>7362.3214356477638</v>
      </c>
      <c r="T13" s="74">
        <f>IF(RES_hh_fec_in!T13=0,0,1000*11630*RES_hh_fec_in!T13/RES_hh_num_in!T13)</f>
        <v>7366.5602418734861</v>
      </c>
      <c r="U13" s="74">
        <f>IF(RES_hh_fec_in!U13=0,0,1000*11630*RES_hh_fec_in!U13/RES_hh_num_in!U13)</f>
        <v>6541.3747997439241</v>
      </c>
      <c r="V13" s="74">
        <f>IF(RES_hh_fec_in!V13=0,0,1000*11630*RES_hh_fec_in!V13/RES_hh_num_in!V13)</f>
        <v>6829.6244934803499</v>
      </c>
      <c r="W13" s="74">
        <f>IF(RES_hh_fec_in!W13=0,0,1000*11630*RES_hh_fec_in!W13/RES_hh_num_in!W13)</f>
        <v>5456.6404186995806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219.31769711678911</v>
      </c>
      <c r="D14" s="76">
        <f>IF(RES_hh_fec_in!D14=0,0,1000*11630*RES_hh_fec_in!D14/RES_hh_num_in!D14)</f>
        <v>207.67059485278989</v>
      </c>
      <c r="E14" s="76">
        <f>IF(RES_hh_fec_in!E14=0,0,1000*11630*RES_hh_fec_in!E14/RES_hh_num_in!E14)</f>
        <v>215.95119122878839</v>
      </c>
      <c r="F14" s="76">
        <f>IF(RES_hh_fec_in!F14=0,0,1000*11630*RES_hh_fec_in!F14/RES_hh_num_in!F14)</f>
        <v>207.82557811040658</v>
      </c>
      <c r="G14" s="76">
        <f>IF(RES_hh_fec_in!G14=0,0,1000*11630*RES_hh_fec_in!G14/RES_hh_num_in!G14)</f>
        <v>207.01229046647057</v>
      </c>
      <c r="H14" s="76">
        <f>IF(RES_hh_fec_in!H14=0,0,1000*11630*RES_hh_fec_in!H14/RES_hh_num_in!H14)</f>
        <v>191.75953072554745</v>
      </c>
      <c r="I14" s="76">
        <f>IF(RES_hh_fec_in!I14=0,0,1000*11630*RES_hh_fec_in!I14/RES_hh_num_in!I14)</f>
        <v>177.92054501205729</v>
      </c>
      <c r="J14" s="76">
        <f>IF(RES_hh_fec_in!J14=0,0,1000*11630*RES_hh_fec_in!J14/RES_hh_num_in!J14)</f>
        <v>193.22598530654551</v>
      </c>
      <c r="K14" s="76">
        <f>IF(RES_hh_fec_in!K14=0,0,1000*11630*RES_hh_fec_in!K14/RES_hh_num_in!K14)</f>
        <v>170.72189252683688</v>
      </c>
      <c r="L14" s="76">
        <f>IF(RES_hh_fec_in!L14=0,0,1000*11630*RES_hh_fec_in!L14/RES_hh_num_in!L14)</f>
        <v>179.41572589262384</v>
      </c>
      <c r="M14" s="76">
        <f>IF(RES_hh_fec_in!M14=0,0,1000*11630*RES_hh_fec_in!M14/RES_hh_num_in!M14)</f>
        <v>122.91750181071806</v>
      </c>
      <c r="N14" s="76">
        <f>IF(RES_hh_fec_in!N14=0,0,1000*11630*RES_hh_fec_in!N14/RES_hh_num_in!N14)</f>
        <v>119.44019703609065</v>
      </c>
      <c r="O14" s="76">
        <f>IF(RES_hh_fec_in!O14=0,0,1000*11630*RES_hh_fec_in!O14/RES_hh_num_in!O14)</f>
        <v>112.51588184666964</v>
      </c>
      <c r="P14" s="76">
        <f>IF(RES_hh_fec_in!P14=0,0,1000*11630*RES_hh_fec_in!P14/RES_hh_num_in!P14)</f>
        <v>99.809402509281298</v>
      </c>
      <c r="Q14" s="76">
        <f>IF(RES_hh_fec_in!Q14=0,0,1000*11630*RES_hh_fec_in!Q14/RES_hh_num_in!Q14)</f>
        <v>120.29831153205703</v>
      </c>
      <c r="R14" s="76">
        <f>IF(RES_hh_fec_in!R14=0,0,1000*11630*RES_hh_fec_in!R14/RES_hh_num_in!R14)</f>
        <v>125.93203840177183</v>
      </c>
      <c r="S14" s="76">
        <f>IF(RES_hh_fec_in!S14=0,0,1000*11630*RES_hh_fec_in!S14/RES_hh_num_in!S14)</f>
        <v>115.37991879421793</v>
      </c>
      <c r="T14" s="76">
        <f>IF(RES_hh_fec_in!T14=0,0,1000*11630*RES_hh_fec_in!T14/RES_hh_num_in!T14)</f>
        <v>117.40911373568883</v>
      </c>
      <c r="U14" s="76">
        <f>IF(RES_hh_fec_in!U14=0,0,1000*11630*RES_hh_fec_in!U14/RES_hh_num_in!U14)</f>
        <v>104.07028302575532</v>
      </c>
      <c r="V14" s="76">
        <f>IF(RES_hh_fec_in!V14=0,0,1000*11630*RES_hh_fec_in!V14/RES_hh_num_in!V14)</f>
        <v>103.98016438472757</v>
      </c>
      <c r="W14" s="76">
        <f>IF(RES_hh_fec_in!W14=0,0,1000*11630*RES_hh_fec_in!W14/RES_hh_num_in!W14)</f>
        <v>77.1473721903957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1.1248738819758284</v>
      </c>
      <c r="E15" s="69">
        <f t="shared" si="0"/>
        <v>0.8264999733137679</v>
      </c>
      <c r="F15" s="69">
        <f t="shared" si="0"/>
        <v>1.6296645443816145</v>
      </c>
      <c r="G15" s="69">
        <f t="shared" si="0"/>
        <v>1.8629193108989757</v>
      </c>
      <c r="H15" s="69">
        <f t="shared" si="0"/>
        <v>2.4955417067470376</v>
      </c>
      <c r="I15" s="69">
        <f t="shared" si="0"/>
        <v>2.4228080136384627</v>
      </c>
      <c r="J15" s="69">
        <f t="shared" si="0"/>
        <v>1.9114154006091646</v>
      </c>
      <c r="K15" s="69">
        <f t="shared" si="0"/>
        <v>1.5880052105248803</v>
      </c>
      <c r="L15" s="69">
        <f t="shared" si="0"/>
        <v>1.7411174973839421</v>
      </c>
      <c r="M15" s="69">
        <f t="shared" si="0"/>
        <v>1.647080599576688</v>
      </c>
      <c r="N15" s="69">
        <f t="shared" si="0"/>
        <v>1.6209765597783576</v>
      </c>
      <c r="O15" s="69">
        <f t="shared" si="0"/>
        <v>0.95404195263112834</v>
      </c>
      <c r="P15" s="69">
        <f t="shared" si="0"/>
        <v>1.42128076210294</v>
      </c>
      <c r="Q15" s="69">
        <f t="shared" si="0"/>
        <v>0.42787175258197374</v>
      </c>
      <c r="R15" s="69">
        <f t="shared" si="0"/>
        <v>0.57165380082654549</v>
      </c>
      <c r="S15" s="69">
        <f t="shared" si="0"/>
        <v>0.54350753988345013</v>
      </c>
      <c r="T15" s="69">
        <f t="shared" si="0"/>
        <v>0.54929133197928603</v>
      </c>
      <c r="U15" s="69">
        <f t="shared" si="0"/>
        <v>0.43906582413751244</v>
      </c>
      <c r="V15" s="69">
        <f t="shared" si="0"/>
        <v>1.4769762144794598</v>
      </c>
      <c r="W15" s="69">
        <f t="shared" si="0"/>
        <v>1.0642180630101981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0</v>
      </c>
      <c r="D16" s="72">
        <f>IF(RES_hh_fec_in!D16=0,0,1000*11630*RES_hh_fec_in!D16/RES_hh_num_in!D$3)</f>
        <v>1.1248738819758284</v>
      </c>
      <c r="E16" s="72">
        <f>IF(RES_hh_fec_in!E16=0,0,1000*11630*RES_hh_fec_in!E16/RES_hh_num_in!E$3)</f>
        <v>0.8264999733137679</v>
      </c>
      <c r="F16" s="72">
        <f>IF(RES_hh_fec_in!F16=0,0,1000*11630*RES_hh_fec_in!F16/RES_hh_num_in!F$3)</f>
        <v>1.6296645443816145</v>
      </c>
      <c r="G16" s="72">
        <f>IF(RES_hh_fec_in!G16=0,0,1000*11630*RES_hh_fec_in!G16/RES_hh_num_in!G$3)</f>
        <v>1.8629193108989757</v>
      </c>
      <c r="H16" s="72">
        <f>IF(RES_hh_fec_in!H16=0,0,1000*11630*RES_hh_fec_in!H16/RES_hh_num_in!H$3)</f>
        <v>2.4955417067470376</v>
      </c>
      <c r="I16" s="72">
        <f>IF(RES_hh_fec_in!I16=0,0,1000*11630*RES_hh_fec_in!I16/RES_hh_num_in!I$3)</f>
        <v>2.4228080136384627</v>
      </c>
      <c r="J16" s="72">
        <f>IF(RES_hh_fec_in!J16=0,0,1000*11630*RES_hh_fec_in!J16/RES_hh_num_in!J$3)</f>
        <v>1.9114154006091646</v>
      </c>
      <c r="K16" s="72">
        <f>IF(RES_hh_fec_in!K16=0,0,1000*11630*RES_hh_fec_in!K16/RES_hh_num_in!K$3)</f>
        <v>1.5880052105248803</v>
      </c>
      <c r="L16" s="72">
        <f>IF(RES_hh_fec_in!L16=0,0,1000*11630*RES_hh_fec_in!L16/RES_hh_num_in!L$3)</f>
        <v>1.7411174973839421</v>
      </c>
      <c r="M16" s="72">
        <f>IF(RES_hh_fec_in!M16=0,0,1000*11630*RES_hh_fec_in!M16/RES_hh_num_in!M$3)</f>
        <v>1.647080599576688</v>
      </c>
      <c r="N16" s="72">
        <f>IF(RES_hh_fec_in!N16=0,0,1000*11630*RES_hh_fec_in!N16/RES_hh_num_in!N$3)</f>
        <v>1.6209765597783576</v>
      </c>
      <c r="O16" s="72">
        <f>IF(RES_hh_fec_in!O16=0,0,1000*11630*RES_hh_fec_in!O16/RES_hh_num_in!O$3)</f>
        <v>0.95404195263112834</v>
      </c>
      <c r="P16" s="72">
        <f>IF(RES_hh_fec_in!P16=0,0,1000*11630*RES_hh_fec_in!P16/RES_hh_num_in!P$3)</f>
        <v>1.42128076210294</v>
      </c>
      <c r="Q16" s="72">
        <f>IF(RES_hh_fec_in!Q16=0,0,1000*11630*RES_hh_fec_in!Q16/RES_hh_num_in!Q$3)</f>
        <v>0.42787175258197374</v>
      </c>
      <c r="R16" s="72">
        <f>IF(RES_hh_fec_in!R16=0,0,1000*11630*RES_hh_fec_in!R16/RES_hh_num_in!R$3)</f>
        <v>0.57165380082654549</v>
      </c>
      <c r="S16" s="72">
        <f>IF(RES_hh_fec_in!S16=0,0,1000*11630*RES_hh_fec_in!S16/RES_hh_num_in!S$3)</f>
        <v>0.54350753988345013</v>
      </c>
      <c r="T16" s="72">
        <f>IF(RES_hh_fec_in!T16=0,0,1000*11630*RES_hh_fec_in!T16/RES_hh_num_in!T$3)</f>
        <v>0.54929133197928603</v>
      </c>
      <c r="U16" s="72">
        <f>IF(RES_hh_fec_in!U16=0,0,1000*11630*RES_hh_fec_in!U16/RES_hh_num_in!U$3)</f>
        <v>0.43906582413751244</v>
      </c>
      <c r="V16" s="72">
        <f>IF(RES_hh_fec_in!V16=0,0,1000*11630*RES_hh_fec_in!V16/RES_hh_num_in!V$3)</f>
        <v>1.4769762144794598</v>
      </c>
      <c r="W16" s="72">
        <f>IF(RES_hh_fec_in!W16=0,0,1000*11630*RES_hh_fec_in!W16/RES_hh_num_in!W$3)</f>
        <v>1.0642180630101981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3319.2451825710395</v>
      </c>
      <c r="D17" s="69">
        <f>IF(RES_hh_fec_in!D17=0,0,1000*11630*RES_hh_fec_in!D17/RES_hh_num_in!D17)</f>
        <v>3214.9377056021603</v>
      </c>
      <c r="E17" s="69">
        <f>IF(RES_hh_fec_in!E17=0,0,1000*11630*RES_hh_fec_in!E17/RES_hh_num_in!E17)</f>
        <v>3029.9780217607408</v>
      </c>
      <c r="F17" s="69">
        <f>IF(RES_hh_fec_in!F17=0,0,1000*11630*RES_hh_fec_in!F17/RES_hh_num_in!F17)</f>
        <v>2998.9321344084983</v>
      </c>
      <c r="G17" s="69">
        <f>IF(RES_hh_fec_in!G17=0,0,1000*11630*RES_hh_fec_in!G17/RES_hh_num_in!G17)</f>
        <v>2848.7406146411781</v>
      </c>
      <c r="H17" s="69">
        <f>IF(RES_hh_fec_in!H17=0,0,1000*11630*RES_hh_fec_in!H17/RES_hh_num_in!H17)</f>
        <v>2714.259001424246</v>
      </c>
      <c r="I17" s="69">
        <f>IF(RES_hh_fec_in!I17=0,0,1000*11630*RES_hh_fec_in!I17/RES_hh_num_in!I17)</f>
        <v>2756.1714060149925</v>
      </c>
      <c r="J17" s="69">
        <f>IF(RES_hh_fec_in!J17=0,0,1000*11630*RES_hh_fec_in!J17/RES_hh_num_in!J17)</f>
        <v>2836.7660484588509</v>
      </c>
      <c r="K17" s="69">
        <f>IF(RES_hh_fec_in!K17=0,0,1000*11630*RES_hh_fec_in!K17/RES_hh_num_in!K17)</f>
        <v>2866.0252510704709</v>
      </c>
      <c r="L17" s="69">
        <f>IF(RES_hh_fec_in!L17=0,0,1000*11630*RES_hh_fec_in!L17/RES_hh_num_in!L17)</f>
        <v>2798.9311684660647</v>
      </c>
      <c r="M17" s="69">
        <f>IF(RES_hh_fec_in!M17=0,0,1000*11630*RES_hh_fec_in!M17/RES_hh_num_in!M17)</f>
        <v>2721.3501926441318</v>
      </c>
      <c r="N17" s="69">
        <f>IF(RES_hh_fec_in!N17=0,0,1000*11630*RES_hh_fec_in!N17/RES_hh_num_in!N17)</f>
        <v>2792.5300635673875</v>
      </c>
      <c r="O17" s="69">
        <f>IF(RES_hh_fec_in!O17=0,0,1000*11630*RES_hh_fec_in!O17/RES_hh_num_in!O17)</f>
        <v>2660.5171562395208</v>
      </c>
      <c r="P17" s="69">
        <f>IF(RES_hh_fec_in!P17=0,0,1000*11630*RES_hh_fec_in!P17/RES_hh_num_in!P17)</f>
        <v>2512.5995712812164</v>
      </c>
      <c r="Q17" s="69">
        <f>IF(RES_hh_fec_in!Q17=0,0,1000*11630*RES_hh_fec_in!Q17/RES_hh_num_in!Q17)</f>
        <v>2519.8967390194011</v>
      </c>
      <c r="R17" s="69">
        <f>IF(RES_hh_fec_in!R17=0,0,1000*11630*RES_hh_fec_in!R17/RES_hh_num_in!R17)</f>
        <v>2566.7432118689803</v>
      </c>
      <c r="S17" s="69">
        <f>IF(RES_hh_fec_in!S17=0,0,1000*11630*RES_hh_fec_in!S17/RES_hh_num_in!S17)</f>
        <v>2587.2390336439153</v>
      </c>
      <c r="T17" s="69">
        <f>IF(RES_hh_fec_in!T17=0,0,1000*11630*RES_hh_fec_in!T17/RES_hh_num_in!T17)</f>
        <v>2570.9923325410332</v>
      </c>
      <c r="U17" s="69">
        <f>IF(RES_hh_fec_in!U17=0,0,1000*11630*RES_hh_fec_in!U17/RES_hh_num_in!U17)</f>
        <v>2521.3274390441197</v>
      </c>
      <c r="V17" s="69">
        <f>IF(RES_hh_fec_in!V17=0,0,1000*11630*RES_hh_fec_in!V17/RES_hh_num_in!V17)</f>
        <v>2672.702684466291</v>
      </c>
      <c r="W17" s="69">
        <f>IF(RES_hh_fec_in!W17=0,0,1000*11630*RES_hh_fec_in!W17/RES_hh_num_in!W17)</f>
        <v>2473.6656126495582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2728.278490262519</v>
      </c>
      <c r="D18" s="72">
        <f>IF(RES_hh_fec_in!D18=0,0,1000*11630*RES_hh_fec_in!D18/RES_hh_num_in!D18)</f>
        <v>2820.996573282524</v>
      </c>
      <c r="E18" s="72">
        <f>IF(RES_hh_fec_in!E18=0,0,1000*11630*RES_hh_fec_in!E18/RES_hh_num_in!E18)</f>
        <v>2547.5378833991194</v>
      </c>
      <c r="F18" s="72">
        <f>IF(RES_hh_fec_in!F18=0,0,1000*11630*RES_hh_fec_in!F18/RES_hh_num_in!F18)</f>
        <v>2536.364506993154</v>
      </c>
      <c r="G18" s="72">
        <f>IF(RES_hh_fec_in!G18=0,0,1000*11630*RES_hh_fec_in!G18/RES_hh_num_in!G18)</f>
        <v>2467.5461708476782</v>
      </c>
      <c r="H18" s="72">
        <f>IF(RES_hh_fec_in!H18=0,0,1000*11630*RES_hh_fec_in!H18/RES_hh_num_in!H18)</f>
        <v>2340.7001922311429</v>
      </c>
      <c r="I18" s="72">
        <f>IF(RES_hh_fec_in!I18=0,0,1000*11630*RES_hh_fec_in!I18/RES_hh_num_in!I18)</f>
        <v>2334.6252793354547</v>
      </c>
      <c r="J18" s="72">
        <f>IF(RES_hh_fec_in!J18=0,0,1000*11630*RES_hh_fec_in!J18/RES_hh_num_in!J18)</f>
        <v>2369.1811397968791</v>
      </c>
      <c r="K18" s="72">
        <f>IF(RES_hh_fec_in!K18=0,0,1000*11630*RES_hh_fec_in!K18/RES_hh_num_in!K18)</f>
        <v>2718.4964575100439</v>
      </c>
      <c r="L18" s="72">
        <f>IF(RES_hh_fec_in!L18=0,0,1000*11630*RES_hh_fec_in!L18/RES_hh_num_in!L18)</f>
        <v>2407.146099455395</v>
      </c>
      <c r="M18" s="72">
        <f>IF(RES_hh_fec_in!M18=0,0,1000*11630*RES_hh_fec_in!M18/RES_hh_num_in!M18)</f>
        <v>2453.6930492841607</v>
      </c>
      <c r="N18" s="72">
        <f>IF(RES_hh_fec_in!N18=0,0,1000*11630*RES_hh_fec_in!N18/RES_hh_num_in!N18)</f>
        <v>2483.9870124754907</v>
      </c>
      <c r="O18" s="72">
        <f>IF(RES_hh_fec_in!O18=0,0,1000*11630*RES_hh_fec_in!O18/RES_hh_num_in!O18)</f>
        <v>2464.903151354381</v>
      </c>
      <c r="P18" s="72">
        <f>IF(RES_hh_fec_in!P18=0,0,1000*11630*RES_hh_fec_in!P18/RES_hh_num_in!P18)</f>
        <v>2415.788151794784</v>
      </c>
      <c r="Q18" s="72">
        <f>IF(RES_hh_fec_in!Q18=0,0,1000*11630*RES_hh_fec_in!Q18/RES_hh_num_in!Q18)</f>
        <v>2385.7868875626468</v>
      </c>
      <c r="R18" s="72">
        <f>IF(RES_hh_fec_in!R18=0,0,1000*11630*RES_hh_fec_in!R18/RES_hh_num_in!R18)</f>
        <v>2456.5278588068659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2370.0610585389727</v>
      </c>
      <c r="U18" s="72">
        <f>IF(RES_hh_fec_in!U18=0,0,1000*11630*RES_hh_fec_in!U18/RES_hh_num_in!U18)</f>
        <v>2248.7644822919874</v>
      </c>
      <c r="V18" s="72">
        <f>IF(RES_hh_fec_in!V18=0,0,1000*11630*RES_hh_fec_in!V18/RES_hh_num_in!V18)</f>
        <v>2376.7985125721166</v>
      </c>
      <c r="W18" s="72">
        <f>IF(RES_hh_fec_in!W18=0,0,1000*11630*RES_hh_fec_in!W18/RES_hh_num_in!W18)</f>
        <v>2201.3442321428229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3228.5609718792648</v>
      </c>
      <c r="D19" s="72">
        <f>IF(RES_hh_fec_in!D19=0,0,1000*11630*RES_hh_fec_in!D19/RES_hh_num_in!D19)</f>
        <v>3135.1452548135803</v>
      </c>
      <c r="E19" s="72">
        <f>IF(RES_hh_fec_in!E19=0,0,1000*11630*RES_hh_fec_in!E19/RES_hh_num_in!E19)</f>
        <v>3030.4589244356134</v>
      </c>
      <c r="F19" s="72">
        <f>IF(RES_hh_fec_in!F19=0,0,1000*11630*RES_hh_fec_in!F19/RES_hh_num_in!F19)</f>
        <v>2963.29969264089</v>
      </c>
      <c r="G19" s="72">
        <f>IF(RES_hh_fec_in!G19=0,0,1000*11630*RES_hh_fec_in!G19/RES_hh_num_in!G19)</f>
        <v>2895.7173870054994</v>
      </c>
      <c r="H19" s="72">
        <f>IF(RES_hh_fec_in!H19=0,0,1000*11630*RES_hh_fec_in!H19/RES_hh_num_in!H19)</f>
        <v>2848.4524369743058</v>
      </c>
      <c r="I19" s="72">
        <f>IF(RES_hh_fec_in!I19=0,0,1000*11630*RES_hh_fec_in!I19/RES_hh_num_in!I19)</f>
        <v>2860.389902376985</v>
      </c>
      <c r="J19" s="72">
        <f>IF(RES_hh_fec_in!J19=0,0,1000*11630*RES_hh_fec_in!J19/RES_hh_num_in!J19)</f>
        <v>2835.7638486165952</v>
      </c>
      <c r="K19" s="72">
        <f>IF(RES_hh_fec_in!K19=0,0,1000*11630*RES_hh_fec_in!K19/RES_hh_num_in!K19)</f>
        <v>2843.9840753981598</v>
      </c>
      <c r="L19" s="72">
        <f>IF(RES_hh_fec_in!L19=0,0,1000*11630*RES_hh_fec_in!L19/RES_hh_num_in!L19)</f>
        <v>2839.8734158337102</v>
      </c>
      <c r="M19" s="72">
        <f>IF(RES_hh_fec_in!M19=0,0,1000*11630*RES_hh_fec_in!M19/RES_hh_num_in!M19)</f>
        <v>2977.5266154247706</v>
      </c>
      <c r="N19" s="72">
        <f>IF(RES_hh_fec_in!N19=0,0,1000*11630*RES_hh_fec_in!N19/RES_hh_num_in!N19)</f>
        <v>2705.2023586584169</v>
      </c>
      <c r="O19" s="72">
        <f>IF(RES_hh_fec_in!O19=0,0,1000*11630*RES_hh_fec_in!O19/RES_hh_num_in!O19)</f>
        <v>2885.6214087893618</v>
      </c>
      <c r="P19" s="72">
        <f>IF(RES_hh_fec_in!P19=0,0,1000*11630*RES_hh_fec_in!P19/RES_hh_num_in!P19)</f>
        <v>2538.7682442856258</v>
      </c>
      <c r="Q19" s="72">
        <f>IF(RES_hh_fec_in!Q19=0,0,1000*11630*RES_hh_fec_in!Q19/RES_hh_num_in!Q19)</f>
        <v>2215.4101454148777</v>
      </c>
      <c r="R19" s="72">
        <f>IF(RES_hh_fec_in!R19=0,0,1000*11630*RES_hh_fec_in!R19/RES_hh_num_in!R19)</f>
        <v>2584.5893761405923</v>
      </c>
      <c r="S19" s="72">
        <f>IF(RES_hh_fec_in!S19=0,0,1000*11630*RES_hh_fec_in!S19/RES_hh_num_in!S19)</f>
        <v>2532.5192534552193</v>
      </c>
      <c r="T19" s="72">
        <f>IF(RES_hh_fec_in!T19=0,0,1000*11630*RES_hh_fec_in!T19/RES_hh_num_in!T19)</f>
        <v>2543.5010252907155</v>
      </c>
      <c r="U19" s="72">
        <f>IF(RES_hh_fec_in!U19=0,0,1000*11630*RES_hh_fec_in!U19/RES_hh_num_in!U19)</f>
        <v>2395.7115199241557</v>
      </c>
      <c r="V19" s="72">
        <f>IF(RES_hh_fec_in!V19=0,0,1000*11630*RES_hh_fec_in!V19/RES_hh_num_in!V19)</f>
        <v>2623.310781581928</v>
      </c>
      <c r="W19" s="72">
        <f>IF(RES_hh_fec_in!W19=0,0,1000*11630*RES_hh_fec_in!W19/RES_hh_num_in!W19)</f>
        <v>2314.8214839009361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3600.97213399053</v>
      </c>
      <c r="D20" s="72">
        <f>IF(RES_hh_fec_in!D20=0,0,1000*11630*RES_hh_fec_in!D20/RES_hh_num_in!D20)</f>
        <v>3571.4304997108916</v>
      </c>
      <c r="E20" s="72">
        <f>IF(RES_hh_fec_in!E20=0,0,1000*11630*RES_hh_fec_in!E20/RES_hh_num_in!E20)</f>
        <v>3357.0192389119738</v>
      </c>
      <c r="F20" s="72">
        <f>IF(RES_hh_fec_in!F20=0,0,1000*11630*RES_hh_fec_in!F20/RES_hh_num_in!F20)</f>
        <v>3352.770636285944</v>
      </c>
      <c r="G20" s="72">
        <f>IF(RES_hh_fec_in!G20=0,0,1000*11630*RES_hh_fec_in!G20/RES_hh_num_in!G20)</f>
        <v>3217.3783384274757</v>
      </c>
      <c r="H20" s="72">
        <f>IF(RES_hh_fec_in!H20=0,0,1000*11630*RES_hh_fec_in!H20/RES_hh_num_in!H20)</f>
        <v>3048.1873689844779</v>
      </c>
      <c r="I20" s="72">
        <f>IF(RES_hh_fec_in!I20=0,0,1000*11630*RES_hh_fec_in!I20/RES_hh_num_in!I20)</f>
        <v>3092.8277919086781</v>
      </c>
      <c r="J20" s="72">
        <f>IF(RES_hh_fec_in!J20=0,0,1000*11630*RES_hh_fec_in!J20/RES_hh_num_in!J20)</f>
        <v>3183.1277157827208</v>
      </c>
      <c r="K20" s="72">
        <f>IF(RES_hh_fec_in!K20=0,0,1000*11630*RES_hh_fec_in!K20/RES_hh_num_in!K20)</f>
        <v>3224.9701380408837</v>
      </c>
      <c r="L20" s="72">
        <f>IF(RES_hh_fec_in!L20=0,0,1000*11630*RES_hh_fec_in!L20/RES_hh_num_in!L20)</f>
        <v>3127.6684869785759</v>
      </c>
      <c r="M20" s="72">
        <f>IF(RES_hh_fec_in!M20=0,0,1000*11630*RES_hh_fec_in!M20/RES_hh_num_in!M20)</f>
        <v>3257.1514130799515</v>
      </c>
      <c r="N20" s="72">
        <f>IF(RES_hh_fec_in!N20=0,0,1000*11630*RES_hh_fec_in!N20/RES_hh_num_in!N20)</f>
        <v>3211.4815047256043</v>
      </c>
      <c r="O20" s="72">
        <f>IF(RES_hh_fec_in!O20=0,0,1000*11630*RES_hh_fec_in!O20/RES_hh_num_in!O20)</f>
        <v>2921.0831849633178</v>
      </c>
      <c r="P20" s="72">
        <f>IF(RES_hh_fec_in!P20=0,0,1000*11630*RES_hh_fec_in!P20/RES_hh_num_in!P20)</f>
        <v>2652.1081809629659</v>
      </c>
      <c r="Q20" s="72">
        <f>IF(RES_hh_fec_in!Q20=0,0,1000*11630*RES_hh_fec_in!Q20/RES_hh_num_in!Q20)</f>
        <v>2634.1003360210188</v>
      </c>
      <c r="R20" s="72">
        <f>IF(RES_hh_fec_in!R20=0,0,1000*11630*RES_hh_fec_in!R20/RES_hh_num_in!R20)</f>
        <v>2688.4555634042358</v>
      </c>
      <c r="S20" s="72">
        <f>IF(RES_hh_fec_in!S20=0,0,1000*11630*RES_hh_fec_in!S20/RES_hh_num_in!S20)</f>
        <v>2691.5895804694655</v>
      </c>
      <c r="T20" s="72">
        <f>IF(RES_hh_fec_in!T20=0,0,1000*11630*RES_hh_fec_in!T20/RES_hh_num_in!T20)</f>
        <v>2619.1447774138301</v>
      </c>
      <c r="U20" s="72">
        <f>IF(RES_hh_fec_in!U20=0,0,1000*11630*RES_hh_fec_in!U20/RES_hh_num_in!U20)</f>
        <v>2567.0683618914154</v>
      </c>
      <c r="V20" s="72">
        <f>IF(RES_hh_fec_in!V20=0,0,1000*11630*RES_hh_fec_in!V20/RES_hh_num_in!V20)</f>
        <v>2763.319641770282</v>
      </c>
      <c r="W20" s="72">
        <f>IF(RES_hh_fec_in!W20=0,0,1000*11630*RES_hh_fec_in!W20/RES_hh_num_in!W20)</f>
        <v>2506.0512729208926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3260.2883448782222</v>
      </c>
      <c r="D21" s="72">
        <f>IF(RES_hh_fec_in!D21=0,0,1000*11630*RES_hh_fec_in!D21/RES_hh_num_in!D21)</f>
        <v>3072.8970611265308</v>
      </c>
      <c r="E21" s="72">
        <f>IF(RES_hh_fec_in!E21=0,0,1000*11630*RES_hh_fec_in!E21/RES_hh_num_in!E21)</f>
        <v>2979.2643419184988</v>
      </c>
      <c r="F21" s="72">
        <f>IF(RES_hh_fec_in!F21=0,0,1000*11630*RES_hh_fec_in!F21/RES_hh_num_in!F21)</f>
        <v>3080.0462374498206</v>
      </c>
      <c r="G21" s="72">
        <f>IF(RES_hh_fec_in!G21=0,0,1000*11630*RES_hh_fec_in!G21/RES_hh_num_in!G21)</f>
        <v>2774.0895993405611</v>
      </c>
      <c r="H21" s="72">
        <f>IF(RES_hh_fec_in!H21=0,0,1000*11630*RES_hh_fec_in!H21/RES_hh_num_in!H21)</f>
        <v>2728.3548736007551</v>
      </c>
      <c r="I21" s="72">
        <f>IF(RES_hh_fec_in!I21=0,0,1000*11630*RES_hh_fec_in!I21/RES_hh_num_in!I21)</f>
        <v>2629.884357385291</v>
      </c>
      <c r="J21" s="72">
        <f>IF(RES_hh_fec_in!J21=0,0,1000*11630*RES_hh_fec_in!J21/RES_hh_num_in!J21)</f>
        <v>2771.8633097864358</v>
      </c>
      <c r="K21" s="72">
        <f>IF(RES_hh_fec_in!K21=0,0,1000*11630*RES_hh_fec_in!K21/RES_hh_num_in!K21)</f>
        <v>2746.3385473729018</v>
      </c>
      <c r="L21" s="72">
        <f>IF(RES_hh_fec_in!L21=0,0,1000*11630*RES_hh_fec_in!L21/RES_hh_num_in!L21)</f>
        <v>2849.793985801065</v>
      </c>
      <c r="M21" s="72">
        <f>IF(RES_hh_fec_in!M21=0,0,1000*11630*RES_hh_fec_in!M21/RES_hh_num_in!M21)</f>
        <v>2589.5525376525352</v>
      </c>
      <c r="N21" s="72">
        <f>IF(RES_hh_fec_in!N21=0,0,1000*11630*RES_hh_fec_in!N21/RES_hh_num_in!N21)</f>
        <v>2790.8984397503186</v>
      </c>
      <c r="O21" s="72">
        <f>IF(RES_hh_fec_in!O21=0,0,1000*11630*RES_hh_fec_in!O21/RES_hh_num_in!O21)</f>
        <v>2665.4213405248524</v>
      </c>
      <c r="P21" s="72">
        <f>IF(RES_hh_fec_in!P21=0,0,1000*11630*RES_hh_fec_in!P21/RES_hh_num_in!P21)</f>
        <v>2440.6533488703867</v>
      </c>
      <c r="Q21" s="72">
        <f>IF(RES_hh_fec_in!Q21=0,0,1000*11630*RES_hh_fec_in!Q21/RES_hh_num_in!Q21)</f>
        <v>2342.6025735520852</v>
      </c>
      <c r="R21" s="72">
        <f>IF(RES_hh_fec_in!R21=0,0,1000*11630*RES_hh_fec_in!R21/RES_hh_num_in!R21)</f>
        <v>2347.3988379881271</v>
      </c>
      <c r="S21" s="72">
        <f>IF(RES_hh_fec_in!S21=0,0,1000*11630*RES_hh_fec_in!S21/RES_hh_num_in!S21)</f>
        <v>2409.5369564986108</v>
      </c>
      <c r="T21" s="72">
        <f>IF(RES_hh_fec_in!T21=0,0,1000*11630*RES_hh_fec_in!T21/RES_hh_num_in!T21)</f>
        <v>2463.7021243474564</v>
      </c>
      <c r="U21" s="72">
        <f>IF(RES_hh_fec_in!U21=0,0,1000*11630*RES_hh_fec_in!U21/RES_hh_num_in!U21)</f>
        <v>2436.6597057520239</v>
      </c>
      <c r="V21" s="72">
        <f>IF(RES_hh_fec_in!V21=0,0,1000*11630*RES_hh_fec_in!V21/RES_hh_num_in!V21)</f>
        <v>2420.4780420994639</v>
      </c>
      <c r="W21" s="72">
        <f>IF(RES_hh_fec_in!W21=0,0,1000*11630*RES_hh_fec_in!W21/RES_hh_num_in!W21)</f>
        <v>2404.2399593973237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3046.404679466832</v>
      </c>
      <c r="D22" s="72">
        <f>IF(RES_hh_fec_in!D22=0,0,1000*11630*RES_hh_fec_in!D22/RES_hh_num_in!D22)</f>
        <v>3112.5600804365263</v>
      </c>
      <c r="E22" s="72">
        <f>IF(RES_hh_fec_in!E22=0,0,1000*11630*RES_hh_fec_in!E22/RES_hh_num_in!E22)</f>
        <v>2735.9598193783918</v>
      </c>
      <c r="F22" s="72">
        <f>IF(RES_hh_fec_in!F22=0,0,1000*11630*RES_hh_fec_in!F22/RES_hh_num_in!F22)</f>
        <v>2635.1845594510337</v>
      </c>
      <c r="G22" s="72">
        <f>IF(RES_hh_fec_in!G22=0,0,1000*11630*RES_hh_fec_in!G22/RES_hh_num_in!G22)</f>
        <v>2400.0192510439215</v>
      </c>
      <c r="H22" s="72">
        <f>IF(RES_hh_fec_in!H22=0,0,1000*11630*RES_hh_fec_in!H22/RES_hh_num_in!H22)</f>
        <v>2228.6078721144404</v>
      </c>
      <c r="I22" s="72">
        <f>IF(RES_hh_fec_in!I22=0,0,1000*11630*RES_hh_fec_in!I22/RES_hh_num_in!I22)</f>
        <v>2747.0844301361435</v>
      </c>
      <c r="J22" s="72">
        <f>IF(RES_hh_fec_in!J22=0,0,1000*11630*RES_hh_fec_in!J22/RES_hh_num_in!J22)</f>
        <v>2155.983712991198</v>
      </c>
      <c r="K22" s="72">
        <f>IF(RES_hh_fec_in!K22=0,0,1000*11630*RES_hh_fec_in!K22/RES_hh_num_in!K22)</f>
        <v>2699.3153777283351</v>
      </c>
      <c r="L22" s="72">
        <f>IF(RES_hh_fec_in!L22=0,0,1000*11630*RES_hh_fec_in!L22/RES_hh_num_in!L22)</f>
        <v>2381.0369253961362</v>
      </c>
      <c r="M22" s="72">
        <f>IF(RES_hh_fec_in!M22=0,0,1000*11630*RES_hh_fec_in!M22/RES_hh_num_in!M22)</f>
        <v>2274.3046196617688</v>
      </c>
      <c r="N22" s="72">
        <f>IF(RES_hh_fec_in!N22=0,0,1000*11630*RES_hh_fec_in!N22/RES_hh_num_in!N22)</f>
        <v>2581.5020346411047</v>
      </c>
      <c r="O22" s="72">
        <f>IF(RES_hh_fec_in!O22=0,0,1000*11630*RES_hh_fec_in!O22/RES_hh_num_in!O22)</f>
        <v>2389.2237131111833</v>
      </c>
      <c r="P22" s="72">
        <f>IF(RES_hh_fec_in!P22=0,0,1000*11630*RES_hh_fec_in!P22/RES_hh_num_in!P22)</f>
        <v>2206.8810006643721</v>
      </c>
      <c r="Q22" s="72">
        <f>IF(RES_hh_fec_in!Q22=0,0,1000*11630*RES_hh_fec_in!Q22/RES_hh_num_in!Q22)</f>
        <v>2471.8661653363974</v>
      </c>
      <c r="R22" s="72">
        <f>IF(RES_hh_fec_in!R22=0,0,1000*11630*RES_hh_fec_in!R22/RES_hh_num_in!R22)</f>
        <v>2478.4535265751738</v>
      </c>
      <c r="S22" s="72">
        <f>IF(RES_hh_fec_in!S22=0,0,1000*11630*RES_hh_fec_in!S22/RES_hh_num_in!S22)</f>
        <v>0</v>
      </c>
      <c r="T22" s="72">
        <f>IF(RES_hh_fec_in!T22=0,0,1000*11630*RES_hh_fec_in!T22/RES_hh_num_in!T22)</f>
        <v>0</v>
      </c>
      <c r="U22" s="72">
        <f>IF(RES_hh_fec_in!U22=0,0,1000*11630*RES_hh_fec_in!U22/RES_hh_num_in!U22)</f>
        <v>0</v>
      </c>
      <c r="V22" s="72">
        <f>IF(RES_hh_fec_in!V22=0,0,1000*11630*RES_hh_fec_in!V22/RES_hh_num_in!V22)</f>
        <v>0</v>
      </c>
      <c r="W22" s="72">
        <f>IF(RES_hh_fec_in!W22=0,0,1000*11630*RES_hh_fec_in!W22/RES_hh_num_in!W22)</f>
        <v>2379.3865946458513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0</v>
      </c>
      <c r="D24" s="72">
        <f>IF(RES_hh_fec_in!D24=0,0,1000*11630*RES_hh_fec_in!D24/RES_hh_num_in!D24)</f>
        <v>0</v>
      </c>
      <c r="E24" s="72">
        <f>IF(RES_hh_fec_in!E24=0,0,1000*11630*RES_hh_fec_in!E24/RES_hh_num_in!E24)</f>
        <v>0</v>
      </c>
      <c r="F24" s="72">
        <f>IF(RES_hh_fec_in!F24=0,0,1000*11630*RES_hh_fec_in!F24/RES_hh_num_in!F24)</f>
        <v>0</v>
      </c>
      <c r="G24" s="72">
        <f>IF(RES_hh_fec_in!G24=0,0,1000*11630*RES_hh_fec_in!G24/RES_hh_num_in!G24)</f>
        <v>0</v>
      </c>
      <c r="H24" s="72">
        <f>IF(RES_hh_fec_in!H24=0,0,1000*11630*RES_hh_fec_in!H24/RES_hh_num_in!H24)</f>
        <v>0</v>
      </c>
      <c r="I24" s="72">
        <f>IF(RES_hh_fec_in!I24=0,0,1000*11630*RES_hh_fec_in!I24/RES_hh_num_in!I24)</f>
        <v>0</v>
      </c>
      <c r="J24" s="72">
        <f>IF(RES_hh_fec_in!J24=0,0,1000*11630*RES_hh_fec_in!J24/RES_hh_num_in!J24)</f>
        <v>0</v>
      </c>
      <c r="K24" s="72">
        <f>IF(RES_hh_fec_in!K24=0,0,1000*11630*RES_hh_fec_in!K24/RES_hh_num_in!K24)</f>
        <v>0</v>
      </c>
      <c r="L24" s="72">
        <f>IF(RES_hh_fec_in!L24=0,0,1000*11630*RES_hh_fec_in!L24/RES_hh_num_in!L24)</f>
        <v>0</v>
      </c>
      <c r="M24" s="72">
        <f>IF(RES_hh_fec_in!M24=0,0,1000*11630*RES_hh_fec_in!M24/RES_hh_num_in!M24)</f>
        <v>0</v>
      </c>
      <c r="N24" s="72">
        <f>IF(RES_hh_fec_in!N24=0,0,1000*11630*RES_hh_fec_in!N24/RES_hh_num_in!N24)</f>
        <v>0</v>
      </c>
      <c r="O24" s="72">
        <f>IF(RES_hh_fec_in!O24=0,0,1000*11630*RES_hh_fec_in!O24/RES_hh_num_in!O24)</f>
        <v>0</v>
      </c>
      <c r="P24" s="72">
        <f>IF(RES_hh_fec_in!P24=0,0,1000*11630*RES_hh_fec_in!P24/RES_hh_num_in!P24)</f>
        <v>0</v>
      </c>
      <c r="Q24" s="72">
        <f>IF(RES_hh_fec_in!Q24=0,0,1000*11630*RES_hh_fec_in!Q24/RES_hh_num_in!Q24)</f>
        <v>0</v>
      </c>
      <c r="R24" s="72">
        <f>IF(RES_hh_fec_in!R24=0,0,1000*11630*RES_hh_fec_in!R24/RES_hh_num_in!R24)</f>
        <v>0</v>
      </c>
      <c r="S24" s="72">
        <f>IF(RES_hh_fec_in!S24=0,0,1000*11630*RES_hh_fec_in!S24/RES_hh_num_in!S24)</f>
        <v>0</v>
      </c>
      <c r="T24" s="72">
        <f>IF(RES_hh_fec_in!T24=0,0,1000*11630*RES_hh_fec_in!T24/RES_hh_num_in!T24)</f>
        <v>0</v>
      </c>
      <c r="U24" s="72">
        <f>IF(RES_hh_fec_in!U24=0,0,1000*11630*RES_hh_fec_in!U24/RES_hh_num_in!U24)</f>
        <v>0</v>
      </c>
      <c r="V24" s="72">
        <f>IF(RES_hh_fec_in!V24=0,0,1000*11630*RES_hh_fec_in!V24/RES_hh_num_in!V24)</f>
        <v>0</v>
      </c>
      <c r="W24" s="72">
        <f>IF(RES_hh_fec_in!W24=0,0,1000*11630*RES_hh_fec_in!W24/RES_hh_num_in!W24)</f>
        <v>0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2889.4305850883366</v>
      </c>
      <c r="D25" s="74">
        <f>IF(RES_hh_fec_in!D25=0,0,1000*11630*RES_hh_fec_in!D25/RES_hh_num_in!D25)</f>
        <v>2781.2815471752965</v>
      </c>
      <c r="E25" s="74">
        <f>IF(RES_hh_fec_in!E25=0,0,1000*11630*RES_hh_fec_in!E25/RES_hh_num_in!E25)</f>
        <v>2634.2688983879621</v>
      </c>
      <c r="F25" s="74">
        <f>IF(RES_hh_fec_in!F25=0,0,1000*11630*RES_hh_fec_in!F25/RES_hh_num_in!F25)</f>
        <v>2683.8218206877959</v>
      </c>
      <c r="G25" s="74">
        <f>IF(RES_hh_fec_in!G25=0,0,1000*11630*RES_hh_fec_in!G25/RES_hh_num_in!G25)</f>
        <v>2499.6996504303688</v>
      </c>
      <c r="H25" s="74">
        <f>IF(RES_hh_fec_in!H25=0,0,1000*11630*RES_hh_fec_in!H25/RES_hh_num_in!H25)</f>
        <v>2510.7979149483649</v>
      </c>
      <c r="I25" s="74">
        <f>IF(RES_hh_fec_in!I25=0,0,1000*11630*RES_hh_fec_in!I25/RES_hh_num_in!I25)</f>
        <v>2288.37250115504</v>
      </c>
      <c r="J25" s="74">
        <f>IF(RES_hh_fec_in!J25=0,0,1000*11630*RES_hh_fec_in!J25/RES_hh_num_in!J25)</f>
        <v>2047.2223861631451</v>
      </c>
      <c r="K25" s="74">
        <f>IF(RES_hh_fec_in!K25=0,0,1000*11630*RES_hh_fec_in!K25/RES_hh_num_in!K25)</f>
        <v>2095.175725266889</v>
      </c>
      <c r="L25" s="74">
        <f>IF(RES_hh_fec_in!L25=0,0,1000*11630*RES_hh_fec_in!L25/RES_hh_num_in!L25)</f>
        <v>2070.1157031963262</v>
      </c>
      <c r="M25" s="74">
        <f>IF(RES_hh_fec_in!M25=0,0,1000*11630*RES_hh_fec_in!M25/RES_hh_num_in!M25)</f>
        <v>2432.1435194619007</v>
      </c>
      <c r="N25" s="74">
        <f>IF(RES_hh_fec_in!N25=0,0,1000*11630*RES_hh_fec_in!N25/RES_hh_num_in!N25)</f>
        <v>2510.3439484361088</v>
      </c>
      <c r="O25" s="74">
        <f>IF(RES_hh_fec_in!O25=0,0,1000*11630*RES_hh_fec_in!O25/RES_hh_num_in!O25)</f>
        <v>2273.2018048433206</v>
      </c>
      <c r="P25" s="74">
        <f>IF(RES_hh_fec_in!P25=0,0,1000*11630*RES_hh_fec_in!P25/RES_hh_num_in!P25)</f>
        <v>2119.9019775577613</v>
      </c>
      <c r="Q25" s="74">
        <f>IF(RES_hh_fec_in!Q25=0,0,1000*11630*RES_hh_fec_in!Q25/RES_hh_num_in!Q25)</f>
        <v>1964.3690526571265</v>
      </c>
      <c r="R25" s="74">
        <f>IF(RES_hh_fec_in!R25=0,0,1000*11630*RES_hh_fec_in!R25/RES_hh_num_in!R25)</f>
        <v>2023.8960437026333</v>
      </c>
      <c r="S25" s="74">
        <f>IF(RES_hh_fec_in!S25=0,0,1000*11630*RES_hh_fec_in!S25/RES_hh_num_in!S25)</f>
        <v>2121.3543702773518</v>
      </c>
      <c r="T25" s="74">
        <f>IF(RES_hh_fec_in!T25=0,0,1000*11630*RES_hh_fec_in!T25/RES_hh_num_in!T25)</f>
        <v>2193.5883999742396</v>
      </c>
      <c r="U25" s="74">
        <f>IF(RES_hh_fec_in!U25=0,0,1000*11630*RES_hh_fec_in!U25/RES_hh_num_in!U25)</f>
        <v>2273.1132634219944</v>
      </c>
      <c r="V25" s="74">
        <f>IF(RES_hh_fec_in!V25=0,0,1000*11630*RES_hh_fec_in!V25/RES_hh_num_in!V25)</f>
        <v>2349.4225863427419</v>
      </c>
      <c r="W25" s="74">
        <f>IF(RES_hh_fec_in!W25=0,0,1000*11630*RES_hh_fec_in!W25/RES_hh_num_in!W25)</f>
        <v>2182.393227534189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419.867637350883</v>
      </c>
      <c r="D26" s="77">
        <f>IF(RES_hh_fec_in!D26=0,0,1000*11630*RES_hh_fec_in!D26/RES_hh_num_in!D26)</f>
        <v>414.81200231773511</v>
      </c>
      <c r="E26" s="77">
        <f>IF(RES_hh_fec_in!E26=0,0,1000*11630*RES_hh_fec_in!E26/RES_hh_num_in!E26)</f>
        <v>393.35413054845168</v>
      </c>
      <c r="F26" s="77">
        <f>IF(RES_hh_fec_in!F26=0,0,1000*11630*RES_hh_fec_in!F26/RES_hh_num_in!F26)</f>
        <v>400.05779106468532</v>
      </c>
      <c r="G26" s="77">
        <f>IF(RES_hh_fec_in!G26=0,0,1000*11630*RES_hh_fec_in!G26/RES_hh_num_in!G26)</f>
        <v>380.52893681315049</v>
      </c>
      <c r="H26" s="77">
        <f>IF(RES_hh_fec_in!H26=0,0,1000*11630*RES_hh_fec_in!H26/RES_hh_num_in!H26)</f>
        <v>370.84892235135044</v>
      </c>
      <c r="I26" s="77">
        <f>IF(RES_hh_fec_in!I26=0,0,1000*11630*RES_hh_fec_in!I26/RES_hh_num_in!I26)</f>
        <v>373.50626406592676</v>
      </c>
      <c r="J26" s="77">
        <f>IF(RES_hh_fec_in!J26=0,0,1000*11630*RES_hh_fec_in!J26/RES_hh_num_in!J26)</f>
        <v>400.47564411409974</v>
      </c>
      <c r="K26" s="77">
        <f>IF(RES_hh_fec_in!K26=0,0,1000*11630*RES_hh_fec_in!K26/RES_hh_num_in!K26)</f>
        <v>400.67626870252644</v>
      </c>
      <c r="L26" s="77">
        <f>IF(RES_hh_fec_in!L26=0,0,1000*11630*RES_hh_fec_in!L26/RES_hh_num_in!L26)</f>
        <v>404.92871367243703</v>
      </c>
      <c r="M26" s="77">
        <f>IF(RES_hh_fec_in!M26=0,0,1000*11630*RES_hh_fec_in!M26/RES_hh_num_in!M26)</f>
        <v>410.3855700365408</v>
      </c>
      <c r="N26" s="77">
        <f>IF(RES_hh_fec_in!N26=0,0,1000*11630*RES_hh_fec_in!N26/RES_hh_num_in!N26)</f>
        <v>418.28354024648024</v>
      </c>
      <c r="O26" s="77">
        <f>IF(RES_hh_fec_in!O26=0,0,1000*11630*RES_hh_fec_in!O26/RES_hh_num_in!O26)</f>
        <v>415.32271237004602</v>
      </c>
      <c r="P26" s="77">
        <f>IF(RES_hh_fec_in!P26=0,0,1000*11630*RES_hh_fec_in!P26/RES_hh_num_in!P26)</f>
        <v>414.10476829603641</v>
      </c>
      <c r="Q26" s="77">
        <f>IF(RES_hh_fec_in!Q26=0,0,1000*11630*RES_hh_fec_in!Q26/RES_hh_num_in!Q26)</f>
        <v>419.15895964723177</v>
      </c>
      <c r="R26" s="77">
        <f>IF(RES_hh_fec_in!R26=0,0,1000*11630*RES_hh_fec_in!R26/RES_hh_num_in!R26)</f>
        <v>436.47457709013224</v>
      </c>
      <c r="S26" s="77">
        <f>IF(RES_hh_fec_in!S26=0,0,1000*11630*RES_hh_fec_in!S26/RES_hh_num_in!S26)</f>
        <v>450.43076529471824</v>
      </c>
      <c r="T26" s="77">
        <f>IF(RES_hh_fec_in!T26=0,0,1000*11630*RES_hh_fec_in!T26/RES_hh_num_in!T26)</f>
        <v>470.51485143678326</v>
      </c>
      <c r="U26" s="77">
        <f>IF(RES_hh_fec_in!U26=0,0,1000*11630*RES_hh_fec_in!U26/RES_hh_num_in!U26)</f>
        <v>471.59116273455737</v>
      </c>
      <c r="V26" s="77">
        <f>IF(RES_hh_fec_in!V26=0,0,1000*11630*RES_hh_fec_in!V26/RES_hh_num_in!V26)</f>
        <v>479.73074187473753</v>
      </c>
      <c r="W26" s="77">
        <f>IF(RES_hh_fec_in!W26=0,0,1000*11630*RES_hh_fec_in!W26/RES_hh_num_in!W26)</f>
        <v>462.47358154764891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476.32284511647214</v>
      </c>
      <c r="D27" s="69">
        <f>IF(RES_hh_fec_in!D27=0,0,1000*11630*RES_hh_fec_in!D27/RES_hh_num_in!D27)</f>
        <v>474.44098138793271</v>
      </c>
      <c r="E27" s="69">
        <f>IF(RES_hh_fec_in!E27=0,0,1000*11630*RES_hh_fec_in!E27/RES_hh_num_in!E27)</f>
        <v>477.51417884386416</v>
      </c>
      <c r="F27" s="69">
        <f>IF(RES_hh_fec_in!F27=0,0,1000*11630*RES_hh_fec_in!F27/RES_hh_num_in!F27)</f>
        <v>477.55176328413239</v>
      </c>
      <c r="G27" s="69">
        <f>IF(RES_hh_fec_in!G27=0,0,1000*11630*RES_hh_fec_in!G27/RES_hh_num_in!G27)</f>
        <v>451.62133762340017</v>
      </c>
      <c r="H27" s="69">
        <f>IF(RES_hh_fec_in!H27=0,0,1000*11630*RES_hh_fec_in!H27/RES_hh_num_in!H27)</f>
        <v>443.66721394549779</v>
      </c>
      <c r="I27" s="69">
        <f>IF(RES_hh_fec_in!I27=0,0,1000*11630*RES_hh_fec_in!I27/RES_hh_num_in!I27)</f>
        <v>442.1226972693583</v>
      </c>
      <c r="J27" s="69">
        <f>IF(RES_hh_fec_in!J27=0,0,1000*11630*RES_hh_fec_in!J27/RES_hh_num_in!J27)</f>
        <v>431.27756928348441</v>
      </c>
      <c r="K27" s="69">
        <f>IF(RES_hh_fec_in!K27=0,0,1000*11630*RES_hh_fec_in!K27/RES_hh_num_in!K27)</f>
        <v>423.12436107487207</v>
      </c>
      <c r="L27" s="69">
        <f>IF(RES_hh_fec_in!L27=0,0,1000*11630*RES_hh_fec_in!L27/RES_hh_num_in!L27)</f>
        <v>425.31905911249942</v>
      </c>
      <c r="M27" s="69">
        <f>IF(RES_hh_fec_in!M27=0,0,1000*11630*RES_hh_fec_in!M27/RES_hh_num_in!M27)</f>
        <v>428.41666195484925</v>
      </c>
      <c r="N27" s="69">
        <f>IF(RES_hh_fec_in!N27=0,0,1000*11630*RES_hh_fec_in!N27/RES_hh_num_in!N27)</f>
        <v>426.89800032272103</v>
      </c>
      <c r="O27" s="69">
        <f>IF(RES_hh_fec_in!O27=0,0,1000*11630*RES_hh_fec_in!O27/RES_hh_num_in!O27)</f>
        <v>410.72093494898189</v>
      </c>
      <c r="P27" s="69">
        <f>IF(RES_hh_fec_in!P27=0,0,1000*11630*RES_hh_fec_in!P27/RES_hh_num_in!P27)</f>
        <v>415.67340477050755</v>
      </c>
      <c r="Q27" s="69">
        <f>IF(RES_hh_fec_in!Q27=0,0,1000*11630*RES_hh_fec_in!Q27/RES_hh_num_in!Q27)</f>
        <v>416.45478686686323</v>
      </c>
      <c r="R27" s="69">
        <f>IF(RES_hh_fec_in!R27=0,0,1000*11630*RES_hh_fec_in!R27/RES_hh_num_in!R27)</f>
        <v>416.75407308116053</v>
      </c>
      <c r="S27" s="69">
        <f>IF(RES_hh_fec_in!S27=0,0,1000*11630*RES_hh_fec_in!S27/RES_hh_num_in!S27)</f>
        <v>412.16090431434105</v>
      </c>
      <c r="T27" s="69">
        <f>IF(RES_hh_fec_in!T27=0,0,1000*11630*RES_hh_fec_in!T27/RES_hh_num_in!T27)</f>
        <v>405.68813573010686</v>
      </c>
      <c r="U27" s="69">
        <f>IF(RES_hh_fec_in!U27=0,0,1000*11630*RES_hh_fec_in!U27/RES_hh_num_in!U27)</f>
        <v>396.88764073015477</v>
      </c>
      <c r="V27" s="69">
        <f>IF(RES_hh_fec_in!V27=0,0,1000*11630*RES_hh_fec_in!V27/RES_hh_num_in!V27)</f>
        <v>402.70224948087775</v>
      </c>
      <c r="W27" s="69">
        <f>IF(RES_hh_fec_in!W27=0,0,1000*11630*RES_hh_fec_in!W27/RES_hh_num_in!W27)</f>
        <v>405.33644311086573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585.71296442503274</v>
      </c>
      <c r="D29" s="72">
        <f>IF(RES_hh_fec_in!D29=0,0,1000*11630*RES_hh_fec_in!D29/RES_hh_num_in!D29)</f>
        <v>580.13727336376223</v>
      </c>
      <c r="E29" s="72">
        <f>IF(RES_hh_fec_in!E29=0,0,1000*11630*RES_hh_fec_in!E29/RES_hh_num_in!E29)</f>
        <v>578.86874530266618</v>
      </c>
      <c r="F29" s="72">
        <f>IF(RES_hh_fec_in!F29=0,0,1000*11630*RES_hh_fec_in!F29/RES_hh_num_in!F29)</f>
        <v>562.15601531942616</v>
      </c>
      <c r="G29" s="72">
        <f>IF(RES_hh_fec_in!G29=0,0,1000*11630*RES_hh_fec_in!G29/RES_hh_num_in!G29)</f>
        <v>564.01975322406383</v>
      </c>
      <c r="H29" s="72">
        <f>IF(RES_hh_fec_in!H29=0,0,1000*11630*RES_hh_fec_in!H29/RES_hh_num_in!H29)</f>
        <v>545.70898082352551</v>
      </c>
      <c r="I29" s="72">
        <f>IF(RES_hh_fec_in!I29=0,0,1000*11630*RES_hh_fec_in!I29/RES_hh_num_in!I29)</f>
        <v>547.76950501531439</v>
      </c>
      <c r="J29" s="72">
        <f>IF(RES_hh_fec_in!J29=0,0,1000*11630*RES_hh_fec_in!J29/RES_hh_num_in!J29)</f>
        <v>534.37715578022494</v>
      </c>
      <c r="K29" s="72">
        <f>IF(RES_hh_fec_in!K29=0,0,1000*11630*RES_hh_fec_in!K29/RES_hh_num_in!K29)</f>
        <v>513.94210860685382</v>
      </c>
      <c r="L29" s="72">
        <f>IF(RES_hh_fec_in!L29=0,0,1000*11630*RES_hh_fec_in!L29/RES_hh_num_in!L29)</f>
        <v>520.53788039147685</v>
      </c>
      <c r="M29" s="72">
        <f>IF(RES_hh_fec_in!M29=0,0,1000*11630*RES_hh_fec_in!M29/RES_hh_num_in!M29)</f>
        <v>523.14384502124722</v>
      </c>
      <c r="N29" s="72">
        <f>IF(RES_hh_fec_in!N29=0,0,1000*11630*RES_hh_fec_in!N29/RES_hh_num_in!N29)</f>
        <v>523.16641133516202</v>
      </c>
      <c r="O29" s="72">
        <f>IF(RES_hh_fec_in!O29=0,0,1000*11630*RES_hh_fec_in!O29/RES_hh_num_in!O29)</f>
        <v>528.71970853495964</v>
      </c>
      <c r="P29" s="72">
        <f>IF(RES_hh_fec_in!P29=0,0,1000*11630*RES_hh_fec_in!P29/RES_hh_num_in!P29)</f>
        <v>505.87451303529753</v>
      </c>
      <c r="Q29" s="72">
        <f>IF(RES_hh_fec_in!Q29=0,0,1000*11630*RES_hh_fec_in!Q29/RES_hh_num_in!Q29)</f>
        <v>476.04629982580934</v>
      </c>
      <c r="R29" s="72">
        <f>IF(RES_hh_fec_in!R29=0,0,1000*11630*RES_hh_fec_in!R29/RES_hh_num_in!R29)</f>
        <v>557.31633239568873</v>
      </c>
      <c r="S29" s="72">
        <f>IF(RES_hh_fec_in!S29=0,0,1000*11630*RES_hh_fec_in!S29/RES_hh_num_in!S29)</f>
        <v>544.05373871473262</v>
      </c>
      <c r="T29" s="72">
        <f>IF(RES_hh_fec_in!T29=0,0,1000*11630*RES_hh_fec_in!T29/RES_hh_num_in!T29)</f>
        <v>567.76510183086191</v>
      </c>
      <c r="U29" s="72">
        <f>IF(RES_hh_fec_in!U29=0,0,1000*11630*RES_hh_fec_in!U29/RES_hh_num_in!U29)</f>
        <v>538.94389406980861</v>
      </c>
      <c r="V29" s="72">
        <f>IF(RES_hh_fec_in!V29=0,0,1000*11630*RES_hh_fec_in!V29/RES_hh_num_in!V29)</f>
        <v>595.18205217257264</v>
      </c>
      <c r="W29" s="72">
        <f>IF(RES_hh_fec_in!W29=0,0,1000*11630*RES_hh_fec_in!W29/RES_hh_num_in!W29)</f>
        <v>518.26174094888484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595.40107399083001</v>
      </c>
      <c r="D30" s="72">
        <f>IF(RES_hh_fec_in!D30=0,0,1000*11630*RES_hh_fec_in!D30/RES_hh_num_in!D30)</f>
        <v>565.99095718327408</v>
      </c>
      <c r="E30" s="72">
        <f>IF(RES_hh_fec_in!E30=0,0,1000*11630*RES_hh_fec_in!E30/RES_hh_num_in!E30)</f>
        <v>585.90947389672294</v>
      </c>
      <c r="F30" s="72">
        <f>IF(RES_hh_fec_in!F30=0,0,1000*11630*RES_hh_fec_in!F30/RES_hh_num_in!F30)</f>
        <v>600.69690329633386</v>
      </c>
      <c r="G30" s="72">
        <f>IF(RES_hh_fec_in!G30=0,0,1000*11630*RES_hh_fec_in!G30/RES_hh_num_in!G30)</f>
        <v>554.55692887977432</v>
      </c>
      <c r="H30" s="72">
        <f>IF(RES_hh_fec_in!H30=0,0,1000*11630*RES_hh_fec_in!H30/RES_hh_num_in!H30)</f>
        <v>553.90019899734989</v>
      </c>
      <c r="I30" s="72">
        <f>IF(RES_hh_fec_in!I30=0,0,1000*11630*RES_hh_fec_in!I30/RES_hh_num_in!I30)</f>
        <v>540.20695248372726</v>
      </c>
      <c r="J30" s="72">
        <f>IF(RES_hh_fec_in!J30=0,0,1000*11630*RES_hh_fec_in!J30/RES_hh_num_in!J30)</f>
        <v>536.36791269103048</v>
      </c>
      <c r="K30" s="72">
        <f>IF(RES_hh_fec_in!K30=0,0,1000*11630*RES_hh_fec_in!K30/RES_hh_num_in!K30)</f>
        <v>513.55460906945427</v>
      </c>
      <c r="L30" s="72">
        <f>IF(RES_hh_fec_in!L30=0,0,1000*11630*RES_hh_fec_in!L30/RES_hh_num_in!L30)</f>
        <v>536.65938436509168</v>
      </c>
      <c r="M30" s="72">
        <f>IF(RES_hh_fec_in!M30=0,0,1000*11630*RES_hh_fec_in!M30/RES_hh_num_in!M30)</f>
        <v>529.69804579497497</v>
      </c>
      <c r="N30" s="72">
        <f>IF(RES_hh_fec_in!N30=0,0,1000*11630*RES_hh_fec_in!N30/RES_hh_num_in!N30)</f>
        <v>521.09326721227649</v>
      </c>
      <c r="O30" s="72">
        <f>IF(RES_hh_fec_in!O30=0,0,1000*11630*RES_hh_fec_in!O30/RES_hh_num_in!O30)</f>
        <v>521.06221898281046</v>
      </c>
      <c r="P30" s="72">
        <f>IF(RES_hh_fec_in!P30=0,0,1000*11630*RES_hh_fec_in!P30/RES_hh_num_in!P30)</f>
        <v>523.74192608666533</v>
      </c>
      <c r="Q30" s="72">
        <f>IF(RES_hh_fec_in!Q30=0,0,1000*11630*RES_hh_fec_in!Q30/RES_hh_num_in!Q30)</f>
        <v>525.39520213147273</v>
      </c>
      <c r="R30" s="72">
        <f>IF(RES_hh_fec_in!R30=0,0,1000*11630*RES_hh_fec_in!R30/RES_hh_num_in!R30)</f>
        <v>523.60395908852558</v>
      </c>
      <c r="S30" s="72">
        <f>IF(RES_hh_fec_in!S30=0,0,1000*11630*RES_hh_fec_in!S30/RES_hh_num_in!S30)</f>
        <v>533.18969311761646</v>
      </c>
      <c r="T30" s="72">
        <f>IF(RES_hh_fec_in!T30=0,0,1000*11630*RES_hh_fec_in!T30/RES_hh_num_in!T30)</f>
        <v>537.26575186333491</v>
      </c>
      <c r="U30" s="72">
        <f>IF(RES_hh_fec_in!U30=0,0,1000*11630*RES_hh_fec_in!U30/RES_hh_num_in!U30)</f>
        <v>531.47243484427224</v>
      </c>
      <c r="V30" s="72">
        <f>IF(RES_hh_fec_in!V30=0,0,1000*11630*RES_hh_fec_in!V30/RES_hh_num_in!V30)</f>
        <v>534.30576833659438</v>
      </c>
      <c r="W30" s="72">
        <f>IF(RES_hh_fec_in!W30=0,0,1000*11630*RES_hh_fec_in!W30/RES_hh_num_in!W30)</f>
        <v>542.10402485824022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0</v>
      </c>
      <c r="D31" s="72">
        <f>IF(RES_hh_fec_in!D31=0,0,1000*11630*RES_hh_fec_in!D31/RES_hh_num_in!D31)</f>
        <v>0</v>
      </c>
      <c r="E31" s="72">
        <f>IF(RES_hh_fec_in!E31=0,0,1000*11630*RES_hh_fec_in!E31/RES_hh_num_in!E31)</f>
        <v>0</v>
      </c>
      <c r="F31" s="72">
        <f>IF(RES_hh_fec_in!F31=0,0,1000*11630*RES_hh_fec_in!F31/RES_hh_num_in!F31)</f>
        <v>0</v>
      </c>
      <c r="G31" s="72">
        <f>IF(RES_hh_fec_in!G31=0,0,1000*11630*RES_hh_fec_in!G31/RES_hh_num_in!G31)</f>
        <v>0</v>
      </c>
      <c r="H31" s="72">
        <f>IF(RES_hh_fec_in!H31=0,0,1000*11630*RES_hh_fec_in!H31/RES_hh_num_in!H31)</f>
        <v>0</v>
      </c>
      <c r="I31" s="72">
        <f>IF(RES_hh_fec_in!I31=0,0,1000*11630*RES_hh_fec_in!I31/RES_hh_num_in!I31)</f>
        <v>0</v>
      </c>
      <c r="J31" s="72">
        <f>IF(RES_hh_fec_in!J31=0,0,1000*11630*RES_hh_fec_in!J31/RES_hh_num_in!J31)</f>
        <v>0</v>
      </c>
      <c r="K31" s="72">
        <f>IF(RES_hh_fec_in!K31=0,0,1000*11630*RES_hh_fec_in!K31/RES_hh_num_in!K31)</f>
        <v>0</v>
      </c>
      <c r="L31" s="72">
        <f>IF(RES_hh_fec_in!L31=0,0,1000*11630*RES_hh_fec_in!L31/RES_hh_num_in!L31)</f>
        <v>0</v>
      </c>
      <c r="M31" s="72">
        <f>IF(RES_hh_fec_in!M31=0,0,1000*11630*RES_hh_fec_in!M31/RES_hh_num_in!M31)</f>
        <v>0</v>
      </c>
      <c r="N31" s="72">
        <f>IF(RES_hh_fec_in!N31=0,0,1000*11630*RES_hh_fec_in!N31/RES_hh_num_in!N31)</f>
        <v>0</v>
      </c>
      <c r="O31" s="72">
        <f>IF(RES_hh_fec_in!O31=0,0,1000*11630*RES_hh_fec_in!O31/RES_hh_num_in!O31)</f>
        <v>0</v>
      </c>
      <c r="P31" s="72">
        <f>IF(RES_hh_fec_in!P31=0,0,1000*11630*RES_hh_fec_in!P31/RES_hh_num_in!P31)</f>
        <v>0</v>
      </c>
      <c r="Q31" s="72">
        <f>IF(RES_hh_fec_in!Q31=0,0,1000*11630*RES_hh_fec_in!Q31/RES_hh_num_in!Q31)</f>
        <v>0</v>
      </c>
      <c r="R31" s="72">
        <f>IF(RES_hh_fec_in!R31=0,0,1000*11630*RES_hh_fec_in!R31/RES_hh_num_in!R31)</f>
        <v>0</v>
      </c>
      <c r="S31" s="72">
        <f>IF(RES_hh_fec_in!S31=0,0,1000*11630*RES_hh_fec_in!S31/RES_hh_num_in!S31)</f>
        <v>0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0</v>
      </c>
      <c r="V31" s="72">
        <f>IF(RES_hh_fec_in!V31=0,0,1000*11630*RES_hh_fec_in!V31/RES_hh_num_in!V31)</f>
        <v>0</v>
      </c>
      <c r="W31" s="72">
        <f>IF(RES_hh_fec_in!W31=0,0,1000*11630*RES_hh_fec_in!W31/RES_hh_num_in!W31)</f>
        <v>0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460.77216787580414</v>
      </c>
      <c r="D32" s="77">
        <f>IF(RES_hh_fec_in!D32=0,0,1000*11630*RES_hh_fec_in!D32/RES_hh_num_in!D32)</f>
        <v>456.69212184921105</v>
      </c>
      <c r="E32" s="77">
        <f>IF(RES_hh_fec_in!E32=0,0,1000*11630*RES_hh_fec_in!E32/RES_hh_num_in!E32)</f>
        <v>454.56223730160934</v>
      </c>
      <c r="F32" s="77">
        <f>IF(RES_hh_fec_in!F32=0,0,1000*11630*RES_hh_fec_in!F32/RES_hh_num_in!F32)</f>
        <v>450.89772916284255</v>
      </c>
      <c r="G32" s="77">
        <f>IF(RES_hh_fec_in!G32=0,0,1000*11630*RES_hh_fec_in!G32/RES_hh_num_in!G32)</f>
        <v>437.24135922210081</v>
      </c>
      <c r="H32" s="77">
        <f>IF(RES_hh_fec_in!H32=0,0,1000*11630*RES_hh_fec_in!H32/RES_hh_num_in!H32)</f>
        <v>425.95368095195039</v>
      </c>
      <c r="I32" s="77">
        <f>IF(RES_hh_fec_in!I32=0,0,1000*11630*RES_hh_fec_in!I32/RES_hh_num_in!I32)</f>
        <v>429.49825307254372</v>
      </c>
      <c r="J32" s="77">
        <f>IF(RES_hh_fec_in!J32=0,0,1000*11630*RES_hh_fec_in!J32/RES_hh_num_in!J32)</f>
        <v>413.36844554400375</v>
      </c>
      <c r="K32" s="77">
        <f>IF(RES_hh_fec_in!K32=0,0,1000*11630*RES_hh_fec_in!K32/RES_hh_num_in!K32)</f>
        <v>410.37202547496332</v>
      </c>
      <c r="L32" s="77">
        <f>IF(RES_hh_fec_in!L32=0,0,1000*11630*RES_hh_fec_in!L32/RES_hh_num_in!L32)</f>
        <v>400.79782703433142</v>
      </c>
      <c r="M32" s="77">
        <f>IF(RES_hh_fec_in!M32=0,0,1000*11630*RES_hh_fec_in!M32/RES_hh_num_in!M32)</f>
        <v>405.92270551121453</v>
      </c>
      <c r="N32" s="77">
        <f>IF(RES_hh_fec_in!N32=0,0,1000*11630*RES_hh_fec_in!N32/RES_hh_num_in!N32)</f>
        <v>408.60608406054888</v>
      </c>
      <c r="O32" s="77">
        <f>IF(RES_hh_fec_in!O32=0,0,1000*11630*RES_hh_fec_in!O32/RES_hh_num_in!O32)</f>
        <v>388.59913420152816</v>
      </c>
      <c r="P32" s="77">
        <f>IF(RES_hh_fec_in!P32=0,0,1000*11630*RES_hh_fec_in!P32/RES_hh_num_in!P32)</f>
        <v>396.9431706035175</v>
      </c>
      <c r="Q32" s="77">
        <f>IF(RES_hh_fec_in!Q32=0,0,1000*11630*RES_hh_fec_in!Q32/RES_hh_num_in!Q32)</f>
        <v>399.58934261097647</v>
      </c>
      <c r="R32" s="77">
        <f>IF(RES_hh_fec_in!R32=0,0,1000*11630*RES_hh_fec_in!R32/RES_hh_num_in!R32)</f>
        <v>395.84510123333763</v>
      </c>
      <c r="S32" s="77">
        <f>IF(RES_hh_fec_in!S32=0,0,1000*11630*RES_hh_fec_in!S32/RES_hh_num_in!S32)</f>
        <v>388.49893094338688</v>
      </c>
      <c r="T32" s="77">
        <f>IF(RES_hh_fec_in!T32=0,0,1000*11630*RES_hh_fec_in!T32/RES_hh_num_in!T32)</f>
        <v>383.42397996382158</v>
      </c>
      <c r="U32" s="77">
        <f>IF(RES_hh_fec_in!U32=0,0,1000*11630*RES_hh_fec_in!U32/RES_hh_num_in!U32)</f>
        <v>374.22850611136039</v>
      </c>
      <c r="V32" s="77">
        <f>IF(RES_hh_fec_in!V32=0,0,1000*11630*RES_hh_fec_in!V32/RES_hh_num_in!V32)</f>
        <v>388.38747623761105</v>
      </c>
      <c r="W32" s="77">
        <f>IF(RES_hh_fec_in!W32=0,0,1000*11630*RES_hh_fec_in!W32/RES_hh_num_in!W32)</f>
        <v>386.60645481958312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12484.827154502969</v>
      </c>
      <c r="D3" s="65">
        <f>IF(RES_hh_tes_in!D3=0,0,1000*11630*RES_hh_tes_in!D3/RES_hh_num_in!D3)</f>
        <v>12008.16905136811</v>
      </c>
      <c r="E3" s="65">
        <f>IF(RES_hh_tes_in!E3=0,0,1000*11630*RES_hh_tes_in!E3/RES_hh_num_in!E3)</f>
        <v>12466.145578429469</v>
      </c>
      <c r="F3" s="65">
        <f>IF(RES_hh_tes_in!F3=0,0,1000*11630*RES_hh_tes_in!F3/RES_hh_num_in!F3)</f>
        <v>12814.433910121656</v>
      </c>
      <c r="G3" s="65">
        <f>IF(RES_hh_tes_in!G3=0,0,1000*11630*RES_hh_tes_in!G3/RES_hh_num_in!G3)</f>
        <v>12940.928262777034</v>
      </c>
      <c r="H3" s="65">
        <f>IF(RES_hh_tes_in!H3=0,0,1000*11630*RES_hh_tes_in!H3/RES_hh_num_in!H3)</f>
        <v>12843.520826257067</v>
      </c>
      <c r="I3" s="65">
        <f>IF(RES_hh_tes_in!I3=0,0,1000*11630*RES_hh_tes_in!I3/RES_hh_num_in!I3)</f>
        <v>12101.707247000084</v>
      </c>
      <c r="J3" s="65">
        <f>IF(RES_hh_tes_in!J3=0,0,1000*11630*RES_hh_tes_in!J3/RES_hh_num_in!J3)</f>
        <v>12792.614601368081</v>
      </c>
      <c r="K3" s="65">
        <f>IF(RES_hh_tes_in!K3=0,0,1000*11630*RES_hh_tes_in!K3/RES_hh_num_in!K3)</f>
        <v>12013.451959536571</v>
      </c>
      <c r="L3" s="65">
        <f>IF(RES_hh_tes_in!L3=0,0,1000*11630*RES_hh_tes_in!L3/RES_hh_num_in!L3)</f>
        <v>12317.621598888076</v>
      </c>
      <c r="M3" s="65">
        <f>IF(RES_hh_tes_in!M3=0,0,1000*11630*RES_hh_tes_in!M3/RES_hh_num_in!M3)</f>
        <v>10591.480134527883</v>
      </c>
      <c r="N3" s="65">
        <f>IF(RES_hh_tes_in!N3=0,0,1000*11630*RES_hh_tes_in!N3/RES_hh_num_in!N3)</f>
        <v>10110.742815055673</v>
      </c>
      <c r="O3" s="65">
        <f>IF(RES_hh_tes_in!O3=0,0,1000*11630*RES_hh_tes_in!O3/RES_hh_num_in!O3)</f>
        <v>9828.2616151916736</v>
      </c>
      <c r="P3" s="65">
        <f>IF(RES_hh_tes_in!P3=0,0,1000*11630*RES_hh_tes_in!P3/RES_hh_num_in!P3)</f>
        <v>8536.585205304651</v>
      </c>
      <c r="Q3" s="65">
        <f>IF(RES_hh_tes_in!Q3=0,0,1000*11630*RES_hh_tes_in!Q3/RES_hh_num_in!Q3)</f>
        <v>8804.7911796736716</v>
      </c>
      <c r="R3" s="65">
        <f>IF(RES_hh_tes_in!R3=0,0,1000*11630*RES_hh_tes_in!R3/RES_hh_num_in!R3)</f>
        <v>8929.2735604076715</v>
      </c>
      <c r="S3" s="65">
        <f>IF(RES_hh_tes_in!S3=0,0,1000*11630*RES_hh_tes_in!S3/RES_hh_num_in!S3)</f>
        <v>8477.0542487368839</v>
      </c>
      <c r="T3" s="65">
        <f>IF(RES_hh_tes_in!T3=0,0,1000*11630*RES_hh_tes_in!T3/RES_hh_num_in!T3)</f>
        <v>8630.7217788610105</v>
      </c>
      <c r="U3" s="65">
        <f>IF(RES_hh_tes_in!U3=0,0,1000*11630*RES_hh_tes_in!U3/RES_hh_num_in!U3)</f>
        <v>8114.8375481025678</v>
      </c>
      <c r="V3" s="65">
        <f>IF(RES_hh_tes_in!V3=0,0,1000*11630*RES_hh_tes_in!V3/RES_hh_num_in!V3)</f>
        <v>8419.131949107199</v>
      </c>
      <c r="W3" s="65">
        <f>IF(RES_hh_tes_in!W3=0,0,1000*11630*RES_hh_tes_in!W3/RES_hh_num_in!W3)</f>
        <v>7137.2642855776903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10218.774769779924</v>
      </c>
      <c r="D4" s="69">
        <f>IF(RES_hh_tes_in!D4=0,0,1000*11630*RES_hh_tes_in!D4/RES_hh_num_in!D4)</f>
        <v>9786.5721880856108</v>
      </c>
      <c r="E4" s="69">
        <f>IF(RES_hh_tes_in!E4=0,0,1000*11630*RES_hh_tes_in!E4/RES_hh_num_in!E4)</f>
        <v>10329.184441359061</v>
      </c>
      <c r="F4" s="69">
        <f>IF(RES_hh_tes_in!F4=0,0,1000*11630*RES_hh_tes_in!F4/RES_hh_num_in!F4)</f>
        <v>10638.512901293323</v>
      </c>
      <c r="G4" s="69">
        <f>IF(RES_hh_tes_in!G4=0,0,1000*11630*RES_hh_tes_in!G4/RES_hh_num_in!G4)</f>
        <v>10880.766469457709</v>
      </c>
      <c r="H4" s="69">
        <f>IF(RES_hh_tes_in!H4=0,0,1000*11630*RES_hh_tes_in!H4/RES_hh_num_in!H4)</f>
        <v>10816.392144920233</v>
      </c>
      <c r="I4" s="69">
        <f>IF(RES_hh_tes_in!I4=0,0,1000*11630*RES_hh_tes_in!I4/RES_hh_num_in!I4)</f>
        <v>10070.340423139907</v>
      </c>
      <c r="J4" s="69">
        <f>IF(RES_hh_tes_in!J4=0,0,1000*11630*RES_hh_tes_in!J4/RES_hh_num_in!J4)</f>
        <v>10706.005289792989</v>
      </c>
      <c r="K4" s="69">
        <f>IF(RES_hh_tes_in!K4=0,0,1000*11630*RES_hh_tes_in!K4/RES_hh_num_in!K4)</f>
        <v>9883.6331759637633</v>
      </c>
      <c r="L4" s="69">
        <f>IF(RES_hh_tes_in!L4=0,0,1000*11630*RES_hh_tes_in!L4/RES_hh_num_in!L4)</f>
        <v>10189.546865012355</v>
      </c>
      <c r="M4" s="69">
        <f>IF(RES_hh_tes_in!M4=0,0,1000*11630*RES_hh_tes_in!M4/RES_hh_num_in!M4)</f>
        <v>8441.7071086341784</v>
      </c>
      <c r="N4" s="69">
        <f>IF(RES_hh_tes_in!N4=0,0,1000*11630*RES_hh_tes_in!N4/RES_hh_num_in!N4)</f>
        <v>7886.3377318302146</v>
      </c>
      <c r="O4" s="69">
        <f>IF(RES_hh_tes_in!O4=0,0,1000*11630*RES_hh_tes_in!O4/RES_hh_num_in!O4)</f>
        <v>7644.3945632422492</v>
      </c>
      <c r="P4" s="69">
        <f>IF(RES_hh_tes_in!P4=0,0,1000*11630*RES_hh_tes_in!P4/RES_hh_num_in!P4)</f>
        <v>6402.080456231035</v>
      </c>
      <c r="Q4" s="69">
        <f>IF(RES_hh_tes_in!Q4=0,0,1000*11630*RES_hh_tes_in!Q4/RES_hh_num_in!Q4)</f>
        <v>6646.6592614361225</v>
      </c>
      <c r="R4" s="69">
        <f>IF(RES_hh_tes_in!R4=0,0,1000*11630*RES_hh_tes_in!R4/RES_hh_num_in!R4)</f>
        <v>6688.4856809792655</v>
      </c>
      <c r="S4" s="69">
        <f>IF(RES_hh_tes_in!S4=0,0,1000*11630*RES_hh_tes_in!S4/RES_hh_num_in!S4)</f>
        <v>6173.4015964631189</v>
      </c>
      <c r="T4" s="69">
        <f>IF(RES_hh_tes_in!T4=0,0,1000*11630*RES_hh_tes_in!T4/RES_hh_num_in!T4)</f>
        <v>6295.4965722057523</v>
      </c>
      <c r="U4" s="69">
        <f>IF(RES_hh_tes_in!U4=0,0,1000*11630*RES_hh_tes_in!U4/RES_hh_num_in!U4)</f>
        <v>5782.9635917947016</v>
      </c>
      <c r="V4" s="69">
        <f>IF(RES_hh_tes_in!V4=0,0,1000*11630*RES_hh_tes_in!V4/RES_hh_num_in!V4)</f>
        <v>5928.7316905022417</v>
      </c>
      <c r="W4" s="69">
        <f>IF(RES_hh_tes_in!W4=0,0,1000*11630*RES_hh_tes_in!W4/RES_hh_num_in!W4)</f>
        <v>4768.8304420761215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9781.3690327585045</v>
      </c>
      <c r="D5" s="72">
        <f>IF(RES_hh_tes_in!D5=0,0,1000*11630*RES_hh_tes_in!D5/RES_hh_num_in!D5)</f>
        <v>10012.930083548341</v>
      </c>
      <c r="E5" s="72">
        <f>IF(RES_hh_tes_in!E5=0,0,1000*11630*RES_hh_tes_in!E5/RES_hh_num_in!E5)</f>
        <v>10090.591621939237</v>
      </c>
      <c r="F5" s="72">
        <f>IF(RES_hh_tes_in!F5=0,0,1000*11630*RES_hh_tes_in!F5/RES_hh_num_in!F5)</f>
        <v>10229.631508116199</v>
      </c>
      <c r="G5" s="72">
        <f>IF(RES_hh_tes_in!G5=0,0,1000*11630*RES_hh_tes_in!G5/RES_hh_num_in!G5)</f>
        <v>10905.932824836962</v>
      </c>
      <c r="H5" s="72">
        <f>IF(RES_hh_tes_in!H5=0,0,1000*11630*RES_hh_tes_in!H5/RES_hh_num_in!H5)</f>
        <v>10593.285669661847</v>
      </c>
      <c r="I5" s="72">
        <f>IF(RES_hh_tes_in!I5=0,0,1000*11630*RES_hh_tes_in!I5/RES_hh_num_in!I5)</f>
        <v>9900.3330319104116</v>
      </c>
      <c r="J5" s="72">
        <f>IF(RES_hh_tes_in!J5=0,0,1000*11630*RES_hh_tes_in!J5/RES_hh_num_in!J5)</f>
        <v>10372.888347570655</v>
      </c>
      <c r="K5" s="72">
        <f>IF(RES_hh_tes_in!K5=0,0,1000*11630*RES_hh_tes_in!K5/RES_hh_num_in!K5)</f>
        <v>10332.072352834708</v>
      </c>
      <c r="L5" s="72">
        <f>IF(RES_hh_tes_in!L5=0,0,1000*11630*RES_hh_tes_in!L5/RES_hh_num_in!L5)</f>
        <v>9619.8302629003301</v>
      </c>
      <c r="M5" s="72">
        <f>IF(RES_hh_tes_in!M5=0,0,1000*11630*RES_hh_tes_in!M5/RES_hh_num_in!M5)</f>
        <v>8330.2237535423192</v>
      </c>
      <c r="N5" s="72">
        <f>IF(RES_hh_tes_in!N5=0,0,1000*11630*RES_hh_tes_in!N5/RES_hh_num_in!N5)</f>
        <v>7830.2120916931235</v>
      </c>
      <c r="O5" s="72">
        <f>IF(RES_hh_tes_in!O5=0,0,1000*11630*RES_hh_tes_in!O5/RES_hh_num_in!O5)</f>
        <v>7732.6570942691696</v>
      </c>
      <c r="P5" s="72">
        <f>IF(RES_hh_tes_in!P5=0,0,1000*11630*RES_hh_tes_in!P5/RES_hh_num_in!P5)</f>
        <v>6553.7850526079455</v>
      </c>
      <c r="Q5" s="72">
        <f>IF(RES_hh_tes_in!Q5=0,0,1000*11630*RES_hh_tes_in!Q5/RES_hh_num_in!Q5)</f>
        <v>6716.5862228662554</v>
      </c>
      <c r="R5" s="72">
        <f>IF(RES_hh_tes_in!R5=0,0,1000*11630*RES_hh_tes_in!R5/RES_hh_num_in!R5)</f>
        <v>6792.2087044575637</v>
      </c>
      <c r="S5" s="72">
        <f>IF(RES_hh_tes_in!S5=0,0,1000*11630*RES_hh_tes_in!S5/RES_hh_num_in!S5)</f>
        <v>0</v>
      </c>
      <c r="T5" s="72">
        <f>IF(RES_hh_tes_in!T5=0,0,1000*11630*RES_hh_tes_in!T5/RES_hh_num_in!T5)</f>
        <v>6098.4736147891263</v>
      </c>
      <c r="U5" s="72">
        <f>IF(RES_hh_tes_in!U5=0,0,1000*11630*RES_hh_tes_in!U5/RES_hh_num_in!U5)</f>
        <v>5430.0928774910171</v>
      </c>
      <c r="V5" s="72">
        <f>IF(RES_hh_tes_in!V5=0,0,1000*11630*RES_hh_tes_in!V5/RES_hh_num_in!V5)</f>
        <v>5523.0748704073803</v>
      </c>
      <c r="W5" s="72">
        <f>IF(RES_hh_tes_in!W5=0,0,1000*11630*RES_hh_tes_in!W5/RES_hh_num_in!W5)</f>
        <v>4469.2873647588294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9949.9898419990895</v>
      </c>
      <c r="D6" s="72">
        <f>IF(RES_hh_tes_in!D6=0,0,1000*11630*RES_hh_tes_in!D6/RES_hh_num_in!D6)</f>
        <v>9730.9248915128264</v>
      </c>
      <c r="E6" s="72">
        <f>IF(RES_hh_tes_in!E6=0,0,1000*11630*RES_hh_tes_in!E6/RES_hh_num_in!E6)</f>
        <v>9797.1374306461948</v>
      </c>
      <c r="F6" s="72">
        <f>IF(RES_hh_tes_in!F6=0,0,1000*11630*RES_hh_tes_in!F6/RES_hh_num_in!F6)</f>
        <v>9961.9904834408771</v>
      </c>
      <c r="G6" s="72">
        <f>IF(RES_hh_tes_in!G6=0,0,1000*11630*RES_hh_tes_in!G6/RES_hh_num_in!G6)</f>
        <v>11068.736676701776</v>
      </c>
      <c r="H6" s="72">
        <f>IF(RES_hh_tes_in!H6=0,0,1000*11630*RES_hh_tes_in!H6/RES_hh_num_in!H6)</f>
        <v>10708.385836924732</v>
      </c>
      <c r="I6" s="72">
        <f>IF(RES_hh_tes_in!I6=0,0,1000*11630*RES_hh_tes_in!I6/RES_hh_num_in!I6)</f>
        <v>10648.952140707144</v>
      </c>
      <c r="J6" s="72">
        <f>IF(RES_hh_tes_in!J6=0,0,1000*11630*RES_hh_tes_in!J6/RES_hh_num_in!J6)</f>
        <v>9690.0372352534923</v>
      </c>
      <c r="K6" s="72">
        <f>IF(RES_hh_tes_in!K6=0,0,1000*11630*RES_hh_tes_in!K6/RES_hh_num_in!K6)</f>
        <v>6950.0382939839101</v>
      </c>
      <c r="L6" s="72">
        <f>IF(RES_hh_tes_in!L6=0,0,1000*11630*RES_hh_tes_in!L6/RES_hh_num_in!L6)</f>
        <v>9329.1939758823064</v>
      </c>
      <c r="M6" s="72">
        <f>IF(RES_hh_tes_in!M6=0,0,1000*11630*RES_hh_tes_in!M6/RES_hh_num_in!M6)</f>
        <v>8086.3734760265306</v>
      </c>
      <c r="N6" s="72">
        <f>IF(RES_hh_tes_in!N6=0,0,1000*11630*RES_hh_tes_in!N6/RES_hh_num_in!N6)</f>
        <v>7262.7929253824841</v>
      </c>
      <c r="O6" s="72">
        <f>IF(RES_hh_tes_in!O6=0,0,1000*11630*RES_hh_tes_in!O6/RES_hh_num_in!O6)</f>
        <v>8032.1352654474758</v>
      </c>
      <c r="P6" s="72">
        <f>IF(RES_hh_tes_in!P6=0,0,1000*11630*RES_hh_tes_in!P6/RES_hh_num_in!P6)</f>
        <v>6394.2886437836059</v>
      </c>
      <c r="Q6" s="72">
        <f>IF(RES_hh_tes_in!Q6=0,0,1000*11630*RES_hh_tes_in!Q6/RES_hh_num_in!Q6)</f>
        <v>6009.825136416961</v>
      </c>
      <c r="R6" s="72">
        <f>IF(RES_hh_tes_in!R6=0,0,1000*11630*RES_hh_tes_in!R6/RES_hh_num_in!R6)</f>
        <v>7004.62550675481</v>
      </c>
      <c r="S6" s="72">
        <f>IF(RES_hh_tes_in!S6=0,0,1000*11630*RES_hh_tes_in!S6/RES_hh_num_in!S6)</f>
        <v>6156.8185461862768</v>
      </c>
      <c r="T6" s="72">
        <f>IF(RES_hh_tes_in!T6=0,0,1000*11630*RES_hh_tes_in!T6/RES_hh_num_in!T6)</f>
        <v>6448.2172689378694</v>
      </c>
      <c r="U6" s="72">
        <f>IF(RES_hh_tes_in!U6=0,0,1000*11630*RES_hh_tes_in!U6/RES_hh_num_in!U6)</f>
        <v>5632.0992835326788</v>
      </c>
      <c r="V6" s="72">
        <f>IF(RES_hh_tes_in!V6=0,0,1000*11630*RES_hh_tes_in!V6/RES_hh_num_in!V6)</f>
        <v>5864.9021416202295</v>
      </c>
      <c r="W6" s="72">
        <f>IF(RES_hh_tes_in!W6=0,0,1000*11630*RES_hh_tes_in!W6/RES_hh_num_in!W6)</f>
        <v>4410.6351488723503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9976.999747763155</v>
      </c>
      <c r="D7" s="72">
        <f>IF(RES_hh_tes_in!D7=0,0,1000*11630*RES_hh_tes_in!D7/RES_hh_num_in!D7)</f>
        <v>9744.0496804244212</v>
      </c>
      <c r="E7" s="72">
        <f>IF(RES_hh_tes_in!E7=0,0,1000*11630*RES_hh_tes_in!E7/RES_hh_num_in!E7)</f>
        <v>10170.792804616636</v>
      </c>
      <c r="F7" s="72">
        <f>IF(RES_hh_tes_in!F7=0,0,1000*11630*RES_hh_tes_in!F7/RES_hh_num_in!F7)</f>
        <v>10279.791431881602</v>
      </c>
      <c r="G7" s="72">
        <f>IF(RES_hh_tes_in!G7=0,0,1000*11630*RES_hh_tes_in!G7/RES_hh_num_in!G7)</f>
        <v>10788.890973789639</v>
      </c>
      <c r="H7" s="72">
        <f>IF(RES_hh_tes_in!H7=0,0,1000*11630*RES_hh_tes_in!H7/RES_hh_num_in!H7)</f>
        <v>10403.936602200063</v>
      </c>
      <c r="I7" s="72">
        <f>IF(RES_hh_tes_in!I7=0,0,1000*11630*RES_hh_tes_in!I7/RES_hh_num_in!I7)</f>
        <v>9879.9806757111983</v>
      </c>
      <c r="J7" s="72">
        <f>IF(RES_hh_tes_in!J7=0,0,1000*11630*RES_hh_tes_in!J7/RES_hh_num_in!J7)</f>
        <v>10510.610518608195</v>
      </c>
      <c r="K7" s="72">
        <f>IF(RES_hh_tes_in!K7=0,0,1000*11630*RES_hh_tes_in!K7/RES_hh_num_in!K7)</f>
        <v>9621.4090011172957</v>
      </c>
      <c r="L7" s="72">
        <f>IF(RES_hh_tes_in!L7=0,0,1000*11630*RES_hh_tes_in!L7/RES_hh_num_in!L7)</f>
        <v>9956.2491550004779</v>
      </c>
      <c r="M7" s="72">
        <f>IF(RES_hh_tes_in!M7=0,0,1000*11630*RES_hh_tes_in!M7/RES_hh_num_in!M7)</f>
        <v>8631.46567430914</v>
      </c>
      <c r="N7" s="72">
        <f>IF(RES_hh_tes_in!N7=0,0,1000*11630*RES_hh_tes_in!N7/RES_hh_num_in!N7)</f>
        <v>7584.5148584086583</v>
      </c>
      <c r="O7" s="72">
        <f>IF(RES_hh_tes_in!O7=0,0,1000*11630*RES_hh_tes_in!O7/RES_hh_num_in!O7)</f>
        <v>7156.9149772085029</v>
      </c>
      <c r="P7" s="72">
        <f>IF(RES_hh_tes_in!P7=0,0,1000*11630*RES_hh_tes_in!P7/RES_hh_num_in!P7)</f>
        <v>6045.710147341164</v>
      </c>
      <c r="Q7" s="72">
        <f>IF(RES_hh_tes_in!Q7=0,0,1000*11630*RES_hh_tes_in!Q7/RES_hh_num_in!Q7)</f>
        <v>6521.376504894457</v>
      </c>
      <c r="R7" s="72">
        <f>IF(RES_hh_tes_in!R7=0,0,1000*11630*RES_hh_tes_in!R7/RES_hh_num_in!R7)</f>
        <v>6641.9781201734386</v>
      </c>
      <c r="S7" s="72">
        <f>IF(RES_hh_tes_in!S7=0,0,1000*11630*RES_hh_tes_in!S7/RES_hh_num_in!S7)</f>
        <v>6084.5648152870353</v>
      </c>
      <c r="T7" s="72">
        <f>IF(RES_hh_tes_in!T7=0,0,1000*11630*RES_hh_tes_in!T7/RES_hh_num_in!T7)</f>
        <v>6159.2315191623629</v>
      </c>
      <c r="U7" s="72">
        <f>IF(RES_hh_tes_in!U7=0,0,1000*11630*RES_hh_tes_in!U7/RES_hh_num_in!U7)</f>
        <v>5669.5982150052714</v>
      </c>
      <c r="V7" s="72">
        <f>IF(RES_hh_tes_in!V7=0,0,1000*11630*RES_hh_tes_in!V7/RES_hh_num_in!V7)</f>
        <v>5943.3682498595326</v>
      </c>
      <c r="W7" s="72">
        <f>IF(RES_hh_tes_in!W7=0,0,1000*11630*RES_hh_tes_in!W7/RES_hh_num_in!W7)</f>
        <v>4631.4177111191275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9998.0862655149831</v>
      </c>
      <c r="D8" s="72">
        <f>IF(RES_hh_tes_in!D8=0,0,1000*11630*RES_hh_tes_in!D8/RES_hh_num_in!D8)</f>
        <v>9337.5593386495566</v>
      </c>
      <c r="E8" s="72">
        <f>IF(RES_hh_tes_in!E8=0,0,1000*11630*RES_hh_tes_in!E8/RES_hh_num_in!E8)</f>
        <v>10114.985928363105</v>
      </c>
      <c r="F8" s="72">
        <f>IF(RES_hh_tes_in!F8=0,0,1000*11630*RES_hh_tes_in!F8/RES_hh_num_in!F8)</f>
        <v>10669.078409745205</v>
      </c>
      <c r="G8" s="72">
        <f>IF(RES_hh_tes_in!G8=0,0,1000*11630*RES_hh_tes_in!G8/RES_hh_num_in!G8)</f>
        <v>10556.883217409038</v>
      </c>
      <c r="H8" s="72">
        <f>IF(RES_hh_tes_in!H8=0,0,1000*11630*RES_hh_tes_in!H8/RES_hh_num_in!H8)</f>
        <v>10656.453472371639</v>
      </c>
      <c r="I8" s="72">
        <f>IF(RES_hh_tes_in!I8=0,0,1000*11630*RES_hh_tes_in!I8/RES_hh_num_in!I8)</f>
        <v>9663.4759888941117</v>
      </c>
      <c r="J8" s="72">
        <f>IF(RES_hh_tes_in!J8=0,0,1000*11630*RES_hh_tes_in!J8/RES_hh_num_in!J8)</f>
        <v>10592.440433753965</v>
      </c>
      <c r="K8" s="72">
        <f>IF(RES_hh_tes_in!K8=0,0,1000*11630*RES_hh_tes_in!K8/RES_hh_num_in!K8)</f>
        <v>9612.294312998325</v>
      </c>
      <c r="L8" s="72">
        <f>IF(RES_hh_tes_in!L8=0,0,1000*11630*RES_hh_tes_in!L8/RES_hh_num_in!L8)</f>
        <v>10410.589267996113</v>
      </c>
      <c r="M8" s="72">
        <f>IF(RES_hh_tes_in!M8=0,0,1000*11630*RES_hh_tes_in!M8/RES_hh_num_in!M8)</f>
        <v>7932.5979651169619</v>
      </c>
      <c r="N8" s="72">
        <f>IF(RES_hh_tes_in!N8=0,0,1000*11630*RES_hh_tes_in!N8/RES_hh_num_in!N8)</f>
        <v>7806.1844020331173</v>
      </c>
      <c r="O8" s="72">
        <f>IF(RES_hh_tes_in!O8=0,0,1000*11630*RES_hh_tes_in!O8/RES_hh_num_in!O8)</f>
        <v>7605.678881628819</v>
      </c>
      <c r="P8" s="72">
        <f>IF(RES_hh_tes_in!P8=0,0,1000*11630*RES_hh_tes_in!P8/RES_hh_num_in!P8)</f>
        <v>6328.2802982388475</v>
      </c>
      <c r="Q8" s="72">
        <f>IF(RES_hh_tes_in!Q8=0,0,1000*11630*RES_hh_tes_in!Q8/RES_hh_num_in!Q8)</f>
        <v>6487.4977648338772</v>
      </c>
      <c r="R8" s="72">
        <f>IF(RES_hh_tes_in!R8=0,0,1000*11630*RES_hh_tes_in!R8/RES_hh_num_in!R8)</f>
        <v>6411.9574984447854</v>
      </c>
      <c r="S8" s="72">
        <f>IF(RES_hh_tes_in!S8=0,0,1000*11630*RES_hh_tes_in!S8/RES_hh_num_in!S8)</f>
        <v>5949.9590227902681</v>
      </c>
      <c r="T8" s="72">
        <f>IF(RES_hh_tes_in!T8=0,0,1000*11630*RES_hh_tes_in!T8/RES_hh_num_in!T8)</f>
        <v>6256.0022710573776</v>
      </c>
      <c r="U8" s="72">
        <f>IF(RES_hh_tes_in!U8=0,0,1000*11630*RES_hh_tes_in!U8/RES_hh_num_in!U8)</f>
        <v>5767.2237846604794</v>
      </c>
      <c r="V8" s="72">
        <f>IF(RES_hh_tes_in!V8=0,0,1000*11630*RES_hh_tes_in!V8/RES_hh_num_in!V8)</f>
        <v>5509.2797549625502</v>
      </c>
      <c r="W8" s="72">
        <f>IF(RES_hh_tes_in!W8=0,0,1000*11630*RES_hh_tes_in!W8/RES_hh_num_in!W8)</f>
        <v>4713.0570905205277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9788.9315556468191</v>
      </c>
      <c r="D9" s="72">
        <f>IF(RES_hh_tes_in!D9=0,0,1000*11630*RES_hh_tes_in!D9/RES_hh_num_in!D9)</f>
        <v>10061.918977333766</v>
      </c>
      <c r="E9" s="72">
        <f>IF(RES_hh_tes_in!E9=0,0,1000*11630*RES_hh_tes_in!E9/RES_hh_num_in!E9)</f>
        <v>10026.49860026532</v>
      </c>
      <c r="F9" s="72">
        <f>IF(RES_hh_tes_in!F9=0,0,1000*11630*RES_hh_tes_in!F9/RES_hh_num_in!F9)</f>
        <v>9981.8861131907815</v>
      </c>
      <c r="G9" s="72">
        <f>IF(RES_hh_tes_in!G9=0,0,1000*11630*RES_hh_tes_in!G9/RES_hh_num_in!G9)</f>
        <v>10102.930456372007</v>
      </c>
      <c r="H9" s="72">
        <f>IF(RES_hh_tes_in!H9=0,0,1000*11630*RES_hh_tes_in!H9/RES_hh_num_in!H9)</f>
        <v>9725.0298695714773</v>
      </c>
      <c r="I9" s="72">
        <f>IF(RES_hh_tes_in!I9=0,0,1000*11630*RES_hh_tes_in!I9/RES_hh_num_in!I9)</f>
        <v>11361.323006658327</v>
      </c>
      <c r="J9" s="72">
        <f>IF(RES_hh_tes_in!J9=0,0,1000*11630*RES_hh_tes_in!J9/RES_hh_num_in!J9)</f>
        <v>9351.0656714422421</v>
      </c>
      <c r="K9" s="72">
        <f>IF(RES_hh_tes_in!K9=0,0,1000*11630*RES_hh_tes_in!K9/RES_hh_num_in!K9)</f>
        <v>10742.626232475555</v>
      </c>
      <c r="L9" s="72">
        <f>IF(RES_hh_tes_in!L9=0,0,1000*11630*RES_hh_tes_in!L9/RES_hh_num_in!L9)</f>
        <v>10157.458229746246</v>
      </c>
      <c r="M9" s="72">
        <f>IF(RES_hh_tes_in!M9=0,0,1000*11630*RES_hh_tes_in!M9/RES_hh_num_in!M9)</f>
        <v>7604.2998677852511</v>
      </c>
      <c r="N9" s="72">
        <f>IF(RES_hh_tes_in!N9=0,0,1000*11630*RES_hh_tes_in!N9/RES_hh_num_in!N9)</f>
        <v>8277.4902535412166</v>
      </c>
      <c r="O9" s="72">
        <f>IF(RES_hh_tes_in!O9=0,0,1000*11630*RES_hh_tes_in!O9/RES_hh_num_in!O9)</f>
        <v>7574.3126523327892</v>
      </c>
      <c r="P9" s="72">
        <f>IF(RES_hh_tes_in!P9=0,0,1000*11630*RES_hh_tes_in!P9/RES_hh_num_in!P9)</f>
        <v>6159.1096123456382</v>
      </c>
      <c r="Q9" s="72">
        <f>IF(RES_hh_tes_in!Q9=0,0,1000*11630*RES_hh_tes_in!Q9/RES_hh_num_in!Q9)</f>
        <v>7246.407760830627</v>
      </c>
      <c r="R9" s="72">
        <f>IF(RES_hh_tes_in!R9=0,0,1000*11630*RES_hh_tes_in!R9/RES_hh_num_in!R9)</f>
        <v>7101.7992900306017</v>
      </c>
      <c r="S9" s="72">
        <f>IF(RES_hh_tes_in!S9=0,0,1000*11630*RES_hh_tes_in!S9/RES_hh_num_in!S9)</f>
        <v>0</v>
      </c>
      <c r="T9" s="72">
        <f>IF(RES_hh_tes_in!T9=0,0,1000*11630*RES_hh_tes_in!T9/RES_hh_num_in!T9)</f>
        <v>0</v>
      </c>
      <c r="U9" s="72">
        <f>IF(RES_hh_tes_in!U9=0,0,1000*11630*RES_hh_tes_in!U9/RES_hh_num_in!U9)</f>
        <v>0</v>
      </c>
      <c r="V9" s="72">
        <f>IF(RES_hh_tes_in!V9=0,0,1000*11630*RES_hh_tes_in!V9/RES_hh_num_in!V9)</f>
        <v>0</v>
      </c>
      <c r="W9" s="72">
        <f>IF(RES_hh_tes_in!W9=0,0,1000*11630*RES_hh_tes_in!W9/RES_hh_num_in!W9)</f>
        <v>4600.7386724680055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0</v>
      </c>
      <c r="D11" s="72">
        <f>IF(RES_hh_tes_in!D11=0,0,1000*11630*RES_hh_tes_in!D11/RES_hh_num_in!D11)</f>
        <v>0</v>
      </c>
      <c r="E11" s="72">
        <f>IF(RES_hh_tes_in!E11=0,0,1000*11630*RES_hh_tes_in!E11/RES_hh_num_in!E11)</f>
        <v>0</v>
      </c>
      <c r="F11" s="72">
        <f>IF(RES_hh_tes_in!F11=0,0,1000*11630*RES_hh_tes_in!F11/RES_hh_num_in!F11)</f>
        <v>0</v>
      </c>
      <c r="G11" s="72">
        <f>IF(RES_hh_tes_in!G11=0,0,1000*11630*RES_hh_tes_in!G11/RES_hh_num_in!G11)</f>
        <v>0</v>
      </c>
      <c r="H11" s="72">
        <f>IF(RES_hh_tes_in!H11=0,0,1000*11630*RES_hh_tes_in!H11/RES_hh_num_in!H11)</f>
        <v>0</v>
      </c>
      <c r="I11" s="72">
        <f>IF(RES_hh_tes_in!I11=0,0,1000*11630*RES_hh_tes_in!I11/RES_hh_num_in!I11)</f>
        <v>0</v>
      </c>
      <c r="J11" s="72">
        <f>IF(RES_hh_tes_in!J11=0,0,1000*11630*RES_hh_tes_in!J11/RES_hh_num_in!J11)</f>
        <v>0</v>
      </c>
      <c r="K11" s="72">
        <f>IF(RES_hh_tes_in!K11=0,0,1000*11630*RES_hh_tes_in!K11/RES_hh_num_in!K11)</f>
        <v>0</v>
      </c>
      <c r="L11" s="72">
        <f>IF(RES_hh_tes_in!L11=0,0,1000*11630*RES_hh_tes_in!L11/RES_hh_num_in!L11)</f>
        <v>0</v>
      </c>
      <c r="M11" s="72">
        <f>IF(RES_hh_tes_in!M11=0,0,1000*11630*RES_hh_tes_in!M11/RES_hh_num_in!M11)</f>
        <v>0</v>
      </c>
      <c r="N11" s="72">
        <f>IF(RES_hh_tes_in!N11=0,0,1000*11630*RES_hh_tes_in!N11/RES_hh_num_in!N11)</f>
        <v>0</v>
      </c>
      <c r="O11" s="72">
        <f>IF(RES_hh_tes_in!O11=0,0,1000*11630*RES_hh_tes_in!O11/RES_hh_num_in!O11)</f>
        <v>0</v>
      </c>
      <c r="P11" s="72">
        <f>IF(RES_hh_tes_in!P11=0,0,1000*11630*RES_hh_tes_in!P11/RES_hh_num_in!P11)</f>
        <v>0</v>
      </c>
      <c r="Q11" s="72">
        <f>IF(RES_hh_tes_in!Q11=0,0,1000*11630*RES_hh_tes_in!Q11/RES_hh_num_in!Q11)</f>
        <v>0</v>
      </c>
      <c r="R11" s="72">
        <f>IF(RES_hh_tes_in!R11=0,0,1000*11630*RES_hh_tes_in!R11/RES_hh_num_in!R11)</f>
        <v>0</v>
      </c>
      <c r="S11" s="72">
        <f>IF(RES_hh_tes_in!S11=0,0,1000*11630*RES_hh_tes_in!S11/RES_hh_num_in!S11)</f>
        <v>0</v>
      </c>
      <c r="T11" s="72">
        <f>IF(RES_hh_tes_in!T11=0,0,1000*11630*RES_hh_tes_in!T11/RES_hh_num_in!T11)</f>
        <v>0</v>
      </c>
      <c r="U11" s="72">
        <f>IF(RES_hh_tes_in!U11=0,0,1000*11630*RES_hh_tes_in!U11/RES_hh_num_in!U11)</f>
        <v>0</v>
      </c>
      <c r="V11" s="72">
        <f>IF(RES_hh_tes_in!V11=0,0,1000*11630*RES_hh_tes_in!V11/RES_hh_num_in!V11)</f>
        <v>0</v>
      </c>
      <c r="W11" s="72">
        <f>IF(RES_hh_tes_in!W11=0,0,1000*11630*RES_hh_tes_in!W11/RES_hh_num_in!W11)</f>
        <v>0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10571.857406280935</v>
      </c>
      <c r="D12" s="72">
        <f>IF(RES_hh_tes_in!D12=0,0,1000*11630*RES_hh_tes_in!D12/RES_hh_num_in!D12)</f>
        <v>6598.7741361515828</v>
      </c>
      <c r="E12" s="72">
        <f>IF(RES_hh_tes_in!E12=0,0,1000*11630*RES_hh_tes_in!E12/RES_hh_num_in!E12)</f>
        <v>9411.4082949195781</v>
      </c>
      <c r="F12" s="72">
        <f>IF(RES_hh_tes_in!F12=0,0,1000*11630*RES_hh_tes_in!F12/RES_hh_num_in!F12)</f>
        <v>9999.0843407705725</v>
      </c>
      <c r="G12" s="72">
        <f>IF(RES_hh_tes_in!G12=0,0,1000*11630*RES_hh_tes_in!G12/RES_hh_num_in!G12)</f>
        <v>10406.106034638575</v>
      </c>
      <c r="H12" s="72">
        <f>IF(RES_hh_tes_in!H12=0,0,1000*11630*RES_hh_tes_in!H12/RES_hh_num_in!H12)</f>
        <v>10428.258894234637</v>
      </c>
      <c r="I12" s="72">
        <f>IF(RES_hh_tes_in!I12=0,0,1000*11630*RES_hh_tes_in!I12/RES_hh_num_in!I12)</f>
        <v>10547.255518657148</v>
      </c>
      <c r="J12" s="72">
        <f>IF(RES_hh_tes_in!J12=0,0,1000*11630*RES_hh_tes_in!J12/RES_hh_num_in!J12)</f>
        <v>11049.391096175286</v>
      </c>
      <c r="K12" s="72">
        <f>IF(RES_hh_tes_in!K12=0,0,1000*11630*RES_hh_tes_in!K12/RES_hh_num_in!K12)</f>
        <v>10048.22829281437</v>
      </c>
      <c r="L12" s="72">
        <f>IF(RES_hh_tes_in!L12=0,0,1000*11630*RES_hh_tes_in!L12/RES_hh_num_in!L12)</f>
        <v>9619.8382755481052</v>
      </c>
      <c r="M12" s="72">
        <f>IF(RES_hh_tes_in!M12=0,0,1000*11630*RES_hh_tes_in!M12/RES_hh_num_in!M12)</f>
        <v>8710.0438385371581</v>
      </c>
      <c r="N12" s="72">
        <f>IF(RES_hh_tes_in!N12=0,0,1000*11630*RES_hh_tes_in!N12/RES_hh_num_in!N12)</f>
        <v>7910.9053374266005</v>
      </c>
      <c r="O12" s="72">
        <f>IF(RES_hh_tes_in!O12=0,0,1000*11630*RES_hh_tes_in!O12/RES_hh_num_in!O12)</f>
        <v>7213.1139147171698</v>
      </c>
      <c r="P12" s="72">
        <f>IF(RES_hh_tes_in!P12=0,0,1000*11630*RES_hh_tes_in!P12/RES_hh_num_in!P12)</f>
        <v>6693.034383055262</v>
      </c>
      <c r="Q12" s="72">
        <f>IF(RES_hh_tes_in!Q12=0,0,1000*11630*RES_hh_tes_in!Q12/RES_hh_num_in!Q12)</f>
        <v>6617.4488129347965</v>
      </c>
      <c r="R12" s="72">
        <f>IF(RES_hh_tes_in!R12=0,0,1000*11630*RES_hh_tes_in!R12/RES_hh_num_in!R12)</f>
        <v>6550.3906157125621</v>
      </c>
      <c r="S12" s="72">
        <f>IF(RES_hh_tes_in!S12=0,0,1000*11630*RES_hh_tes_in!S12/RES_hh_num_in!S12)</f>
        <v>6324.4240332078016</v>
      </c>
      <c r="T12" s="72">
        <f>IF(RES_hh_tes_in!T12=0,0,1000*11630*RES_hh_tes_in!T12/RES_hh_num_in!T12)</f>
        <v>6086.8351395538057</v>
      </c>
      <c r="U12" s="72">
        <f>IF(RES_hh_tes_in!U12=0,0,1000*11630*RES_hh_tes_in!U12/RES_hh_num_in!U12)</f>
        <v>5865.4503542045604</v>
      </c>
      <c r="V12" s="72">
        <f>IF(RES_hh_tes_in!V12=0,0,1000*11630*RES_hh_tes_in!V12/RES_hh_num_in!V12)</f>
        <v>5834.3454904088458</v>
      </c>
      <c r="W12" s="72">
        <f>IF(RES_hh_tes_in!W12=0,0,1000*11630*RES_hh_tes_in!W12/RES_hh_num_in!W12)</f>
        <v>5344.5421697763541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10809.580874509185</v>
      </c>
      <c r="D13" s="74">
        <f>IF(RES_hh_tes_in!D13=0,0,1000*11630*RES_hh_tes_in!D13/RES_hh_num_in!D13)</f>
        <v>8971.5960686492235</v>
      </c>
      <c r="E13" s="74">
        <f>IF(RES_hh_tes_in!E13=0,0,1000*11630*RES_hh_tes_in!E13/RES_hh_num_in!E13)</f>
        <v>10189.118163822157</v>
      </c>
      <c r="F13" s="74">
        <f>IF(RES_hh_tes_in!F13=0,0,1000*11630*RES_hh_tes_in!F13/RES_hh_num_in!F13)</f>
        <v>10866.048171065266</v>
      </c>
      <c r="G13" s="74">
        <f>IF(RES_hh_tes_in!G13=0,0,1000*11630*RES_hh_tes_in!G13/RES_hh_num_in!G13)</f>
        <v>10320.1688032604</v>
      </c>
      <c r="H13" s="74">
        <f>IF(RES_hh_tes_in!H13=0,0,1000*11630*RES_hh_tes_in!H13/RES_hh_num_in!H13)</f>
        <v>11563.827092544165</v>
      </c>
      <c r="I13" s="74">
        <f>IF(RES_hh_tes_in!I13=0,0,1000*11630*RES_hh_tes_in!I13/RES_hh_num_in!I13)</f>
        <v>10194.419660995503</v>
      </c>
      <c r="J13" s="74">
        <f>IF(RES_hh_tes_in!J13=0,0,1000*11630*RES_hh_tes_in!J13/RES_hh_num_in!J13)</f>
        <v>11161.354029946991</v>
      </c>
      <c r="K13" s="74">
        <f>IF(RES_hh_tes_in!K13=0,0,1000*11630*RES_hh_tes_in!K13/RES_hh_num_in!K13)</f>
        <v>8417.5319773153133</v>
      </c>
      <c r="L13" s="74">
        <f>IF(RES_hh_tes_in!L13=0,0,1000*11630*RES_hh_tes_in!L13/RES_hh_num_in!L13)</f>
        <v>10164.000695326175</v>
      </c>
      <c r="M13" s="74">
        <f>IF(RES_hh_tes_in!M13=0,0,1000*11630*RES_hh_tes_in!M13/RES_hh_num_in!M13)</f>
        <v>8921.8800172359261</v>
      </c>
      <c r="N13" s="74">
        <f>IF(RES_hh_tes_in!N13=0,0,1000*11630*RES_hh_tes_in!N13/RES_hh_num_in!N13)</f>
        <v>7961.9460212980284</v>
      </c>
      <c r="O13" s="74">
        <f>IF(RES_hh_tes_in!O13=0,0,1000*11630*RES_hh_tes_in!O13/RES_hh_num_in!O13)</f>
        <v>7398.2000652326587</v>
      </c>
      <c r="P13" s="74">
        <f>IF(RES_hh_tes_in!P13=0,0,1000*11630*RES_hh_tes_in!P13/RES_hh_num_in!P13)</f>
        <v>6408.970132384492</v>
      </c>
      <c r="Q13" s="74">
        <f>IF(RES_hh_tes_in!Q13=0,0,1000*11630*RES_hh_tes_in!Q13/RES_hh_num_in!Q13)</f>
        <v>6608.0936565418833</v>
      </c>
      <c r="R13" s="74">
        <f>IF(RES_hh_tes_in!R13=0,0,1000*11630*RES_hh_tes_in!R13/RES_hh_num_in!R13)</f>
        <v>6256.154237214887</v>
      </c>
      <c r="S13" s="74">
        <f>IF(RES_hh_tes_in!S13=0,0,1000*11630*RES_hh_tes_in!S13/RES_hh_num_in!S13)</f>
        <v>6170.98613227644</v>
      </c>
      <c r="T13" s="74">
        <f>IF(RES_hh_tes_in!T13=0,0,1000*11630*RES_hh_tes_in!T13/RES_hh_num_in!T13)</f>
        <v>6300.8693504045268</v>
      </c>
      <c r="U13" s="74">
        <f>IF(RES_hh_tes_in!U13=0,0,1000*11630*RES_hh_tes_in!U13/RES_hh_num_in!U13)</f>
        <v>5694.2410834342018</v>
      </c>
      <c r="V13" s="74">
        <f>IF(RES_hh_tes_in!V13=0,0,1000*11630*RES_hh_tes_in!V13/RES_hh_num_in!V13)</f>
        <v>6020.1584581690004</v>
      </c>
      <c r="W13" s="74">
        <f>IF(RES_hh_tes_in!W13=0,0,1000*11630*RES_hh_tes_in!W13/RES_hh_num_in!W13)</f>
        <v>4840.0055672391773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219.31769711678911</v>
      </c>
      <c r="D14" s="76">
        <f>IF(RES_hh_tes_in!D14=0,0,1000*11630*RES_hh_tes_in!D14/RES_hh_num_in!D14)</f>
        <v>207.67059485278989</v>
      </c>
      <c r="E14" s="76">
        <f>IF(RES_hh_tes_in!E14=0,0,1000*11630*RES_hh_tes_in!E14/RES_hh_num_in!E14)</f>
        <v>215.95119122878839</v>
      </c>
      <c r="F14" s="76">
        <f>IF(RES_hh_tes_in!F14=0,0,1000*11630*RES_hh_tes_in!F14/RES_hh_num_in!F14)</f>
        <v>207.82557811040658</v>
      </c>
      <c r="G14" s="76">
        <f>IF(RES_hh_tes_in!G14=0,0,1000*11630*RES_hh_tes_in!G14/RES_hh_num_in!G14)</f>
        <v>207.01229046647057</v>
      </c>
      <c r="H14" s="76">
        <f>IF(RES_hh_tes_in!H14=0,0,1000*11630*RES_hh_tes_in!H14/RES_hh_num_in!H14)</f>
        <v>191.75953072554745</v>
      </c>
      <c r="I14" s="76">
        <f>IF(RES_hh_tes_in!I14=0,0,1000*11630*RES_hh_tes_in!I14/RES_hh_num_in!I14)</f>
        <v>177.92054501205729</v>
      </c>
      <c r="J14" s="76">
        <f>IF(RES_hh_tes_in!J14=0,0,1000*11630*RES_hh_tes_in!J14/RES_hh_num_in!J14)</f>
        <v>193.22598530654551</v>
      </c>
      <c r="K14" s="76">
        <f>IF(RES_hh_tes_in!K14=0,0,1000*11630*RES_hh_tes_in!K14/RES_hh_num_in!K14)</f>
        <v>170.72189252683688</v>
      </c>
      <c r="L14" s="76">
        <f>IF(RES_hh_tes_in!L14=0,0,1000*11630*RES_hh_tes_in!L14/RES_hh_num_in!L14)</f>
        <v>179.41572589262384</v>
      </c>
      <c r="M14" s="76">
        <f>IF(RES_hh_tes_in!M14=0,0,1000*11630*RES_hh_tes_in!M14/RES_hh_num_in!M14)</f>
        <v>122.91750181071806</v>
      </c>
      <c r="N14" s="76">
        <f>IF(RES_hh_tes_in!N14=0,0,1000*11630*RES_hh_tes_in!N14/RES_hh_num_in!N14)</f>
        <v>119.44019703609065</v>
      </c>
      <c r="O14" s="76">
        <f>IF(RES_hh_tes_in!O14=0,0,1000*11630*RES_hh_tes_in!O14/RES_hh_num_in!O14)</f>
        <v>112.51588184666964</v>
      </c>
      <c r="P14" s="76">
        <f>IF(RES_hh_tes_in!P14=0,0,1000*11630*RES_hh_tes_in!P14/RES_hh_num_in!P14)</f>
        <v>99.809402509281298</v>
      </c>
      <c r="Q14" s="76">
        <f>IF(RES_hh_tes_in!Q14=0,0,1000*11630*RES_hh_tes_in!Q14/RES_hh_num_in!Q14)</f>
        <v>120.29831153205703</v>
      </c>
      <c r="R14" s="76">
        <f>IF(RES_hh_tes_in!R14=0,0,1000*11630*RES_hh_tes_in!R14/RES_hh_num_in!R14)</f>
        <v>125.93203840177183</v>
      </c>
      <c r="S14" s="76">
        <f>IF(RES_hh_tes_in!S14=0,0,1000*11630*RES_hh_tes_in!S14/RES_hh_num_in!S14)</f>
        <v>115.37991879421793</v>
      </c>
      <c r="T14" s="76">
        <f>IF(RES_hh_tes_in!T14=0,0,1000*11630*RES_hh_tes_in!T14/RES_hh_num_in!T14)</f>
        <v>117.40911373568883</v>
      </c>
      <c r="U14" s="76">
        <f>IF(RES_hh_tes_in!U14=0,0,1000*11630*RES_hh_tes_in!U14/RES_hh_num_in!U14)</f>
        <v>104.07028302575532</v>
      </c>
      <c r="V14" s="76">
        <f>IF(RES_hh_tes_in!V14=0,0,1000*11630*RES_hh_tes_in!V14/RES_hh_num_in!V14)</f>
        <v>103.98016438472757</v>
      </c>
      <c r="W14" s="76">
        <f>IF(RES_hh_tes_in!W14=0,0,1000*11630*RES_hh_tes_in!W14/RES_hh_num_in!W14)</f>
        <v>77.1473721903957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3.5203695228774534</v>
      </c>
      <c r="E15" s="69">
        <f t="shared" si="0"/>
        <v>2.6850982419413021</v>
      </c>
      <c r="F15" s="69">
        <f t="shared" si="0"/>
        <v>5.488833110066631</v>
      </c>
      <c r="G15" s="69">
        <f t="shared" si="0"/>
        <v>6.4988440597550889</v>
      </c>
      <c r="H15" s="69">
        <f t="shared" si="0"/>
        <v>9.0088618269292624</v>
      </c>
      <c r="I15" s="69">
        <f t="shared" si="0"/>
        <v>9.043575016034362</v>
      </c>
      <c r="J15" s="69">
        <f t="shared" si="0"/>
        <v>7.3735371133901815</v>
      </c>
      <c r="K15" s="69">
        <f t="shared" si="0"/>
        <v>6.3292669838100855</v>
      </c>
      <c r="L15" s="69">
        <f t="shared" si="0"/>
        <v>7.168198414025384</v>
      </c>
      <c r="M15" s="69">
        <f t="shared" si="0"/>
        <v>7.0394279496467718</v>
      </c>
      <c r="N15" s="69">
        <f t="shared" si="0"/>
        <v>7.2353307642143649</v>
      </c>
      <c r="O15" s="69">
        <f t="shared" si="0"/>
        <v>4.4745289673150408</v>
      </c>
      <c r="P15" s="69">
        <f t="shared" si="0"/>
        <v>7.0150495336235466</v>
      </c>
      <c r="Q15" s="69">
        <f t="shared" si="0"/>
        <v>2.2021832074479493</v>
      </c>
      <c r="R15" s="69">
        <f t="shared" si="0"/>
        <v>3.0179143223195775</v>
      </c>
      <c r="S15" s="69">
        <f t="shared" si="0"/>
        <v>2.9266165134065494</v>
      </c>
      <c r="T15" s="69">
        <f t="shared" si="0"/>
        <v>3.0061410525822629</v>
      </c>
      <c r="U15" s="69">
        <f t="shared" si="0"/>
        <v>2.4381090660963474</v>
      </c>
      <c r="V15" s="69">
        <f t="shared" si="0"/>
        <v>8.3223221995129233</v>
      </c>
      <c r="W15" s="69">
        <f t="shared" si="0"/>
        <v>6.0817332950190375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0</v>
      </c>
      <c r="D16" s="72">
        <f>IF(RES_hh_tes_in!D16=0,0,1000*11630*RES_hh_tes_in!D16/RES_hh_num_in!D$3)</f>
        <v>3.5203695228774534</v>
      </c>
      <c r="E16" s="72">
        <f>IF(RES_hh_tes_in!E16=0,0,1000*11630*RES_hh_tes_in!E16/RES_hh_num_in!E$3)</f>
        <v>2.6850982419413021</v>
      </c>
      <c r="F16" s="72">
        <f>IF(RES_hh_tes_in!F16=0,0,1000*11630*RES_hh_tes_in!F16/RES_hh_num_in!F$3)</f>
        <v>5.488833110066631</v>
      </c>
      <c r="G16" s="72">
        <f>IF(RES_hh_tes_in!G16=0,0,1000*11630*RES_hh_tes_in!G16/RES_hh_num_in!G$3)</f>
        <v>6.4988440597550889</v>
      </c>
      <c r="H16" s="72">
        <f>IF(RES_hh_tes_in!H16=0,0,1000*11630*RES_hh_tes_in!H16/RES_hh_num_in!H$3)</f>
        <v>9.0088618269292624</v>
      </c>
      <c r="I16" s="72">
        <f>IF(RES_hh_tes_in!I16=0,0,1000*11630*RES_hh_tes_in!I16/RES_hh_num_in!I$3)</f>
        <v>9.043575016034362</v>
      </c>
      <c r="J16" s="72">
        <f>IF(RES_hh_tes_in!J16=0,0,1000*11630*RES_hh_tes_in!J16/RES_hh_num_in!J$3)</f>
        <v>7.3735371133901815</v>
      </c>
      <c r="K16" s="72">
        <f>IF(RES_hh_tes_in!K16=0,0,1000*11630*RES_hh_tes_in!K16/RES_hh_num_in!K$3)</f>
        <v>6.3292669838100855</v>
      </c>
      <c r="L16" s="72">
        <f>IF(RES_hh_tes_in!L16=0,0,1000*11630*RES_hh_tes_in!L16/RES_hh_num_in!L$3)</f>
        <v>7.168198414025384</v>
      </c>
      <c r="M16" s="72">
        <f>IF(RES_hh_tes_in!M16=0,0,1000*11630*RES_hh_tes_in!M16/RES_hh_num_in!M$3)</f>
        <v>7.0394279496467718</v>
      </c>
      <c r="N16" s="72">
        <f>IF(RES_hh_tes_in!N16=0,0,1000*11630*RES_hh_tes_in!N16/RES_hh_num_in!N$3)</f>
        <v>7.2353307642143649</v>
      </c>
      <c r="O16" s="72">
        <f>IF(RES_hh_tes_in!O16=0,0,1000*11630*RES_hh_tes_in!O16/RES_hh_num_in!O$3)</f>
        <v>4.4745289673150408</v>
      </c>
      <c r="P16" s="72">
        <f>IF(RES_hh_tes_in!P16=0,0,1000*11630*RES_hh_tes_in!P16/RES_hh_num_in!P$3)</f>
        <v>7.0150495336235466</v>
      </c>
      <c r="Q16" s="72">
        <f>IF(RES_hh_tes_in!Q16=0,0,1000*11630*RES_hh_tes_in!Q16/RES_hh_num_in!Q$3)</f>
        <v>2.2021832074479493</v>
      </c>
      <c r="R16" s="72">
        <f>IF(RES_hh_tes_in!R16=0,0,1000*11630*RES_hh_tes_in!R16/RES_hh_num_in!R$3)</f>
        <v>3.0179143223195775</v>
      </c>
      <c r="S16" s="72">
        <f>IF(RES_hh_tes_in!S16=0,0,1000*11630*RES_hh_tes_in!S16/RES_hh_num_in!S$3)</f>
        <v>2.9266165134065494</v>
      </c>
      <c r="T16" s="72">
        <f>IF(RES_hh_tes_in!T16=0,0,1000*11630*RES_hh_tes_in!T16/RES_hh_num_in!T$3)</f>
        <v>3.0061410525822629</v>
      </c>
      <c r="U16" s="72">
        <f>IF(RES_hh_tes_in!U16=0,0,1000*11630*RES_hh_tes_in!U16/RES_hh_num_in!U$3)</f>
        <v>2.4381090660963474</v>
      </c>
      <c r="V16" s="72">
        <f>IF(RES_hh_tes_in!V16=0,0,1000*11630*RES_hh_tes_in!V16/RES_hh_num_in!V$3)</f>
        <v>8.3223221995129233</v>
      </c>
      <c r="W16" s="72">
        <f>IF(RES_hh_tes_in!W16=0,0,1000*11630*RES_hh_tes_in!W16/RES_hh_num_in!W$3)</f>
        <v>6.0817332950190375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1918.8770716302145</v>
      </c>
      <c r="D17" s="69">
        <f>IF(RES_hh_tes_in!D17=0,0,1000*11630*RES_hh_tes_in!D17/RES_hh_num_in!D17)</f>
        <v>1875.2865286151816</v>
      </c>
      <c r="E17" s="69">
        <f>IF(RES_hh_tes_in!E17=0,0,1000*11630*RES_hh_tes_in!E17/RES_hh_num_in!E17)</f>
        <v>1790.3183986641961</v>
      </c>
      <c r="F17" s="69">
        <f>IF(RES_hh_tes_in!F17=0,0,1000*11630*RES_hh_tes_in!F17/RES_hh_num_in!F17)</f>
        <v>1826.6322663926044</v>
      </c>
      <c r="G17" s="69">
        <f>IF(RES_hh_tes_in!G17=0,0,1000*11630*RES_hh_tes_in!G17/RES_hh_num_in!G17)</f>
        <v>1722.0037283521292</v>
      </c>
      <c r="H17" s="69">
        <f>IF(RES_hh_tes_in!H17=0,0,1000*11630*RES_hh_tes_in!H17/RES_hh_num_in!H17)</f>
        <v>1693.3600834936105</v>
      </c>
      <c r="I17" s="69">
        <f>IF(RES_hh_tes_in!I17=0,0,1000*11630*RES_hh_tes_in!I17/RES_hh_num_in!I17)</f>
        <v>1695.3414260251539</v>
      </c>
      <c r="J17" s="69">
        <f>IF(RES_hh_tes_in!J17=0,0,1000*11630*RES_hh_tes_in!J17/RES_hh_num_in!J17)</f>
        <v>1762.6270060346983</v>
      </c>
      <c r="K17" s="69">
        <f>IF(RES_hh_tes_in!K17=0,0,1000*11630*RES_hh_tes_in!K17/RES_hh_num_in!K17)</f>
        <v>1809.8124935931849</v>
      </c>
      <c r="L17" s="69">
        <f>IF(RES_hh_tes_in!L17=0,0,1000*11630*RES_hh_tes_in!L17/RES_hh_num_in!L17)</f>
        <v>1810.5312857555782</v>
      </c>
      <c r="M17" s="69">
        <f>IF(RES_hh_tes_in!M17=0,0,1000*11630*RES_hh_tes_in!M17/RES_hh_num_in!M17)</f>
        <v>1828.7764167230982</v>
      </c>
      <c r="N17" s="69">
        <f>IF(RES_hh_tes_in!N17=0,0,1000*11630*RES_hh_tes_in!N17/RES_hh_num_in!N17)</f>
        <v>1900.9378209709112</v>
      </c>
      <c r="O17" s="69">
        <f>IF(RES_hh_tes_in!O17=0,0,1000*11630*RES_hh_tes_in!O17/RES_hh_num_in!O17)</f>
        <v>1874.3361701489159</v>
      </c>
      <c r="P17" s="69">
        <f>IF(RES_hh_tes_in!P17=0,0,1000*11630*RES_hh_tes_in!P17/RES_hh_num_in!P17)</f>
        <v>1814.5588177217546</v>
      </c>
      <c r="Q17" s="69">
        <f>IF(RES_hh_tes_in!Q17=0,0,1000*11630*RES_hh_tes_in!Q17/RES_hh_num_in!Q17)</f>
        <v>1838.2292581339441</v>
      </c>
      <c r="R17" s="69">
        <f>IF(RES_hh_tes_in!R17=0,0,1000*11630*RES_hh_tes_in!R17/RES_hh_num_in!R17)</f>
        <v>1917.6106041024589</v>
      </c>
      <c r="S17" s="69">
        <f>IF(RES_hh_tes_in!S17=0,0,1000*11630*RES_hh_tes_in!S17/RES_hh_num_in!S17)</f>
        <v>1979.4367472546026</v>
      </c>
      <c r="T17" s="69">
        <f>IF(RES_hh_tes_in!T17=0,0,1000*11630*RES_hh_tes_in!T17/RES_hh_num_in!T17)</f>
        <v>2008.1440845525435</v>
      </c>
      <c r="U17" s="69">
        <f>IF(RES_hh_tes_in!U17=0,0,1000*11630*RES_hh_tes_in!U17/RES_hh_num_in!U17)</f>
        <v>2007.0915549618569</v>
      </c>
      <c r="V17" s="69">
        <f>IF(RES_hh_tes_in!V17=0,0,1000*11630*RES_hh_tes_in!V17/RES_hh_num_in!V17)</f>
        <v>2143.5709953001701</v>
      </c>
      <c r="W17" s="69">
        <f>IF(RES_hh_tes_in!W17=0,0,1000*11630*RES_hh_tes_in!W17/RES_hh_num_in!W17)</f>
        <v>2021.6707864738721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1851.7898805310904</v>
      </c>
      <c r="D18" s="72">
        <f>IF(RES_hh_tes_in!D18=0,0,1000*11630*RES_hh_tes_in!D18/RES_hh_num_in!D18)</f>
        <v>1930.55942355707</v>
      </c>
      <c r="E18" s="72">
        <f>IF(RES_hh_tes_in!E18=0,0,1000*11630*RES_hh_tes_in!E18/RES_hh_num_in!E18)</f>
        <v>1758.4201966949713</v>
      </c>
      <c r="F18" s="72">
        <f>IF(RES_hh_tes_in!F18=0,0,1000*11630*RES_hh_tes_in!F18/RES_hh_num_in!F18)</f>
        <v>1766.1562775567227</v>
      </c>
      <c r="G18" s="72">
        <f>IF(RES_hh_tes_in!G18=0,0,1000*11630*RES_hh_tes_in!G18/RES_hh_num_in!G18)</f>
        <v>1733.8634483511489</v>
      </c>
      <c r="H18" s="72">
        <f>IF(RES_hh_tes_in!H18=0,0,1000*11630*RES_hh_tes_in!H18/RES_hh_num_in!H18)</f>
        <v>1660.0719707279327</v>
      </c>
      <c r="I18" s="72">
        <f>IF(RES_hh_tes_in!I18=0,0,1000*11630*RES_hh_tes_in!I18/RES_hh_num_in!I18)</f>
        <v>1671.5583653250928</v>
      </c>
      <c r="J18" s="72">
        <f>IF(RES_hh_tes_in!J18=0,0,1000*11630*RES_hh_tes_in!J18/RES_hh_num_in!J18)</f>
        <v>1712.8545307091788</v>
      </c>
      <c r="K18" s="72">
        <f>IF(RES_hh_tes_in!K18=0,0,1000*11630*RES_hh_tes_in!K18/RES_hh_num_in!K18)</f>
        <v>1984.9637884188924</v>
      </c>
      <c r="L18" s="72">
        <f>IF(RES_hh_tes_in!L18=0,0,1000*11630*RES_hh_tes_in!L18/RES_hh_num_in!L18)</f>
        <v>1775.35389684388</v>
      </c>
      <c r="M18" s="72">
        <f>IF(RES_hh_tes_in!M18=0,0,1000*11630*RES_hh_tes_in!M18/RES_hh_num_in!M18)</f>
        <v>1828.1559828024285</v>
      </c>
      <c r="N18" s="72">
        <f>IF(RES_hh_tes_in!N18=0,0,1000*11630*RES_hh_tes_in!N18/RES_hh_num_in!N18)</f>
        <v>1868.9323327501604</v>
      </c>
      <c r="O18" s="72">
        <f>IF(RES_hh_tes_in!O18=0,0,1000*11630*RES_hh_tes_in!O18/RES_hh_num_in!O18)</f>
        <v>1871.8620550703829</v>
      </c>
      <c r="P18" s="72">
        <f>IF(RES_hh_tes_in!P18=0,0,1000*11630*RES_hh_tes_in!P18/RES_hh_num_in!P18)</f>
        <v>1852.291139536519</v>
      </c>
      <c r="Q18" s="72">
        <f>IF(RES_hh_tes_in!Q18=0,0,1000*11630*RES_hh_tes_in!Q18/RES_hh_num_in!Q18)</f>
        <v>1854.8345296141031</v>
      </c>
      <c r="R18" s="72">
        <f>IF(RES_hh_tes_in!R18=0,0,1000*11630*RES_hh_tes_in!R18/RES_hh_num_in!R18)</f>
        <v>1955.195924793672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2000.1332244320254</v>
      </c>
      <c r="U18" s="72">
        <f>IF(RES_hh_tes_in!U18=0,0,1000*11630*RES_hh_tes_in!U18/RES_hh_num_in!U18)</f>
        <v>1948.2442052125828</v>
      </c>
      <c r="V18" s="72">
        <f>IF(RES_hh_tes_in!V18=0,0,1000*11630*RES_hh_tes_in!V18/RES_hh_num_in!V18)</f>
        <v>2101.8205493017244</v>
      </c>
      <c r="W18" s="72">
        <f>IF(RES_hh_tes_in!W18=0,0,1000*11630*RES_hh_tes_in!W18/RES_hh_num_in!W18)</f>
        <v>1975.0480641331437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1907.6171460306095</v>
      </c>
      <c r="D19" s="72">
        <f>IF(RES_hh_tes_in!D19=0,0,1000*11630*RES_hh_tes_in!D19/RES_hh_num_in!D19)</f>
        <v>1858.7570629426903</v>
      </c>
      <c r="E19" s="72">
        <f>IF(RES_hh_tes_in!E19=0,0,1000*11630*RES_hh_tes_in!E19/RES_hh_num_in!E19)</f>
        <v>1803.8283186423389</v>
      </c>
      <c r="F19" s="72">
        <f>IF(RES_hh_tes_in!F19=0,0,1000*11630*RES_hh_tes_in!F19/RES_hh_num_in!F19)</f>
        <v>1770.9673693798982</v>
      </c>
      <c r="G19" s="72">
        <f>IF(RES_hh_tes_in!G19=0,0,1000*11630*RES_hh_tes_in!G19/RES_hh_num_in!G19)</f>
        <v>1738.4221676154798</v>
      </c>
      <c r="H19" s="72">
        <f>IF(RES_hh_tes_in!H19=0,0,1000*11630*RES_hh_tes_in!H19/RES_hh_num_in!H19)</f>
        <v>1718.5492540349926</v>
      </c>
      <c r="I19" s="72">
        <f>IF(RES_hh_tes_in!I19=0,0,1000*11630*RES_hh_tes_in!I19/RES_hh_num_in!I19)</f>
        <v>1735.2636288685758</v>
      </c>
      <c r="J19" s="72">
        <f>IF(RES_hh_tes_in!J19=0,0,1000*11630*RES_hh_tes_in!J19/RES_hh_num_in!J19)</f>
        <v>1731.471622194287</v>
      </c>
      <c r="K19" s="72">
        <f>IF(RES_hh_tes_in!K19=0,0,1000*11630*RES_hh_tes_in!K19/RES_hh_num_in!K19)</f>
        <v>1750.033310918036</v>
      </c>
      <c r="L19" s="72">
        <f>IF(RES_hh_tes_in!L19=0,0,1000*11630*RES_hh_tes_in!L19/RES_hh_num_in!L19)</f>
        <v>1763.5573199720211</v>
      </c>
      <c r="M19" s="72">
        <f>IF(RES_hh_tes_in!M19=0,0,1000*11630*RES_hh_tes_in!M19/RES_hh_num_in!M19)</f>
        <v>1884.4406079612324</v>
      </c>
      <c r="N19" s="72">
        <f>IF(RES_hh_tes_in!N19=0,0,1000*11630*RES_hh_tes_in!N19/RES_hh_num_in!N19)</f>
        <v>1765.7135670224623</v>
      </c>
      <c r="O19" s="72">
        <f>IF(RES_hh_tes_in!O19=0,0,1000*11630*RES_hh_tes_in!O19/RES_hh_num_in!O19)</f>
        <v>1967.6537581909822</v>
      </c>
      <c r="P19" s="72">
        <f>IF(RES_hh_tes_in!P19=0,0,1000*11630*RES_hh_tes_in!P19/RES_hh_num_in!P19)</f>
        <v>1821.3801140333164</v>
      </c>
      <c r="Q19" s="72">
        <f>IF(RES_hh_tes_in!Q19=0,0,1000*11630*RES_hh_tes_in!Q19/RES_hh_num_in!Q19)</f>
        <v>1660.8917184782356</v>
      </c>
      <c r="R19" s="72">
        <f>IF(RES_hh_tes_in!R19=0,0,1000*11630*RES_hh_tes_in!R19/RES_hh_num_in!R19)</f>
        <v>1993.9579099366779</v>
      </c>
      <c r="S19" s="72">
        <f>IF(RES_hh_tes_in!S19=0,0,1000*11630*RES_hh_tes_in!S19/RES_hh_num_in!S19)</f>
        <v>2006.9397437585858</v>
      </c>
      <c r="T19" s="72">
        <f>IF(RES_hh_tes_in!T19=0,0,1000*11630*RES_hh_tes_in!T19/RES_hh_num_in!T19)</f>
        <v>2063.9896344829567</v>
      </c>
      <c r="U19" s="72">
        <f>IF(RES_hh_tes_in!U19=0,0,1000*11630*RES_hh_tes_in!U19/RES_hh_num_in!U19)</f>
        <v>1982.0103457552052</v>
      </c>
      <c r="V19" s="72">
        <f>IF(RES_hh_tes_in!V19=0,0,1000*11630*RES_hh_tes_in!V19/RES_hh_num_in!V19)</f>
        <v>2200.4331472028312</v>
      </c>
      <c r="W19" s="72">
        <f>IF(RES_hh_tes_in!W19=0,0,1000*11630*RES_hh_tes_in!W19/RES_hh_num_in!W19)</f>
        <v>1954.1769208580865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1918.356540171578</v>
      </c>
      <c r="D20" s="72">
        <f>IF(RES_hh_tes_in!D20=0,0,1000*11630*RES_hh_tes_in!D20/RES_hh_num_in!D20)</f>
        <v>1910.0397090069528</v>
      </c>
      <c r="E20" s="72">
        <f>IF(RES_hh_tes_in!E20=0,0,1000*11630*RES_hh_tes_in!E20/RES_hh_num_in!E20)</f>
        <v>1803.5004406585856</v>
      </c>
      <c r="F20" s="72">
        <f>IF(RES_hh_tes_in!F20=0,0,1000*11630*RES_hh_tes_in!F20/RES_hh_num_in!F20)</f>
        <v>1809.4951247331799</v>
      </c>
      <c r="G20" s="72">
        <f>IF(RES_hh_tes_in!G20=0,0,1000*11630*RES_hh_tes_in!G20/RES_hh_num_in!G20)</f>
        <v>1745.3858440000427</v>
      </c>
      <c r="H20" s="72">
        <f>IF(RES_hh_tes_in!H20=0,0,1000*11630*RES_hh_tes_in!H20/RES_hh_num_in!H20)</f>
        <v>1662.9577326433744</v>
      </c>
      <c r="I20" s="72">
        <f>IF(RES_hh_tes_in!I20=0,0,1000*11630*RES_hh_tes_in!I20/RES_hh_num_in!I20)</f>
        <v>1697.8876670123548</v>
      </c>
      <c r="J20" s="72">
        <f>IF(RES_hh_tes_in!J20=0,0,1000*11630*RES_hh_tes_in!J20/RES_hh_num_in!J20)</f>
        <v>1760.3270407714353</v>
      </c>
      <c r="K20" s="72">
        <f>IF(RES_hh_tes_in!K20=0,0,1000*11630*RES_hh_tes_in!K20/RES_hh_num_in!K20)</f>
        <v>1799.2577790860714</v>
      </c>
      <c r="L20" s="72">
        <f>IF(RES_hh_tes_in!L20=0,0,1000*11630*RES_hh_tes_in!L20/RES_hh_num_in!L20)</f>
        <v>1763.1522417605834</v>
      </c>
      <c r="M20" s="72">
        <f>IF(RES_hh_tes_in!M20=0,0,1000*11630*RES_hh_tes_in!M20/RES_hh_num_in!M20)</f>
        <v>1875.9661088847442</v>
      </c>
      <c r="N20" s="72">
        <f>IF(RES_hh_tes_in!N20=0,0,1000*11630*RES_hh_tes_in!N20/RES_hh_num_in!N20)</f>
        <v>1915.1224474217427</v>
      </c>
      <c r="O20" s="72">
        <f>IF(RES_hh_tes_in!O20=0,0,1000*11630*RES_hh_tes_in!O20/RES_hh_num_in!O20)</f>
        <v>1829.571097519329</v>
      </c>
      <c r="P20" s="72">
        <f>IF(RES_hh_tes_in!P20=0,0,1000*11630*RES_hh_tes_in!P20/RES_hh_num_in!P20)</f>
        <v>1758.0375920977961</v>
      </c>
      <c r="Q20" s="72">
        <f>IF(RES_hh_tes_in!Q20=0,0,1000*11630*RES_hh_tes_in!Q20/RES_hh_num_in!Q20)</f>
        <v>1833.514713418972</v>
      </c>
      <c r="R20" s="72">
        <f>IF(RES_hh_tes_in!R20=0,0,1000*11630*RES_hh_tes_in!R20/RES_hh_num_in!R20)</f>
        <v>1931.5609386058677</v>
      </c>
      <c r="S20" s="72">
        <f>IF(RES_hh_tes_in!S20=0,0,1000*11630*RES_hh_tes_in!S20/RES_hh_num_in!S20)</f>
        <v>1991.9020119003676</v>
      </c>
      <c r="T20" s="72">
        <f>IF(RES_hh_tes_in!T20=0,0,1000*11630*RES_hh_tes_in!T20/RES_hh_num_in!T20)</f>
        <v>1989.4827431851049</v>
      </c>
      <c r="U20" s="72">
        <f>IF(RES_hh_tes_in!U20=0,0,1000*11630*RES_hh_tes_in!U20/RES_hh_num_in!U20)</f>
        <v>1991.7387169208046</v>
      </c>
      <c r="V20" s="72">
        <f>IF(RES_hh_tes_in!V20=0,0,1000*11630*RES_hh_tes_in!V20/RES_hh_num_in!V20)</f>
        <v>2176.6381072960348</v>
      </c>
      <c r="W20" s="72">
        <f>IF(RES_hh_tes_in!W20=0,0,1000*11630*RES_hh_tes_in!W20/RES_hh_num_in!W20)</f>
        <v>1987.9110429839639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1920.9830757783</v>
      </c>
      <c r="D21" s="72">
        <f>IF(RES_hh_tes_in!D21=0,0,1000*11630*RES_hh_tes_in!D21/RES_hh_num_in!D21)</f>
        <v>1830.363381063517</v>
      </c>
      <c r="E21" s="72">
        <f>IF(RES_hh_tes_in!E21=0,0,1000*11630*RES_hh_tes_in!E21/RES_hh_num_in!E21)</f>
        <v>1794.6103538468119</v>
      </c>
      <c r="F21" s="72">
        <f>IF(RES_hh_tes_in!F21=0,0,1000*11630*RES_hh_tes_in!F21/RES_hh_num_in!F21)</f>
        <v>1876.1815892533866</v>
      </c>
      <c r="G21" s="72">
        <f>IF(RES_hh_tes_in!G21=0,0,1000*11630*RES_hh_tes_in!G21/RES_hh_num_in!G21)</f>
        <v>1709.3071714813773</v>
      </c>
      <c r="H21" s="72">
        <f>IF(RES_hh_tes_in!H21=0,0,1000*11630*RES_hh_tes_in!H21/RES_hh_num_in!H21)</f>
        <v>1700.9213735206754</v>
      </c>
      <c r="I21" s="72">
        <f>IF(RES_hh_tes_in!I21=0,0,1000*11630*RES_hh_tes_in!I21/RES_hh_num_in!I21)</f>
        <v>1659.3325665322066</v>
      </c>
      <c r="J21" s="72">
        <f>IF(RES_hh_tes_in!J21=0,0,1000*11630*RES_hh_tes_in!J21/RES_hh_num_in!J21)</f>
        <v>1771.0885473177882</v>
      </c>
      <c r="K21" s="72">
        <f>IF(RES_hh_tes_in!K21=0,0,1000*11630*RES_hh_tes_in!K21/RES_hh_num_in!K21)</f>
        <v>1778.4934131216307</v>
      </c>
      <c r="L21" s="72">
        <f>IF(RES_hh_tes_in!L21=0,0,1000*11630*RES_hh_tes_in!L21/RES_hh_num_in!L21)</f>
        <v>1872.0161609620875</v>
      </c>
      <c r="M21" s="72">
        <f>IF(RES_hh_tes_in!M21=0,0,1000*11630*RES_hh_tes_in!M21/RES_hh_num_in!M21)</f>
        <v>1737.5161805963585</v>
      </c>
      <c r="N21" s="72">
        <f>IF(RES_hh_tes_in!N21=0,0,1000*11630*RES_hh_tes_in!N21/RES_hh_num_in!N21)</f>
        <v>1928.7243118450103</v>
      </c>
      <c r="O21" s="72">
        <f>IF(RES_hh_tes_in!O21=0,0,1000*11630*RES_hh_tes_in!O21/RES_hh_num_in!O21)</f>
        <v>1914.1473797833601</v>
      </c>
      <c r="P21" s="72">
        <f>IF(RES_hh_tes_in!P21=0,0,1000*11630*RES_hh_tes_in!P21/RES_hh_num_in!P21)</f>
        <v>1829.5969479377941</v>
      </c>
      <c r="Q21" s="72">
        <f>IF(RES_hh_tes_in!Q21=0,0,1000*11630*RES_hh_tes_in!Q21/RES_hh_num_in!Q21)</f>
        <v>1821.65454591805</v>
      </c>
      <c r="R21" s="72">
        <f>IF(RES_hh_tes_in!R21=0,0,1000*11630*RES_hh_tes_in!R21/RES_hh_num_in!R21)</f>
        <v>1868.5797027065496</v>
      </c>
      <c r="S21" s="72">
        <f>IF(RES_hh_tes_in!S21=0,0,1000*11630*RES_hh_tes_in!S21/RES_hh_num_in!S21)</f>
        <v>1958.4993798301794</v>
      </c>
      <c r="T21" s="72">
        <f>IF(RES_hh_tes_in!T21=0,0,1000*11630*RES_hh_tes_in!T21/RES_hh_num_in!T21)</f>
        <v>2038.8476562326368</v>
      </c>
      <c r="U21" s="72">
        <f>IF(RES_hh_tes_in!U21=0,0,1000*11630*RES_hh_tes_in!U21/RES_hh_num_in!U21)</f>
        <v>2046.2204957873996</v>
      </c>
      <c r="V21" s="72">
        <f>IF(RES_hh_tes_in!V21=0,0,1000*11630*RES_hh_tes_in!V21/RES_hh_num_in!V21)</f>
        <v>2054.7655256500416</v>
      </c>
      <c r="W21" s="72">
        <f>IF(RES_hh_tes_in!W21=0,0,1000*11630*RES_hh_tes_in!W21/RES_hh_num_in!W21)</f>
        <v>2052.3278259251551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1854.3209149526795</v>
      </c>
      <c r="D22" s="72">
        <f>IF(RES_hh_tes_in!D22=0,0,1000*11630*RES_hh_tes_in!D22/RES_hh_num_in!D22)</f>
        <v>1940.3892283444604</v>
      </c>
      <c r="E22" s="72">
        <f>IF(RES_hh_tes_in!E22=0,0,1000*11630*RES_hh_tes_in!E22/RES_hh_num_in!E22)</f>
        <v>1746.2555653185721</v>
      </c>
      <c r="F22" s="72">
        <f>IF(RES_hh_tes_in!F22=0,0,1000*11630*RES_hh_tes_in!F22/RES_hh_num_in!F22)</f>
        <v>1721.4099777789684</v>
      </c>
      <c r="G22" s="72">
        <f>IF(RES_hh_tes_in!G22=0,0,1000*11630*RES_hh_tes_in!G22/RES_hh_num_in!G22)</f>
        <v>1604.0102979905776</v>
      </c>
      <c r="H22" s="72">
        <f>IF(RES_hh_tes_in!H22=0,0,1000*11630*RES_hh_tes_in!H22/RES_hh_num_in!H22)</f>
        <v>1523.2941731801432</v>
      </c>
      <c r="I22" s="72">
        <f>IF(RES_hh_tes_in!I22=0,0,1000*11630*RES_hh_tes_in!I22/RES_hh_num_in!I22)</f>
        <v>1919.5980839888271</v>
      </c>
      <c r="J22" s="72">
        <f>IF(RES_hh_tes_in!J22=0,0,1000*11630*RES_hh_tes_in!J22/RES_hh_num_in!J22)</f>
        <v>1539.499750028589</v>
      </c>
      <c r="K22" s="72">
        <f>IF(RES_hh_tes_in!K22=0,0,1000*11630*RES_hh_tes_in!K22/RES_hh_num_in!K22)</f>
        <v>1968.6175388935467</v>
      </c>
      <c r="L22" s="72">
        <f>IF(RES_hh_tes_in!L22=0,0,1000*11630*RES_hh_tes_in!L22/RES_hh_num_in!L22)</f>
        <v>1772.5642945613274</v>
      </c>
      <c r="M22" s="72">
        <f>IF(RES_hh_tes_in!M22=0,0,1000*11630*RES_hh_tes_in!M22/RES_hh_num_in!M22)</f>
        <v>1724.8356065787798</v>
      </c>
      <c r="N22" s="72">
        <f>IF(RES_hh_tes_in!N22=0,0,1000*11630*RES_hh_tes_in!N22/RES_hh_num_in!N22)</f>
        <v>1989.210579394716</v>
      </c>
      <c r="O22" s="72">
        <f>IF(RES_hh_tes_in!O22=0,0,1000*11630*RES_hh_tes_in!O22/RES_hh_num_in!O22)</f>
        <v>1865.0671271538574</v>
      </c>
      <c r="P22" s="72">
        <f>IF(RES_hh_tes_in!P22=0,0,1000*11630*RES_hh_tes_in!P22/RES_hh_num_in!P22)</f>
        <v>1742.1603603518226</v>
      </c>
      <c r="Q22" s="72">
        <f>IF(RES_hh_tes_in!Q22=0,0,1000*11630*RES_hh_tes_in!Q22/RES_hh_num_in!Q22)</f>
        <v>1977.2587248517245</v>
      </c>
      <c r="R22" s="72">
        <f>IF(RES_hh_tes_in!R22=0,0,1000*11630*RES_hh_tes_in!R22/RES_hh_num_in!R22)</f>
        <v>2020.8380843213604</v>
      </c>
      <c r="S22" s="72">
        <f>IF(RES_hh_tes_in!S22=0,0,1000*11630*RES_hh_tes_in!S22/RES_hh_num_in!S22)</f>
        <v>0</v>
      </c>
      <c r="T22" s="72">
        <f>IF(RES_hh_tes_in!T22=0,0,1000*11630*RES_hh_tes_in!T22/RES_hh_num_in!T22)</f>
        <v>0</v>
      </c>
      <c r="U22" s="72">
        <f>IF(RES_hh_tes_in!U22=0,0,1000*11630*RES_hh_tes_in!U22/RES_hh_num_in!U22)</f>
        <v>0</v>
      </c>
      <c r="V22" s="72">
        <f>IF(RES_hh_tes_in!V22=0,0,1000*11630*RES_hh_tes_in!V22/RES_hh_num_in!V22)</f>
        <v>0</v>
      </c>
      <c r="W22" s="72">
        <f>IF(RES_hh_tes_in!W22=0,0,1000*11630*RES_hh_tes_in!W22/RES_hh_num_in!W22)</f>
        <v>2118.564068696779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0</v>
      </c>
      <c r="D24" s="72">
        <f>IF(RES_hh_tes_in!D24=0,0,1000*11630*RES_hh_tes_in!D24/RES_hh_num_in!D24)</f>
        <v>0</v>
      </c>
      <c r="E24" s="72">
        <f>IF(RES_hh_tes_in!E24=0,0,1000*11630*RES_hh_tes_in!E24/RES_hh_num_in!E24)</f>
        <v>0</v>
      </c>
      <c r="F24" s="72">
        <f>IF(RES_hh_tes_in!F24=0,0,1000*11630*RES_hh_tes_in!F24/RES_hh_num_in!F24)</f>
        <v>0</v>
      </c>
      <c r="G24" s="72">
        <f>IF(RES_hh_tes_in!G24=0,0,1000*11630*RES_hh_tes_in!G24/RES_hh_num_in!G24)</f>
        <v>0</v>
      </c>
      <c r="H24" s="72">
        <f>IF(RES_hh_tes_in!H24=0,0,1000*11630*RES_hh_tes_in!H24/RES_hh_num_in!H24)</f>
        <v>0</v>
      </c>
      <c r="I24" s="72">
        <f>IF(RES_hh_tes_in!I24=0,0,1000*11630*RES_hh_tes_in!I24/RES_hh_num_in!I24)</f>
        <v>0</v>
      </c>
      <c r="J24" s="72">
        <f>IF(RES_hh_tes_in!J24=0,0,1000*11630*RES_hh_tes_in!J24/RES_hh_num_in!J24)</f>
        <v>0</v>
      </c>
      <c r="K24" s="72">
        <f>IF(RES_hh_tes_in!K24=0,0,1000*11630*RES_hh_tes_in!K24/RES_hh_num_in!K24)</f>
        <v>0</v>
      </c>
      <c r="L24" s="72">
        <f>IF(RES_hh_tes_in!L24=0,0,1000*11630*RES_hh_tes_in!L24/RES_hh_num_in!L24)</f>
        <v>0</v>
      </c>
      <c r="M24" s="72">
        <f>IF(RES_hh_tes_in!M24=0,0,1000*11630*RES_hh_tes_in!M24/RES_hh_num_in!M24)</f>
        <v>0</v>
      </c>
      <c r="N24" s="72">
        <f>IF(RES_hh_tes_in!N24=0,0,1000*11630*RES_hh_tes_in!N24/RES_hh_num_in!N24)</f>
        <v>0</v>
      </c>
      <c r="O24" s="72">
        <f>IF(RES_hh_tes_in!O24=0,0,1000*11630*RES_hh_tes_in!O24/RES_hh_num_in!O24)</f>
        <v>0</v>
      </c>
      <c r="P24" s="72">
        <f>IF(RES_hh_tes_in!P24=0,0,1000*11630*RES_hh_tes_in!P24/RES_hh_num_in!P24)</f>
        <v>0</v>
      </c>
      <c r="Q24" s="72">
        <f>IF(RES_hh_tes_in!Q24=0,0,1000*11630*RES_hh_tes_in!Q24/RES_hh_num_in!Q24)</f>
        <v>0</v>
      </c>
      <c r="R24" s="72">
        <f>IF(RES_hh_tes_in!R24=0,0,1000*11630*RES_hh_tes_in!R24/RES_hh_num_in!R24)</f>
        <v>0</v>
      </c>
      <c r="S24" s="72">
        <f>IF(RES_hh_tes_in!S24=0,0,1000*11630*RES_hh_tes_in!S24/RES_hh_num_in!S24)</f>
        <v>0</v>
      </c>
      <c r="T24" s="72">
        <f>IF(RES_hh_tes_in!T24=0,0,1000*11630*RES_hh_tes_in!T24/RES_hh_num_in!T24)</f>
        <v>0</v>
      </c>
      <c r="U24" s="72">
        <f>IF(RES_hh_tes_in!U24=0,0,1000*11630*RES_hh_tes_in!U24/RES_hh_num_in!U24)</f>
        <v>0</v>
      </c>
      <c r="V24" s="72">
        <f>IF(RES_hh_tes_in!V24=0,0,1000*11630*RES_hh_tes_in!V24/RES_hh_num_in!V24)</f>
        <v>0</v>
      </c>
      <c r="W24" s="72">
        <f>IF(RES_hh_tes_in!W24=0,0,1000*11630*RES_hh_tes_in!W24/RES_hh_num_in!W24)</f>
        <v>0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1914.9410824445151</v>
      </c>
      <c r="D25" s="74">
        <f>IF(RES_hh_tes_in!D25=0,0,1000*11630*RES_hh_tes_in!D25/RES_hh_num_in!D25)</f>
        <v>1847.0669859089212</v>
      </c>
      <c r="E25" s="74">
        <f>IF(RES_hh_tes_in!E25=0,0,1000*11630*RES_hh_tes_in!E25/RES_hh_num_in!E25)</f>
        <v>1753.3115072676571</v>
      </c>
      <c r="F25" s="74">
        <f>IF(RES_hh_tes_in!F25=0,0,1000*11630*RES_hh_tes_in!F25/RES_hh_num_in!F25)</f>
        <v>1790.2802719861447</v>
      </c>
      <c r="G25" s="74">
        <f>IF(RES_hh_tes_in!G25=0,0,1000*11630*RES_hh_tes_in!G25/RES_hh_num_in!G25)</f>
        <v>1671.4169774081079</v>
      </c>
      <c r="H25" s="74">
        <f>IF(RES_hh_tes_in!H25=0,0,1000*11630*RES_hh_tes_in!H25/RES_hh_num_in!H25)</f>
        <v>1683.0349491758116</v>
      </c>
      <c r="I25" s="74">
        <f>IF(RES_hh_tes_in!I25=0,0,1000*11630*RES_hh_tes_in!I25/RES_hh_num_in!I25)</f>
        <v>1538.0161296233846</v>
      </c>
      <c r="J25" s="74">
        <f>IF(RES_hh_tes_in!J25=0,0,1000*11630*RES_hh_tes_in!J25/RES_hh_num_in!J25)</f>
        <v>1379.989947258804</v>
      </c>
      <c r="K25" s="74">
        <f>IF(RES_hh_tes_in!K25=0,0,1000*11630*RES_hh_tes_in!K25/RES_hh_num_in!K25)</f>
        <v>1417.0346245122012</v>
      </c>
      <c r="L25" s="74">
        <f>IF(RES_hh_tes_in!L25=0,0,1000*11630*RES_hh_tes_in!L25/RES_hh_num_in!L25)</f>
        <v>1405.3731494995523</v>
      </c>
      <c r="M25" s="74">
        <f>IF(RES_hh_tes_in!M25=0,0,1000*11630*RES_hh_tes_in!M25/RES_hh_num_in!M25)</f>
        <v>1662.3980078819654</v>
      </c>
      <c r="N25" s="74">
        <f>IF(RES_hh_tes_in!N25=0,0,1000*11630*RES_hh_tes_in!N25/RES_hh_num_in!N25)</f>
        <v>1734.6108422305622</v>
      </c>
      <c r="O25" s="74">
        <f>IF(RES_hh_tes_in!O25=0,0,1000*11630*RES_hh_tes_in!O25/RES_hh_num_in!O25)</f>
        <v>1596.4811309780919</v>
      </c>
      <c r="P25" s="74">
        <f>IF(RES_hh_tes_in!P25=0,0,1000*11630*RES_hh_tes_in!P25/RES_hh_num_in!P25)</f>
        <v>1520.034536765244</v>
      </c>
      <c r="Q25" s="74">
        <f>IF(RES_hh_tes_in!Q25=0,0,1000*11630*RES_hh_tes_in!Q25/RES_hh_num_in!Q25)</f>
        <v>1436.8963779124963</v>
      </c>
      <c r="R25" s="74">
        <f>IF(RES_hh_tes_in!R25=0,0,1000*11630*RES_hh_tes_in!R25/RES_hh_num_in!R25)</f>
        <v>1501.4027747480322</v>
      </c>
      <c r="S25" s="74">
        <f>IF(RES_hh_tes_in!S25=0,0,1000*11630*RES_hh_tes_in!S25/RES_hh_num_in!S25)</f>
        <v>1595.4575130583758</v>
      </c>
      <c r="T25" s="74">
        <f>IF(RES_hh_tes_in!T25=0,0,1000*11630*RES_hh_tes_in!T25/RES_hh_num_in!T25)</f>
        <v>1671.5858425941196</v>
      </c>
      <c r="U25" s="74">
        <f>IF(RES_hh_tes_in!U25=0,0,1000*11630*RES_hh_tes_in!U25/RES_hh_num_in!U25)</f>
        <v>1753.4086099293288</v>
      </c>
      <c r="V25" s="74">
        <f>IF(RES_hh_tes_in!V25=0,0,1000*11630*RES_hh_tes_in!V25/RES_hh_num_in!V25)</f>
        <v>1831.7614653833652</v>
      </c>
      <c r="W25" s="74">
        <f>IF(RES_hh_tes_in!W25=0,0,1000*11630*RES_hh_tes_in!W25/RES_hh_num_in!W25)</f>
        <v>1715.7864120924485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419.867637350883</v>
      </c>
      <c r="D26" s="77">
        <f>IF(RES_hh_tes_in!D26=0,0,1000*11630*RES_hh_tes_in!D26/RES_hh_num_in!D26)</f>
        <v>414.81200231773511</v>
      </c>
      <c r="E26" s="77">
        <f>IF(RES_hh_tes_in!E26=0,0,1000*11630*RES_hh_tes_in!E26/RES_hh_num_in!E26)</f>
        <v>393.35413054845168</v>
      </c>
      <c r="F26" s="77">
        <f>IF(RES_hh_tes_in!F26=0,0,1000*11630*RES_hh_tes_in!F26/RES_hh_num_in!F26)</f>
        <v>400.05779106468532</v>
      </c>
      <c r="G26" s="77">
        <f>IF(RES_hh_tes_in!G26=0,0,1000*11630*RES_hh_tes_in!G26/RES_hh_num_in!G26)</f>
        <v>380.52893681315049</v>
      </c>
      <c r="H26" s="77">
        <f>IF(RES_hh_tes_in!H26=0,0,1000*11630*RES_hh_tes_in!H26/RES_hh_num_in!H26)</f>
        <v>370.84892235135044</v>
      </c>
      <c r="I26" s="77">
        <f>IF(RES_hh_tes_in!I26=0,0,1000*11630*RES_hh_tes_in!I26/RES_hh_num_in!I26)</f>
        <v>373.50626406592676</v>
      </c>
      <c r="J26" s="77">
        <f>IF(RES_hh_tes_in!J26=0,0,1000*11630*RES_hh_tes_in!J26/RES_hh_num_in!J26)</f>
        <v>400.47564411409974</v>
      </c>
      <c r="K26" s="77">
        <f>IF(RES_hh_tes_in!K26=0,0,1000*11630*RES_hh_tes_in!K26/RES_hh_num_in!K26)</f>
        <v>400.67626870252644</v>
      </c>
      <c r="L26" s="77">
        <f>IF(RES_hh_tes_in!L26=0,0,1000*11630*RES_hh_tes_in!L26/RES_hh_num_in!L26)</f>
        <v>404.92871367243703</v>
      </c>
      <c r="M26" s="77">
        <f>IF(RES_hh_tes_in!M26=0,0,1000*11630*RES_hh_tes_in!M26/RES_hh_num_in!M26)</f>
        <v>410.3855700365408</v>
      </c>
      <c r="N26" s="77">
        <f>IF(RES_hh_tes_in!N26=0,0,1000*11630*RES_hh_tes_in!N26/RES_hh_num_in!N26)</f>
        <v>418.28354024648024</v>
      </c>
      <c r="O26" s="77">
        <f>IF(RES_hh_tes_in!O26=0,0,1000*11630*RES_hh_tes_in!O26/RES_hh_num_in!O26)</f>
        <v>415.32271237004602</v>
      </c>
      <c r="P26" s="77">
        <f>IF(RES_hh_tes_in!P26=0,0,1000*11630*RES_hh_tes_in!P26/RES_hh_num_in!P26)</f>
        <v>414.10476829603641</v>
      </c>
      <c r="Q26" s="77">
        <f>IF(RES_hh_tes_in!Q26=0,0,1000*11630*RES_hh_tes_in!Q26/RES_hh_num_in!Q26)</f>
        <v>419.15895964723177</v>
      </c>
      <c r="R26" s="77">
        <f>IF(RES_hh_tes_in!R26=0,0,1000*11630*RES_hh_tes_in!R26/RES_hh_num_in!R26)</f>
        <v>436.47457709013224</v>
      </c>
      <c r="S26" s="77">
        <f>IF(RES_hh_tes_in!S26=0,0,1000*11630*RES_hh_tes_in!S26/RES_hh_num_in!S26)</f>
        <v>450.43076529471824</v>
      </c>
      <c r="T26" s="77">
        <f>IF(RES_hh_tes_in!T26=0,0,1000*11630*RES_hh_tes_in!T26/RES_hh_num_in!T26)</f>
        <v>470.51485143678326</v>
      </c>
      <c r="U26" s="77">
        <f>IF(RES_hh_tes_in!U26=0,0,1000*11630*RES_hh_tes_in!U26/RES_hh_num_in!U26)</f>
        <v>471.59116273455737</v>
      </c>
      <c r="V26" s="77">
        <f>IF(RES_hh_tes_in!V26=0,0,1000*11630*RES_hh_tes_in!V26/RES_hh_num_in!V26)</f>
        <v>479.73074187473753</v>
      </c>
      <c r="W26" s="77">
        <f>IF(RES_hh_tes_in!W26=0,0,1000*11630*RES_hh_tes_in!W26/RES_hh_num_in!W26)</f>
        <v>462.47358154764891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347.17531309282833</v>
      </c>
      <c r="D27" s="69">
        <f>IF(RES_hh_tes_in!D27=0,0,1000*11630*RES_hh_tes_in!D27/RES_hh_num_in!D27)</f>
        <v>342.78996514444015</v>
      </c>
      <c r="E27" s="69">
        <f>IF(RES_hh_tes_in!E27=0,0,1000*11630*RES_hh_tes_in!E27/RES_hh_num_in!E27)</f>
        <v>343.95764016426864</v>
      </c>
      <c r="F27" s="69">
        <f>IF(RES_hh_tes_in!F27=0,0,1000*11630*RES_hh_tes_in!F27/RES_hh_num_in!F27)</f>
        <v>343.79990932566261</v>
      </c>
      <c r="G27" s="69">
        <f>IF(RES_hh_tes_in!G27=0,0,1000*11630*RES_hh_tes_in!G27/RES_hh_num_in!G27)</f>
        <v>331.65922090744107</v>
      </c>
      <c r="H27" s="69">
        <f>IF(RES_hh_tes_in!H27=0,0,1000*11630*RES_hh_tes_in!H27/RES_hh_num_in!H27)</f>
        <v>324.75973601629244</v>
      </c>
      <c r="I27" s="69">
        <f>IF(RES_hh_tes_in!I27=0,0,1000*11630*RES_hh_tes_in!I27/RES_hh_num_in!I27)</f>
        <v>326.98182281898841</v>
      </c>
      <c r="J27" s="69">
        <f>IF(RES_hh_tes_in!J27=0,0,1000*11630*RES_hh_tes_in!J27/RES_hh_num_in!J27)</f>
        <v>316.60876842700156</v>
      </c>
      <c r="K27" s="69">
        <f>IF(RES_hh_tes_in!K27=0,0,1000*11630*RES_hh_tes_in!K27/RES_hh_num_in!K27)</f>
        <v>313.67702299581242</v>
      </c>
      <c r="L27" s="69">
        <f>IF(RES_hh_tes_in!L27=0,0,1000*11630*RES_hh_tes_in!L27/RES_hh_num_in!L27)</f>
        <v>310.37524970611668</v>
      </c>
      <c r="M27" s="69">
        <f>IF(RES_hh_tes_in!M27=0,0,1000*11630*RES_hh_tes_in!M27/RES_hh_num_in!M27)</f>
        <v>313.95718122096167</v>
      </c>
      <c r="N27" s="69">
        <f>IF(RES_hh_tes_in!N27=0,0,1000*11630*RES_hh_tes_in!N27/RES_hh_num_in!N27)</f>
        <v>316.23193149033244</v>
      </c>
      <c r="O27" s="69">
        <f>IF(RES_hh_tes_in!O27=0,0,1000*11630*RES_hh_tes_in!O27/RES_hh_num_in!O27)</f>
        <v>305.05635283319037</v>
      </c>
      <c r="P27" s="69">
        <f>IF(RES_hh_tes_in!P27=0,0,1000*11630*RES_hh_tes_in!P27/RES_hh_num_in!P27)</f>
        <v>312.93088181823748</v>
      </c>
      <c r="Q27" s="69">
        <f>IF(RES_hh_tes_in!Q27=0,0,1000*11630*RES_hh_tes_in!Q27/RES_hh_num_in!Q27)</f>
        <v>317.70047689615626</v>
      </c>
      <c r="R27" s="69">
        <f>IF(RES_hh_tes_in!R27=0,0,1000*11630*RES_hh_tes_in!R27/RES_hh_num_in!R27)</f>
        <v>320.15936100362802</v>
      </c>
      <c r="S27" s="69">
        <f>IF(RES_hh_tes_in!S27=0,0,1000*11630*RES_hh_tes_in!S27/RES_hh_num_in!S27)</f>
        <v>321.2892885057546</v>
      </c>
      <c r="T27" s="69">
        <f>IF(RES_hh_tes_in!T27=0,0,1000*11630*RES_hh_tes_in!T27/RES_hh_num_in!T27)</f>
        <v>324.07498105013144</v>
      </c>
      <c r="U27" s="69">
        <f>IF(RES_hh_tes_in!U27=0,0,1000*11630*RES_hh_tes_in!U27/RES_hh_num_in!U27)</f>
        <v>322.34429227991228</v>
      </c>
      <c r="V27" s="69">
        <f>IF(RES_hh_tes_in!V27=0,0,1000*11630*RES_hh_tes_in!V27/RES_hh_num_in!V27)</f>
        <v>338.50694110527553</v>
      </c>
      <c r="W27" s="69">
        <f>IF(RES_hh_tes_in!W27=0,0,1000*11630*RES_hh_tes_in!W27/RES_hh_num_in!W27)</f>
        <v>340.68132373267792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346.74779387736845</v>
      </c>
      <c r="D29" s="72">
        <f>IF(RES_hh_tes_in!D29=0,0,1000*11630*RES_hh_tes_in!D29/RES_hh_num_in!D29)</f>
        <v>343.9560775893741</v>
      </c>
      <c r="E29" s="72">
        <f>IF(RES_hh_tes_in!E29=0,0,1000*11630*RES_hh_tes_in!E29/RES_hh_num_in!E29)</f>
        <v>343.70485242316369</v>
      </c>
      <c r="F29" s="72">
        <f>IF(RES_hh_tes_in!F29=0,0,1000*11630*RES_hh_tes_in!F29/RES_hh_num_in!F29)</f>
        <v>334.26708422547483</v>
      </c>
      <c r="G29" s="72">
        <f>IF(RES_hh_tes_in!G29=0,0,1000*11630*RES_hh_tes_in!G29/RES_hh_num_in!G29)</f>
        <v>335.85593289455159</v>
      </c>
      <c r="H29" s="72">
        <f>IF(RES_hh_tes_in!H29=0,0,1000*11630*RES_hh_tes_in!H29/RES_hh_num_in!H29)</f>
        <v>325.41191096985926</v>
      </c>
      <c r="I29" s="72">
        <f>IF(RES_hh_tes_in!I29=0,0,1000*11630*RES_hh_tes_in!I29/RES_hh_num_in!I29)</f>
        <v>327.09491836621578</v>
      </c>
      <c r="J29" s="72">
        <f>IF(RES_hh_tes_in!J29=0,0,1000*11630*RES_hh_tes_in!J29/RES_hh_num_in!J29)</f>
        <v>319.52903050388898</v>
      </c>
      <c r="K29" s="72">
        <f>IF(RES_hh_tes_in!K29=0,0,1000*11630*RES_hh_tes_in!K29/RES_hh_num_in!K29)</f>
        <v>307.70888941131295</v>
      </c>
      <c r="L29" s="72">
        <f>IF(RES_hh_tes_in!L29=0,0,1000*11630*RES_hh_tes_in!L29/RES_hh_num_in!L29)</f>
        <v>312.04481333937076</v>
      </c>
      <c r="M29" s="72">
        <f>IF(RES_hh_tes_in!M29=0,0,1000*11630*RES_hh_tes_in!M29/RES_hh_num_in!M29)</f>
        <v>313.81623820503791</v>
      </c>
      <c r="N29" s="72">
        <f>IF(RES_hh_tes_in!N29=0,0,1000*11630*RES_hh_tes_in!N29/RES_hh_num_in!N29)</f>
        <v>313.82977497090133</v>
      </c>
      <c r="O29" s="72">
        <f>IF(RES_hh_tes_in!O29=0,0,1000*11630*RES_hh_tes_in!O29/RES_hh_num_in!O29)</f>
        <v>317.16100949360577</v>
      </c>
      <c r="P29" s="72">
        <f>IF(RES_hh_tes_in!P29=0,0,1000*11630*RES_hh_tes_in!P29/RES_hh_num_in!P29)</f>
        <v>303.45695203217952</v>
      </c>
      <c r="Q29" s="72">
        <f>IF(RES_hh_tes_in!Q29=0,0,1000*11630*RES_hh_tes_in!Q29/RES_hh_num_in!Q29)</f>
        <v>285.56401923584838</v>
      </c>
      <c r="R29" s="72">
        <f>IF(RES_hh_tes_in!R29=0,0,1000*11630*RES_hh_tes_in!R29/RES_hh_num_in!R29)</f>
        <v>335.72340079227814</v>
      </c>
      <c r="S29" s="72">
        <f>IF(RES_hh_tes_in!S29=0,0,1000*11630*RES_hh_tes_in!S29/RES_hh_num_in!S29)</f>
        <v>329.98211134293962</v>
      </c>
      <c r="T29" s="72">
        <f>IF(RES_hh_tes_in!T29=0,0,1000*11630*RES_hh_tes_in!T29/RES_hh_num_in!T29)</f>
        <v>347.10061538360378</v>
      </c>
      <c r="U29" s="72">
        <f>IF(RES_hh_tes_in!U29=0,0,1000*11630*RES_hh_tes_in!U29/RES_hh_num_in!U29)</f>
        <v>332.17172538823274</v>
      </c>
      <c r="V29" s="72">
        <f>IF(RES_hh_tes_in!V29=0,0,1000*11630*RES_hh_tes_in!V29/RES_hh_num_in!V29)</f>
        <v>369.60012240724348</v>
      </c>
      <c r="W29" s="72">
        <f>IF(RES_hh_tes_in!W29=0,0,1000*11630*RES_hh_tes_in!W29/RES_hh_num_in!W29)</f>
        <v>324.06429212460614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349.62617352954163</v>
      </c>
      <c r="D30" s="72">
        <f>IF(RES_hh_tes_in!D30=0,0,1000*11630*RES_hh_tes_in!D30/RES_hh_num_in!D30)</f>
        <v>332.99820798194816</v>
      </c>
      <c r="E30" s="72">
        <f>IF(RES_hh_tes_in!E30=0,0,1000*11630*RES_hh_tes_in!E30/RES_hh_num_in!E30)</f>
        <v>345.37238127471198</v>
      </c>
      <c r="F30" s="72">
        <f>IF(RES_hh_tes_in!F30=0,0,1000*11630*RES_hh_tes_in!F30/RES_hh_num_in!F30)</f>
        <v>354.75946497924241</v>
      </c>
      <c r="G30" s="72">
        <f>IF(RES_hh_tes_in!G30=0,0,1000*11630*RES_hh_tes_in!G30/RES_hh_num_in!G30)</f>
        <v>328.12089202786478</v>
      </c>
      <c r="H30" s="72">
        <f>IF(RES_hh_tes_in!H30=0,0,1000*11630*RES_hh_tes_in!H30/RES_hh_num_in!H30)</f>
        <v>328.3350493417625</v>
      </c>
      <c r="I30" s="72">
        <f>IF(RES_hh_tes_in!I30=0,0,1000*11630*RES_hh_tes_in!I30/RES_hh_num_in!I30)</f>
        <v>320.79714528195973</v>
      </c>
      <c r="J30" s="72">
        <f>IF(RES_hh_tes_in!J30=0,0,1000*11630*RES_hh_tes_in!J30/RES_hh_num_in!J30)</f>
        <v>319.07675115978492</v>
      </c>
      <c r="K30" s="72">
        <f>IF(RES_hh_tes_in!K30=0,0,1000*11630*RES_hh_tes_in!K30/RES_hh_num_in!K30)</f>
        <v>306.02066984414381</v>
      </c>
      <c r="L30" s="72">
        <f>IF(RES_hh_tes_in!L30=0,0,1000*11630*RES_hh_tes_in!L30/RES_hh_num_in!L30)</f>
        <v>320.30401359057697</v>
      </c>
      <c r="M30" s="72">
        <f>IF(RES_hh_tes_in!M30=0,0,1000*11630*RES_hh_tes_in!M30/RES_hh_num_in!M30)</f>
        <v>316.42296311096572</v>
      </c>
      <c r="N30" s="72">
        <f>IF(RES_hh_tes_in!N30=0,0,1000*11630*RES_hh_tes_in!N30/RES_hh_num_in!N30)</f>
        <v>311.28277134007686</v>
      </c>
      <c r="O30" s="72">
        <f>IF(RES_hh_tes_in!O30=0,0,1000*11630*RES_hh_tes_in!O30/RES_hh_num_in!O30)</f>
        <v>311.26422422093043</v>
      </c>
      <c r="P30" s="72">
        <f>IF(RES_hh_tes_in!P30=0,0,1000*11630*RES_hh_tes_in!P30/RES_hh_num_in!P30)</f>
        <v>312.86498689846439</v>
      </c>
      <c r="Q30" s="72">
        <f>IF(RES_hh_tes_in!Q30=0,0,1000*11630*RES_hh_tes_in!Q30/RES_hh_num_in!Q30)</f>
        <v>313.85259579959455</v>
      </c>
      <c r="R30" s="72">
        <f>IF(RES_hh_tes_in!R30=0,0,1000*11630*RES_hh_tes_in!R30/RES_hh_num_in!R30)</f>
        <v>314.49251553904475</v>
      </c>
      <c r="S30" s="72">
        <f>IF(RES_hh_tes_in!S30=0,0,1000*11630*RES_hh_tes_in!S30/RES_hh_num_in!S30)</f>
        <v>323.09733754855671</v>
      </c>
      <c r="T30" s="72">
        <f>IF(RES_hh_tes_in!T30=0,0,1000*11630*RES_hh_tes_in!T30/RES_hh_num_in!T30)</f>
        <v>328.91459846343025</v>
      </c>
      <c r="U30" s="72">
        <f>IF(RES_hh_tes_in!U30=0,0,1000*11630*RES_hh_tes_in!U30/RES_hh_num_in!U30)</f>
        <v>328.79737630736901</v>
      </c>
      <c r="V30" s="72">
        <f>IF(RES_hh_tes_in!V30=0,0,1000*11630*RES_hh_tes_in!V30/RES_hh_num_in!V30)</f>
        <v>333.76018841003503</v>
      </c>
      <c r="W30" s="72">
        <f>IF(RES_hh_tes_in!W30=0,0,1000*11630*RES_hh_tes_in!W30/RES_hh_num_in!W30)</f>
        <v>341.6470227398072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0</v>
      </c>
      <c r="D31" s="72">
        <f>IF(RES_hh_tes_in!D31=0,0,1000*11630*RES_hh_tes_in!D31/RES_hh_num_in!D31)</f>
        <v>0</v>
      </c>
      <c r="E31" s="72">
        <f>IF(RES_hh_tes_in!E31=0,0,1000*11630*RES_hh_tes_in!E31/RES_hh_num_in!E31)</f>
        <v>0</v>
      </c>
      <c r="F31" s="72">
        <f>IF(RES_hh_tes_in!F31=0,0,1000*11630*RES_hh_tes_in!F31/RES_hh_num_in!F31)</f>
        <v>0</v>
      </c>
      <c r="G31" s="72">
        <f>IF(RES_hh_tes_in!G31=0,0,1000*11630*RES_hh_tes_in!G31/RES_hh_num_in!G31)</f>
        <v>0</v>
      </c>
      <c r="H31" s="72">
        <f>IF(RES_hh_tes_in!H31=0,0,1000*11630*RES_hh_tes_in!H31/RES_hh_num_in!H31)</f>
        <v>0</v>
      </c>
      <c r="I31" s="72">
        <f>IF(RES_hh_tes_in!I31=0,0,1000*11630*RES_hh_tes_in!I31/RES_hh_num_in!I31)</f>
        <v>0</v>
      </c>
      <c r="J31" s="72">
        <f>IF(RES_hh_tes_in!J31=0,0,1000*11630*RES_hh_tes_in!J31/RES_hh_num_in!J31)</f>
        <v>0</v>
      </c>
      <c r="K31" s="72">
        <f>IF(RES_hh_tes_in!K31=0,0,1000*11630*RES_hh_tes_in!K31/RES_hh_num_in!K31)</f>
        <v>0</v>
      </c>
      <c r="L31" s="72">
        <f>IF(RES_hh_tes_in!L31=0,0,1000*11630*RES_hh_tes_in!L31/RES_hh_num_in!L31)</f>
        <v>0</v>
      </c>
      <c r="M31" s="72">
        <f>IF(RES_hh_tes_in!M31=0,0,1000*11630*RES_hh_tes_in!M31/RES_hh_num_in!M31)</f>
        <v>0</v>
      </c>
      <c r="N31" s="72">
        <f>IF(RES_hh_tes_in!N31=0,0,1000*11630*RES_hh_tes_in!N31/RES_hh_num_in!N31)</f>
        <v>0</v>
      </c>
      <c r="O31" s="72">
        <f>IF(RES_hh_tes_in!O31=0,0,1000*11630*RES_hh_tes_in!O31/RES_hh_num_in!O31)</f>
        <v>0</v>
      </c>
      <c r="P31" s="72">
        <f>IF(RES_hh_tes_in!P31=0,0,1000*11630*RES_hh_tes_in!P31/RES_hh_num_in!P31)</f>
        <v>0</v>
      </c>
      <c r="Q31" s="72">
        <f>IF(RES_hh_tes_in!Q31=0,0,1000*11630*RES_hh_tes_in!Q31/RES_hh_num_in!Q31)</f>
        <v>0</v>
      </c>
      <c r="R31" s="72">
        <f>IF(RES_hh_tes_in!R31=0,0,1000*11630*RES_hh_tes_in!R31/RES_hh_num_in!R31)</f>
        <v>0</v>
      </c>
      <c r="S31" s="72">
        <f>IF(RES_hh_tes_in!S31=0,0,1000*11630*RES_hh_tes_in!S31/RES_hh_num_in!S31)</f>
        <v>0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0</v>
      </c>
      <c r="V31" s="72">
        <f>IF(RES_hh_tes_in!V31=0,0,1000*11630*RES_hh_tes_in!V31/RES_hh_num_in!V31)</f>
        <v>0</v>
      </c>
      <c r="W31" s="72">
        <f>IF(RES_hh_tes_in!W31=0,0,1000*11630*RES_hh_tes_in!W31/RES_hh_num_in!W31)</f>
        <v>0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346.88743367708548</v>
      </c>
      <c r="D32" s="77">
        <f>IF(RES_hh_tes_in!D32=0,0,1000*11630*RES_hh_tes_in!D32/RES_hh_num_in!D32)</f>
        <v>344.5384880788244</v>
      </c>
      <c r="E32" s="77">
        <f>IF(RES_hh_tes_in!E32=0,0,1000*11630*RES_hh_tes_in!E32/RES_hh_num_in!E32)</f>
        <v>343.67755823988767</v>
      </c>
      <c r="F32" s="77">
        <f>IF(RES_hh_tes_in!F32=0,0,1000*11630*RES_hh_tes_in!F32/RES_hh_num_in!F32)</f>
        <v>341.65044634876926</v>
      </c>
      <c r="G32" s="77">
        <f>IF(RES_hh_tes_in!G32=0,0,1000*11630*RES_hh_tes_in!G32/RES_hh_num_in!G32)</f>
        <v>332.04738619310308</v>
      </c>
      <c r="H32" s="77">
        <f>IF(RES_hh_tes_in!H32=0,0,1000*11630*RES_hh_tes_in!H32/RES_hh_num_in!H32)</f>
        <v>324.22123051345176</v>
      </c>
      <c r="I32" s="77">
        <f>IF(RES_hh_tes_in!I32=0,0,1000*11630*RES_hh_tes_in!I32/RES_hh_num_in!I32)</f>
        <v>327.69690280831901</v>
      </c>
      <c r="J32" s="77">
        <f>IF(RES_hh_tes_in!J32=0,0,1000*11630*RES_hh_tes_in!J32/RES_hh_num_in!J32)</f>
        <v>316.18249091784111</v>
      </c>
      <c r="K32" s="77">
        <f>IF(RES_hh_tes_in!K32=0,0,1000*11630*RES_hh_tes_in!K32/RES_hh_num_in!K32)</f>
        <v>314.7366907705586</v>
      </c>
      <c r="L32" s="77">
        <f>IF(RES_hh_tes_in!L32=0,0,1000*11630*RES_hh_tes_in!L32/RES_hh_num_in!L32)</f>
        <v>308.28258474622658</v>
      </c>
      <c r="M32" s="77">
        <f>IF(RES_hh_tes_in!M32=0,0,1000*11630*RES_hh_tes_in!M32/RES_hh_num_in!M32)</f>
        <v>313.44929764272814</v>
      </c>
      <c r="N32" s="77">
        <f>IF(RES_hh_tes_in!N32=0,0,1000*11630*RES_hh_tes_in!N32/RES_hh_num_in!N32)</f>
        <v>317.15555968242148</v>
      </c>
      <c r="O32" s="77">
        <f>IF(RES_hh_tes_in!O32=0,0,1000*11630*RES_hh_tes_in!O32/RES_hh_num_in!O32)</f>
        <v>303.73465742266893</v>
      </c>
      <c r="P32" s="77">
        <f>IF(RES_hh_tes_in!P32=0,0,1000*11630*RES_hh_tes_in!P32/RES_hh_num_in!P32)</f>
        <v>313.06854308758659</v>
      </c>
      <c r="Q32" s="77">
        <f>IF(RES_hh_tes_in!Q32=0,0,1000*11630*RES_hh_tes_in!Q32/RES_hh_num_in!Q32)</f>
        <v>318.80411671876755</v>
      </c>
      <c r="R32" s="77">
        <f>IF(RES_hh_tes_in!R32=0,0,1000*11630*RES_hh_tes_in!R32/RES_hh_num_in!R32)</f>
        <v>320.73362183236083</v>
      </c>
      <c r="S32" s="77">
        <f>IF(RES_hh_tes_in!S32=0,0,1000*11630*RES_hh_tes_in!S32/RES_hh_num_in!S32)</f>
        <v>320.80409087728998</v>
      </c>
      <c r="T32" s="77">
        <f>IF(RES_hh_tes_in!T32=0,0,1000*11630*RES_hh_tes_in!T32/RES_hh_num_in!T32)</f>
        <v>323.00423359858047</v>
      </c>
      <c r="U32" s="77">
        <f>IF(RES_hh_tes_in!U32=0,0,1000*11630*RES_hh_tes_in!U32/RES_hh_num_in!U32)</f>
        <v>321.21420530896603</v>
      </c>
      <c r="V32" s="77">
        <f>IF(RES_hh_tes_in!V32=0,0,1000*11630*RES_hh_tes_in!V32/RES_hh_num_in!V32)</f>
        <v>338.51313779728048</v>
      </c>
      <c r="W32" s="77">
        <f>IF(RES_hh_tes_in!W32=0,0,1000*11630*RES_hh_tes_in!W32/RES_hh_num_in!W32)</f>
        <v>340.79146975849284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5142.3667800103249</v>
      </c>
      <c r="D3" s="65">
        <f>IF(RES_hh_emi_in!D3=0,0,1000000*RES_hh_emi_in!D3/RES_hh_num_in!D3)</f>
        <v>4814.6042226445625</v>
      </c>
      <c r="E3" s="65">
        <f>IF(RES_hh_emi_in!E3=0,0,1000000*RES_hh_emi_in!E3/RES_hh_num_in!E3)</f>
        <v>4603.4528381049449</v>
      </c>
      <c r="F3" s="65">
        <f>IF(RES_hh_emi_in!F3=0,0,1000000*RES_hh_emi_in!F3/RES_hh_num_in!F3)</f>
        <v>4334.8263583240523</v>
      </c>
      <c r="G3" s="65">
        <f>IF(RES_hh_emi_in!G3=0,0,1000000*RES_hh_emi_in!G3/RES_hh_num_in!G3)</f>
        <v>4767.0627220265651</v>
      </c>
      <c r="H3" s="65">
        <f>IF(RES_hh_emi_in!H3=0,0,1000000*RES_hh_emi_in!H3/RES_hh_num_in!H3)</f>
        <v>4276.444260573332</v>
      </c>
      <c r="I3" s="65">
        <f>IF(RES_hh_emi_in!I3=0,0,1000000*RES_hh_emi_in!I3/RES_hh_num_in!I3)</f>
        <v>4652.3747565851481</v>
      </c>
      <c r="J3" s="65">
        <f>IF(RES_hh_emi_in!J3=0,0,1000000*RES_hh_emi_in!J3/RES_hh_num_in!J3)</f>
        <v>4947.1706424701097</v>
      </c>
      <c r="K3" s="65">
        <f>IF(RES_hh_emi_in!K3=0,0,1000000*RES_hh_emi_in!K3/RES_hh_num_in!K3)</f>
        <v>4629.8322009827434</v>
      </c>
      <c r="L3" s="65">
        <f>IF(RES_hh_emi_in!L3=0,0,1000000*RES_hh_emi_in!L3/RES_hh_num_in!L3)</f>
        <v>4321.0518245599824</v>
      </c>
      <c r="M3" s="65">
        <f>IF(RES_hh_emi_in!M3=0,0,1000000*RES_hh_emi_in!M3/RES_hh_num_in!M3)</f>
        <v>3399.8383208895716</v>
      </c>
      <c r="N3" s="65">
        <f>IF(RES_hh_emi_in!N3=0,0,1000000*RES_hh_emi_in!N3/RES_hh_num_in!N3)</f>
        <v>3195.4180361192793</v>
      </c>
      <c r="O3" s="65">
        <f>IF(RES_hh_emi_in!O3=0,0,1000000*RES_hh_emi_in!O3/RES_hh_num_in!O3)</f>
        <v>3149.6489098866782</v>
      </c>
      <c r="P3" s="65">
        <f>IF(RES_hh_emi_in!P3=0,0,1000000*RES_hh_emi_in!P3/RES_hh_num_in!P3)</f>
        <v>2453.6497494394966</v>
      </c>
      <c r="Q3" s="65">
        <f>IF(RES_hh_emi_in!Q3=0,0,1000000*RES_hh_emi_in!Q3/RES_hh_num_in!Q3)</f>
        <v>2524.2812172332701</v>
      </c>
      <c r="R3" s="65">
        <f>IF(RES_hh_emi_in!R3=0,0,1000000*RES_hh_emi_in!R3/RES_hh_num_in!R3)</f>
        <v>2487.0734510067487</v>
      </c>
      <c r="S3" s="65">
        <f>IF(RES_hh_emi_in!S3=0,0,1000000*RES_hh_emi_in!S3/RES_hh_num_in!S3)</f>
        <v>2253.5766095823019</v>
      </c>
      <c r="T3" s="65">
        <f>IF(RES_hh_emi_in!T3=0,0,1000000*RES_hh_emi_in!T3/RES_hh_num_in!T3)</f>
        <v>2264.3383263721425</v>
      </c>
      <c r="U3" s="65">
        <f>IF(RES_hh_emi_in!U3=0,0,1000000*RES_hh_emi_in!U3/RES_hh_num_in!U3)</f>
        <v>1969.7441985868904</v>
      </c>
      <c r="V3" s="65">
        <f>IF(RES_hh_emi_in!V3=0,0,1000000*RES_hh_emi_in!V3/RES_hh_num_in!V3)</f>
        <v>2146.7864749721548</v>
      </c>
      <c r="W3" s="65">
        <f>IF(RES_hh_emi_in!W3=0,0,1000000*RES_hh_emi_in!W3/RES_hh_num_in!W3)</f>
        <v>1691.3878412841102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4509.7744080840557</v>
      </c>
      <c r="D4" s="69">
        <f>IF(RES_hh_emi_in!D4=0,0,1000000*RES_hh_emi_in!D4/RES_hh_num_in!D4)</f>
        <v>4201.2378416231559</v>
      </c>
      <c r="E4" s="69">
        <f>IF(RES_hh_emi_in!E4=0,0,1000000*RES_hh_emi_in!E4/RES_hh_num_in!E4)</f>
        <v>4043.2096095624884</v>
      </c>
      <c r="F4" s="69">
        <f>IF(RES_hh_emi_in!F4=0,0,1000000*RES_hh_emi_in!F4/RES_hh_num_in!F4)</f>
        <v>3859.0075482538537</v>
      </c>
      <c r="G4" s="69">
        <f>IF(RES_hh_emi_in!G4=0,0,1000000*RES_hh_emi_in!G4/RES_hh_num_in!G4)</f>
        <v>4288.6228430788233</v>
      </c>
      <c r="H4" s="69">
        <f>IF(RES_hh_emi_in!H4=0,0,1000000*RES_hh_emi_in!H4/RES_hh_num_in!H4)</f>
        <v>3892.7916025551622</v>
      </c>
      <c r="I4" s="69">
        <f>IF(RES_hh_emi_in!I4=0,0,1000000*RES_hh_emi_in!I4/RES_hh_num_in!I4)</f>
        <v>4110.235111044828</v>
      </c>
      <c r="J4" s="69">
        <f>IF(RES_hh_emi_in!J4=0,0,1000000*RES_hh_emi_in!J4/RES_hh_num_in!J4)</f>
        <v>4339.4566081560361</v>
      </c>
      <c r="K4" s="69">
        <f>IF(RES_hh_emi_in!K4=0,0,1000000*RES_hh_emi_in!K4/RES_hh_num_in!K4)</f>
        <v>4069.575361199813</v>
      </c>
      <c r="L4" s="69">
        <f>IF(RES_hh_emi_in!L4=0,0,1000000*RES_hh_emi_in!L4/RES_hh_num_in!L4)</f>
        <v>3768.9505141780555</v>
      </c>
      <c r="M4" s="69">
        <f>IF(RES_hh_emi_in!M4=0,0,1000000*RES_hh_emi_in!M4/RES_hh_num_in!M4)</f>
        <v>2966.8279161813812</v>
      </c>
      <c r="N4" s="69">
        <f>IF(RES_hh_emi_in!N4=0,0,1000000*RES_hh_emi_in!N4/RES_hh_num_in!N4)</f>
        <v>2738.1691414342235</v>
      </c>
      <c r="O4" s="69">
        <f>IF(RES_hh_emi_in!O4=0,0,1000000*RES_hh_emi_in!O4/RES_hh_num_in!O4)</f>
        <v>2705.1966428034721</v>
      </c>
      <c r="P4" s="69">
        <f>IF(RES_hh_emi_in!P4=0,0,1000000*RES_hh_emi_in!P4/RES_hh_num_in!P4)</f>
        <v>2053.6953624139687</v>
      </c>
      <c r="Q4" s="69">
        <f>IF(RES_hh_emi_in!Q4=0,0,1000000*RES_hh_emi_in!Q4/RES_hh_num_in!Q4)</f>
        <v>2016.5800536589506</v>
      </c>
      <c r="R4" s="69">
        <f>IF(RES_hh_emi_in!R4=0,0,1000000*RES_hh_emi_in!R4/RES_hh_num_in!R4)</f>
        <v>1958.5975624118089</v>
      </c>
      <c r="S4" s="69">
        <f>IF(RES_hh_emi_in!S4=0,0,1000000*RES_hh_emi_in!S4/RES_hh_num_in!S4)</f>
        <v>1719.5745898382681</v>
      </c>
      <c r="T4" s="69">
        <f>IF(RES_hh_emi_in!T4=0,0,1000000*RES_hh_emi_in!T4/RES_hh_num_in!T4)</f>
        <v>1731.1336586911548</v>
      </c>
      <c r="U4" s="69">
        <f>IF(RES_hh_emi_in!U4=0,0,1000000*RES_hh_emi_in!U4/RES_hh_num_in!U4)</f>
        <v>1486.0087412468185</v>
      </c>
      <c r="V4" s="69">
        <f>IF(RES_hh_emi_in!V4=0,0,1000000*RES_hh_emi_in!V4/RES_hh_num_in!V4)</f>
        <v>1620.8524347510654</v>
      </c>
      <c r="W4" s="69">
        <f>IF(RES_hh_emi_in!W4=0,0,1000000*RES_hh_emi_in!W4/RES_hh_num_in!W4)</f>
        <v>1254.0890063159609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5577.6407590508834</v>
      </c>
      <c r="D5" s="72">
        <f>IF(RES_hh_emi_in!D5=0,0,1000000*RES_hh_emi_in!D5/RES_hh_num_in!D5)</f>
        <v>5668.9744152254425</v>
      </c>
      <c r="E5" s="72">
        <f>IF(RES_hh_emi_in!E5=0,0,1000000*RES_hh_emi_in!E5/RES_hh_num_in!E5)</f>
        <v>5652.9586432573269</v>
      </c>
      <c r="F5" s="72">
        <f>IF(RES_hh_emi_in!F5=0,0,1000000*RES_hh_emi_in!F5/RES_hh_num_in!F5)</f>
        <v>5681.725784919111</v>
      </c>
      <c r="G5" s="72">
        <f>IF(RES_hh_emi_in!G5=0,0,1000000*RES_hh_emi_in!G5/RES_hh_num_in!G5)</f>
        <v>5996.5063222897952</v>
      </c>
      <c r="H5" s="72">
        <f>IF(RES_hh_emi_in!H5=0,0,1000000*RES_hh_emi_in!H5/RES_hh_num_in!H5)</f>
        <v>5788.4361741619914</v>
      </c>
      <c r="I5" s="72">
        <f>IF(RES_hh_emi_in!I5=0,0,1000000*RES_hh_emi_in!I5/RES_hh_num_in!I5)</f>
        <v>5361.0622601709592</v>
      </c>
      <c r="J5" s="72">
        <f>IF(RES_hh_emi_in!J5=0,0,1000000*RES_hh_emi_in!J5/RES_hh_num_in!J5)</f>
        <v>5548.8300219747671</v>
      </c>
      <c r="K5" s="72">
        <f>IF(RES_hh_emi_in!K5=0,0,1000000*RES_hh_emi_in!K5/RES_hh_num_in!K5)</f>
        <v>5448.8488210708365</v>
      </c>
      <c r="L5" s="72">
        <f>IF(RES_hh_emi_in!L5=0,0,1000000*RES_hh_emi_in!L5/RES_hh_num_in!L5)</f>
        <v>5020.3237216763946</v>
      </c>
      <c r="M5" s="72">
        <f>IF(RES_hh_emi_in!M5=0,0,1000000*RES_hh_emi_in!M5/RES_hh_num_in!M5)</f>
        <v>4313.4450864355758</v>
      </c>
      <c r="N5" s="72">
        <f>IF(RES_hh_emi_in!N5=0,0,1000000*RES_hh_emi_in!N5/RES_hh_num_in!N5)</f>
        <v>3991.1096106064601</v>
      </c>
      <c r="O5" s="72">
        <f>IF(RES_hh_emi_in!O5=0,0,1000000*RES_hh_emi_in!O5/RES_hh_num_in!O5)</f>
        <v>3898.2674312066806</v>
      </c>
      <c r="P5" s="72">
        <f>IF(RES_hh_emi_in!P5=0,0,1000000*RES_hh_emi_in!P5/RES_hh_num_in!P5)</f>
        <v>3280.6693860311484</v>
      </c>
      <c r="Q5" s="72">
        <f>IF(RES_hh_emi_in!Q5=0,0,1000000*RES_hh_emi_in!Q5/RES_hh_num_in!Q5)</f>
        <v>3306.1867098505268</v>
      </c>
      <c r="R5" s="72">
        <f>IF(RES_hh_emi_in!R5=0,0,1000000*RES_hh_emi_in!R5/RES_hh_num_in!R5)</f>
        <v>3262.9915546517364</v>
      </c>
      <c r="S5" s="72">
        <f>IF(RES_hh_emi_in!S5=0,0,1000000*RES_hh_emi_in!S5/RES_hh_num_in!S5)</f>
        <v>0</v>
      </c>
      <c r="T5" s="72">
        <f>IF(RES_hh_emi_in!T5=0,0,1000000*RES_hh_emi_in!T5/RES_hh_num_in!T5)</f>
        <v>2774.0770835744838</v>
      </c>
      <c r="U5" s="72">
        <f>IF(RES_hh_emi_in!U5=0,0,1000000*RES_hh_emi_in!U5/RES_hh_num_in!U5)</f>
        <v>2412.0119311703843</v>
      </c>
      <c r="V5" s="72">
        <f>IF(RES_hh_emi_in!V5=0,0,1000000*RES_hh_emi_in!V5/RES_hh_num_in!V5)</f>
        <v>2399.3438343888415</v>
      </c>
      <c r="W5" s="72">
        <f>IF(RES_hh_emi_in!W5=0,0,1000000*RES_hh_emi_in!W5/RES_hh_num_in!W5)</f>
        <v>1916.7910099818762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4201.1797935910081</v>
      </c>
      <c r="D6" s="72">
        <f>IF(RES_hh_emi_in!D6=0,0,1000000*RES_hh_emi_in!D6/RES_hh_num_in!D6)</f>
        <v>4058.8936914874316</v>
      </c>
      <c r="E6" s="72">
        <f>IF(RES_hh_emi_in!E6=0,0,1000000*RES_hh_emi_in!E6/RES_hh_num_in!E6)</f>
        <v>4035.9107749410587</v>
      </c>
      <c r="F6" s="72">
        <f>IF(RES_hh_emi_in!F6=0,0,1000000*RES_hh_emi_in!F6/RES_hh_num_in!F6)</f>
        <v>4053.8756255997437</v>
      </c>
      <c r="G6" s="72">
        <f>IF(RES_hh_emi_in!G6=0,0,1000000*RES_hh_emi_in!G6/RES_hh_num_in!G6)</f>
        <v>4448.5567027907427</v>
      </c>
      <c r="H6" s="72">
        <f>IF(RES_hh_emi_in!H6=0,0,1000000*RES_hh_emi_in!H6/RES_hh_num_in!H6)</f>
        <v>4249.9812135807815</v>
      </c>
      <c r="I6" s="72">
        <f>IF(RES_hh_emi_in!I6=0,0,1000000*RES_hh_emi_in!I6/RES_hh_num_in!I6)</f>
        <v>4172.7535435112732</v>
      </c>
      <c r="J6" s="72">
        <f>IF(RES_hh_emi_in!J6=0,0,1000000*RES_hh_emi_in!J6/RES_hh_num_in!J6)</f>
        <v>3746.6903913803762</v>
      </c>
      <c r="K6" s="72">
        <f>IF(RES_hh_emi_in!K6=0,0,1000000*RES_hh_emi_in!K6/RES_hh_num_in!K6)</f>
        <v>2649.4219275537594</v>
      </c>
      <c r="L6" s="72">
        <f>IF(RES_hh_emi_in!L6=0,0,1000000*RES_hh_emi_in!L6/RES_hh_num_in!L6)</f>
        <v>3503.3024297721022</v>
      </c>
      <c r="M6" s="72">
        <f>IF(RES_hh_emi_in!M6=0,0,1000000*RES_hh_emi_in!M6/RES_hh_num_in!M6)</f>
        <v>2965.8764669415104</v>
      </c>
      <c r="N6" s="72">
        <f>IF(RES_hh_emi_in!N6=0,0,1000000*RES_hh_emi_in!N6/RES_hh_num_in!N6)</f>
        <v>2575.6014259852036</v>
      </c>
      <c r="O6" s="72">
        <f>IF(RES_hh_emi_in!O6=0,0,1000000*RES_hh_emi_in!O6/RES_hh_num_in!O6)</f>
        <v>2725.9468687898725</v>
      </c>
      <c r="P6" s="72">
        <f>IF(RES_hh_emi_in!P6=0,0,1000000*RES_hh_emi_in!P6/RES_hh_num_in!P6)</f>
        <v>2068.1823018830523</v>
      </c>
      <c r="Q6" s="72">
        <f>IF(RES_hh_emi_in!Q6=0,0,1000000*RES_hh_emi_in!Q6/RES_hh_num_in!Q6)</f>
        <v>1871.1183079546815</v>
      </c>
      <c r="R6" s="72">
        <f>IF(RES_hh_emi_in!R6=0,0,1000000*RES_hh_emi_in!R6/RES_hh_num_in!R6)</f>
        <v>2141.7162151386688</v>
      </c>
      <c r="S6" s="72">
        <f>IF(RES_hh_emi_in!S6=0,0,1000000*RES_hh_emi_in!S6/RES_hh_num_in!S6)</f>
        <v>1858.7227700346909</v>
      </c>
      <c r="T6" s="72">
        <f>IF(RES_hh_emi_in!T6=0,0,1000000*RES_hh_emi_in!T6/RES_hh_num_in!T6)</f>
        <v>1928.8988659941476</v>
      </c>
      <c r="U6" s="72">
        <f>IF(RES_hh_emi_in!U6=0,0,1000000*RES_hh_emi_in!U6/RES_hh_num_in!U6)</f>
        <v>1672.831624335661</v>
      </c>
      <c r="V6" s="72">
        <f>IF(RES_hh_emi_in!V6=0,0,1000000*RES_hh_emi_in!V6/RES_hh_num_in!V6)</f>
        <v>1731.2274429224176</v>
      </c>
      <c r="W6" s="72">
        <f>IF(RES_hh_emi_in!W6=0,0,1000000*RES_hh_emi_in!W6/RES_hh_num_in!W6)</f>
        <v>1296.6482347221627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5230.7834632802906</v>
      </c>
      <c r="D7" s="72">
        <f>IF(RES_hh_emi_in!D7=0,0,1000000*RES_hh_emi_in!D7/RES_hh_num_in!D7)</f>
        <v>5010.3557911466951</v>
      </c>
      <c r="E7" s="72">
        <f>IF(RES_hh_emi_in!E7=0,0,1000000*RES_hh_emi_in!E7/RES_hh_num_in!E7)</f>
        <v>5164.8466246899025</v>
      </c>
      <c r="F7" s="72">
        <f>IF(RES_hh_emi_in!F7=0,0,1000000*RES_hh_emi_in!F7/RES_hh_num_in!F7)</f>
        <v>5120.8519791747658</v>
      </c>
      <c r="G7" s="72">
        <f>IF(RES_hh_emi_in!G7=0,0,1000000*RES_hh_emi_in!G7/RES_hh_num_in!G7)</f>
        <v>5324.4567958445341</v>
      </c>
      <c r="H7" s="72">
        <f>IF(RES_hh_emi_in!H7=0,0,1000000*RES_hh_emi_in!H7/RES_hh_num_in!H7)</f>
        <v>5048.0556718156658</v>
      </c>
      <c r="I7" s="72">
        <f>IF(RES_hh_emi_in!I7=0,0,1000000*RES_hh_emi_in!I7/RES_hh_num_in!I7)</f>
        <v>4737.8913544607685</v>
      </c>
      <c r="J7" s="72">
        <f>IF(RES_hh_emi_in!J7=0,0,1000000*RES_hh_emi_in!J7/RES_hh_num_in!J7)</f>
        <v>4957.4124972467334</v>
      </c>
      <c r="K7" s="72">
        <f>IF(RES_hh_emi_in!K7=0,0,1000000*RES_hh_emi_in!K7/RES_hh_num_in!K7)</f>
        <v>4462.2790521606339</v>
      </c>
      <c r="L7" s="72">
        <f>IF(RES_hh_emi_in!L7=0,0,1000000*RES_hh_emi_in!L7/RES_hh_num_in!L7)</f>
        <v>4545.4693186733448</v>
      </c>
      <c r="M7" s="72">
        <f>IF(RES_hh_emi_in!M7=0,0,1000000*RES_hh_emi_in!M7/RES_hh_num_in!M7)</f>
        <v>3848.9466190543317</v>
      </c>
      <c r="N7" s="72">
        <f>IF(RES_hh_emi_in!N7=0,0,1000000*RES_hh_emi_in!N7/RES_hh_num_in!N7)</f>
        <v>3270.5975443284397</v>
      </c>
      <c r="O7" s="72">
        <f>IF(RES_hh_emi_in!O7=0,0,1000000*RES_hh_emi_in!O7/RES_hh_num_in!O7)</f>
        <v>2951.7200406991092</v>
      </c>
      <c r="P7" s="72">
        <f>IF(RES_hh_emi_in!P7=0,0,1000000*RES_hh_emi_in!P7/RES_hh_num_in!P7)</f>
        <v>2364.7507648373926</v>
      </c>
      <c r="Q7" s="72">
        <f>IF(RES_hh_emi_in!Q7=0,0,1000000*RES_hh_emi_in!Q7/RES_hh_num_in!Q7)</f>
        <v>2446.6467340584118</v>
      </c>
      <c r="R7" s="72">
        <f>IF(RES_hh_emi_in!R7=0,0,1000000*RES_hh_emi_in!R7/RES_hh_num_in!R7)</f>
        <v>2442.7875973594232</v>
      </c>
      <c r="S7" s="72">
        <f>IF(RES_hh_emi_in!S7=0,0,1000000*RES_hh_emi_in!S7/RES_hh_num_in!S7)</f>
        <v>2210.7343027288703</v>
      </c>
      <c r="T7" s="72">
        <f>IF(RES_hh_emi_in!T7=0,0,1000000*RES_hh_emi_in!T7/RES_hh_num_in!T7)</f>
        <v>2218.5929588907175</v>
      </c>
      <c r="U7" s="72">
        <f>IF(RES_hh_emi_in!U7=0,0,1000000*RES_hh_emi_in!U7/RES_hh_num_in!U7)</f>
        <v>2024.2942468183851</v>
      </c>
      <c r="V7" s="72">
        <f>IF(RES_hh_emi_in!V7=0,0,1000000*RES_hh_emi_in!V7/RES_hh_num_in!V7)</f>
        <v>2110.0771364850389</v>
      </c>
      <c r="W7" s="72">
        <f>IF(RES_hh_emi_in!W7=0,0,1000000*RES_hh_emi_in!W7/RES_hh_num_in!W7)</f>
        <v>1640.0735034799284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3377.3425737747029</v>
      </c>
      <c r="D8" s="72">
        <f>IF(RES_hh_emi_in!D8=0,0,1000000*RES_hh_emi_in!D8/RES_hh_num_in!D8)</f>
        <v>3101.7458395730332</v>
      </c>
      <c r="E8" s="72">
        <f>IF(RES_hh_emi_in!E8=0,0,1000000*RES_hh_emi_in!E8/RES_hh_num_in!E8)</f>
        <v>3304.9872015185624</v>
      </c>
      <c r="F8" s="72">
        <f>IF(RES_hh_emi_in!F8=0,0,1000000*RES_hh_emi_in!F8/RES_hh_num_in!F8)</f>
        <v>3430.5648874598296</v>
      </c>
      <c r="G8" s="72">
        <f>IF(RES_hh_emi_in!G8=0,0,1000000*RES_hh_emi_in!G8/RES_hh_num_in!G8)</f>
        <v>3341.3535873769115</v>
      </c>
      <c r="H8" s="72">
        <f>IF(RES_hh_emi_in!H8=0,0,1000000*RES_hh_emi_in!H8/RES_hh_num_in!H8)</f>
        <v>3320.9818173783156</v>
      </c>
      <c r="I8" s="72">
        <f>IF(RES_hh_emi_in!I8=0,0,1000000*RES_hh_emi_in!I8/RES_hh_num_in!I8)</f>
        <v>2965.8510939776093</v>
      </c>
      <c r="J8" s="72">
        <f>IF(RES_hh_emi_in!J8=0,0,1000000*RES_hh_emi_in!J8/RES_hh_num_in!J8)</f>
        <v>3201.7462166123278</v>
      </c>
      <c r="K8" s="72">
        <f>IF(RES_hh_emi_in!K8=0,0,1000000*RES_hh_emi_in!K8/RES_hh_num_in!K8)</f>
        <v>2861.1384148449511</v>
      </c>
      <c r="L8" s="72">
        <f>IF(RES_hh_emi_in!L8=0,0,1000000*RES_hh_emi_in!L8/RES_hh_num_in!L8)</f>
        <v>3050.9740787553524</v>
      </c>
      <c r="M8" s="72">
        <f>IF(RES_hh_emi_in!M8=0,0,1000000*RES_hh_emi_in!M8/RES_hh_num_in!M8)</f>
        <v>2279.7788046074397</v>
      </c>
      <c r="N8" s="72">
        <f>IF(RES_hh_emi_in!N8=0,0,1000000*RES_hh_emi_in!N8/RES_hh_num_in!N8)</f>
        <v>2189.0467458613766</v>
      </c>
      <c r="O8" s="72">
        <f>IF(RES_hh_emi_in!O8=0,0,1000000*RES_hh_emi_in!O8/RES_hh_num_in!O8)</f>
        <v>2070.0127398786653</v>
      </c>
      <c r="P8" s="72">
        <f>IF(RES_hh_emi_in!P8=0,0,1000000*RES_hh_emi_in!P8/RES_hh_num_in!P8)</f>
        <v>1667.757397562709</v>
      </c>
      <c r="Q8" s="72">
        <f>IF(RES_hh_emi_in!Q8=0,0,1000000*RES_hh_emi_in!Q8/RES_hh_num_in!Q8)</f>
        <v>1664.8931951920054</v>
      </c>
      <c r="R8" s="72">
        <f>IF(RES_hh_emi_in!R8=0,0,1000000*RES_hh_emi_in!R8/RES_hh_num_in!R8)</f>
        <v>1621.2141727836245</v>
      </c>
      <c r="S8" s="72">
        <f>IF(RES_hh_emi_in!S8=0,0,1000000*RES_hh_emi_in!S8/RES_hh_num_in!S8)</f>
        <v>1487.3401478999003</v>
      </c>
      <c r="T8" s="72">
        <f>IF(RES_hh_emi_in!T8=0,0,1000000*RES_hh_emi_in!T8/RES_hh_num_in!T8)</f>
        <v>1549.7110362775545</v>
      </c>
      <c r="U8" s="72">
        <f>IF(RES_hh_emi_in!U8=0,0,1000000*RES_hh_emi_in!U8/RES_hh_num_in!U8)</f>
        <v>1417.8471647610174</v>
      </c>
      <c r="V8" s="72">
        <f>IF(RES_hh_emi_in!V8=0,0,1000000*RES_hh_emi_in!V8/RES_hh_num_in!V8)</f>
        <v>1345.5110148462793</v>
      </c>
      <c r="W8" s="72">
        <f>IF(RES_hh_emi_in!W8=0,0,1000000*RES_hh_emi_in!W8/RES_hh_num_in!W8)</f>
        <v>1145.6657623357798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618.475097753054</v>
      </c>
      <c r="D17" s="69">
        <f>IF(RES_hh_emi_in!D17=0,0,1000000*RES_hh_emi_in!D17/RES_hh_num_in!D17)</f>
        <v>594.7771396761301</v>
      </c>
      <c r="E17" s="69">
        <f>IF(RES_hh_emi_in!E17=0,0,1000000*RES_hh_emi_in!E17/RES_hh_num_in!E17)</f>
        <v>539.36699604325634</v>
      </c>
      <c r="F17" s="69">
        <f>IF(RES_hh_emi_in!F17=0,0,1000000*RES_hh_emi_in!F17/RES_hh_num_in!F17)</f>
        <v>453.83072400101219</v>
      </c>
      <c r="G17" s="69">
        <f>IF(RES_hh_emi_in!G17=0,0,1000000*RES_hh_emi_in!G17/RES_hh_num_in!G17)</f>
        <v>464.62965624923658</v>
      </c>
      <c r="H17" s="69">
        <f>IF(RES_hh_emi_in!H17=0,0,1000000*RES_hh_emi_in!H17/RES_hh_num_in!H17)</f>
        <v>367.94073598618053</v>
      </c>
      <c r="I17" s="69">
        <f>IF(RES_hh_emi_in!I17=0,0,1000000*RES_hh_emi_in!I17/RES_hh_num_in!I17)</f>
        <v>529.61514997263191</v>
      </c>
      <c r="J17" s="69">
        <f>IF(RES_hh_emi_in!J17=0,0,1000000*RES_hh_emi_in!J17/RES_hh_num_in!J17)</f>
        <v>591.79718957704461</v>
      </c>
      <c r="K17" s="69">
        <f>IF(RES_hh_emi_in!K17=0,0,1000000*RES_hh_emi_in!K17/RES_hh_num_in!K17)</f>
        <v>547.30952839973861</v>
      </c>
      <c r="L17" s="69">
        <f>IF(RES_hh_emi_in!L17=0,0,1000000*RES_hh_emi_in!L17/RES_hh_num_in!L17)</f>
        <v>532.28324717052794</v>
      </c>
      <c r="M17" s="69">
        <f>IF(RES_hh_emi_in!M17=0,0,1000000*RES_hh_emi_in!M17/RES_hh_num_in!M17)</f>
        <v>413.33636999843668</v>
      </c>
      <c r="N17" s="69">
        <f>IF(RES_hh_emi_in!N17=0,0,1000000*RES_hh_emi_in!N17/RES_hh_num_in!N17)</f>
        <v>439.99769735991316</v>
      </c>
      <c r="O17" s="69">
        <f>IF(RES_hh_emi_in!O17=0,0,1000000*RES_hh_emi_in!O17/RES_hh_num_in!O17)</f>
        <v>426.77452546561472</v>
      </c>
      <c r="P17" s="69">
        <f>IF(RES_hh_emi_in!P17=0,0,1000000*RES_hh_emi_in!P17/RES_hh_num_in!P17)</f>
        <v>384.05557198970519</v>
      </c>
      <c r="Q17" s="69">
        <f>IF(RES_hh_emi_in!Q17=0,0,1000000*RES_hh_emi_in!Q17/RES_hh_num_in!Q17)</f>
        <v>492.8411735269097</v>
      </c>
      <c r="R17" s="69">
        <f>IF(RES_hh_emi_in!R17=0,0,1000000*RES_hh_emi_in!R17/RES_hh_num_in!R17)</f>
        <v>511.30717771683999</v>
      </c>
      <c r="S17" s="69">
        <f>IF(RES_hh_emi_in!S17=0,0,1000000*RES_hh_emi_in!S17/RES_hh_num_in!S17)</f>
        <v>516.26377447686104</v>
      </c>
      <c r="T17" s="69">
        <f>IF(RES_hh_emi_in!T17=0,0,1000000*RES_hh_emi_in!T17/RES_hh_num_in!T17)</f>
        <v>517.51474737409569</v>
      </c>
      <c r="U17" s="69">
        <f>IF(RES_hh_emi_in!U17=0,0,1000000*RES_hh_emi_in!U17/RES_hh_num_in!U17)</f>
        <v>468.14436008874452</v>
      </c>
      <c r="V17" s="69">
        <f>IF(RES_hh_emi_in!V17=0,0,1000000*RES_hh_emi_in!V17/RES_hh_num_in!V17)</f>
        <v>515.56370004754297</v>
      </c>
      <c r="W17" s="69">
        <f>IF(RES_hh_emi_in!W17=0,0,1000000*RES_hh_emi_in!W17/RES_hh_num_in!W17)</f>
        <v>423.80554627224507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994.31266381570958</v>
      </c>
      <c r="D18" s="72">
        <f>IF(RES_hh_emi_in!D18=0,0,1000000*RES_hh_emi_in!D18/RES_hh_num_in!D18)</f>
        <v>1029.4325262813047</v>
      </c>
      <c r="E18" s="72">
        <f>IF(RES_hh_emi_in!E18=0,0,1000000*RES_hh_emi_in!E18/RES_hh_num_in!E18)</f>
        <v>927.99816205171305</v>
      </c>
      <c r="F18" s="72">
        <f>IF(RES_hh_emi_in!F18=0,0,1000000*RES_hh_emi_in!F18/RES_hh_num_in!F18)</f>
        <v>924.29388512248852</v>
      </c>
      <c r="G18" s="72">
        <f>IF(RES_hh_emi_in!G18=0,0,1000000*RES_hh_emi_in!G18/RES_hh_num_in!G18)</f>
        <v>898.48009170975104</v>
      </c>
      <c r="H18" s="72">
        <f>IF(RES_hh_emi_in!H18=0,0,1000000*RES_hh_emi_in!H18/RES_hh_num_in!H18)</f>
        <v>855.09529838538674</v>
      </c>
      <c r="I18" s="72">
        <f>IF(RES_hh_emi_in!I18=0,0,1000000*RES_hh_emi_in!I18/RES_hh_num_in!I18)</f>
        <v>853.45349010215455</v>
      </c>
      <c r="J18" s="72">
        <f>IF(RES_hh_emi_in!J18=0,0,1000000*RES_hh_emi_in!J18/RES_hh_num_in!J18)</f>
        <v>864.13379715410883</v>
      </c>
      <c r="K18" s="72">
        <f>IF(RES_hh_emi_in!K18=0,0,1000000*RES_hh_emi_in!K18/RES_hh_num_in!K18)</f>
        <v>987.48659264918467</v>
      </c>
      <c r="L18" s="72">
        <f>IF(RES_hh_emi_in!L18=0,0,1000000*RES_hh_emi_in!L18/RES_hh_num_in!L18)</f>
        <v>874.20515484465398</v>
      </c>
      <c r="M18" s="72">
        <f>IF(RES_hh_emi_in!M18=0,0,1000000*RES_hh_emi_in!M18/RES_hh_num_in!M18)</f>
        <v>893.4040831969055</v>
      </c>
      <c r="N18" s="72">
        <f>IF(RES_hh_emi_in!N18=0,0,1000000*RES_hh_emi_in!N18/RES_hh_num_in!N18)</f>
        <v>899.24705758056325</v>
      </c>
      <c r="O18" s="72">
        <f>IF(RES_hh_emi_in!O18=0,0,1000000*RES_hh_emi_in!O18/RES_hh_num_in!O18)</f>
        <v>890.99292207935548</v>
      </c>
      <c r="P18" s="72">
        <f>IF(RES_hh_emi_in!P18=0,0,1000000*RES_hh_emi_in!P18/RES_hh_num_in!P18)</f>
        <v>875.65233998529243</v>
      </c>
      <c r="Q18" s="72">
        <f>IF(RES_hh_emi_in!Q18=0,0,1000000*RES_hh_emi_in!Q18/RES_hh_num_in!Q18)</f>
        <v>862.52367572189735</v>
      </c>
      <c r="R18" s="72">
        <f>IF(RES_hh_emi_in!R18=0,0,1000000*RES_hh_emi_in!R18/RES_hh_num_in!R18)</f>
        <v>887.78187877382402</v>
      </c>
      <c r="S18" s="72">
        <f>IF(RES_hh_emi_in!S18=0,0,1000000*RES_hh_emi_in!S18/RES_hh_num_in!S18)</f>
        <v>0</v>
      </c>
      <c r="T18" s="72">
        <f>IF(RES_hh_emi_in!T18=0,0,1000000*RES_hh_emi_in!T18/RES_hh_num_in!T18)</f>
        <v>861.00017767689133</v>
      </c>
      <c r="U18" s="72">
        <f>IF(RES_hh_emi_in!U18=0,0,1000000*RES_hh_emi_in!U18/RES_hh_num_in!U18)</f>
        <v>819.39356142169504</v>
      </c>
      <c r="V18" s="72">
        <f>IF(RES_hh_emi_in!V18=0,0,1000000*RES_hh_emi_in!V18/RES_hh_num_in!V18)</f>
        <v>864.88739965355524</v>
      </c>
      <c r="W18" s="72">
        <f>IF(RES_hh_emi_in!W18=0,0,1000000*RES_hh_emi_in!W18/RES_hh_num_in!W18)</f>
        <v>802.57974193774749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733.39991037209393</v>
      </c>
      <c r="D19" s="72">
        <f>IF(RES_hh_emi_in!D19=0,0,1000000*RES_hh_emi_in!D19/RES_hh_num_in!D19)</f>
        <v>712.17959608345313</v>
      </c>
      <c r="E19" s="72">
        <f>IF(RES_hh_emi_in!E19=0,0,1000000*RES_hh_emi_in!E19/RES_hh_num_in!E19)</f>
        <v>688.39904927479392</v>
      </c>
      <c r="F19" s="72">
        <f>IF(RES_hh_emi_in!F19=0,0,1000000*RES_hh_emi_in!F19/RES_hh_num_in!F19)</f>
        <v>673.14315818030479</v>
      </c>
      <c r="G19" s="72">
        <f>IF(RES_hh_emi_in!G19=0,0,1000000*RES_hh_emi_in!G19/RES_hh_num_in!G19)</f>
        <v>657.79116163216929</v>
      </c>
      <c r="H19" s="72">
        <f>IF(RES_hh_emi_in!H19=0,0,1000000*RES_hh_emi_in!H19/RES_hh_num_in!H19)</f>
        <v>647.05445558308338</v>
      </c>
      <c r="I19" s="72">
        <f>IF(RES_hh_emi_in!I19=0,0,1000000*RES_hh_emi_in!I19/RES_hh_num_in!I19)</f>
        <v>649.7661702239559</v>
      </c>
      <c r="J19" s="72">
        <f>IF(RES_hh_emi_in!J19=0,0,1000000*RES_hh_emi_in!J19/RES_hh_num_in!J19)</f>
        <v>644.17211585174584</v>
      </c>
      <c r="K19" s="72">
        <f>IF(RES_hh_emi_in!K19=0,0,1000000*RES_hh_emi_in!K19/RES_hh_num_in!K19)</f>
        <v>646.03942256744597</v>
      </c>
      <c r="L19" s="72">
        <f>IF(RES_hh_emi_in!L19=0,0,1000000*RES_hh_emi_in!L19/RES_hh_num_in!L19)</f>
        <v>645.10564514078578</v>
      </c>
      <c r="M19" s="72">
        <f>IF(RES_hh_emi_in!M19=0,0,1000000*RES_hh_emi_in!M19/RES_hh_num_in!M19)</f>
        <v>676.37494595989119</v>
      </c>
      <c r="N19" s="72">
        <f>IF(RES_hh_emi_in!N19=0,0,1000000*RES_hh_emi_in!N19/RES_hh_num_in!N19)</f>
        <v>614.51376779284612</v>
      </c>
      <c r="O19" s="72">
        <f>IF(RES_hh_emi_in!O19=0,0,1000000*RES_hh_emi_in!O19/RES_hh_num_in!O19)</f>
        <v>655.49775922059155</v>
      </c>
      <c r="P19" s="72">
        <f>IF(RES_hh_emi_in!P19=0,0,1000000*RES_hh_emi_in!P19/RES_hh_num_in!P19)</f>
        <v>576.70659437192251</v>
      </c>
      <c r="Q19" s="72">
        <f>IF(RES_hh_emi_in!Q19=0,0,1000000*RES_hh_emi_in!Q19/RES_hh_num_in!Q19)</f>
        <v>503.25256863244363</v>
      </c>
      <c r="R19" s="72">
        <f>IF(RES_hh_emi_in!R19=0,0,1000000*RES_hh_emi_in!R19/RES_hh_num_in!R19)</f>
        <v>587.11532268409712</v>
      </c>
      <c r="S19" s="72">
        <f>IF(RES_hh_emi_in!S19=0,0,1000000*RES_hh_emi_in!S19/RES_hh_num_in!S19)</f>
        <v>575.28707361488773</v>
      </c>
      <c r="T19" s="72">
        <f>IF(RES_hh_emi_in!T19=0,0,1000000*RES_hh_emi_in!T19/RES_hh_num_in!T19)</f>
        <v>577.78169290503899</v>
      </c>
      <c r="U19" s="72">
        <f>IF(RES_hh_emi_in!U19=0,0,1000000*RES_hh_emi_in!U19/RES_hh_num_in!U19)</f>
        <v>544.20982886597142</v>
      </c>
      <c r="V19" s="72">
        <f>IF(RES_hh_emi_in!V19=0,0,1000000*RES_hh_emi_in!V19/RES_hh_num_in!V19)</f>
        <v>595.91127714415109</v>
      </c>
      <c r="W19" s="72">
        <f>IF(RES_hh_emi_in!W19=0,0,1000000*RES_hh_emi_in!W19/RES_hh_num_in!W19)</f>
        <v>525.8348482829366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965.1780732133052</v>
      </c>
      <c r="D20" s="72">
        <f>IF(RES_hh_emi_in!D20=0,0,1000000*RES_hh_emi_in!D20/RES_hh_num_in!D20)</f>
        <v>950.72101357881979</v>
      </c>
      <c r="E20" s="72">
        <f>IF(RES_hh_emi_in!E20=0,0,1000000*RES_hh_emi_in!E20/RES_hh_num_in!E20)</f>
        <v>893.96718108394327</v>
      </c>
      <c r="F20" s="72">
        <f>IF(RES_hh_emi_in!F20=0,0,1000000*RES_hh_emi_in!F20/RES_hh_num_in!F20)</f>
        <v>886.9787620193481</v>
      </c>
      <c r="G20" s="72">
        <f>IF(RES_hh_emi_in!G20=0,0,1000000*RES_hh_emi_in!G20/RES_hh_num_in!G20)</f>
        <v>854.13800296274189</v>
      </c>
      <c r="H20" s="72">
        <f>IF(RES_hh_emi_in!H20=0,0,1000000*RES_hh_emi_in!H20/RES_hh_num_in!H20)</f>
        <v>805.98900501234186</v>
      </c>
      <c r="I20" s="72">
        <f>IF(RES_hh_emi_in!I20=0,0,1000000*RES_hh_emi_in!I20/RES_hh_num_in!I20)</f>
        <v>818.97864549235283</v>
      </c>
      <c r="J20" s="72">
        <f>IF(RES_hh_emi_in!J20=0,0,1000000*RES_hh_emi_in!J20/RES_hh_num_in!J20)</f>
        <v>840.52969313660662</v>
      </c>
      <c r="K20" s="72">
        <f>IF(RES_hh_emi_in!K20=0,0,1000000*RES_hh_emi_in!K20/RES_hh_num_in!K20)</f>
        <v>849.72835825567438</v>
      </c>
      <c r="L20" s="72">
        <f>IF(RES_hh_emi_in!L20=0,0,1000000*RES_hh_emi_in!L20/RES_hh_num_in!L20)</f>
        <v>823.93227913906071</v>
      </c>
      <c r="M20" s="72">
        <f>IF(RES_hh_emi_in!M20=0,0,1000000*RES_hh_emi_in!M20/RES_hh_num_in!M20)</f>
        <v>858.79887416252018</v>
      </c>
      <c r="N20" s="72">
        <f>IF(RES_hh_emi_in!N20=0,0,1000000*RES_hh_emi_in!N20/RES_hh_num_in!N20)</f>
        <v>847.94619124443159</v>
      </c>
      <c r="O20" s="72">
        <f>IF(RES_hh_emi_in!O20=0,0,1000000*RES_hh_emi_in!O20/RES_hh_num_in!O20)</f>
        <v>772.04729256651081</v>
      </c>
      <c r="P20" s="72">
        <f>IF(RES_hh_emi_in!P20=0,0,1000000*RES_hh_emi_in!P20/RES_hh_num_in!P20)</f>
        <v>698.72558883393242</v>
      </c>
      <c r="Q20" s="72">
        <f>IF(RES_hh_emi_in!Q20=0,0,1000000*RES_hh_emi_in!Q20/RES_hh_num_in!Q20)</f>
        <v>692.40439378488679</v>
      </c>
      <c r="R20" s="72">
        <f>IF(RES_hh_emi_in!R20=0,0,1000000*RES_hh_emi_in!R20/RES_hh_num_in!R20)</f>
        <v>705.86249526326844</v>
      </c>
      <c r="S20" s="72">
        <f>IF(RES_hh_emi_in!S20=0,0,1000000*RES_hh_emi_in!S20/RES_hh_num_in!S20)</f>
        <v>707.41156809282393</v>
      </c>
      <c r="T20" s="72">
        <f>IF(RES_hh_emi_in!T20=0,0,1000000*RES_hh_emi_in!T20/RES_hh_num_in!T20)</f>
        <v>688.99369449887604</v>
      </c>
      <c r="U20" s="72">
        <f>IF(RES_hh_emi_in!U20=0,0,1000000*RES_hh_emi_in!U20/RES_hh_num_in!U20)</f>
        <v>674.32239513034472</v>
      </c>
      <c r="V20" s="72">
        <f>IF(RES_hh_emi_in!V20=0,0,1000000*RES_hh_emi_in!V20/RES_hh_num_in!V20)</f>
        <v>726.38441075907099</v>
      </c>
      <c r="W20" s="72">
        <f>IF(RES_hh_emi_in!W20=0,0,1000000*RES_hh_emi_in!W20/RES_hh_num_in!W20)</f>
        <v>659.75697510979921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658.44783413160587</v>
      </c>
      <c r="D21" s="72">
        <f>IF(RES_hh_emi_in!D21=0,0,1000000*RES_hh_emi_in!D21/RES_hh_num_in!D21)</f>
        <v>620.60229046511438</v>
      </c>
      <c r="E21" s="72">
        <f>IF(RES_hh_emi_in!E21=0,0,1000000*RES_hh_emi_in!E21/RES_hh_num_in!E21)</f>
        <v>601.69222649386006</v>
      </c>
      <c r="F21" s="72">
        <f>IF(RES_hh_emi_in!F21=0,0,1000000*RES_hh_emi_in!F21/RES_hh_num_in!F21)</f>
        <v>622.04613811536592</v>
      </c>
      <c r="G21" s="72">
        <f>IF(RES_hh_emi_in!G21=0,0,1000000*RES_hh_emi_in!G21/RES_hh_num_in!G21)</f>
        <v>560.2551354828197</v>
      </c>
      <c r="H21" s="72">
        <f>IF(RES_hh_emi_in!H21=0,0,1000000*RES_hh_emi_in!H21/RES_hh_num_in!H21)</f>
        <v>551.01855027240867</v>
      </c>
      <c r="I21" s="72">
        <f>IF(RES_hh_emi_in!I21=0,0,1000000*RES_hh_emi_in!I21/RES_hh_num_in!I21)</f>
        <v>531.13144481753341</v>
      </c>
      <c r="J21" s="72">
        <f>IF(RES_hh_emi_in!J21=0,0,1000000*RES_hh_emi_in!J21/RES_hh_num_in!J21)</f>
        <v>559.80551404446862</v>
      </c>
      <c r="K21" s="72">
        <f>IF(RES_hh_emi_in!K21=0,0,1000000*RES_hh_emi_in!K21/RES_hh_num_in!K21)</f>
        <v>554.65053302743138</v>
      </c>
      <c r="L21" s="72">
        <f>IF(RES_hh_emi_in!L21=0,0,1000000*RES_hh_emi_in!L21/RES_hh_num_in!L21)</f>
        <v>575.5443933723833</v>
      </c>
      <c r="M21" s="72">
        <f>IF(RES_hh_emi_in!M21=0,0,1000000*RES_hh_emi_in!M21/RES_hh_num_in!M21)</f>
        <v>522.9860305043062</v>
      </c>
      <c r="N21" s="72">
        <f>IF(RES_hh_emi_in!N21=0,0,1000000*RES_hh_emi_in!N21/RES_hh_num_in!N21)</f>
        <v>563.64984889197433</v>
      </c>
      <c r="O21" s="72">
        <f>IF(RES_hh_emi_in!O21=0,0,1000000*RES_hh_emi_in!O21/RES_hh_num_in!O21)</f>
        <v>538.3084939323993</v>
      </c>
      <c r="P21" s="72">
        <f>IF(RES_hh_emi_in!P21=0,0,1000000*RES_hh_emi_in!P21/RES_hh_num_in!P21)</f>
        <v>492.91435033786337</v>
      </c>
      <c r="Q21" s="72">
        <f>IF(RES_hh_emi_in!Q21=0,0,1000000*RES_hh_emi_in!Q21/RES_hh_num_in!Q21)</f>
        <v>473.11201575457915</v>
      </c>
      <c r="R21" s="72">
        <f>IF(RES_hh_emi_in!R21=0,0,1000000*RES_hh_emi_in!R21/RES_hh_num_in!R21)</f>
        <v>474.08066932008217</v>
      </c>
      <c r="S21" s="72">
        <f>IF(RES_hh_emi_in!S21=0,0,1000000*RES_hh_emi_in!S21/RES_hh_num_in!S21)</f>
        <v>486.63008373445945</v>
      </c>
      <c r="T21" s="72">
        <f>IF(RES_hh_emi_in!T21=0,0,1000000*RES_hh_emi_in!T21/RES_hh_num_in!T21)</f>
        <v>497.56928103321241</v>
      </c>
      <c r="U21" s="72">
        <f>IF(RES_hh_emi_in!U21=0,0,1000000*RES_hh_emi_in!U21/RES_hh_num_in!U21)</f>
        <v>492.10779417367883</v>
      </c>
      <c r="V21" s="72">
        <f>IF(RES_hh_emi_in!V21=0,0,1000000*RES_hh_emi_in!V21/RES_hh_num_in!V21)</f>
        <v>488.83974538240778</v>
      </c>
      <c r="W21" s="72">
        <f>IF(RES_hh_emi_in!W21=0,0,1000000*RES_hh_emi_in!W21/RES_hh_num_in!W21)</f>
        <v>485.56030219988361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14.117274173215645</v>
      </c>
      <c r="D27" s="69">
        <f>IF(RES_hh_emi_in!D27=0,0,1000000*RES_hh_emi_in!D27/RES_hh_num_in!D27)</f>
        <v>18.589241345277077</v>
      </c>
      <c r="E27" s="69">
        <f>IF(RES_hh_emi_in!E27=0,0,1000000*RES_hh_emi_in!E27/RES_hh_num_in!E27)</f>
        <v>20.876232499200142</v>
      </c>
      <c r="F27" s="69">
        <f>IF(RES_hh_emi_in!F27=0,0,1000000*RES_hh_emi_in!F27/RES_hh_num_in!F27)</f>
        <v>21.988086069186469</v>
      </c>
      <c r="G27" s="69">
        <f>IF(RES_hh_emi_in!G27=0,0,1000000*RES_hh_emi_in!G27/RES_hh_num_in!G27)</f>
        <v>13.810222698504608</v>
      </c>
      <c r="H27" s="69">
        <f>IF(RES_hh_emi_in!H27=0,0,1000000*RES_hh_emi_in!H27/RES_hh_num_in!H27)</f>
        <v>15.711922031989282</v>
      </c>
      <c r="I27" s="69">
        <f>IF(RES_hh_emi_in!I27=0,0,1000000*RES_hh_emi_in!I27/RES_hh_num_in!I27)</f>
        <v>12.524495567687717</v>
      </c>
      <c r="J27" s="69">
        <f>IF(RES_hh_emi_in!J27=0,0,1000000*RES_hh_emi_in!J27/RES_hh_num_in!J27)</f>
        <v>15.916844737027953</v>
      </c>
      <c r="K27" s="69">
        <f>IF(RES_hh_emi_in!K27=0,0,1000000*RES_hh_emi_in!K27/RES_hh_num_in!K27)</f>
        <v>12.947311383191755</v>
      </c>
      <c r="L27" s="69">
        <f>IF(RES_hh_emi_in!L27=0,0,1000000*RES_hh_emi_in!L27/RES_hh_num_in!L27)</f>
        <v>19.818063211400027</v>
      </c>
      <c r="M27" s="69">
        <f>IF(RES_hh_emi_in!M27=0,0,1000000*RES_hh_emi_in!M27/RES_hh_num_in!M27)</f>
        <v>19.674034709753872</v>
      </c>
      <c r="N27" s="69">
        <f>IF(RES_hh_emi_in!N27=0,0,1000000*RES_hh_emi_in!N27/RES_hh_num_in!N27)</f>
        <v>17.251197325142591</v>
      </c>
      <c r="O27" s="69">
        <f>IF(RES_hh_emi_in!O27=0,0,1000000*RES_hh_emi_in!O27/RES_hh_num_in!O27)</f>
        <v>17.67774161759127</v>
      </c>
      <c r="P27" s="69">
        <f>IF(RES_hh_emi_in!P27=0,0,1000000*RES_hh_emi_in!P27/RES_hh_num_in!P27)</f>
        <v>15.898815035822551</v>
      </c>
      <c r="Q27" s="69">
        <f>IF(RES_hh_emi_in!Q27=0,0,1000000*RES_hh_emi_in!Q27/RES_hh_num_in!Q27)</f>
        <v>14.859990047409978</v>
      </c>
      <c r="R27" s="69">
        <f>IF(RES_hh_emi_in!R27=0,0,1000000*RES_hh_emi_in!R27/RES_hh_num_in!R27)</f>
        <v>17.168710878099464</v>
      </c>
      <c r="S27" s="69">
        <f>IF(RES_hh_emi_in!S27=0,0,1000000*RES_hh_emi_in!S27/RES_hh_num_in!S27)</f>
        <v>17.73824526717252</v>
      </c>
      <c r="T27" s="69">
        <f>IF(RES_hh_emi_in!T27=0,0,1000000*RES_hh_emi_in!T27/RES_hh_num_in!T27)</f>
        <v>15.689920306891981</v>
      </c>
      <c r="U27" s="69">
        <f>IF(RES_hh_emi_in!U27=0,0,1000000*RES_hh_emi_in!U27/RES_hh_num_in!U27)</f>
        <v>15.591097251327563</v>
      </c>
      <c r="V27" s="69">
        <f>IF(RES_hh_emi_in!V27=0,0,1000000*RES_hh_emi_in!V27/RES_hh_num_in!V27)</f>
        <v>10.37034017354663</v>
      </c>
      <c r="W27" s="69">
        <f>IF(RES_hh_emi_in!W27=0,0,1000000*RES_hh_emi_in!W27/RES_hh_num_in!W27)</f>
        <v>13.49328869590437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133.05055699879048</v>
      </c>
      <c r="D29" s="72">
        <f>IF(RES_hh_emi_in!D29=0,0,1000000*RES_hh_emi_in!D29/RES_hh_num_in!D29)</f>
        <v>131.78398301731227</v>
      </c>
      <c r="E29" s="72">
        <f>IF(RES_hh_emi_in!E29=0,0,1000000*RES_hh_emi_in!E29/RES_hh_num_in!E29)</f>
        <v>131.49582418295367</v>
      </c>
      <c r="F29" s="72">
        <f>IF(RES_hh_emi_in!F29=0,0,1000000*RES_hh_emi_in!F29/RES_hh_num_in!F29)</f>
        <v>127.69936043996088</v>
      </c>
      <c r="G29" s="72">
        <f>IF(RES_hh_emi_in!G29=0,0,1000000*RES_hh_emi_in!G29/RES_hh_num_in!G29)</f>
        <v>128.12272714237835</v>
      </c>
      <c r="H29" s="72">
        <f>IF(RES_hh_emi_in!H29=0,0,1000000*RES_hh_emi_in!H29/RES_hh_num_in!H29)</f>
        <v>123.96325208387212</v>
      </c>
      <c r="I29" s="72">
        <f>IF(RES_hh_emi_in!I29=0,0,1000000*RES_hh_emi_in!I29/RES_hh_num_in!I29)</f>
        <v>124.43132075927882</v>
      </c>
      <c r="J29" s="72">
        <f>IF(RES_hh_emi_in!J29=0,0,1000000*RES_hh_emi_in!J29/RES_hh_num_in!J29)</f>
        <v>121.38911470703589</v>
      </c>
      <c r="K29" s="72">
        <f>IF(RES_hh_emi_in!K29=0,0,1000000*RES_hh_emi_in!K29/RES_hh_num_in!K29)</f>
        <v>116.74708939113293</v>
      </c>
      <c r="L29" s="72">
        <f>IF(RES_hh_emi_in!L29=0,0,1000000*RES_hh_emi_in!L29/RES_hh_num_in!L29)</f>
        <v>118.2453849097279</v>
      </c>
      <c r="M29" s="72">
        <f>IF(RES_hh_emi_in!M29=0,0,1000000*RES_hh_emi_in!M29/RES_hh_num_in!M29)</f>
        <v>118.83735583502651</v>
      </c>
      <c r="N29" s="72">
        <f>IF(RES_hh_emi_in!N29=0,0,1000000*RES_hh_emi_in!N29/RES_hh_num_in!N29)</f>
        <v>118.84248199889539</v>
      </c>
      <c r="O29" s="72">
        <f>IF(RES_hh_emi_in!O29=0,0,1000000*RES_hh_emi_in!O29/RES_hh_num_in!O29)</f>
        <v>120.10396899080146</v>
      </c>
      <c r="P29" s="72">
        <f>IF(RES_hh_emi_in!P29=0,0,1000000*RES_hh_emi_in!P29/RES_hh_num_in!P29)</f>
        <v>114.91445438109821</v>
      </c>
      <c r="Q29" s="72">
        <f>IF(RES_hh_emi_in!Q29=0,0,1000000*RES_hh_emi_in!Q29/RES_hh_num_in!Q29)</f>
        <v>108.13867746843086</v>
      </c>
      <c r="R29" s="72">
        <f>IF(RES_hh_emi_in!R29=0,0,1000000*RES_hh_emi_in!R29/RES_hh_num_in!R29)</f>
        <v>126.59997806700466</v>
      </c>
      <c r="S29" s="72">
        <f>IF(RES_hh_emi_in!S29=0,0,1000000*RES_hh_emi_in!S29/RES_hh_num_in!S29)</f>
        <v>123.58724728643865</v>
      </c>
      <c r="T29" s="72">
        <f>IF(RES_hh_emi_in!T29=0,0,1000000*RES_hh_emi_in!T29/RES_hh_num_in!T29)</f>
        <v>128.97352053189863</v>
      </c>
      <c r="U29" s="72">
        <f>IF(RES_hh_emi_in!U29=0,0,1000000*RES_hh_emi_in!U29/RES_hh_num_in!U29)</f>
        <v>122.42649497689774</v>
      </c>
      <c r="V29" s="72">
        <f>IF(RES_hh_emi_in!V29=0,0,1000000*RES_hh_emi_in!V29/RES_hh_num_in!V29)</f>
        <v>135.20155497152166</v>
      </c>
      <c r="W29" s="72">
        <f>IF(RES_hh_emi_in!W29=0,0,1000000*RES_hh_emi_in!W29/RES_hh_num_in!W29)</f>
        <v>117.72833707394871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120.24720090318806</v>
      </c>
      <c r="D30" s="72">
        <f>IF(RES_hh_emi_in!D30=0,0,1000000*RES_hh_emi_in!D30/RES_hh_num_in!D30)</f>
        <v>114.30753371273407</v>
      </c>
      <c r="E30" s="72">
        <f>IF(RES_hh_emi_in!E30=0,0,1000000*RES_hh_emi_in!E30/RES_hh_num_in!E30)</f>
        <v>118.33027734818219</v>
      </c>
      <c r="F30" s="72">
        <f>IF(RES_hh_emi_in!F30=0,0,1000000*RES_hh_emi_in!F30/RES_hh_num_in!F30)</f>
        <v>121.31674658972763</v>
      </c>
      <c r="G30" s="72">
        <f>IF(RES_hh_emi_in!G30=0,0,1000000*RES_hh_emi_in!G30/RES_hh_num_in!G30)</f>
        <v>111.99831735655924</v>
      </c>
      <c r="H30" s="72">
        <f>IF(RES_hh_emi_in!H30=0,0,1000000*RES_hh_emi_in!H30/RES_hh_num_in!H30)</f>
        <v>111.86568418950478</v>
      </c>
      <c r="I30" s="72">
        <f>IF(RES_hh_emi_in!I30=0,0,1000000*RES_hh_emi_in!I30/RES_hh_num_in!I30)</f>
        <v>109.10019612361356</v>
      </c>
      <c r="J30" s="72">
        <f>IF(RES_hh_emi_in!J30=0,0,1000000*RES_hh_emi_in!J30/RES_hh_num_in!J30)</f>
        <v>108.32486364708055</v>
      </c>
      <c r="K30" s="72">
        <f>IF(RES_hh_emi_in!K30=0,0,1000000*RES_hh_emi_in!K30/RES_hh_num_in!K30)</f>
        <v>103.717488847667</v>
      </c>
      <c r="L30" s="72">
        <f>IF(RES_hh_emi_in!L30=0,0,1000000*RES_hh_emi_in!L30/RES_hh_num_in!L30)</f>
        <v>108.38372926637392</v>
      </c>
      <c r="M30" s="72">
        <f>IF(RES_hh_emi_in!M30=0,0,1000000*RES_hh_emi_in!M30/RES_hh_num_in!M30)</f>
        <v>106.97781732875315</v>
      </c>
      <c r="N30" s="72">
        <f>IF(RES_hh_emi_in!N30=0,0,1000000*RES_hh_emi_in!N30/RES_hh_num_in!N30)</f>
        <v>105.23999624619135</v>
      </c>
      <c r="O30" s="72">
        <f>IF(RES_hh_emi_in!O30=0,0,1000000*RES_hh_emi_in!O30/RES_hh_num_in!O30)</f>
        <v>105.23372574576841</v>
      </c>
      <c r="P30" s="72">
        <f>IF(RES_hh_emi_in!P30=0,0,1000000*RES_hh_emi_in!P30/RES_hh_num_in!P30)</f>
        <v>105.77491939246293</v>
      </c>
      <c r="Q30" s="72">
        <f>IF(RES_hh_emi_in!Q30=0,0,1000000*RES_hh_emi_in!Q30/RES_hh_num_in!Q30)</f>
        <v>106.10881502247226</v>
      </c>
      <c r="R30" s="72">
        <f>IF(RES_hh_emi_in!R30=0,0,1000000*RES_hh_emi_in!R30/RES_hh_num_in!R30)</f>
        <v>105.74705557751865</v>
      </c>
      <c r="S30" s="72">
        <f>IF(RES_hh_emi_in!S30=0,0,1000000*RES_hh_emi_in!S30/RES_hh_num_in!S30)</f>
        <v>107.68299042203384</v>
      </c>
      <c r="T30" s="72">
        <f>IF(RES_hh_emi_in!T30=0,0,1000000*RES_hh_emi_in!T30/RES_hh_num_in!T30)</f>
        <v>108.50619124631912</v>
      </c>
      <c r="U30" s="72">
        <f>IF(RES_hh_emi_in!U30=0,0,1000000*RES_hh_emi_in!U30/RES_hh_num_in!U30)</f>
        <v>107.33617294114924</v>
      </c>
      <c r="V30" s="72">
        <f>IF(RES_hh_emi_in!V30=0,0,1000000*RES_hh_emi_in!V30/RES_hh_num_in!V30)</f>
        <v>107.90839297325863</v>
      </c>
      <c r="W30" s="72">
        <f>IF(RES_hh_emi_in!W30=0,0,1000000*RES_hh_emi_in!W30/RES_hh_num_in!W30)</f>
        <v>109.48332886037022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199.35799370791312</v>
      </c>
      <c r="D3" s="65">
        <f>IF(RES_hh_fech_in!D3=0,0,RES_hh_fech_in!D3/RES_summary!D$21)</f>
        <v>186.20251665356832</v>
      </c>
      <c r="E3" s="65">
        <f>IF(RES_hh_fech_in!E3=0,0,RES_hh_fech_in!E3/RES_summary!E$21)</f>
        <v>187.30864459569725</v>
      </c>
      <c r="F3" s="65">
        <f>IF(RES_hh_fech_in!F3=0,0,RES_hh_fech_in!F3/RES_summary!F$21)</f>
        <v>184.5010175822585</v>
      </c>
      <c r="G3" s="65">
        <f>IF(RES_hh_fech_in!G3=0,0,RES_hh_fech_in!G3/RES_summary!G$21)</f>
        <v>187.42274514135443</v>
      </c>
      <c r="H3" s="65">
        <f>IF(RES_hh_fech_in!H3=0,0,RES_hh_fech_in!H3/RES_summary!H$21)</f>
        <v>178.19018512163814</v>
      </c>
      <c r="I3" s="65">
        <f>IF(RES_hh_fech_in!I3=0,0,RES_hh_fech_in!I3/RES_summary!I$21)</f>
        <v>170.673119895263</v>
      </c>
      <c r="J3" s="65">
        <f>IF(RES_hh_fech_in!J3=0,0,RES_hh_fech_in!J3/RES_summary!J$21)</f>
        <v>177.32055489823875</v>
      </c>
      <c r="K3" s="65">
        <f>IF(RES_hh_fech_in!K3=0,0,RES_hh_fech_in!K3/RES_summary!K$21)</f>
        <v>163.12554560446372</v>
      </c>
      <c r="L3" s="65">
        <f>IF(RES_hh_fech_in!L3=0,0,RES_hh_fech_in!L3/RES_summary!L$21)</f>
        <v>160.55455143866811</v>
      </c>
      <c r="M3" s="65">
        <f>IF(RES_hh_fech_in!M3=0,0,RES_hh_fech_in!M3/RES_summary!M$21)</f>
        <v>128.54390421232162</v>
      </c>
      <c r="N3" s="65">
        <f>IF(RES_hh_fech_in!N3=0,0,RES_hh_fech_in!N3/RES_summary!N$21)</f>
        <v>120.47651669682861</v>
      </c>
      <c r="O3" s="65">
        <f>IF(RES_hh_fech_in!O3=0,0,RES_hh_fech_in!O3/RES_summary!O$21)</f>
        <v>113.81469693416713</v>
      </c>
      <c r="P3" s="65">
        <f>IF(RES_hh_fech_in!P3=0,0,RES_hh_fech_in!P3/RES_summary!P$21)</f>
        <v>94.341118291634075</v>
      </c>
      <c r="Q3" s="65">
        <f>IF(RES_hh_fech_in!Q3=0,0,RES_hh_fech_in!Q3/RES_summary!Q$21)</f>
        <v>96.91387864953181</v>
      </c>
      <c r="R3" s="65">
        <f>IF(RES_hh_fech_in!R3=0,0,RES_hh_fech_in!R3/RES_summary!R$21)</f>
        <v>95.718949862639676</v>
      </c>
      <c r="S3" s="65">
        <f>IF(RES_hh_fech_in!S3=0,0,RES_hh_fech_in!S3/RES_summary!S$21)</f>
        <v>88.535838504026273</v>
      </c>
      <c r="T3" s="65">
        <f>IF(RES_hh_fech_in!T3=0,0,RES_hh_fech_in!T3/RES_summary!T$21)</f>
        <v>88.144860340135779</v>
      </c>
      <c r="U3" s="65">
        <f>IF(RES_hh_fech_in!U3=0,0,RES_hh_fech_in!U3/RES_summary!U$21)</f>
        <v>79.282804002791579</v>
      </c>
      <c r="V3" s="65">
        <f>IF(RES_hh_fech_in!V3=0,0,RES_hh_fech_in!V3/RES_summary!V$21)</f>
        <v>81.878470644689472</v>
      </c>
      <c r="W3" s="65">
        <f>IF(RES_hh_fech_in!W3=0,0,RES_hh_fech_in!W3/RES_summary!W$21)</f>
        <v>66.483125532739251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165.18328639445497</v>
      </c>
      <c r="D4" s="69">
        <f>IF(RES_hh_fech_in!D4=0,0,RES_hh_fech_in!D4/RES_summary!D$21)</f>
        <v>153.32530247770538</v>
      </c>
      <c r="E4" s="69">
        <f>IF(RES_hh_fech_in!E4=0,0,RES_hh_fech_in!E4/RES_summary!E$21)</f>
        <v>156.22923198493507</v>
      </c>
      <c r="F4" s="69">
        <f>IF(RES_hh_fech_in!F4=0,0,RES_hh_fech_in!F4/RES_summary!F$21)</f>
        <v>153.76389449170259</v>
      </c>
      <c r="G4" s="69">
        <f>IF(RES_hh_fech_in!G4=0,0,RES_hh_fech_in!G4/RES_summary!G$21)</f>
        <v>158.33881943086735</v>
      </c>
      <c r="H4" s="69">
        <f>IF(RES_hh_fech_in!H4=0,0,RES_hh_fech_in!H4/RES_summary!H$21)</f>
        <v>150.45650837174523</v>
      </c>
      <c r="I4" s="69">
        <f>IF(RES_hh_fech_in!I4=0,0,RES_hh_fech_in!I4/RES_summary!I$21)</f>
        <v>142.67368671827128</v>
      </c>
      <c r="J4" s="69">
        <f>IF(RES_hh_fech_in!J4=0,0,RES_hh_fech_in!J4/RES_summary!J$21)</f>
        <v>149.00696636878158</v>
      </c>
      <c r="K4" s="69">
        <f>IF(RES_hh_fech_in!K4=0,0,RES_hh_fech_in!K4/RES_summary!K$21)</f>
        <v>134.8121511176669</v>
      </c>
      <c r="L4" s="69">
        <f>IF(RES_hh_fech_in!L4=0,0,RES_hh_fech_in!L4/RES_summary!L$21)</f>
        <v>132.9739360767916</v>
      </c>
      <c r="M4" s="69">
        <f>IF(RES_hh_fech_in!M4=0,0,RES_hh_fech_in!M4/RES_summary!M$21)</f>
        <v>101.97204515493874</v>
      </c>
      <c r="N4" s="69">
        <f>IF(RES_hh_fech_in!N4=0,0,RES_hh_fech_in!N4/RES_summary!N$21)</f>
        <v>93.429972584790008</v>
      </c>
      <c r="O4" s="69">
        <f>IF(RES_hh_fech_in!O4=0,0,RES_hh_fech_in!O4/RES_summary!O$21)</f>
        <v>88.153014259950453</v>
      </c>
      <c r="P4" s="69">
        <f>IF(RES_hh_fech_in!P4=0,0,RES_hh_fech_in!P4/RES_summary!P$21)</f>
        <v>69.985273191219335</v>
      </c>
      <c r="Q4" s="69">
        <f>IF(RES_hh_fech_in!Q4=0,0,RES_hh_fech_in!Q4/RES_summary!Q$21)</f>
        <v>72.598847785967067</v>
      </c>
      <c r="R4" s="69">
        <f>IF(RES_hh_fech_in!R4=0,0,RES_hh_fech_in!R4/RES_summary!R$21)</f>
        <v>71.224897461474768</v>
      </c>
      <c r="S4" s="69">
        <f>IF(RES_hh_fech_in!S4=0,0,RES_hh_fech_in!S4/RES_summary!S$21)</f>
        <v>64.054709496810673</v>
      </c>
      <c r="T4" s="69">
        <f>IF(RES_hh_fech_in!T4=0,0,RES_hh_fech_in!T4/RES_summary!T$21)</f>
        <v>64.016501510931619</v>
      </c>
      <c r="U4" s="69">
        <f>IF(RES_hh_fech_in!U4=0,0,RES_hh_fech_in!U4/RES_summary!U$21)</f>
        <v>55.771611570898045</v>
      </c>
      <c r="V4" s="69">
        <f>IF(RES_hh_fech_in!V4=0,0,RES_hh_fech_in!V4/RES_summary!V$21)</f>
        <v>57.229219137152846</v>
      </c>
      <c r="W4" s="69">
        <f>IF(RES_hh_fech_in!W4=0,0,RES_hh_fech_in!W4/RES_summary!W$21)</f>
        <v>43.688737452228828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137.79843699069312</v>
      </c>
      <c r="D5" s="72">
        <f>IF(RES_hh_fech_in!D5=0,0,RES_hh_fech_in!D5/RES_summary!D$21)</f>
        <v>138.39441093613945</v>
      </c>
      <c r="E5" s="72">
        <f>IF(RES_hh_fech_in!E5=0,0,RES_hh_fech_in!E5/RES_summary!E$21)</f>
        <v>137.47480326816526</v>
      </c>
      <c r="F5" s="72">
        <f>IF(RES_hh_fech_in!F5=0,0,RES_hh_fech_in!F5/RES_summary!F$21)</f>
        <v>137.78480168528301</v>
      </c>
      <c r="G5" s="72">
        <f>IF(RES_hh_fech_in!G5=0,0,RES_hh_fech_in!G5/RES_summary!G$21)</f>
        <v>145.0445809049946</v>
      </c>
      <c r="H5" s="72">
        <f>IF(RES_hh_fech_in!H5=0,0,RES_hh_fech_in!H5/RES_summary!H$21)</f>
        <v>139.0448563005821</v>
      </c>
      <c r="I5" s="72">
        <f>IF(RES_hh_fech_in!I5=0,0,RES_hh_fech_in!I5/RES_summary!I$21)</f>
        <v>128.28921596153748</v>
      </c>
      <c r="J5" s="72">
        <f>IF(RES_hh_fech_in!J5=0,0,RES_hh_fech_in!J5/RES_summary!J$21)</f>
        <v>131.7260996090061</v>
      </c>
      <c r="K5" s="72">
        <f>IF(RES_hh_fech_in!K5=0,0,RES_hh_fech_in!K5/RES_summary!K$21)</f>
        <v>129.06277725530663</v>
      </c>
      <c r="L5" s="72">
        <f>IF(RES_hh_fech_in!L5=0,0,RES_hh_fech_in!L5/RES_summary!L$21)</f>
        <v>118.184783301374</v>
      </c>
      <c r="M5" s="72">
        <f>IF(RES_hh_fech_in!M5=0,0,RES_hh_fech_in!M5/RES_summary!M$21)</f>
        <v>99.887941267919061</v>
      </c>
      <c r="N5" s="72">
        <f>IF(RES_hh_fech_in!N5=0,0,RES_hh_fech_in!N5/RES_summary!N$21)</f>
        <v>92.571733070021878</v>
      </c>
      <c r="O5" s="72">
        <f>IF(RES_hh_fech_in!O5=0,0,RES_hh_fech_in!O5/RES_summary!O$21)</f>
        <v>90.081164770088918</v>
      </c>
      <c r="P5" s="72">
        <f>IF(RES_hh_fech_in!P5=0,0,RES_hh_fech_in!P5/RES_summary!P$21)</f>
        <v>75.243762506717943</v>
      </c>
      <c r="Q5" s="72">
        <f>IF(RES_hh_fech_in!Q5=0,0,RES_hh_fech_in!Q5/RES_summary!Q$21)</f>
        <v>75.716668765992466</v>
      </c>
      <c r="R5" s="72">
        <f>IF(RES_hh_fech_in!R5=0,0,RES_hh_fech_in!R5/RES_summary!R$21)</f>
        <v>74.111082687498509</v>
      </c>
      <c r="S5" s="72">
        <f>IF(RES_hh_fech_in!S5=0,0,RES_hh_fech_in!S5/RES_summary!S$21)</f>
        <v>0</v>
      </c>
      <c r="T5" s="72">
        <f>IF(RES_hh_fech_in!T5=0,0,RES_hh_fech_in!T5/RES_summary!T$21)</f>
        <v>61.885691743462317</v>
      </c>
      <c r="U5" s="72">
        <f>IF(RES_hh_fech_in!U5=0,0,RES_hh_fech_in!U5/RES_summary!U$21)</f>
        <v>53.324022004465419</v>
      </c>
      <c r="V5" s="72">
        <f>IF(RES_hh_fech_in!V5=0,0,RES_hh_fech_in!V5/RES_summary!V$21)</f>
        <v>52.822407712572314</v>
      </c>
      <c r="W5" s="72">
        <f>IF(RES_hh_fech_in!W5=0,0,RES_hh_fech_in!W5/RES_summary!W$21)</f>
        <v>41.610217597026754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166.52039488438413</v>
      </c>
      <c r="D6" s="72">
        <f>IF(RES_hh_fech_in!D6=0,0,RES_hh_fech_in!D6/RES_summary!D$21)</f>
        <v>159.1787898831515</v>
      </c>
      <c r="E6" s="72">
        <f>IF(RES_hh_fech_in!E6=0,0,RES_hh_fech_in!E6/RES_summary!E$21)</f>
        <v>157.3922921463739</v>
      </c>
      <c r="F6" s="72">
        <f>IF(RES_hh_fech_in!F6=0,0,RES_hh_fech_in!F6/RES_summary!F$21)</f>
        <v>157.70955949743671</v>
      </c>
      <c r="G6" s="72">
        <f>IF(RES_hh_fech_in!G6=0,0,RES_hh_fech_in!G6/RES_summary!G$21)</f>
        <v>172.47797838054316</v>
      </c>
      <c r="H6" s="72">
        <f>IF(RES_hh_fech_in!H6=0,0,RES_hh_fech_in!H6/RES_summary!H$21)</f>
        <v>164.17898133428412</v>
      </c>
      <c r="I6" s="72">
        <f>IF(RES_hh_fech_in!I6=0,0,RES_hh_fech_in!I6/RES_summary!I$21)</f>
        <v>160.69147960744095</v>
      </c>
      <c r="J6" s="72">
        <f>IF(RES_hh_fech_in!J6=0,0,RES_hh_fech_in!J6/RES_summary!J$21)</f>
        <v>142.81344068893964</v>
      </c>
      <c r="K6" s="72">
        <f>IF(RES_hh_fech_in!K6=0,0,RES_hh_fech_in!K6/RES_summary!K$21)</f>
        <v>100.35013256556782</v>
      </c>
      <c r="L6" s="72">
        <f>IF(RES_hh_fech_in!L6=0,0,RES_hh_fech_in!L6/RES_summary!L$21)</f>
        <v>131.85193996790994</v>
      </c>
      <c r="M6" s="72">
        <f>IF(RES_hh_fech_in!M6=0,0,RES_hh_fech_in!M6/RES_summary!M$21)</f>
        <v>110.08741833063533</v>
      </c>
      <c r="N6" s="72">
        <f>IF(RES_hh_fech_in!N6=0,0,RES_hh_fech_in!N6/RES_summary!N$21)</f>
        <v>95.205325153518316</v>
      </c>
      <c r="O6" s="72">
        <f>IF(RES_hh_fech_in!O6=0,0,RES_hh_fech_in!O6/RES_summary!O$21)</f>
        <v>100.23566692556963</v>
      </c>
      <c r="P6" s="72">
        <f>IF(RES_hh_fech_in!P6=0,0,RES_hh_fech_in!P6/RES_summary!P$21)</f>
        <v>75.689887726678222</v>
      </c>
      <c r="Q6" s="72">
        <f>IF(RES_hh_fech_in!Q6=0,0,RES_hh_fech_in!Q6/RES_summary!Q$21)</f>
        <v>68.198196279164137</v>
      </c>
      <c r="R6" s="72">
        <f>IF(RES_hh_fech_in!R6=0,0,RES_hh_fech_in!R6/RES_summary!R$21)</f>
        <v>77.389466945703461</v>
      </c>
      <c r="S6" s="72">
        <f>IF(RES_hh_fech_in!S6=0,0,RES_hh_fech_in!S6/RES_summary!S$21)</f>
        <v>66.773037726397177</v>
      </c>
      <c r="T6" s="72">
        <f>IF(RES_hh_fech_in!T6=0,0,RES_hh_fech_in!T6/RES_summary!T$21)</f>
        <v>68.816571078952038</v>
      </c>
      <c r="U6" s="72">
        <f>IF(RES_hh_fech_in!U6=0,0,RES_hh_fech_in!U6/RES_summary!U$21)</f>
        <v>59.321536477048078</v>
      </c>
      <c r="V6" s="72">
        <f>IF(RES_hh_fech_in!V6=0,0,RES_hh_fech_in!V6/RES_summary!V$21)</f>
        <v>61.054148047776266</v>
      </c>
      <c r="W6" s="72">
        <f>IF(RES_hh_fech_in!W6=0,0,RES_hh_fech_in!W6/RES_summary!W$21)</f>
        <v>45.17683164419347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175.71428906230224</v>
      </c>
      <c r="D7" s="72">
        <f>IF(RES_hh_fech_in!D7=0,0,RES_hh_fech_in!D7/RES_summary!D$21)</f>
        <v>167.67451501649251</v>
      </c>
      <c r="E7" s="72">
        <f>IF(RES_hh_fech_in!E7=0,0,RES_hh_fech_in!E7/RES_summary!E$21)</f>
        <v>171.81593813052186</v>
      </c>
      <c r="F7" s="72">
        <f>IF(RES_hh_fech_in!F7=0,0,RES_hh_fech_in!F7/RES_summary!F$21)</f>
        <v>171.06151109975448</v>
      </c>
      <c r="G7" s="72">
        <f>IF(RES_hh_fech_in!G7=0,0,RES_hh_fech_in!G7/RES_summary!G$21)</f>
        <v>176.64273412476686</v>
      </c>
      <c r="H7" s="72">
        <f>IF(RES_hh_fech_in!H7=0,0,RES_hh_fech_in!H7/RES_summary!H$21)</f>
        <v>167.53250566821924</v>
      </c>
      <c r="I7" s="72">
        <f>IF(RES_hh_fech_in!I7=0,0,RES_hh_fech_in!I7/RES_summary!I$21)</f>
        <v>156.52014228244585</v>
      </c>
      <c r="J7" s="72">
        <f>IF(RES_hh_fech_in!J7=0,0,RES_hh_fech_in!J7/RES_summary!J$21)</f>
        <v>162.55831798663391</v>
      </c>
      <c r="K7" s="72">
        <f>IF(RES_hh_fech_in!K7=0,0,RES_hh_fech_in!K7/RES_summary!K$21)</f>
        <v>145.71390437463486</v>
      </c>
      <c r="L7" s="72">
        <f>IF(RES_hh_fech_in!L7=0,0,RES_hh_fech_in!L7/RES_summary!L$21)</f>
        <v>147.5192450976275</v>
      </c>
      <c r="M7" s="72">
        <f>IF(RES_hh_fech_in!M7=0,0,RES_hh_fech_in!M7/RES_summary!M$21)</f>
        <v>123.08492302541906</v>
      </c>
      <c r="N7" s="72">
        <f>IF(RES_hh_fech_in!N7=0,0,RES_hh_fech_in!N7/RES_summary!N$21)</f>
        <v>104.01085861432394</v>
      </c>
      <c r="O7" s="72">
        <f>IF(RES_hh_fech_in!O7=0,0,RES_hh_fech_in!O7/RES_summary!O$21)</f>
        <v>93.285027078053659</v>
      </c>
      <c r="P7" s="72">
        <f>IF(RES_hh_fech_in!P7=0,0,RES_hh_fech_in!P7/RES_summary!P$21)</f>
        <v>74.619247506086765</v>
      </c>
      <c r="Q7" s="72">
        <f>IF(RES_hh_fech_in!Q7=0,0,RES_hh_fech_in!Q7/RES_summary!Q$21)</f>
        <v>77.063240312706824</v>
      </c>
      <c r="R7" s="72">
        <f>IF(RES_hh_fech_in!R7=0,0,RES_hh_fech_in!R7/RES_summary!R$21)</f>
        <v>76.369553649908894</v>
      </c>
      <c r="S7" s="72">
        <f>IF(RES_hh_fech_in!S7=0,0,RES_hh_fech_in!S7/RES_summary!S$21)</f>
        <v>68.642265059557701</v>
      </c>
      <c r="T7" s="72">
        <f>IF(RES_hh_fech_in!T7=0,0,RES_hh_fech_in!T7/RES_summary!T$21)</f>
        <v>68.349811295016636</v>
      </c>
      <c r="U7" s="72">
        <f>IF(RES_hh_fech_in!U7=0,0,RES_hh_fech_in!U7/RES_summary!U$21)</f>
        <v>62.077684973398625</v>
      </c>
      <c r="V7" s="72">
        <f>IF(RES_hh_fech_in!V7=0,0,RES_hh_fech_in!V7/RES_summary!V$21)</f>
        <v>64.306644438665401</v>
      </c>
      <c r="W7" s="72">
        <f>IF(RES_hh_fech_in!W7=0,0,RES_hh_fech_in!W7/RES_summary!W$21)</f>
        <v>49.305427727155447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150.56976643688122</v>
      </c>
      <c r="D8" s="72">
        <f>IF(RES_hh_fech_in!D8=0,0,RES_hh_fech_in!D8/RES_summary!D$21)</f>
        <v>136.82020237974118</v>
      </c>
      <c r="E8" s="72">
        <f>IF(RES_hh_fech_in!E8=0,0,RES_hh_fech_in!E8/RES_summary!E$21)</f>
        <v>144.97001498738553</v>
      </c>
      <c r="F8" s="72">
        <f>IF(RES_hh_fech_in!F8=0,0,RES_hh_fech_in!F8/RES_summary!F$21)</f>
        <v>150.11349436617624</v>
      </c>
      <c r="G8" s="72">
        <f>IF(RES_hh_fech_in!G8=0,0,RES_hh_fech_in!G8/RES_summary!G$21)</f>
        <v>145.71473014493429</v>
      </c>
      <c r="H8" s="72">
        <f>IF(RES_hh_fech_in!H8=0,0,RES_hh_fech_in!H8/RES_summary!H$21)</f>
        <v>144.29907335396945</v>
      </c>
      <c r="I8" s="72">
        <f>IF(RES_hh_fech_in!I8=0,0,RES_hh_fech_in!I8/RES_summary!I$21)</f>
        <v>128.46533558016969</v>
      </c>
      <c r="J8" s="72">
        <f>IF(RES_hh_fech_in!J8=0,0,RES_hh_fech_in!J8/RES_summary!J$21)</f>
        <v>137.26969819402493</v>
      </c>
      <c r="K8" s="72">
        <f>IF(RES_hh_fech_in!K8=0,0,RES_hh_fech_in!K8/RES_summary!K$21)</f>
        <v>121.89115451690907</v>
      </c>
      <c r="L8" s="72">
        <f>IF(RES_hh_fech_in!L8=0,0,RES_hh_fech_in!L8/RES_summary!L$21)</f>
        <v>129.15579875018776</v>
      </c>
      <c r="M8" s="72">
        <f>IF(RES_hh_fech_in!M8=0,0,RES_hh_fech_in!M8/RES_summary!M$21)</f>
        <v>95.179591983545677</v>
      </c>
      <c r="N8" s="72">
        <f>IF(RES_hh_fech_in!N8=0,0,RES_hh_fech_in!N8/RES_summary!N$21)</f>
        <v>91.013144087707488</v>
      </c>
      <c r="O8" s="72">
        <f>IF(RES_hh_fech_in!O8=0,0,RES_hh_fech_in!O8/RES_summary!O$21)</f>
        <v>85.613926178505352</v>
      </c>
      <c r="P8" s="72">
        <f>IF(RES_hh_fech_in!P8=0,0,RES_hh_fech_in!P8/RES_summary!P$21)</f>
        <v>68.651244949488088</v>
      </c>
      <c r="Q8" s="72">
        <f>IF(RES_hh_fech_in!Q8=0,0,RES_hh_fech_in!Q8/RES_summary!Q$21)</f>
        <v>68.253435553408153</v>
      </c>
      <c r="R8" s="72">
        <f>IF(RES_hh_fech_in!R8=0,0,RES_hh_fech_in!R8/RES_summary!R$21)</f>
        <v>65.891109466890114</v>
      </c>
      <c r="S8" s="72">
        <f>IF(RES_hh_fech_in!S8=0,0,RES_hh_fech_in!S8/RES_summary!S$21)</f>
        <v>60.098455911597789</v>
      </c>
      <c r="T8" s="72">
        <f>IF(RES_hh_fech_in!T8=0,0,RES_hh_fech_in!T8/RES_summary!T$21)</f>
        <v>62.187170266649851</v>
      </c>
      <c r="U8" s="72">
        <f>IF(RES_hh_fech_in!U8=0,0,RES_hh_fech_in!U8/RES_summary!U$21)</f>
        <v>56.553055985327781</v>
      </c>
      <c r="V8" s="72">
        <f>IF(RES_hh_fech_in!V8=0,0,RES_hh_fech_in!V8/RES_summary!V$21)</f>
        <v>53.372162921080481</v>
      </c>
      <c r="W8" s="72">
        <f>IF(RES_hh_fech_in!W8=0,0,RES_hh_fech_in!W8/RES_summary!W$21)</f>
        <v>44.897073033432171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155.65613294630595</v>
      </c>
      <c r="D9" s="72">
        <f>IF(RES_hh_fech_in!D9=0,0,RES_hh_fech_in!D9/RES_summary!D$21)</f>
        <v>155.16366489146188</v>
      </c>
      <c r="E9" s="72">
        <f>IF(RES_hh_fech_in!E9=0,0,RES_hh_fech_in!E9/RES_summary!E$21)</f>
        <v>150.73374055884048</v>
      </c>
      <c r="F9" s="72">
        <f>IF(RES_hh_fech_in!F9=0,0,RES_hh_fech_in!F9/RES_summary!F$21)</f>
        <v>146.79248825748732</v>
      </c>
      <c r="G9" s="72">
        <f>IF(RES_hh_fech_in!G9=0,0,RES_hh_fech_in!G9/RES_summary!G$21)</f>
        <v>145.22858620085435</v>
      </c>
      <c r="H9" s="72">
        <f>IF(RES_hh_fech_in!H9=0,0,RES_hh_fech_in!H9/RES_summary!H$21)</f>
        <v>136.64917714750288</v>
      </c>
      <c r="I9" s="72">
        <f>IF(RES_hh_fech_in!I9=0,0,RES_hh_fech_in!I9/RES_summary!I$21)</f>
        <v>156.16988038310595</v>
      </c>
      <c r="J9" s="72">
        <f>IF(RES_hh_fech_in!J9=0,0,RES_hh_fech_in!J9/RES_summary!J$21)</f>
        <v>124.89129582098944</v>
      </c>
      <c r="K9" s="72">
        <f>IF(RES_hh_fech_in!K9=0,0,RES_hh_fech_in!K9/RES_summary!K$21)</f>
        <v>140.00550159501566</v>
      </c>
      <c r="L9" s="72">
        <f>IF(RES_hh_fech_in!L9=0,0,RES_hh_fech_in!L9/RES_summary!L$21)</f>
        <v>129.2314765586116</v>
      </c>
      <c r="M9" s="72">
        <f>IF(RES_hh_fech_in!M9=0,0,RES_hh_fech_in!M9/RES_summary!M$21)</f>
        <v>93.896940584595484</v>
      </c>
      <c r="N9" s="72">
        <f>IF(RES_hh_fech_in!N9=0,0,RES_hh_fech_in!N9/RES_summary!N$21)</f>
        <v>100.39341359854612</v>
      </c>
      <c r="O9" s="72">
        <f>IF(RES_hh_fech_in!O9=0,0,RES_hh_fech_in!O9/RES_summary!O$21)</f>
        <v>90.362342698491432</v>
      </c>
      <c r="P9" s="72">
        <f>IF(RES_hh_fech_in!P9=0,0,RES_hh_fech_in!P9/RES_summary!P$21)</f>
        <v>72.422338313119695</v>
      </c>
      <c r="Q9" s="72">
        <f>IF(RES_hh_fech_in!Q9=0,0,RES_hh_fech_in!Q9/RES_summary!Q$21)</f>
        <v>83.890501094375935</v>
      </c>
      <c r="R9" s="72">
        <f>IF(RES_hh_fech_in!R9=0,0,RES_hh_fech_in!R9/RES_summary!R$21)</f>
        <v>80.159717452798773</v>
      </c>
      <c r="S9" s="72">
        <f>IF(RES_hh_fech_in!S9=0,0,RES_hh_fech_in!S9/RES_summary!S$21)</f>
        <v>0</v>
      </c>
      <c r="T9" s="72">
        <f>IF(RES_hh_fech_in!T9=0,0,RES_hh_fech_in!T9/RES_summary!T$21)</f>
        <v>0</v>
      </c>
      <c r="U9" s="72">
        <f>IF(RES_hh_fech_in!U9=0,0,RES_hh_fech_in!U9/RES_summary!U$21)</f>
        <v>0</v>
      </c>
      <c r="V9" s="72">
        <f>IF(RES_hh_fech_in!V9=0,0,RES_hh_fech_in!V9/RES_summary!V$21)</f>
        <v>0</v>
      </c>
      <c r="W9" s="72">
        <f>IF(RES_hh_fech_in!W9=0,0,RES_hh_fech_in!W9/RES_summary!W$21)</f>
        <v>46.347124697192953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0</v>
      </c>
      <c r="D11" s="72">
        <f>IF(RES_hh_fech_in!D11=0,0,RES_hh_fech_in!D11/RES_summary!D$21)</f>
        <v>0</v>
      </c>
      <c r="E11" s="72">
        <f>IF(RES_hh_fech_in!E11=0,0,RES_hh_fech_in!E11/RES_summary!E$21)</f>
        <v>0</v>
      </c>
      <c r="F11" s="72">
        <f>IF(RES_hh_fech_in!F11=0,0,RES_hh_fech_in!F11/RES_summary!F$21)</f>
        <v>0</v>
      </c>
      <c r="G11" s="72">
        <f>IF(RES_hh_fech_in!G11=0,0,RES_hh_fech_in!G11/RES_summary!G$21)</f>
        <v>0</v>
      </c>
      <c r="H11" s="72">
        <f>IF(RES_hh_fech_in!H11=0,0,RES_hh_fech_in!H11/RES_summary!H$21)</f>
        <v>0</v>
      </c>
      <c r="I11" s="72">
        <f>IF(RES_hh_fech_in!I11=0,0,RES_hh_fech_in!I11/RES_summary!I$21)</f>
        <v>0</v>
      </c>
      <c r="J11" s="72">
        <f>IF(RES_hh_fech_in!J11=0,0,RES_hh_fech_in!J11/RES_summary!J$21)</f>
        <v>0</v>
      </c>
      <c r="K11" s="72">
        <f>IF(RES_hh_fech_in!K11=0,0,RES_hh_fech_in!K11/RES_summary!K$21)</f>
        <v>0</v>
      </c>
      <c r="L11" s="72">
        <f>IF(RES_hh_fech_in!L11=0,0,RES_hh_fech_in!L11/RES_summary!L$21)</f>
        <v>0</v>
      </c>
      <c r="M11" s="72">
        <f>IF(RES_hh_fech_in!M11=0,0,RES_hh_fech_in!M11/RES_summary!M$21)</f>
        <v>0</v>
      </c>
      <c r="N11" s="72">
        <f>IF(RES_hh_fech_in!N11=0,0,RES_hh_fech_in!N11/RES_summary!N$21)</f>
        <v>0</v>
      </c>
      <c r="O11" s="72">
        <f>IF(RES_hh_fech_in!O11=0,0,RES_hh_fech_in!O11/RES_summary!O$21)</f>
        <v>0</v>
      </c>
      <c r="P11" s="72">
        <f>IF(RES_hh_fech_in!P11=0,0,RES_hh_fech_in!P11/RES_summary!P$21)</f>
        <v>0</v>
      </c>
      <c r="Q11" s="72">
        <f>IF(RES_hh_fech_in!Q11=0,0,RES_hh_fech_in!Q11/RES_summary!Q$21)</f>
        <v>0</v>
      </c>
      <c r="R11" s="72">
        <f>IF(RES_hh_fech_in!R11=0,0,RES_hh_fech_in!R11/RES_summary!R$21)</f>
        <v>0</v>
      </c>
      <c r="S11" s="72">
        <f>IF(RES_hh_fech_in!S11=0,0,RES_hh_fech_in!S11/RES_summary!S$21)</f>
        <v>0</v>
      </c>
      <c r="T11" s="72">
        <f>IF(RES_hh_fech_in!T11=0,0,RES_hh_fech_in!T11/RES_summary!T$21)</f>
        <v>0</v>
      </c>
      <c r="U11" s="72">
        <f>IF(RES_hh_fech_in!U11=0,0,RES_hh_fech_in!U11/RES_summary!U$21)</f>
        <v>0</v>
      </c>
      <c r="V11" s="72">
        <f>IF(RES_hh_fech_in!V11=0,0,RES_hh_fech_in!V11/RES_summary!V$21)</f>
        <v>0</v>
      </c>
      <c r="W11" s="72">
        <f>IF(RES_hh_fech_in!W11=0,0,RES_hh_fech_in!W11/RES_summary!W$21)</f>
        <v>0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63.092709466909369</v>
      </c>
      <c r="D12" s="72">
        <f>IF(RES_hh_fech_in!D12=0,0,RES_hh_fech_in!D12/RES_summary!D$21)</f>
        <v>36.241638362794561</v>
      </c>
      <c r="E12" s="72">
        <f>IF(RES_hh_fech_in!E12=0,0,RES_hh_fech_in!E12/RES_summary!E$21)</f>
        <v>47.952754695922117</v>
      </c>
      <c r="F12" s="72">
        <f>IF(RES_hh_fech_in!F12=0,0,RES_hh_fech_in!F12/RES_summary!F$21)</f>
        <v>47.558344404173795</v>
      </c>
      <c r="G12" s="72">
        <f>IF(RES_hh_fech_in!G12=0,0,RES_hh_fech_in!G12/RES_summary!G$21)</f>
        <v>46.274878243181497</v>
      </c>
      <c r="H12" s="72">
        <f>IF(RES_hh_fech_in!H12=0,0,RES_hh_fech_in!H12/RES_summary!H$21)</f>
        <v>43.448689936916367</v>
      </c>
      <c r="I12" s="72">
        <f>IF(RES_hh_fech_in!I12=0,0,RES_hh_fech_in!I12/RES_summary!I$21)</f>
        <v>41.282787077715106</v>
      </c>
      <c r="J12" s="72">
        <f>IF(RES_hh_fech_in!J12=0,0,RES_hh_fech_in!J12/RES_summary!J$21)</f>
        <v>40.415063834706459</v>
      </c>
      <c r="K12" s="72">
        <f>IF(RES_hh_fech_in!K12=0,0,RES_hh_fech_in!K12/RES_summary!K$21)</f>
        <v>34.535599135613133</v>
      </c>
      <c r="L12" s="72">
        <f>IF(RES_hh_fech_in!L12=0,0,RES_hh_fech_in!L12/RES_summary!L$21)</f>
        <v>31.115627254008146</v>
      </c>
      <c r="M12" s="72">
        <f>IF(RES_hh_fech_in!M12=0,0,RES_hh_fech_in!M12/RES_summary!M$21)</f>
        <v>26.257163748447983</v>
      </c>
      <c r="N12" s="72">
        <f>IF(RES_hh_fech_in!N12=0,0,RES_hh_fech_in!N12/RES_summary!N$21)</f>
        <v>22.386435039523331</v>
      </c>
      <c r="O12" s="72">
        <f>IF(RES_hh_fech_in!O12=0,0,RES_hh_fech_in!O12/RES_summary!O$21)</f>
        <v>19.112971931777043</v>
      </c>
      <c r="P12" s="72">
        <f>IF(RES_hh_fech_in!P12=0,0,RES_hh_fech_in!P12/RES_summary!P$21)</f>
        <v>16.668869083013359</v>
      </c>
      <c r="Q12" s="72">
        <f>IF(RES_hh_fech_in!Q12=0,0,RES_hh_fech_in!Q12/RES_summary!Q$21)</f>
        <v>15.697245149958794</v>
      </c>
      <c r="R12" s="72">
        <f>IF(RES_hh_fech_in!R12=0,0,RES_hh_fech_in!R12/RES_summary!R$21)</f>
        <v>15.141893364621641</v>
      </c>
      <c r="S12" s="72">
        <f>IF(RES_hh_fech_in!S12=0,0,RES_hh_fech_in!S12/RES_summary!S$21)</f>
        <v>14.379342174175173</v>
      </c>
      <c r="T12" s="72">
        <f>IF(RES_hh_fech_in!T12=0,0,RES_hh_fech_in!T12/RES_summary!T$21)</f>
        <v>13.650325561169602</v>
      </c>
      <c r="U12" s="72">
        <f>IF(RES_hh_fech_in!U12=0,0,RES_hh_fech_in!U12/RES_summary!U$21)</f>
        <v>13.004245282199866</v>
      </c>
      <c r="V12" s="72">
        <f>IF(RES_hh_fech_in!V12=0,0,RES_hh_fech_in!V12/RES_summary!V$21)</f>
        <v>12.780967875876309</v>
      </c>
      <c r="W12" s="72">
        <f>IF(RES_hh_fech_in!W12=0,0,RES_hh_fech_in!W12/RES_summary!W$21)</f>
        <v>11.482088803318625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135.41570156146125</v>
      </c>
      <c r="D13" s="74">
        <f>IF(RES_hh_fech_in!D13=0,0,RES_hh_fech_in!D13/RES_summary!D$21)</f>
        <v>110.63421628685037</v>
      </c>
      <c r="E13" s="74">
        <f>IF(RES_hh_fech_in!E13=0,0,RES_hh_fech_in!E13/RES_summary!E$21)</f>
        <v>124.29501250493618</v>
      </c>
      <c r="F13" s="74">
        <f>IF(RES_hh_fech_in!F13=0,0,RES_hh_fech_in!F13/RES_summary!F$21)</f>
        <v>131.54415860985537</v>
      </c>
      <c r="G13" s="74">
        <f>IF(RES_hh_fech_in!G13=0,0,RES_hh_fech_in!G13/RES_summary!G$21)</f>
        <v>123.85428246672764</v>
      </c>
      <c r="H13" s="74">
        <f>IF(RES_hh_fech_in!H13=0,0,RES_hh_fech_in!H13/RES_summary!H$21)</f>
        <v>137.53254887969206</v>
      </c>
      <c r="I13" s="74">
        <f>IF(RES_hh_fech_in!I13=0,0,RES_hh_fech_in!I13/RES_summary!I$21)</f>
        <v>120.205921076903</v>
      </c>
      <c r="J13" s="74">
        <f>IF(RES_hh_fech_in!J13=0,0,RES_hh_fech_in!J13/RES_summary!J$21)</f>
        <v>129.52832933070539</v>
      </c>
      <c r="K13" s="74">
        <f>IF(RES_hh_fech_in!K13=0,0,RES_hh_fech_in!K13/RES_summary!K$21)</f>
        <v>96.491693790011752</v>
      </c>
      <c r="L13" s="74">
        <f>IF(RES_hh_fech_in!L13=0,0,RES_hh_fech_in!L13/RES_summary!L$21)</f>
        <v>115.05215394835507</v>
      </c>
      <c r="M13" s="74">
        <f>IF(RES_hh_fech_in!M13=0,0,RES_hh_fech_in!M13/RES_summary!M$21)</f>
        <v>98.781493470267037</v>
      </c>
      <c r="N13" s="74">
        <f>IF(RES_hh_fech_in!N13=0,0,RES_hh_fech_in!N13/RES_summary!N$21)</f>
        <v>86.852797573082327</v>
      </c>
      <c r="O13" s="74">
        <f>IF(RES_hh_fech_in!O13=0,0,RES_hh_fech_in!O13/RES_summary!O$21)</f>
        <v>79.185612854774774</v>
      </c>
      <c r="P13" s="74">
        <f>IF(RES_hh_fech_in!P13=0,0,RES_hh_fech_in!P13/RES_summary!P$21)</f>
        <v>67.176823728681867</v>
      </c>
      <c r="Q13" s="74">
        <f>IF(RES_hh_fech_in!Q13=0,0,RES_hh_fech_in!Q13/RES_summary!Q$21)</f>
        <v>67.823055804218342</v>
      </c>
      <c r="R13" s="74">
        <f>IF(RES_hh_fech_in!R13=0,0,RES_hh_fech_in!R13/RES_summary!R$21)</f>
        <v>62.530393991802832</v>
      </c>
      <c r="S13" s="74">
        <f>IF(RES_hh_fech_in!S13=0,0,RES_hh_fech_in!S13/RES_summary!S$21)</f>
        <v>60.080446226129858</v>
      </c>
      <c r="T13" s="74">
        <f>IF(RES_hh_fech_in!T13=0,0,RES_hh_fech_in!T13/RES_summary!T$21)</f>
        <v>59.700803500152624</v>
      </c>
      <c r="U13" s="74">
        <f>IF(RES_hh_fech_in!U13=0,0,RES_hh_fech_in!U13/RES_summary!U$21)</f>
        <v>52.693986342251534</v>
      </c>
      <c r="V13" s="74">
        <f>IF(RES_hh_fech_in!V13=0,0,RES_hh_fech_in!V13/RES_summary!V$21)</f>
        <v>54.712899863285728</v>
      </c>
      <c r="W13" s="74">
        <f>IF(RES_hh_fech_in!W13=0,0,RES_hh_fech_in!W13/RES_summary!W$21)</f>
        <v>43.186776794033747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1.9747026144580557</v>
      </c>
      <c r="D14" s="76">
        <f>IF(RES_hh_fech_in!D14=0,0,RES_hh_fech_in!D14/RES_summary!D$21)</f>
        <v>1.8500539323123322</v>
      </c>
      <c r="E14" s="76">
        <f>IF(RES_hh_fech_in!E14=0,0,RES_hh_fech_in!E14/RES_summary!E$21)</f>
        <v>1.9130634211993134</v>
      </c>
      <c r="F14" s="76">
        <f>IF(RES_hh_fech_in!F14=0,0,RES_hh_fech_in!F14/RES_summary!F$21)</f>
        <v>1.836616390304683</v>
      </c>
      <c r="G14" s="76">
        <f>IF(RES_hh_fech_in!G14=0,0,RES_hh_fech_in!G14/RES_summary!G$21)</f>
        <v>1.8232344286753981</v>
      </c>
      <c r="H14" s="76">
        <f>IF(RES_hh_fech_in!H14=0,0,RES_hh_fech_in!H14/RES_summary!H$21)</f>
        <v>1.6827490909862015</v>
      </c>
      <c r="I14" s="76">
        <f>IF(RES_hh_fech_in!I14=0,0,RES_hh_fech_in!I14/RES_summary!I$21)</f>
        <v>1.556424560164811</v>
      </c>
      <c r="J14" s="76">
        <f>IF(RES_hh_fech_in!J14=0,0,RES_hh_fech_in!J14/RES_summary!J$21)</f>
        <v>1.6730875457666621</v>
      </c>
      <c r="K14" s="76">
        <f>IF(RES_hh_fech_in!K14=0,0,RES_hh_fech_in!K14/RES_summary!K$21)</f>
        <v>1.4688853541987317</v>
      </c>
      <c r="L14" s="76">
        <f>IF(RES_hh_fech_in!L14=0,0,RES_hh_fech_in!L14/RES_summary!L$21)</f>
        <v>1.5339148796134878</v>
      </c>
      <c r="M14" s="76">
        <f>IF(RES_hh_fech_in!M14=0,0,RES_hh_fech_in!M14/RES_summary!M$21)</f>
        <v>1.0364067053585015</v>
      </c>
      <c r="N14" s="76">
        <f>IF(RES_hh_fech_in!N14=0,0,RES_hh_fech_in!N14/RES_summary!N$21)</f>
        <v>1.0029169122603645</v>
      </c>
      <c r="O14" s="76">
        <f>IF(RES_hh_fech_in!O14=0,0,RES_hh_fech_in!O14/RES_summary!O$21)</f>
        <v>0.93983277432806644</v>
      </c>
      <c r="P14" s="76">
        <f>IF(RES_hh_fech_in!P14=0,0,RES_hh_fech_in!P14/RES_summary!P$21)</f>
        <v>0.82975974077402792</v>
      </c>
      <c r="Q14" s="76">
        <f>IF(RES_hh_fech_in!Q14=0,0,RES_hh_fech_in!Q14/RES_summary!Q$21)</f>
        <v>0.99600847107836021</v>
      </c>
      <c r="R14" s="76">
        <f>IF(RES_hh_fech_in!R14=0,0,RES_hh_fech_in!R14/RES_summary!R$21)</f>
        <v>1.0336845464735192</v>
      </c>
      <c r="S14" s="76">
        <f>IF(RES_hh_fech_in!S14=0,0,RES_hh_fech_in!S14/RES_summary!S$21)</f>
        <v>0.94156130879136635</v>
      </c>
      <c r="T14" s="76">
        <f>IF(RES_hh_fech_in!T14=0,0,RES_hh_fech_in!T14/RES_summary!T$21)</f>
        <v>0.9515185104192907</v>
      </c>
      <c r="U14" s="76">
        <f>IF(RES_hh_fech_in!U14=0,0,RES_hh_fech_in!U14/RES_summary!U$21)</f>
        <v>0.83833723647941416</v>
      </c>
      <c r="V14" s="76">
        <f>IF(RES_hh_fech_in!V14=0,0,RES_hh_fech_in!V14/RES_summary!V$21)</f>
        <v>0.83299694253768086</v>
      </c>
      <c r="W14" s="76">
        <f>IF(RES_hh_fech_in!W14=0,0,RES_hh_fech_in!W14/RES_summary!W$21)</f>
        <v>0.61058565112979957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0</v>
      </c>
      <c r="D15" s="69">
        <f>IF(RES_hh_fech_in!D15=0,0,RES_hh_fech_in!D15/RES_summary!D$21)</f>
        <v>1.0021049682936668E-2</v>
      </c>
      <c r="E15" s="69">
        <f>IF(RES_hh_fech_in!E15=0,0,RES_hh_fech_in!E15/RES_summary!E$21)</f>
        <v>7.3217788592499135E-3</v>
      </c>
      <c r="F15" s="69">
        <f>IF(RES_hh_fech_in!F15=0,0,RES_hh_fech_in!F15/RES_summary!F$21)</f>
        <v>1.440182984271373E-2</v>
      </c>
      <c r="G15" s="69">
        <f>IF(RES_hh_fech_in!G15=0,0,RES_hh_fech_in!G15/RES_summary!G$21)</f>
        <v>1.6407424978592718E-2</v>
      </c>
      <c r="H15" s="69">
        <f>IF(RES_hh_fech_in!H15=0,0,RES_hh_fech_in!H15/RES_summary!H$21)</f>
        <v>2.1899149015737886E-2</v>
      </c>
      <c r="I15" s="69">
        <f>IF(RES_hh_fech_in!I15=0,0,RES_hh_fech_in!I15/RES_summary!I$21)</f>
        <v>2.1194392680932247E-2</v>
      </c>
      <c r="J15" s="69">
        <f>IF(RES_hh_fech_in!J15=0,0,RES_hh_fech_in!J15/RES_summary!J$21)</f>
        <v>1.6550389413061296E-2</v>
      </c>
      <c r="K15" s="69">
        <f>IF(RES_hh_fech_in!K15=0,0,RES_hh_fech_in!K15/RES_summary!K$21)</f>
        <v>1.3663142796783337E-2</v>
      </c>
      <c r="L15" s="69">
        <f>IF(RES_hh_fech_in!L15=0,0,RES_hh_fech_in!L15/RES_summary!L$21)</f>
        <v>1.4885685316074215E-2</v>
      </c>
      <c r="M15" s="69">
        <f>IF(RES_hh_fech_in!M15=0,0,RES_hh_fech_in!M15/RES_summary!M$21)</f>
        <v>1.3887732442657981E-2</v>
      </c>
      <c r="N15" s="69">
        <f>IF(RES_hh_fech_in!N15=0,0,RES_hh_fech_in!N15/RES_summary!N$21)</f>
        <v>1.3611035870010389E-2</v>
      </c>
      <c r="O15" s="69">
        <f>IF(RES_hh_fech_in!O15=0,0,RES_hh_fech_in!O15/RES_summary!O$21)</f>
        <v>7.9690074010046845E-3</v>
      </c>
      <c r="P15" s="69">
        <f>IF(RES_hh_fech_in!P15=0,0,RES_hh_fech_in!P15/RES_summary!P$21)</f>
        <v>1.1815736063743924E-2</v>
      </c>
      <c r="Q15" s="69">
        <f>IF(RES_hh_fech_in!Q15=0,0,RES_hh_fech_in!Q15/RES_summary!Q$21)</f>
        <v>3.5425591987068429E-3</v>
      </c>
      <c r="R15" s="69">
        <f>IF(RES_hh_fech_in!R15=0,0,RES_hh_fech_in!R15/RES_summary!R$21)</f>
        <v>4.6922904397213123E-3</v>
      </c>
      <c r="S15" s="69">
        <f>IF(RES_hh_fech_in!S15=0,0,RES_hh_fech_in!S15/RES_summary!S$21)</f>
        <v>4.4353096790035384E-3</v>
      </c>
      <c r="T15" s="69">
        <f>IF(RES_hh_fech_in!T15=0,0,RES_hh_fech_in!T15/RES_summary!T$21)</f>
        <v>4.4516209462901789E-3</v>
      </c>
      <c r="U15" s="69">
        <f>IF(RES_hh_fech_in!U15=0,0,RES_hh_fech_in!U15/RES_summary!U$21)</f>
        <v>3.5368908293341036E-3</v>
      </c>
      <c r="V15" s="69">
        <f>IF(RES_hh_fech_in!V15=0,0,RES_hh_fech_in!V15/RES_summary!V$21)</f>
        <v>1.1832224714610807E-2</v>
      </c>
      <c r="W15" s="69">
        <f>IF(RES_hh_fech_in!W15=0,0,RES_hh_fech_in!W15/RES_summary!W$21)</f>
        <v>8.4227921249671652E-3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0</v>
      </c>
      <c r="D16" s="72">
        <f>IF(RES_hh_fech_in!D16=0,0,RES_hh_fech_in!D16/RES_summary!D$21)</f>
        <v>1.0021049682936668E-2</v>
      </c>
      <c r="E16" s="72">
        <f>IF(RES_hh_fech_in!E16=0,0,RES_hh_fech_in!E16/RES_summary!E$21)</f>
        <v>7.3217788592499135E-3</v>
      </c>
      <c r="F16" s="72">
        <f>IF(RES_hh_fech_in!F16=0,0,RES_hh_fech_in!F16/RES_summary!F$21)</f>
        <v>1.440182984271373E-2</v>
      </c>
      <c r="G16" s="72">
        <f>IF(RES_hh_fech_in!G16=0,0,RES_hh_fech_in!G16/RES_summary!G$21)</f>
        <v>1.6407424978592718E-2</v>
      </c>
      <c r="H16" s="72">
        <f>IF(RES_hh_fech_in!H16=0,0,RES_hh_fech_in!H16/RES_summary!H$21)</f>
        <v>2.1899149015737886E-2</v>
      </c>
      <c r="I16" s="72">
        <f>IF(RES_hh_fech_in!I16=0,0,RES_hh_fech_in!I16/RES_summary!I$21)</f>
        <v>2.1194392680932247E-2</v>
      </c>
      <c r="J16" s="72">
        <f>IF(RES_hh_fech_in!J16=0,0,RES_hh_fech_in!J16/RES_summary!J$21)</f>
        <v>1.6550389413061296E-2</v>
      </c>
      <c r="K16" s="72">
        <f>IF(RES_hh_fech_in!K16=0,0,RES_hh_fech_in!K16/RES_summary!K$21)</f>
        <v>1.3663142796783337E-2</v>
      </c>
      <c r="L16" s="72">
        <f>IF(RES_hh_fech_in!L16=0,0,RES_hh_fech_in!L16/RES_summary!L$21)</f>
        <v>1.4885685316074215E-2</v>
      </c>
      <c r="M16" s="72">
        <f>IF(RES_hh_fech_in!M16=0,0,RES_hh_fech_in!M16/RES_summary!M$21)</f>
        <v>1.3887732442657981E-2</v>
      </c>
      <c r="N16" s="72">
        <f>IF(RES_hh_fech_in!N16=0,0,RES_hh_fech_in!N16/RES_summary!N$21)</f>
        <v>1.3611035870010389E-2</v>
      </c>
      <c r="O16" s="72">
        <f>IF(RES_hh_fech_in!O16=0,0,RES_hh_fech_in!O16/RES_summary!O$21)</f>
        <v>7.9690074010046845E-3</v>
      </c>
      <c r="P16" s="72">
        <f>IF(RES_hh_fech_in!P16=0,0,RES_hh_fech_in!P16/RES_summary!P$21)</f>
        <v>1.1815736063743924E-2</v>
      </c>
      <c r="Q16" s="72">
        <f>IF(RES_hh_fech_in!Q16=0,0,RES_hh_fech_in!Q16/RES_summary!Q$21)</f>
        <v>3.5425591987068429E-3</v>
      </c>
      <c r="R16" s="72">
        <f>IF(RES_hh_fech_in!R16=0,0,RES_hh_fech_in!R16/RES_summary!R$21)</f>
        <v>4.6922904397213123E-3</v>
      </c>
      <c r="S16" s="72">
        <f>IF(RES_hh_fech_in!S16=0,0,RES_hh_fech_in!S16/RES_summary!S$21)</f>
        <v>4.4353096790035384E-3</v>
      </c>
      <c r="T16" s="72">
        <f>IF(RES_hh_fech_in!T16=0,0,RES_hh_fech_in!T16/RES_summary!T$21)</f>
        <v>4.4516209462901789E-3</v>
      </c>
      <c r="U16" s="72">
        <f>IF(RES_hh_fech_in!U16=0,0,RES_hh_fech_in!U16/RES_summary!U$21)</f>
        <v>3.5368908293341036E-3</v>
      </c>
      <c r="V16" s="72">
        <f>IF(RES_hh_fech_in!V16=0,0,RES_hh_fech_in!V16/RES_summary!V$21)</f>
        <v>1.1832224714610807E-2</v>
      </c>
      <c r="W16" s="72">
        <f>IF(RES_hh_fech_in!W16=0,0,RES_hh_fech_in!W16/RES_summary!W$21)</f>
        <v>8.4227921249671652E-3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29.885970107373428</v>
      </c>
      <c r="D17" s="69">
        <f>IF(RES_hh_fech_in!D17=0,0,RES_hh_fech_in!D17/RES_summary!D$21)</f>
        <v>28.64058895100025</v>
      </c>
      <c r="E17" s="69">
        <f>IF(RES_hh_fech_in!E17=0,0,RES_hh_fech_in!E17/RES_summary!E$21)</f>
        <v>26.841899261982842</v>
      </c>
      <c r="F17" s="69">
        <f>IF(RES_hh_fech_in!F17=0,0,RES_hh_fech_in!F17/RES_summary!F$21)</f>
        <v>26.502454421370643</v>
      </c>
      <c r="G17" s="69">
        <f>IF(RES_hh_fech_in!G17=0,0,RES_hh_fech_in!G17/RES_summary!G$21)</f>
        <v>25.089920773670013</v>
      </c>
      <c r="H17" s="69">
        <f>IF(RES_hh_fech_in!H17=0,0,RES_hh_fech_in!H17/RES_summary!H$21)</f>
        <v>23.818460809047359</v>
      </c>
      <c r="I17" s="69">
        <f>IF(RES_hh_fech_in!I17=0,0,RES_hh_fech_in!I17/RES_summary!I$21)</f>
        <v>24.11060998073609</v>
      </c>
      <c r="J17" s="69">
        <f>IF(RES_hh_fech_in!J17=0,0,RES_hh_fech_in!J17/RES_summary!J$21)</f>
        <v>24.562731241352534</v>
      </c>
      <c r="K17" s="69">
        <f>IF(RES_hh_fech_in!K17=0,0,RES_hh_fech_in!K17/RES_summary!K$21)</f>
        <v>24.659183738836433</v>
      </c>
      <c r="L17" s="69">
        <f>IF(RES_hh_fech_in!L17=0,0,RES_hh_fech_in!L17/RES_summary!L$21)</f>
        <v>23.929464069908324</v>
      </c>
      <c r="M17" s="69">
        <f>IF(RES_hh_fech_in!M17=0,0,RES_hh_fech_in!M17/RES_summary!M$21)</f>
        <v>22.945679384439742</v>
      </c>
      <c r="N17" s="69">
        <f>IF(RES_hh_fech_in!N17=0,0,RES_hh_fech_in!N17/RES_summary!N$21)</f>
        <v>23.448350708103547</v>
      </c>
      <c r="O17" s="69">
        <f>IF(RES_hh_fech_in!O17=0,0,RES_hh_fech_in!O17/RES_summary!O$21)</f>
        <v>22.223006912957125</v>
      </c>
      <c r="P17" s="69">
        <f>IF(RES_hh_fech_in!P17=0,0,RES_hh_fech_in!P17/RES_summary!P$21)</f>
        <v>20.888352364812171</v>
      </c>
      <c r="Q17" s="69">
        <f>IF(RES_hh_fech_in!Q17=0,0,RES_hh_fech_in!Q17/RES_summary!Q$21)</f>
        <v>20.863455740500889</v>
      </c>
      <c r="R17" s="69">
        <f>IF(RES_hh_fech_in!R17=0,0,RES_hh_fech_in!R17/RES_summary!R$21)</f>
        <v>21.068528918828658</v>
      </c>
      <c r="S17" s="69">
        <f>IF(RES_hh_fech_in!S17=0,0,RES_hh_fech_in!S17/RES_summary!S$21)</f>
        <v>21.113242201345294</v>
      </c>
      <c r="T17" s="69">
        <f>IF(RES_hh_fech_in!T17=0,0,RES_hh_fech_in!T17/RES_summary!T$21)</f>
        <v>20.836089437367466</v>
      </c>
      <c r="U17" s="69">
        <f>IF(RES_hh_fech_in!U17=0,0,RES_hh_fech_in!U17/RES_summary!U$21)</f>
        <v>20.31053069188696</v>
      </c>
      <c r="V17" s="69">
        <f>IF(RES_hh_fech_in!V17=0,0,RES_hh_fech_in!V17/RES_summary!V$21)</f>
        <v>21.411325685494639</v>
      </c>
      <c r="W17" s="69">
        <f>IF(RES_hh_fech_in!W17=0,0,RES_hh_fech_in!W17/RES_summary!W$21)</f>
        <v>19.577915435012798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24.564997437585482</v>
      </c>
      <c r="D18" s="72">
        <f>IF(RES_hh_fech_in!D18=0,0,RES_hh_fech_in!D18/RES_summary!D$21)</f>
        <v>25.131125603701879</v>
      </c>
      <c r="E18" s="72">
        <f>IF(RES_hh_fech_in!E18=0,0,RES_hh_fech_in!E18/RES_summary!E$21)</f>
        <v>22.568069715749171</v>
      </c>
      <c r="F18" s="72">
        <f>IF(RES_hh_fech_in!F18=0,0,RES_hh_fech_in!F18/RES_summary!F$21)</f>
        <v>22.414606843321103</v>
      </c>
      <c r="G18" s="72">
        <f>IF(RES_hh_fech_in!G18=0,0,RES_hh_fech_in!G18/RES_summary!G$21)</f>
        <v>21.732599175140834</v>
      </c>
      <c r="H18" s="72">
        <f>IF(RES_hh_fech_in!H18=0,0,RES_hh_fech_in!H18/RES_summary!H$21)</f>
        <v>20.540366916028486</v>
      </c>
      <c r="I18" s="72">
        <f>IF(RES_hh_fech_in!I18=0,0,RES_hh_fech_in!I18/RES_summary!I$21)</f>
        <v>20.422982198559971</v>
      </c>
      <c r="J18" s="72">
        <f>IF(RES_hh_fech_in!J18=0,0,RES_hh_fech_in!J18/RES_summary!J$21)</f>
        <v>20.514049662476474</v>
      </c>
      <c r="K18" s="72">
        <f>IF(RES_hh_fech_in!K18=0,0,RES_hh_fech_in!K18/RES_summary!K$21)</f>
        <v>23.389851018960133</v>
      </c>
      <c r="L18" s="72">
        <f>IF(RES_hh_fech_in!L18=0,0,RES_hh_fech_in!L18/RES_summary!L$21)</f>
        <v>20.579897336134234</v>
      </c>
      <c r="M18" s="72">
        <f>IF(RES_hh_fech_in!M18=0,0,RES_hh_fech_in!M18/RES_summary!M$21)</f>
        <v>20.688867669029602</v>
      </c>
      <c r="N18" s="72">
        <f>IF(RES_hh_fech_in!N18=0,0,RES_hh_fech_in!N18/RES_summary!N$21)</f>
        <v>20.857572630209269</v>
      </c>
      <c r="O18" s="72">
        <f>IF(RES_hh_fech_in!O18=0,0,RES_hh_fech_in!O18/RES_summary!O$21)</f>
        <v>20.589064665060445</v>
      </c>
      <c r="P18" s="72">
        <f>IF(RES_hh_fech_in!P18=0,0,RES_hh_fech_in!P18/RES_summary!P$21)</f>
        <v>20.083516183876633</v>
      </c>
      <c r="Q18" s="72">
        <f>IF(RES_hh_fech_in!Q18=0,0,RES_hh_fech_in!Q18/RES_summary!Q$21)</f>
        <v>19.753094785265095</v>
      </c>
      <c r="R18" s="72">
        <f>IF(RES_hh_fech_in!R18=0,0,RES_hh_fech_in!R18/RES_summary!R$21)</f>
        <v>20.163851215757127</v>
      </c>
      <c r="S18" s="72">
        <f>IF(RES_hh_fech_in!S18=0,0,RES_hh_fech_in!S18/RES_summary!S$21)</f>
        <v>0</v>
      </c>
      <c r="T18" s="72">
        <f>IF(RES_hh_fech_in!T18=0,0,RES_hh_fech_in!T18/RES_summary!T$21)</f>
        <v>19.207682404456058</v>
      </c>
      <c r="U18" s="72">
        <f>IF(RES_hh_fech_in!U18=0,0,RES_hh_fech_in!U18/RES_summary!U$21)</f>
        <v>18.114902225366006</v>
      </c>
      <c r="V18" s="72">
        <f>IF(RES_hh_fech_in!V18=0,0,RES_hh_fech_in!V18/RES_summary!V$21)</f>
        <v>19.040803654388913</v>
      </c>
      <c r="W18" s="72">
        <f>IF(RES_hh_fech_in!W18=0,0,RES_hh_fech_in!W18/RES_summary!W$21)</f>
        <v>17.422618077341152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29.069463503951663</v>
      </c>
      <c r="D19" s="72">
        <f>IF(RES_hh_fech_in!D19=0,0,RES_hh_fech_in!D19/RES_summary!D$21)</f>
        <v>27.929750050312872</v>
      </c>
      <c r="E19" s="72">
        <f>IF(RES_hh_fech_in!E19=0,0,RES_hh_fech_in!E19/RES_summary!E$21)</f>
        <v>26.846159471483059</v>
      </c>
      <c r="F19" s="72">
        <f>IF(RES_hh_fech_in!F19=0,0,RES_hh_fech_in!F19/RES_summary!F$21)</f>
        <v>26.187559945089191</v>
      </c>
      <c r="G19" s="72">
        <f>IF(RES_hh_fech_in!G19=0,0,RES_hh_fech_in!G19/RES_summary!G$21)</f>
        <v>25.503662723627084</v>
      </c>
      <c r="H19" s="72">
        <f>IF(RES_hh_fech_in!H19=0,0,RES_hh_fech_in!H19/RES_summary!H$21)</f>
        <v>24.996049640401829</v>
      </c>
      <c r="I19" s="72">
        <f>IF(RES_hh_fech_in!I19=0,0,RES_hh_fech_in!I19/RES_summary!I$21)</f>
        <v>25.022299113378189</v>
      </c>
      <c r="J19" s="72">
        <f>IF(RES_hh_fech_in!J19=0,0,RES_hh_fech_in!J19/RES_summary!J$21)</f>
        <v>24.55405348472582</v>
      </c>
      <c r="K19" s="72">
        <f>IF(RES_hh_fech_in!K19=0,0,RES_hh_fech_in!K19/RES_summary!K$21)</f>
        <v>24.469542213340283</v>
      </c>
      <c r="L19" s="72">
        <f>IF(RES_hh_fech_in!L19=0,0,RES_hh_fech_in!L19/RES_summary!L$21)</f>
        <v>24.279499843693465</v>
      </c>
      <c r="M19" s="72">
        <f>IF(RES_hh_fech_in!M19=0,0,RES_hh_fech_in!M19/RES_summary!M$21)</f>
        <v>25.10568880875638</v>
      </c>
      <c r="N19" s="72">
        <f>IF(RES_hh_fech_in!N19=0,0,RES_hh_fech_in!N19/RES_summary!N$21)</f>
        <v>22.715076363825425</v>
      </c>
      <c r="O19" s="72">
        <f>IF(RES_hh_fech_in!O19=0,0,RES_hh_fech_in!O19/RES_summary!O$21)</f>
        <v>24.103277953051407</v>
      </c>
      <c r="P19" s="72">
        <f>IF(RES_hh_fech_in!P19=0,0,RES_hh_fech_in!P19/RES_summary!P$21)</f>
        <v>21.105904126295961</v>
      </c>
      <c r="Q19" s="72">
        <f>IF(RES_hh_fech_in!Q19=0,0,RES_hh_fech_in!Q19/RES_summary!Q$21)</f>
        <v>18.342462530391835</v>
      </c>
      <c r="R19" s="72">
        <f>IF(RES_hh_fech_in!R19=0,0,RES_hh_fech_in!R19/RES_summary!R$21)</f>
        <v>21.215015106581287</v>
      </c>
      <c r="S19" s="72">
        <f>IF(RES_hh_fech_in!S19=0,0,RES_hh_fech_in!S19/RES_summary!S$21)</f>
        <v>20.666699784001985</v>
      </c>
      <c r="T19" s="72">
        <f>IF(RES_hh_fech_in!T19=0,0,RES_hh_fech_in!T19/RES_summary!T$21)</f>
        <v>20.613291675830919</v>
      </c>
      <c r="U19" s="72">
        <f>IF(RES_hh_fech_in!U19=0,0,RES_hh_fech_in!U19/RES_summary!U$21)</f>
        <v>19.298632776064146</v>
      </c>
      <c r="V19" s="72">
        <f>IF(RES_hh_fech_in!V19=0,0,RES_hh_fech_in!V19/RES_summary!V$21)</f>
        <v>21.015641524652558</v>
      </c>
      <c r="W19" s="72">
        <f>IF(RES_hh_fech_in!W19=0,0,RES_hh_fech_in!W19/RES_summary!W$21)</f>
        <v>18.320737866595277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32.422595992311088</v>
      </c>
      <c r="D20" s="72">
        <f>IF(RES_hh_fech_in!D20=0,0,RES_hh_fech_in!D20/RES_summary!D$21)</f>
        <v>31.816440091838874</v>
      </c>
      <c r="E20" s="72">
        <f>IF(RES_hh_fech_in!E20=0,0,RES_hh_fech_in!E20/RES_summary!E$21)</f>
        <v>29.739084437005484</v>
      </c>
      <c r="F20" s="72">
        <f>IF(RES_hh_fech_in!F20=0,0,RES_hh_fech_in!F20/RES_summary!F$21)</f>
        <v>29.629430407568705</v>
      </c>
      <c r="G20" s="72">
        <f>IF(RES_hh_fech_in!G20=0,0,RES_hh_fech_in!G20/RES_summary!G$21)</f>
        <v>28.336650657201108</v>
      </c>
      <c r="H20" s="72">
        <f>IF(RES_hh_fech_in!H20=0,0,RES_hh_fech_in!H20/RES_summary!H$21)</f>
        <v>26.748785340195287</v>
      </c>
      <c r="I20" s="72">
        <f>IF(RES_hh_fech_in!I20=0,0,RES_hh_fech_in!I20/RES_summary!I$21)</f>
        <v>27.055633936826972</v>
      </c>
      <c r="J20" s="72">
        <f>IF(RES_hh_fech_in!J20=0,0,RES_hh_fech_in!J20/RES_summary!J$21)</f>
        <v>27.561776069672074</v>
      </c>
      <c r="K20" s="72">
        <f>IF(RES_hh_fech_in!K20=0,0,RES_hh_fech_in!K20/RES_summary!K$21)</f>
        <v>27.747533332620822</v>
      </c>
      <c r="L20" s="72">
        <f>IF(RES_hh_fech_in!L20=0,0,RES_hh_fech_in!L20/RES_summary!L$21)</f>
        <v>26.740004014731021</v>
      </c>
      <c r="M20" s="72">
        <f>IF(RES_hh_fech_in!M20=0,0,RES_hh_fech_in!M20/RES_summary!M$21)</f>
        <v>27.463408506970044</v>
      </c>
      <c r="N20" s="72">
        <f>IF(RES_hh_fech_in!N20=0,0,RES_hh_fech_in!N20/RES_summary!N$21)</f>
        <v>26.966207310654752</v>
      </c>
      <c r="O20" s="72">
        <f>IF(RES_hh_fech_in!O20=0,0,RES_hh_fech_in!O20/RES_summary!O$21)</f>
        <v>24.39948626548847</v>
      </c>
      <c r="P20" s="72">
        <f>IF(RES_hh_fech_in!P20=0,0,RES_hh_fech_in!P20/RES_summary!P$21)</f>
        <v>22.048149186504485</v>
      </c>
      <c r="Q20" s="72">
        <f>IF(RES_hh_fech_in!Q20=0,0,RES_hh_fech_in!Q20/RES_summary!Q$21)</f>
        <v>21.809003093515223</v>
      </c>
      <c r="R20" s="72">
        <f>IF(RES_hh_fech_in!R20=0,0,RES_hh_fech_in!R20/RES_summary!R$21)</f>
        <v>22.067577123667181</v>
      </c>
      <c r="S20" s="72">
        <f>IF(RES_hh_fech_in!S20=0,0,RES_hh_fech_in!S20/RES_summary!S$21)</f>
        <v>21.964797987386316</v>
      </c>
      <c r="T20" s="72">
        <f>IF(RES_hh_fech_in!T20=0,0,RES_hh_fech_in!T20/RES_summary!T$21)</f>
        <v>21.226331226616942</v>
      </c>
      <c r="U20" s="72">
        <f>IF(RES_hh_fech_in!U20=0,0,RES_hh_fech_in!U20/RES_summary!U$21)</f>
        <v>20.678996287818222</v>
      </c>
      <c r="V20" s="72">
        <f>IF(RES_hh_fech_in!V20=0,0,RES_hh_fech_in!V20/RES_summary!V$21)</f>
        <v>22.137268453742262</v>
      </c>
      <c r="W20" s="72">
        <f>IF(RES_hh_fech_in!W20=0,0,RES_hh_fech_in!W20/RES_summary!W$21)</f>
        <v>19.834232907696631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29.355131861929923</v>
      </c>
      <c r="D21" s="72">
        <f>IF(RES_hh_fech_in!D21=0,0,RES_hh_fech_in!D21/RES_summary!D$21)</f>
        <v>27.375205890646455</v>
      </c>
      <c r="E21" s="72">
        <f>IF(RES_hh_fech_in!E21=0,0,RES_hh_fech_in!E21/RES_summary!E$21)</f>
        <v>26.392638087230534</v>
      </c>
      <c r="F21" s="72">
        <f>IF(RES_hh_fech_in!F21=0,0,RES_hh_fech_in!F21/RES_summary!F$21)</f>
        <v>27.219283853460148</v>
      </c>
      <c r="G21" s="72">
        <f>IF(RES_hh_fech_in!G21=0,0,RES_hh_fech_in!G21/RES_summary!G$21)</f>
        <v>24.432441447563509</v>
      </c>
      <c r="H21" s="72">
        <f>IF(RES_hh_fech_in!H21=0,0,RES_hh_fech_in!H21/RES_summary!H$21)</f>
        <v>23.942156439725697</v>
      </c>
      <c r="I21" s="72">
        <f>IF(RES_hh_fech_in!I21=0,0,RES_hh_fech_in!I21/RES_summary!I$21)</f>
        <v>23.005868175315726</v>
      </c>
      <c r="J21" s="72">
        <f>IF(RES_hh_fech_in!J21=0,0,RES_hh_fech_in!J21/RES_summary!J$21)</f>
        <v>24.000757324714481</v>
      </c>
      <c r="K21" s="72">
        <f>IF(RES_hh_fech_in!K21=0,0,RES_hh_fech_in!K21/RES_summary!K$21)</f>
        <v>23.629403412765797</v>
      </c>
      <c r="L21" s="72">
        <f>IF(RES_hh_fech_in!L21=0,0,RES_hh_fech_in!L21/RES_summary!L$21)</f>
        <v>24.364315763878075</v>
      </c>
      <c r="M21" s="72">
        <f>IF(RES_hh_fech_in!M21=0,0,RES_hh_fech_in!M21/RES_summary!M$21)</f>
        <v>21.834397659936727</v>
      </c>
      <c r="N21" s="72">
        <f>IF(RES_hh_fech_in!N21=0,0,RES_hh_fech_in!N21/RES_summary!N$21)</f>
        <v>23.434650269212856</v>
      </c>
      <c r="O21" s="72">
        <f>IF(RES_hh_fech_in!O21=0,0,RES_hh_fech_in!O21/RES_summary!O$21)</f>
        <v>22.263971024396792</v>
      </c>
      <c r="P21" s="72">
        <f>IF(RES_hh_fech_in!P21=0,0,RES_hh_fech_in!P21/RES_summary!P$21)</f>
        <v>20.29023157301874</v>
      </c>
      <c r="Q21" s="72">
        <f>IF(RES_hh_fech_in!Q21=0,0,RES_hh_fech_in!Q21/RES_summary!Q$21)</f>
        <v>19.395550759713537</v>
      </c>
      <c r="R21" s="72">
        <f>IF(RES_hh_fech_in!R21=0,0,RES_hh_fech_in!R21/RES_summary!R$21)</f>
        <v>19.268090424271914</v>
      </c>
      <c r="S21" s="72">
        <f>IF(RES_hh_fech_in!S21=0,0,RES_hh_fech_in!S21/RES_summary!S$21)</f>
        <v>19.663099038822438</v>
      </c>
      <c r="T21" s="72">
        <f>IF(RES_hh_fech_in!T21=0,0,RES_hh_fech_in!T21/RES_summary!T$21)</f>
        <v>19.966577558479177</v>
      </c>
      <c r="U21" s="72">
        <f>IF(RES_hh_fech_in!U21=0,0,RES_hh_fech_in!U21/RES_summary!U$21)</f>
        <v>19.628490521692502</v>
      </c>
      <c r="V21" s="72">
        <f>IF(RES_hh_fech_in!V21=0,0,RES_hh_fech_in!V21/RES_summary!V$21)</f>
        <v>19.39072534150166</v>
      </c>
      <c r="W21" s="72">
        <f>IF(RES_hh_fech_in!W21=0,0,RES_hh_fech_in!W21/RES_summary!W$21)</f>
        <v>19.028443606063004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27.429356428254664</v>
      </c>
      <c r="D22" s="72">
        <f>IF(RES_hh_fech_in!D22=0,0,RES_hh_fech_in!D22/RES_summary!D$21)</f>
        <v>27.728547801637042</v>
      </c>
      <c r="E22" s="72">
        <f>IF(RES_hh_fech_in!E22=0,0,RES_hh_fech_in!E22/RES_summary!E$21)</f>
        <v>24.237257606875986</v>
      </c>
      <c r="F22" s="72">
        <f>IF(RES_hh_fech_in!F22=0,0,RES_hh_fech_in!F22/RES_summary!F$21)</f>
        <v>23.287909011827484</v>
      </c>
      <c r="G22" s="72">
        <f>IF(RES_hh_fech_in!G22=0,0,RES_hh_fech_in!G22/RES_summary!G$21)</f>
        <v>21.137864414363172</v>
      </c>
      <c r="H22" s="72">
        <f>IF(RES_hh_fech_in!H22=0,0,RES_hh_fech_in!H22/RES_summary!H$21)</f>
        <v>19.55672219668007</v>
      </c>
      <c r="I22" s="72">
        <f>IF(RES_hh_fech_in!I22=0,0,RES_hh_fech_in!I22/RES_summary!I$21)</f>
        <v>24.031118360279851</v>
      </c>
      <c r="J22" s="72">
        <f>IF(RES_hh_fech_in!J22=0,0,RES_hh_fech_in!J22/RES_summary!J$21)</f>
        <v>18.668035219790635</v>
      </c>
      <c r="K22" s="72">
        <f>IF(RES_hh_fech_in!K22=0,0,RES_hh_fech_in!K22/RES_summary!K$21)</f>
        <v>23.224817661187107</v>
      </c>
      <c r="L22" s="72">
        <f>IF(RES_hh_fech_in!L22=0,0,RES_hh_fech_in!L22/RES_summary!L$21)</f>
        <v>20.356676933437292</v>
      </c>
      <c r="M22" s="72">
        <f>IF(RES_hh_fech_in!M22=0,0,RES_hh_fech_in!M22/RES_summary!M$21)</f>
        <v>19.176313569039205</v>
      </c>
      <c r="N22" s="72">
        <f>IF(RES_hh_fech_in!N22=0,0,RES_hh_fech_in!N22/RES_summary!N$21)</f>
        <v>21.676387965048232</v>
      </c>
      <c r="O22" s="72">
        <f>IF(RES_hh_fech_in!O22=0,0,RES_hh_fech_in!O22/RES_summary!O$21)</f>
        <v>19.956922648872713</v>
      </c>
      <c r="P22" s="72">
        <f>IF(RES_hh_fech_in!P22=0,0,RES_hh_fech_in!P22/RES_summary!P$21)</f>
        <v>18.346778569885885</v>
      </c>
      <c r="Q22" s="72">
        <f>IF(RES_hh_fech_in!Q22=0,0,RES_hh_fech_in!Q22/RES_summary!Q$21)</f>
        <v>20.465787164360673</v>
      </c>
      <c r="R22" s="72">
        <f>IF(RES_hh_fech_in!R22=0,0,RES_hh_fech_in!R22/RES_summary!R$21)</f>
        <v>20.343823081779853</v>
      </c>
      <c r="S22" s="72">
        <f>IF(RES_hh_fech_in!S22=0,0,RES_hh_fech_in!S22/RES_summary!S$21)</f>
        <v>0</v>
      </c>
      <c r="T22" s="72">
        <f>IF(RES_hh_fech_in!T22=0,0,RES_hh_fech_in!T22/RES_summary!T$21)</f>
        <v>0</v>
      </c>
      <c r="U22" s="72">
        <f>IF(RES_hh_fech_in!U22=0,0,RES_hh_fech_in!U22/RES_summary!U$21)</f>
        <v>0</v>
      </c>
      <c r="V22" s="72">
        <f>IF(RES_hh_fech_in!V22=0,0,RES_hh_fech_in!V22/RES_summary!V$21)</f>
        <v>0</v>
      </c>
      <c r="W22" s="72">
        <f>IF(RES_hh_fech_in!W22=0,0,RES_hh_fech_in!W22/RES_summary!W$21)</f>
        <v>18.831740757104093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0</v>
      </c>
      <c r="D24" s="72">
        <f>IF(RES_hh_fech_in!D24=0,0,RES_hh_fech_in!D24/RES_summary!D$21)</f>
        <v>0</v>
      </c>
      <c r="E24" s="72">
        <f>IF(RES_hh_fech_in!E24=0,0,RES_hh_fech_in!E24/RES_summary!E$21)</f>
        <v>0</v>
      </c>
      <c r="F24" s="72">
        <f>IF(RES_hh_fech_in!F24=0,0,RES_hh_fech_in!F24/RES_summary!F$21)</f>
        <v>0</v>
      </c>
      <c r="G24" s="72">
        <f>IF(RES_hh_fech_in!G24=0,0,RES_hh_fech_in!G24/RES_summary!G$21)</f>
        <v>0</v>
      </c>
      <c r="H24" s="72">
        <f>IF(RES_hh_fech_in!H24=0,0,RES_hh_fech_in!H24/RES_summary!H$21)</f>
        <v>0</v>
      </c>
      <c r="I24" s="72">
        <f>IF(RES_hh_fech_in!I24=0,0,RES_hh_fech_in!I24/RES_summary!I$21)</f>
        <v>0</v>
      </c>
      <c r="J24" s="72">
        <f>IF(RES_hh_fech_in!J24=0,0,RES_hh_fech_in!J24/RES_summary!J$21)</f>
        <v>0</v>
      </c>
      <c r="K24" s="72">
        <f>IF(RES_hh_fech_in!K24=0,0,RES_hh_fech_in!K24/RES_summary!K$21)</f>
        <v>0</v>
      </c>
      <c r="L24" s="72">
        <f>IF(RES_hh_fech_in!L24=0,0,RES_hh_fech_in!L24/RES_summary!L$21)</f>
        <v>0</v>
      </c>
      <c r="M24" s="72">
        <f>IF(RES_hh_fech_in!M24=0,0,RES_hh_fech_in!M24/RES_summary!M$21)</f>
        <v>0</v>
      </c>
      <c r="N24" s="72">
        <f>IF(RES_hh_fech_in!N24=0,0,RES_hh_fech_in!N24/RES_summary!N$21)</f>
        <v>0</v>
      </c>
      <c r="O24" s="72">
        <f>IF(RES_hh_fech_in!O24=0,0,RES_hh_fech_in!O24/RES_summary!O$21)</f>
        <v>0</v>
      </c>
      <c r="P24" s="72">
        <f>IF(RES_hh_fech_in!P24=0,0,RES_hh_fech_in!P24/RES_summary!P$21)</f>
        <v>0</v>
      </c>
      <c r="Q24" s="72">
        <f>IF(RES_hh_fech_in!Q24=0,0,RES_hh_fech_in!Q24/RES_summary!Q$21)</f>
        <v>0</v>
      </c>
      <c r="R24" s="72">
        <f>IF(RES_hh_fech_in!R24=0,0,RES_hh_fech_in!R24/RES_summary!R$21)</f>
        <v>0</v>
      </c>
      <c r="S24" s="72">
        <f>IF(RES_hh_fech_in!S24=0,0,RES_hh_fech_in!S24/RES_summary!S$21)</f>
        <v>0</v>
      </c>
      <c r="T24" s="72">
        <f>IF(RES_hh_fech_in!T24=0,0,RES_hh_fech_in!T24/RES_summary!T$21)</f>
        <v>0</v>
      </c>
      <c r="U24" s="72">
        <f>IF(RES_hh_fech_in!U24=0,0,RES_hh_fech_in!U24/RES_summary!U$21)</f>
        <v>0</v>
      </c>
      <c r="V24" s="72">
        <f>IF(RES_hh_fech_in!V24=0,0,RES_hh_fech_in!V24/RES_summary!V$21)</f>
        <v>0</v>
      </c>
      <c r="W24" s="72">
        <f>IF(RES_hh_fech_in!W24=0,0,RES_hh_fech_in!W24/RES_summary!W$21)</f>
        <v>0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26.015985967747163</v>
      </c>
      <c r="D25" s="74">
        <f>IF(RES_hh_fech_in!D25=0,0,RES_hh_fech_in!D25/RES_summary!D$21)</f>
        <v>24.777320385039857</v>
      </c>
      <c r="E25" s="74">
        <f>IF(RES_hh_fech_in!E25=0,0,RES_hh_fech_in!E25/RES_summary!E$21)</f>
        <v>23.33640042656641</v>
      </c>
      <c r="F25" s="74">
        <f>IF(RES_hh_fech_in!F25=0,0,RES_hh_fech_in!F25/RES_summary!F$21)</f>
        <v>23.717730942213322</v>
      </c>
      <c r="G25" s="74">
        <f>IF(RES_hh_fech_in!G25=0,0,RES_hh_fech_in!G25/RES_summary!G$21)</f>
        <v>22.015786858561825</v>
      </c>
      <c r="H25" s="74">
        <f>IF(RES_hh_fech_in!H25=0,0,RES_hh_fech_in!H25/RES_summary!H$21)</f>
        <v>22.033026953306596</v>
      </c>
      <c r="I25" s="74">
        <f>IF(RES_hh_fech_in!I25=0,0,RES_hh_fech_in!I25/RES_summary!I$21)</f>
        <v>20.018369229714953</v>
      </c>
      <c r="J25" s="74">
        <f>IF(RES_hh_fech_in!J25=0,0,RES_hh_fech_in!J25/RES_summary!J$21)</f>
        <v>17.726302558480153</v>
      </c>
      <c r="K25" s="74">
        <f>IF(RES_hh_fech_in!K25=0,0,RES_hh_fech_in!K25/RES_summary!K$21)</f>
        <v>18.026820648285955</v>
      </c>
      <c r="L25" s="74">
        <f>IF(RES_hh_fech_in!L25=0,0,RES_hh_fech_in!L25/RES_summary!L$21)</f>
        <v>17.698455717057801</v>
      </c>
      <c r="M25" s="74">
        <f>IF(RES_hh_fech_in!M25=0,0,RES_hh_fech_in!M25/RES_summary!M$21)</f>
        <v>20.507167936476414</v>
      </c>
      <c r="N25" s="74">
        <f>IF(RES_hh_fech_in!N25=0,0,RES_hh_fech_in!N25/RES_summary!N$21)</f>
        <v>21.078886873539592</v>
      </c>
      <c r="O25" s="74">
        <f>IF(RES_hh_fech_in!O25=0,0,RES_hh_fech_in!O25/RES_summary!O$21)</f>
        <v>18.987804421822624</v>
      </c>
      <c r="P25" s="74">
        <f>IF(RES_hh_fech_in!P25=0,0,RES_hh_fech_in!P25/RES_summary!P$21)</f>
        <v>17.623683452078641</v>
      </c>
      <c r="Q25" s="74">
        <f>IF(RES_hh_fech_in!Q25=0,0,RES_hh_fech_in!Q25/RES_summary!Q$21)</f>
        <v>16.263970722891624</v>
      </c>
      <c r="R25" s="74">
        <f>IF(RES_hh_fech_in!R25=0,0,RES_hh_fech_in!R25/RES_summary!R$21)</f>
        <v>16.612691183238017</v>
      </c>
      <c r="S25" s="74">
        <f>IF(RES_hh_fech_in!S25=0,0,RES_hh_fech_in!S25/RES_summary!S$21)</f>
        <v>17.311376348348787</v>
      </c>
      <c r="T25" s="74">
        <f>IF(RES_hh_fech_in!T25=0,0,RES_hh_fech_in!T25/RES_summary!T$21)</f>
        <v>17.777495293213047</v>
      </c>
      <c r="U25" s="74">
        <f>IF(RES_hh_fech_in!U25=0,0,RES_hh_fech_in!U25/RES_summary!U$21)</f>
        <v>18.311043614537788</v>
      </c>
      <c r="V25" s="74">
        <f>IF(RES_hh_fech_in!V25=0,0,RES_hh_fech_in!V25/RES_summary!V$21)</f>
        <v>18.821491990638979</v>
      </c>
      <c r="W25" s="74">
        <f>IF(RES_hh_fech_in!W25=0,0,RES_hh_fech_in!W25/RES_summary!W$21)</f>
        <v>17.272629669959375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3.7804232494817929</v>
      </c>
      <c r="D26" s="77">
        <f>IF(RES_hh_fech_in!D26=0,0,RES_hh_fech_in!D26/RES_summary!D$21)</f>
        <v>3.6953935466996537</v>
      </c>
      <c r="E26" s="77">
        <f>IF(RES_hh_fech_in!E26=0,0,RES_hh_fech_in!E26/RES_summary!E$21)</f>
        <v>3.4846364794193612</v>
      </c>
      <c r="F26" s="77">
        <f>IF(RES_hh_fech_in!F26=0,0,RES_hh_fech_in!F26/RES_summary!F$21)</f>
        <v>3.5354295790682353</v>
      </c>
      <c r="G26" s="77">
        <f>IF(RES_hh_fech_in!G26=0,0,RES_hh_fech_in!G26/RES_summary!G$21)</f>
        <v>3.3514602304125205</v>
      </c>
      <c r="H26" s="77">
        <f>IF(RES_hh_fech_in!H26=0,0,RES_hh_fech_in!H26/RES_summary!H$21)</f>
        <v>3.2543137992609199</v>
      </c>
      <c r="I26" s="77">
        <f>IF(RES_hh_fech_in!I26=0,0,RES_hh_fech_in!I26/RES_summary!I$21)</f>
        <v>3.2673816434645926</v>
      </c>
      <c r="J26" s="77">
        <f>IF(RES_hh_fech_in!J26=0,0,RES_hh_fech_in!J26/RES_summary!J$21)</f>
        <v>3.4676019971496306</v>
      </c>
      <c r="K26" s="77">
        <f>IF(RES_hh_fech_in!K26=0,0,RES_hh_fech_in!K26/RES_summary!K$21)</f>
        <v>3.4474049822263955</v>
      </c>
      <c r="L26" s="77">
        <f>IF(RES_hh_fech_in!L26=0,0,RES_hh_fech_in!L26/RES_summary!L$21)</f>
        <v>3.4619383334135962</v>
      </c>
      <c r="M26" s="77">
        <f>IF(RES_hh_fech_in!M26=0,0,RES_hh_fech_in!M26/RES_summary!M$21)</f>
        <v>3.4602587125729767</v>
      </c>
      <c r="N26" s="77">
        <f>IF(RES_hh_fech_in!N26=0,0,RES_hh_fech_in!N26/RES_summary!N$21)</f>
        <v>3.5122483639789586</v>
      </c>
      <c r="O26" s="77">
        <f>IF(RES_hh_fech_in!O26=0,0,RES_hh_fech_in!O26/RES_summary!O$21)</f>
        <v>3.4691448940525849</v>
      </c>
      <c r="P26" s="77">
        <f>IF(RES_hh_fech_in!P26=0,0,RES_hh_fech_in!P26/RES_summary!P$21)</f>
        <v>3.4426362302154443</v>
      </c>
      <c r="Q26" s="77">
        <f>IF(RES_hh_fech_in!Q26=0,0,RES_hh_fech_in!Q26/RES_summary!Q$21)</f>
        <v>3.4704217309466059</v>
      </c>
      <c r="R26" s="77">
        <f>IF(RES_hh_fech_in!R26=0,0,RES_hh_fech_in!R26/RES_summary!R$21)</f>
        <v>3.5827024718460088</v>
      </c>
      <c r="S26" s="77">
        <f>IF(RES_hh_fech_in!S26=0,0,RES_hh_fech_in!S26/RES_summary!S$21)</f>
        <v>3.6757538514756272</v>
      </c>
      <c r="T26" s="77">
        <f>IF(RES_hh_fech_in!T26=0,0,RES_hh_fech_in!T26/RES_summary!T$21)</f>
        <v>3.8131928291116419</v>
      </c>
      <c r="U26" s="77">
        <f>IF(RES_hh_fech_in!U26=0,0,RES_hh_fech_in!U26/RES_summary!U$21)</f>
        <v>3.7988984042366893</v>
      </c>
      <c r="V26" s="77">
        <f>IF(RES_hh_fech_in!V26=0,0,RES_hh_fech_in!V26/RES_summary!V$21)</f>
        <v>3.8431776251517871</v>
      </c>
      <c r="W26" s="77">
        <f>IF(RES_hh_fech_in!W26=0,0,RES_hh_fech_in!W26/RES_summary!W$21)</f>
        <v>3.6602637899668595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4.2887372060847389</v>
      </c>
      <c r="D27" s="69">
        <f>IF(RES_hh_fech_in!D27=0,0,RES_hh_fech_in!D27/RES_summary!D$21)</f>
        <v>4.2266041751797641</v>
      </c>
      <c r="E27" s="69">
        <f>IF(RES_hh_fech_in!E27=0,0,RES_hh_fech_in!E27/RES_summary!E$21)</f>
        <v>4.2301915699200974</v>
      </c>
      <c r="F27" s="69">
        <f>IF(RES_hh_fech_in!F27=0,0,RES_hh_fech_in!F27/RES_summary!F$21)</f>
        <v>4.2202668393425302</v>
      </c>
      <c r="G27" s="69">
        <f>IF(RES_hh_fech_in!G27=0,0,RES_hh_fech_in!G27/RES_summary!G$21)</f>
        <v>3.9775975118384848</v>
      </c>
      <c r="H27" s="69">
        <f>IF(RES_hh_fech_in!H27=0,0,RES_hh_fech_in!H27/RES_summary!H$21)</f>
        <v>3.8933167918297511</v>
      </c>
      <c r="I27" s="69">
        <f>IF(RES_hh_fech_in!I27=0,0,RES_hh_fech_in!I27/RES_summary!I$21)</f>
        <v>3.8676288035746955</v>
      </c>
      <c r="J27" s="69">
        <f>IF(RES_hh_fech_in!J27=0,0,RES_hh_fech_in!J27/RES_summary!J$21)</f>
        <v>3.7343068986916097</v>
      </c>
      <c r="K27" s="69">
        <f>IF(RES_hh_fech_in!K27=0,0,RES_hh_fech_in!K27/RES_summary!K$21)</f>
        <v>3.6405476051636114</v>
      </c>
      <c r="L27" s="69">
        <f>IF(RES_hh_fech_in!L27=0,0,RES_hh_fech_in!L27/RES_summary!L$21)</f>
        <v>3.6362656066521155</v>
      </c>
      <c r="M27" s="69">
        <f>IF(RES_hh_fech_in!M27=0,0,RES_hh_fech_in!M27/RES_summary!M$21)</f>
        <v>3.6122919405004978</v>
      </c>
      <c r="N27" s="69">
        <f>IF(RES_hh_fech_in!N27=0,0,RES_hh_fech_in!N27/RES_summary!N$21)</f>
        <v>3.5845823680650621</v>
      </c>
      <c r="O27" s="69">
        <f>IF(RES_hh_fech_in!O27=0,0,RES_hh_fech_in!O27/RES_summary!O$21)</f>
        <v>3.4307067538585394</v>
      </c>
      <c r="P27" s="69">
        <f>IF(RES_hh_fech_in!P27=0,0,RES_hh_fech_in!P27/RES_summary!P$21)</f>
        <v>3.4556769995388033</v>
      </c>
      <c r="Q27" s="69">
        <f>IF(RES_hh_fech_in!Q27=0,0,RES_hh_fech_in!Q27/RES_summary!Q$21)</f>
        <v>3.4480325638651639</v>
      </c>
      <c r="R27" s="69">
        <f>IF(RES_hh_fech_in!R27=0,0,RES_hh_fech_in!R27/RES_summary!R$21)</f>
        <v>3.4208311918965184</v>
      </c>
      <c r="S27" s="69">
        <f>IF(RES_hh_fech_in!S27=0,0,RES_hh_fech_in!S27/RES_summary!S$21)</f>
        <v>3.3634514961913093</v>
      </c>
      <c r="T27" s="69">
        <f>IF(RES_hh_fech_in!T27=0,0,RES_hh_fech_in!T27/RES_summary!T$21)</f>
        <v>3.2878177708904035</v>
      </c>
      <c r="U27" s="69">
        <f>IF(RES_hh_fech_in!U27=0,0,RES_hh_fech_in!U27/RES_summary!U$21)</f>
        <v>3.1971248491772579</v>
      </c>
      <c r="V27" s="69">
        <f>IF(RES_hh_fech_in!V27=0,0,RES_hh_fech_in!V27/RES_summary!V$21)</f>
        <v>3.2260935973273748</v>
      </c>
      <c r="W27" s="69">
        <f>IF(RES_hh_fech_in!W27=0,0,RES_hh_fech_in!W27/RES_summary!W$21)</f>
        <v>3.2080498533726596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5.2736689167230457</v>
      </c>
      <c r="D29" s="72">
        <f>IF(RES_hh_fech_in!D29=0,0,RES_hh_fech_in!D29/RES_summary!D$21)</f>
        <v>5.1682099944308222</v>
      </c>
      <c r="E29" s="72">
        <f>IF(RES_hh_fech_in!E29=0,0,RES_hh_fech_in!E29/RES_summary!E$21)</f>
        <v>5.1280690604796426</v>
      </c>
      <c r="F29" s="72">
        <f>IF(RES_hh_fech_in!F29=0,0,RES_hh_fech_in!F29/RES_summary!F$21)</f>
        <v>4.9679397552092235</v>
      </c>
      <c r="G29" s="72">
        <f>IF(RES_hh_fech_in!G29=0,0,RES_hh_fech_in!G29/RES_summary!G$21)</f>
        <v>4.9675322668712445</v>
      </c>
      <c r="H29" s="72">
        <f>IF(RES_hh_fech_in!H29=0,0,RES_hh_fech_in!H29/RES_summary!H$21)</f>
        <v>4.7887648032372523</v>
      </c>
      <c r="I29" s="72">
        <f>IF(RES_hh_fech_in!I29=0,0,RES_hh_fech_in!I29/RES_summary!I$21)</f>
        <v>4.7918126085853698</v>
      </c>
      <c r="J29" s="72">
        <f>IF(RES_hh_fech_in!J29=0,0,RES_hh_fech_in!J29/RES_summary!J$21)</f>
        <v>4.6270161989843901</v>
      </c>
      <c r="K29" s="72">
        <f>IF(RES_hh_fech_in!K29=0,0,RES_hh_fech_in!K29/RES_summary!K$21)</f>
        <v>4.4219404147007708</v>
      </c>
      <c r="L29" s="72">
        <f>IF(RES_hh_fech_in!L29=0,0,RES_hh_fech_in!L29/RES_summary!L$21)</f>
        <v>4.4503389887507003</v>
      </c>
      <c r="M29" s="72">
        <f>IF(RES_hh_fech_in!M29=0,0,RES_hh_fech_in!M29/RES_summary!M$21)</f>
        <v>4.4110056001786715</v>
      </c>
      <c r="N29" s="72">
        <f>IF(RES_hh_fech_in!N29=0,0,RES_hh_fech_in!N29/RES_summary!N$21)</f>
        <v>4.3929301430744685</v>
      </c>
      <c r="O29" s="72">
        <f>IF(RES_hh_fech_in!O29=0,0,RES_hh_fech_in!O29/RES_summary!O$21)</f>
        <v>4.4163375192801348</v>
      </c>
      <c r="P29" s="72">
        <f>IF(RES_hh_fech_in!P29=0,0,RES_hh_fech_in!P29/RES_summary!P$21)</f>
        <v>4.2055587374277996</v>
      </c>
      <c r="Q29" s="72">
        <f>IF(RES_hh_fech_in!Q29=0,0,RES_hh_fech_in!Q29/RES_summary!Q$21)</f>
        <v>3.9414198022693347</v>
      </c>
      <c r="R29" s="72">
        <f>IF(RES_hh_fech_in!R29=0,0,RES_hh_fech_in!R29/RES_summary!R$21)</f>
        <v>4.5746045851872523</v>
      </c>
      <c r="S29" s="72">
        <f>IF(RES_hh_fech_in!S29=0,0,RES_hh_fech_in!S29/RES_summary!S$21)</f>
        <v>4.4397669510472104</v>
      </c>
      <c r="T29" s="72">
        <f>IF(RES_hh_fech_in!T29=0,0,RES_hh_fech_in!T29/RES_summary!T$21)</f>
        <v>4.6013378925450672</v>
      </c>
      <c r="U29" s="72">
        <f>IF(RES_hh_fech_in!U29=0,0,RES_hh_fech_in!U29/RES_summary!U$21)</f>
        <v>4.3414577306388402</v>
      </c>
      <c r="V29" s="72">
        <f>IF(RES_hh_fech_in!V29=0,0,RES_hh_fech_in!V29/RES_summary!V$21)</f>
        <v>4.7680712244178318</v>
      </c>
      <c r="W29" s="72">
        <f>IF(RES_hh_fech_in!W29=0,0,RES_hh_fech_in!W29/RES_summary!W$21)</f>
        <v>4.1018011834800161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5.3608991564175126</v>
      </c>
      <c r="D30" s="72">
        <f>IF(RES_hh_fech_in!D30=0,0,RES_hh_fech_in!D30/RES_summary!D$21)</f>
        <v>5.0421861445160197</v>
      </c>
      <c r="E30" s="72">
        <f>IF(RES_hh_fech_in!E30=0,0,RES_hh_fech_in!E30/RES_summary!E$21)</f>
        <v>5.1904413042039765</v>
      </c>
      <c r="F30" s="72">
        <f>IF(RES_hh_fech_in!F30=0,0,RES_hh_fech_in!F30/RES_summary!F$21)</f>
        <v>5.3085370349034537</v>
      </c>
      <c r="G30" s="72">
        <f>IF(RES_hh_fech_in!G30=0,0,RES_hh_fech_in!G30/RES_summary!G$21)</f>
        <v>4.8841896445653923</v>
      </c>
      <c r="H30" s="72">
        <f>IF(RES_hh_fech_in!H30=0,0,RES_hh_fech_in!H30/RES_summary!H$21)</f>
        <v>4.8606452718842075</v>
      </c>
      <c r="I30" s="72">
        <f>IF(RES_hh_fech_in!I30=0,0,RES_hh_fech_in!I30/RES_summary!I$21)</f>
        <v>4.7256564347893582</v>
      </c>
      <c r="J30" s="72">
        <f>IF(RES_hh_fech_in!J30=0,0,RES_hh_fech_in!J30/RES_summary!J$21)</f>
        <v>4.644253583432624</v>
      </c>
      <c r="K30" s="72">
        <f>IF(RES_hh_fech_in!K30=0,0,RES_hh_fech_in!K30/RES_summary!K$21)</f>
        <v>4.4186063818663142</v>
      </c>
      <c r="L30" s="72">
        <f>IF(RES_hh_fech_in!L30=0,0,RES_hh_fech_in!L30/RES_summary!L$21)</f>
        <v>4.5881697987526922</v>
      </c>
      <c r="M30" s="72">
        <f>IF(RES_hh_fech_in!M30=0,0,RES_hh_fech_in!M30/RES_summary!M$21)</f>
        <v>4.4662688257575454</v>
      </c>
      <c r="N30" s="72">
        <f>IF(RES_hh_fech_in!N30=0,0,RES_hh_fech_in!N30/RES_summary!N$21)</f>
        <v>4.375522341061493</v>
      </c>
      <c r="O30" s="72">
        <f>IF(RES_hh_fech_in!O30=0,0,RES_hh_fech_in!O30/RES_summary!O$21)</f>
        <v>4.3523753520547839</v>
      </c>
      <c r="P30" s="72">
        <f>IF(RES_hh_fech_in!P30=0,0,RES_hh_fech_in!P30/RES_summary!P$21)</f>
        <v>4.3540984506119029</v>
      </c>
      <c r="Q30" s="72">
        <f>IF(RES_hh_fech_in!Q30=0,0,RES_hh_fech_in!Q30/RES_summary!Q$21)</f>
        <v>4.3500034649067043</v>
      </c>
      <c r="R30" s="72">
        <f>IF(RES_hh_fech_in!R30=0,0,RES_hh_fech_in!R30/RES_summary!R$21)</f>
        <v>4.2978842227217253</v>
      </c>
      <c r="S30" s="72">
        <f>IF(RES_hh_fech_in!S30=0,0,RES_hh_fech_in!S30/RES_summary!S$21)</f>
        <v>4.3511105791404701</v>
      </c>
      <c r="T30" s="72">
        <f>IF(RES_hh_fech_in!T30=0,0,RES_hh_fech_in!T30/RES_summary!T$21)</f>
        <v>4.3541620547716109</v>
      </c>
      <c r="U30" s="72">
        <f>IF(RES_hh_fech_in!U30=0,0,RES_hh_fech_in!U30/RES_summary!U$21)</f>
        <v>4.2812714575021111</v>
      </c>
      <c r="V30" s="72">
        <f>IF(RES_hh_fech_in!V30=0,0,RES_hh_fech_in!V30/RES_summary!V$21)</f>
        <v>4.2803843794461383</v>
      </c>
      <c r="W30" s="72">
        <f>IF(RES_hh_fech_in!W30=0,0,RES_hh_fech_in!W30/RES_summary!W$21)</f>
        <v>4.2905017967593322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0</v>
      </c>
      <c r="D31" s="72">
        <f>IF(RES_hh_fech_in!D31=0,0,RES_hh_fech_in!D31/RES_summary!D$21)</f>
        <v>0</v>
      </c>
      <c r="E31" s="72">
        <f>IF(RES_hh_fech_in!E31=0,0,RES_hh_fech_in!E31/RES_summary!E$21)</f>
        <v>0</v>
      </c>
      <c r="F31" s="72">
        <f>IF(RES_hh_fech_in!F31=0,0,RES_hh_fech_in!F31/RES_summary!F$21)</f>
        <v>0</v>
      </c>
      <c r="G31" s="72">
        <f>IF(RES_hh_fech_in!G31=0,0,RES_hh_fech_in!G31/RES_summary!G$21)</f>
        <v>0</v>
      </c>
      <c r="H31" s="72">
        <f>IF(RES_hh_fech_in!H31=0,0,RES_hh_fech_in!H31/RES_summary!H$21)</f>
        <v>0</v>
      </c>
      <c r="I31" s="72">
        <f>IF(RES_hh_fech_in!I31=0,0,RES_hh_fech_in!I31/RES_summary!I$21)</f>
        <v>0</v>
      </c>
      <c r="J31" s="72">
        <f>IF(RES_hh_fech_in!J31=0,0,RES_hh_fech_in!J31/RES_summary!J$21)</f>
        <v>0</v>
      </c>
      <c r="K31" s="72">
        <f>IF(RES_hh_fech_in!K31=0,0,RES_hh_fech_in!K31/RES_summary!K$21)</f>
        <v>0</v>
      </c>
      <c r="L31" s="72">
        <f>IF(RES_hh_fech_in!L31=0,0,RES_hh_fech_in!L31/RES_summary!L$21)</f>
        <v>0</v>
      </c>
      <c r="M31" s="72">
        <f>IF(RES_hh_fech_in!M31=0,0,RES_hh_fech_in!M31/RES_summary!M$21)</f>
        <v>0</v>
      </c>
      <c r="N31" s="72">
        <f>IF(RES_hh_fech_in!N31=0,0,RES_hh_fech_in!N31/RES_summary!N$21)</f>
        <v>0</v>
      </c>
      <c r="O31" s="72">
        <f>IF(RES_hh_fech_in!O31=0,0,RES_hh_fech_in!O31/RES_summary!O$21)</f>
        <v>0</v>
      </c>
      <c r="P31" s="72">
        <f>IF(RES_hh_fech_in!P31=0,0,RES_hh_fech_in!P31/RES_summary!P$21)</f>
        <v>0</v>
      </c>
      <c r="Q31" s="72">
        <f>IF(RES_hh_fech_in!Q31=0,0,RES_hh_fech_in!Q31/RES_summary!Q$21)</f>
        <v>0</v>
      </c>
      <c r="R31" s="72">
        <f>IF(RES_hh_fech_in!R31=0,0,RES_hh_fech_in!R31/RES_summary!R$21)</f>
        <v>0</v>
      </c>
      <c r="S31" s="72">
        <f>IF(RES_hh_fech_in!S31=0,0,RES_hh_fech_in!S31/RES_summary!S$21)</f>
        <v>0</v>
      </c>
      <c r="T31" s="72">
        <f>IF(RES_hh_fech_in!T31=0,0,RES_hh_fech_in!T31/RES_summary!T$21)</f>
        <v>0</v>
      </c>
      <c r="U31" s="72">
        <f>IF(RES_hh_fech_in!U31=0,0,RES_hh_fech_in!U31/RES_summary!U$21)</f>
        <v>0</v>
      </c>
      <c r="V31" s="72">
        <f>IF(RES_hh_fech_in!V31=0,0,RES_hh_fech_in!V31/RES_summary!V$21)</f>
        <v>0</v>
      </c>
      <c r="W31" s="72">
        <f>IF(RES_hh_fech_in!W31=0,0,RES_hh_fech_in!W31/RES_summary!W$21)</f>
        <v>0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4.1487213140366466</v>
      </c>
      <c r="D32" s="77">
        <f>IF(RES_hh_fech_in!D32=0,0,RES_hh_fech_in!D32/RES_summary!D$21)</f>
        <v>4.0684867132109774</v>
      </c>
      <c r="E32" s="77">
        <f>IF(RES_hh_fech_in!E32=0,0,RES_hh_fech_in!E32/RES_summary!E$21)</f>
        <v>4.0268654407140128</v>
      </c>
      <c r="F32" s="77">
        <f>IF(RES_hh_fech_in!F32=0,0,RES_hh_fech_in!F32/RES_summary!F$21)</f>
        <v>3.9847172194160794</v>
      </c>
      <c r="G32" s="77">
        <f>IF(RES_hh_fech_in!G32=0,0,RES_hh_fech_in!G32/RES_summary!G$21)</f>
        <v>3.8509476803440399</v>
      </c>
      <c r="H32" s="77">
        <f>IF(RES_hh_fech_in!H32=0,0,RES_hh_fech_in!H32/RES_summary!H$21)</f>
        <v>3.7378750704703716</v>
      </c>
      <c r="I32" s="77">
        <f>IF(RES_hh_fech_in!I32=0,0,RES_hh_fech_in!I32/RES_summary!I$21)</f>
        <v>3.7571918947566565</v>
      </c>
      <c r="J32" s="77">
        <f>IF(RES_hh_fech_in!J32=0,0,RES_hh_fech_in!J32/RES_summary!J$21)</f>
        <v>3.5792370107747069</v>
      </c>
      <c r="K32" s="77">
        <f>IF(RES_hh_fech_in!K32=0,0,RES_hh_fech_in!K32/RES_summary!K$21)</f>
        <v>3.5308269435818609</v>
      </c>
      <c r="L32" s="77">
        <f>IF(RES_hh_fech_in!L32=0,0,RES_hh_fech_in!L32/RES_summary!L$21)</f>
        <v>3.4266213150827785</v>
      </c>
      <c r="M32" s="77">
        <f>IF(RES_hh_fech_in!M32=0,0,RES_hh_fech_in!M32/RES_summary!M$21)</f>
        <v>3.422629061375889</v>
      </c>
      <c r="N32" s="77">
        <f>IF(RES_hh_fech_in!N32=0,0,RES_hh_fech_in!N32/RES_summary!N$21)</f>
        <v>3.4309885811137599</v>
      </c>
      <c r="O32" s="77">
        <f>IF(RES_hh_fech_in!O32=0,0,RES_hh_fech_in!O32/RES_summary!O$21)</f>
        <v>3.2459257875773107</v>
      </c>
      <c r="P32" s="77">
        <f>IF(RES_hh_fech_in!P32=0,0,RES_hh_fech_in!P32/RES_summary!P$21)</f>
        <v>3.299964272517987</v>
      </c>
      <c r="Q32" s="77">
        <f>IF(RES_hh_fech_in!Q32=0,0,RES_hh_fech_in!Q32/RES_summary!Q$21)</f>
        <v>3.3083953143191742</v>
      </c>
      <c r="R32" s="77">
        <f>IF(RES_hh_fech_in!R32=0,0,RES_hh_fech_in!R32/RES_summary!R$21)</f>
        <v>3.2492046435134161</v>
      </c>
      <c r="S32" s="77">
        <f>IF(RES_hh_fech_in!S32=0,0,RES_hh_fech_in!S32/RES_summary!S$21)</f>
        <v>3.1703572485217699</v>
      </c>
      <c r="T32" s="77">
        <f>IF(RES_hh_fech_in!T32=0,0,RES_hh_fech_in!T32/RES_summary!T$21)</f>
        <v>3.1073824055560739</v>
      </c>
      <c r="U32" s="77">
        <f>IF(RES_hh_fech_in!U32=0,0,RES_hh_fech_in!U32/RES_summary!U$21)</f>
        <v>3.01459439240283</v>
      </c>
      <c r="V32" s="77">
        <f>IF(RES_hh_fech_in!V32=0,0,RES_hh_fech_in!V32/RES_summary!V$21)</f>
        <v>3.1114163181047543</v>
      </c>
      <c r="W32" s="77">
        <f>IF(RES_hh_fech_in!W32=0,0,RES_hh_fech_in!W32/RES_summary!W$21)</f>
        <v>3.0598106875814746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112.41145218630264</v>
      </c>
      <c r="D3" s="65">
        <f>IF(RES_hh_tesh_in!D3=0,0,RES_hh_tesh_in!D3/RES_summary!D$21)</f>
        <v>106.97595578759122</v>
      </c>
      <c r="E3" s="65">
        <f>IF(RES_hh_tesh_in!E3=0,0,RES_hh_tesh_in!E3/RES_summary!E$21)</f>
        <v>110.43480229832478</v>
      </c>
      <c r="F3" s="65">
        <f>IF(RES_hh_tesh_in!F3=0,0,RES_hh_tesh_in!F3/RES_summary!F$21)</f>
        <v>113.24496034507635</v>
      </c>
      <c r="G3" s="65">
        <f>IF(RES_hh_tesh_in!G3=0,0,RES_hh_tesh_in!G3/RES_summary!G$21)</f>
        <v>113.97558036069908</v>
      </c>
      <c r="H3" s="65">
        <f>IF(RES_hh_tesh_in!H3=0,0,RES_hh_tesh_in!H3/RES_summary!H$21)</f>
        <v>112.70586089605548</v>
      </c>
      <c r="I3" s="65">
        <f>IF(RES_hh_tesh_in!I3=0,0,RES_hh_tesh_in!I3/RES_summary!I$21)</f>
        <v>105.86407757394728</v>
      </c>
      <c r="J3" s="65">
        <f>IF(RES_hh_tesh_in!J3=0,0,RES_hh_tesh_in!J3/RES_summary!J$21)</f>
        <v>110.76752504786766</v>
      </c>
      <c r="K3" s="65">
        <f>IF(RES_hh_tesh_in!K3=0,0,RES_hh_tesh_in!K3/RES_summary!K$21)</f>
        <v>103.36333188175836</v>
      </c>
      <c r="L3" s="65">
        <f>IF(RES_hh_tesh_in!L3=0,0,RES_hh_tesh_in!L3/RES_summary!L$21)</f>
        <v>105.30951485986593</v>
      </c>
      <c r="M3" s="65">
        <f>IF(RES_hh_tesh_in!M3=0,0,RES_hh_tesh_in!M3/RES_summary!M$21)</f>
        <v>89.304459246168079</v>
      </c>
      <c r="N3" s="65">
        <f>IF(RES_hh_tesh_in!N3=0,0,RES_hh_tesh_in!N3/RES_summary!N$21)</f>
        <v>84.898009349986893</v>
      </c>
      <c r="O3" s="65">
        <f>IF(RES_hh_tesh_in!O3=0,0,RES_hh_tesh_in!O3/RES_summary!O$21)</f>
        <v>82.094387290277794</v>
      </c>
      <c r="P3" s="65">
        <f>IF(RES_hh_tesh_in!P3=0,0,RES_hh_tesh_in!P3/RES_summary!P$21)</f>
        <v>70.968411281595536</v>
      </c>
      <c r="Q3" s="65">
        <f>IF(RES_hh_tesh_in!Q3=0,0,RES_hh_tesh_in!Q3/RES_summary!Q$21)</f>
        <v>72.899166159070106</v>
      </c>
      <c r="R3" s="65">
        <f>IF(RES_hh_tesh_in!R3=0,0,RES_hh_tesh_in!R3/RES_summary!R$21)</f>
        <v>73.293914779498436</v>
      </c>
      <c r="S3" s="65">
        <f>IF(RES_hh_tesh_in!S3=0,0,RES_hh_tesh_in!S3/RES_summary!S$21)</f>
        <v>69.177256983267185</v>
      </c>
      <c r="T3" s="65">
        <f>IF(RES_hh_tesh_in!T3=0,0,RES_hh_tesh_in!T3/RES_summary!T$21)</f>
        <v>69.945946013634455</v>
      </c>
      <c r="U3" s="65">
        <f>IF(RES_hh_tesh_in!U3=0,0,RES_hh_tesh_in!U3/RES_summary!U$21)</f>
        <v>65.369001474437155</v>
      </c>
      <c r="V3" s="65">
        <f>IF(RES_hh_tesh_in!V3=0,0,RES_hh_tesh_in!V3/RES_summary!V$21)</f>
        <v>67.446625170537587</v>
      </c>
      <c r="W3" s="65">
        <f>IF(RES_hh_tesh_in!W3=0,0,RES_hh_tesh_in!W3/RES_summary!W$21)</f>
        <v>56.488134817344388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92.008267092540507</v>
      </c>
      <c r="D4" s="69">
        <f>IF(RES_hh_tesh_in!D4=0,0,RES_hh_tesh_in!D4/RES_summary!D$21)</f>
        <v>87.184641490822273</v>
      </c>
      <c r="E4" s="69">
        <f>IF(RES_hh_tesh_in!E4=0,0,RES_hh_tesh_in!E4/RES_summary!E$21)</f>
        <v>91.503940372572643</v>
      </c>
      <c r="F4" s="69">
        <f>IF(RES_hh_tesh_in!F4=0,0,RES_hh_tesh_in!F4/RES_summary!F$21)</f>
        <v>94.015699802856759</v>
      </c>
      <c r="G4" s="69">
        <f>IF(RES_hh_tesh_in!G4=0,0,RES_hh_tesh_in!G4/RES_summary!G$21)</f>
        <v>95.830967295660699</v>
      </c>
      <c r="H4" s="69">
        <f>IF(RES_hh_tesh_in!H4=0,0,RES_hh_tesh_in!H4/RES_summary!H$21)</f>
        <v>94.917180808421335</v>
      </c>
      <c r="I4" s="69">
        <f>IF(RES_hh_tesh_in!I4=0,0,RES_hh_tesh_in!I4/RES_summary!I$21)</f>
        <v>88.093958810283951</v>
      </c>
      <c r="J4" s="69">
        <f>IF(RES_hh_tesh_in!J4=0,0,RES_hh_tesh_in!J4/RES_summary!J$21)</f>
        <v>92.700182570412721</v>
      </c>
      <c r="K4" s="69">
        <f>IF(RES_hh_tesh_in!K4=0,0,RES_hh_tesh_in!K4/RES_summary!K$21)</f>
        <v>85.038443538597136</v>
      </c>
      <c r="L4" s="69">
        <f>IF(RES_hh_tesh_in!L4=0,0,RES_hh_tesh_in!L4/RES_summary!L$21)</f>
        <v>87.115538367665451</v>
      </c>
      <c r="M4" s="69">
        <f>IF(RES_hh_tesh_in!M4=0,0,RES_hh_tesh_in!M4/RES_summary!M$21)</f>
        <v>71.178161963735079</v>
      </c>
      <c r="N4" s="69">
        <f>IF(RES_hh_tesh_in!N4=0,0,RES_hh_tesh_in!N4/RES_summary!N$21)</f>
        <v>66.220097448932023</v>
      </c>
      <c r="O4" s="69">
        <f>IF(RES_hh_tesh_in!O4=0,0,RES_hh_tesh_in!O4/RES_summary!O$21)</f>
        <v>63.852786224623124</v>
      </c>
      <c r="P4" s="69">
        <f>IF(RES_hh_tesh_in!P4=0,0,RES_hh_tesh_in!P4/RES_summary!P$21)</f>
        <v>53.223328526415656</v>
      </c>
      <c r="Q4" s="69">
        <f>IF(RES_hh_tesh_in!Q4=0,0,RES_hh_tesh_in!Q4/RES_summary!Q$21)</f>
        <v>55.030938044360553</v>
      </c>
      <c r="R4" s="69">
        <f>IF(RES_hh_tesh_in!R4=0,0,RES_hh_tesh_in!R4/RES_summary!R$21)</f>
        <v>54.900916204342195</v>
      </c>
      <c r="S4" s="69">
        <f>IF(RES_hh_tesh_in!S4=0,0,RES_hh_tesh_in!S4/RES_summary!S$21)</f>
        <v>50.378230004022292</v>
      </c>
      <c r="T4" s="69">
        <f>IF(RES_hh_tesh_in!T4=0,0,RES_hh_tesh_in!T4/RES_summary!T$21)</f>
        <v>51.020583753151207</v>
      </c>
      <c r="U4" s="69">
        <f>IF(RES_hh_tesh_in!U4=0,0,RES_hh_tesh_in!U4/RES_summary!U$21)</f>
        <v>46.584611622574677</v>
      </c>
      <c r="V4" s="69">
        <f>IF(RES_hh_tesh_in!V4=0,0,RES_hh_tesh_in!V4/RES_summary!V$21)</f>
        <v>47.495744986915973</v>
      </c>
      <c r="W4" s="69">
        <f>IF(RES_hh_tesh_in!W4=0,0,RES_hh_tesh_in!W4/RES_summary!W$21)</f>
        <v>37.743080002991398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88.06993350692386</v>
      </c>
      <c r="D5" s="72">
        <f>IF(RES_hh_tesh_in!D5=0,0,RES_hh_tesh_in!D5/RES_summary!D$21)</f>
        <v>89.201173079743768</v>
      </c>
      <c r="E5" s="72">
        <f>IF(RES_hh_tesh_in!E5=0,0,RES_hh_tesh_in!E5/RES_summary!E$21)</f>
        <v>89.390299818910208</v>
      </c>
      <c r="F5" s="72">
        <f>IF(RES_hh_tesh_in!F5=0,0,RES_hh_tesh_in!F5/RES_summary!F$21)</f>
        <v>90.402293429937757</v>
      </c>
      <c r="G5" s="72">
        <f>IF(RES_hh_tesh_in!G5=0,0,RES_hh_tesh_in!G5/RES_summary!G$21)</f>
        <v>96.052616771005091</v>
      </c>
      <c r="H5" s="72">
        <f>IF(RES_hh_tesh_in!H5=0,0,RES_hh_tesh_in!H5/RES_summary!H$21)</f>
        <v>92.959352600281235</v>
      </c>
      <c r="I5" s="72">
        <f>IF(RES_hh_tesh_in!I5=0,0,RES_hh_tesh_in!I5/RES_summary!I$21)</f>
        <v>86.606757435641114</v>
      </c>
      <c r="J5" s="72">
        <f>IF(RES_hh_tesh_in!J5=0,0,RES_hh_tesh_in!J5/RES_summary!J$21)</f>
        <v>89.815819960322415</v>
      </c>
      <c r="K5" s="72">
        <f>IF(RES_hh_tesh_in!K5=0,0,RES_hh_tesh_in!K5/RES_summary!K$21)</f>
        <v>88.896798957490589</v>
      </c>
      <c r="L5" s="72">
        <f>IF(RES_hh_tesh_in!L5=0,0,RES_hh_tesh_in!L5/RES_summary!L$21)</f>
        <v>82.244745861631287</v>
      </c>
      <c r="M5" s="72">
        <f>IF(RES_hh_tesh_in!M5=0,0,RES_hh_tesh_in!M5/RES_summary!M$21)</f>
        <v>70.238164851436224</v>
      </c>
      <c r="N5" s="72">
        <f>IF(RES_hh_tesh_in!N5=0,0,RES_hh_tesh_in!N5/RES_summary!N$21)</f>
        <v>65.748820985046763</v>
      </c>
      <c r="O5" s="72">
        <f>IF(RES_hh_tesh_in!O5=0,0,RES_hh_tesh_in!O5/RES_summary!O$21)</f>
        <v>64.59003342957584</v>
      </c>
      <c r="P5" s="72">
        <f>IF(RES_hh_tesh_in!P5=0,0,RES_hh_tesh_in!P5/RES_summary!P$21)</f>
        <v>54.48451598370184</v>
      </c>
      <c r="Q5" s="72">
        <f>IF(RES_hh_tesh_in!Q5=0,0,RES_hh_tesh_in!Q5/RES_summary!Q$21)</f>
        <v>55.60989750816502</v>
      </c>
      <c r="R5" s="72">
        <f>IF(RES_hh_tesh_in!R5=0,0,RES_hh_tesh_in!R5/RES_summary!R$21)</f>
        <v>55.752303093999011</v>
      </c>
      <c r="S5" s="72">
        <f>IF(RES_hh_tesh_in!S5=0,0,RES_hh_tesh_in!S5/RES_summary!S$21)</f>
        <v>0</v>
      </c>
      <c r="T5" s="72">
        <f>IF(RES_hh_tesh_in!T5=0,0,RES_hh_tesh_in!T5/RES_summary!T$21)</f>
        <v>49.423850884683212</v>
      </c>
      <c r="U5" s="72">
        <f>IF(RES_hh_tesh_in!U5=0,0,RES_hh_tesh_in!U5/RES_summary!U$21)</f>
        <v>43.742064731540879</v>
      </c>
      <c r="V5" s="72">
        <f>IF(RES_hh_tesh_in!V5=0,0,RES_hh_tesh_in!V5/RES_summary!V$21)</f>
        <v>44.245981987808719</v>
      </c>
      <c r="W5" s="72">
        <f>IF(RES_hh_tesh_in!W5=0,0,RES_hh_tesh_in!W5/RES_summary!W$21)</f>
        <v>35.372335547122916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89.588169186200133</v>
      </c>
      <c r="D6" s="72">
        <f>IF(RES_hh_tesh_in!D6=0,0,RES_hh_tesh_in!D6/RES_summary!D$21)</f>
        <v>86.688902072730812</v>
      </c>
      <c r="E6" s="72">
        <f>IF(RES_hh_tesh_in!E6=0,0,RES_hh_tesh_in!E6/RES_summary!E$21)</f>
        <v>86.790654612204321</v>
      </c>
      <c r="F6" s="72">
        <f>IF(RES_hh_tesh_in!F6=0,0,RES_hh_tesh_in!F6/RES_summary!F$21)</f>
        <v>88.037070163841506</v>
      </c>
      <c r="G6" s="72">
        <f>IF(RES_hh_tesh_in!G6=0,0,RES_hh_tesh_in!G6/RES_summary!G$21)</f>
        <v>97.486490997371249</v>
      </c>
      <c r="H6" s="72">
        <f>IF(RES_hh_tesh_in!H6=0,0,RES_hh_tesh_in!H6/RES_summary!H$21)</f>
        <v>93.969392107059065</v>
      </c>
      <c r="I6" s="72">
        <f>IF(RES_hh_tesh_in!I6=0,0,RES_hh_tesh_in!I6/RES_summary!I$21)</f>
        <v>93.155574870192964</v>
      </c>
      <c r="J6" s="72">
        <f>IF(RES_hh_tesh_in!J6=0,0,RES_hh_tesh_in!J6/RES_summary!J$21)</f>
        <v>83.903211002379862</v>
      </c>
      <c r="K6" s="72">
        <f>IF(RES_hh_tesh_in!K6=0,0,RES_hh_tesh_in!K6/RES_summary!K$21)</f>
        <v>59.797892994587762</v>
      </c>
      <c r="L6" s="72">
        <f>IF(RES_hh_tesh_in!L6=0,0,RES_hh_tesh_in!L6/RES_summary!L$21)</f>
        <v>79.759950713410163</v>
      </c>
      <c r="M6" s="72">
        <f>IF(RES_hh_tesh_in!M6=0,0,RES_hh_tesh_in!M6/RES_summary!M$21)</f>
        <v>68.182086107580247</v>
      </c>
      <c r="N6" s="72">
        <f>IF(RES_hh_tesh_in!N6=0,0,RES_hh_tesh_in!N6/RES_summary!N$21)</f>
        <v>60.984308765917866</v>
      </c>
      <c r="O6" s="72">
        <f>IF(RES_hh_tesh_in!O6=0,0,RES_hh_tesh_in!O6/RES_summary!O$21)</f>
        <v>67.091541624239071</v>
      </c>
      <c r="P6" s="72">
        <f>IF(RES_hh_tesh_in!P6=0,0,RES_hh_tesh_in!P6/RES_summary!P$21)</f>
        <v>53.158551740722174</v>
      </c>
      <c r="Q6" s="72">
        <f>IF(RES_hh_tesh_in!Q6=0,0,RES_hh_tesh_in!Q6/RES_summary!Q$21)</f>
        <v>49.758277313608446</v>
      </c>
      <c r="R6" s="72">
        <f>IF(RES_hh_tesh_in!R6=0,0,RES_hh_tesh_in!R6/RES_summary!R$21)</f>
        <v>57.495878190000113</v>
      </c>
      <c r="S6" s="72">
        <f>IF(RES_hh_tesh_in!S6=0,0,RES_hh_tesh_in!S6/RES_summary!S$21)</f>
        <v>50.242903521861521</v>
      </c>
      <c r="T6" s="72">
        <f>IF(RES_hh_tesh_in!T6=0,0,RES_hh_tesh_in!T6/RES_summary!T$21)</f>
        <v>52.25827787451113</v>
      </c>
      <c r="U6" s="72">
        <f>IF(RES_hh_tesh_in!U6=0,0,RES_hh_tesh_in!U6/RES_summary!U$21)</f>
        <v>45.3693255332646</v>
      </c>
      <c r="V6" s="72">
        <f>IF(RES_hh_tesh_in!V6=0,0,RES_hh_tesh_in!V6/RES_summary!V$21)</f>
        <v>46.984399199217975</v>
      </c>
      <c r="W6" s="72">
        <f>IF(RES_hh_tesh_in!W6=0,0,RES_hh_tesh_in!W6/RES_summary!W$21)</f>
        <v>34.90813047557662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89.831362199029201</v>
      </c>
      <c r="D7" s="72">
        <f>IF(RES_hh_tesh_in!D7=0,0,RES_hh_tesh_in!D7/RES_summary!D$21)</f>
        <v>86.805825546436267</v>
      </c>
      <c r="E7" s="72">
        <f>IF(RES_hh_tesh_in!E7=0,0,RES_hh_tesh_in!E7/RES_summary!E$21)</f>
        <v>90.100784202182282</v>
      </c>
      <c r="F7" s="72">
        <f>IF(RES_hh_tesh_in!F7=0,0,RES_hh_tesh_in!F7/RES_summary!F$21)</f>
        <v>90.845571581556953</v>
      </c>
      <c r="G7" s="72">
        <f>IF(RES_hh_tesh_in!G7=0,0,RES_hh_tesh_in!G7/RES_summary!G$21)</f>
        <v>95.021785548643734</v>
      </c>
      <c r="H7" s="72">
        <f>IF(RES_hh_tesh_in!H7=0,0,RES_hh_tesh_in!H7/RES_summary!H$21)</f>
        <v>91.297756068704246</v>
      </c>
      <c r="I7" s="72">
        <f>IF(RES_hh_tesh_in!I7=0,0,RES_hh_tesh_in!I7/RES_summary!I$21)</f>
        <v>86.428717811023674</v>
      </c>
      <c r="J7" s="72">
        <f>IF(RES_hh_tesh_in!J7=0,0,RES_hh_tesh_in!J7/RES_summary!J$21)</f>
        <v>91.008316139204879</v>
      </c>
      <c r="K7" s="72">
        <f>IF(RES_hh_tesh_in!K7=0,0,RES_hh_tesh_in!K7/RES_summary!K$21)</f>
        <v>82.782275660840781</v>
      </c>
      <c r="L7" s="72">
        <f>IF(RES_hh_tesh_in!L7=0,0,RES_hh_tesh_in!L7/RES_summary!L$21)</f>
        <v>85.120959425454217</v>
      </c>
      <c r="M7" s="72">
        <f>IF(RES_hh_tesh_in!M7=0,0,RES_hh_tesh_in!M7/RES_summary!M$21)</f>
        <v>72.778154210303768</v>
      </c>
      <c r="N7" s="72">
        <f>IF(RES_hh_tesh_in!N7=0,0,RES_hh_tesh_in!N7/RES_summary!N$21)</f>
        <v>63.68574744137107</v>
      </c>
      <c r="O7" s="72">
        <f>IF(RES_hh_tesh_in!O7=0,0,RES_hh_tesh_in!O7/RES_summary!O$21)</f>
        <v>59.780922908520488</v>
      </c>
      <c r="P7" s="72">
        <f>IF(RES_hh_tesh_in!P7=0,0,RES_hh_tesh_in!P7/RES_summary!P$21)</f>
        <v>50.260664411714416</v>
      </c>
      <c r="Q7" s="72">
        <f>IF(RES_hh_tesh_in!Q7=0,0,RES_hh_tesh_in!Q7/RES_summary!Q$21)</f>
        <v>53.993660918801773</v>
      </c>
      <c r="R7" s="72">
        <f>IF(RES_hh_tesh_in!R7=0,0,RES_hh_tesh_in!R7/RES_summary!R$21)</f>
        <v>54.519169450225618</v>
      </c>
      <c r="S7" s="72">
        <f>IF(RES_hh_tesh_in!S7=0,0,RES_hh_tesh_in!S7/RES_summary!S$21)</f>
        <v>49.653274770675765</v>
      </c>
      <c r="T7" s="72">
        <f>IF(RES_hh_tesh_in!T7=0,0,RES_hh_tesh_in!T7/RES_summary!T$21)</f>
        <v>49.916251081107205</v>
      </c>
      <c r="U7" s="72">
        <f>IF(RES_hh_tesh_in!U7=0,0,RES_hh_tesh_in!U7/RES_summary!U$21)</f>
        <v>45.671397841205611</v>
      </c>
      <c r="V7" s="72">
        <f>IF(RES_hh_tesh_in!V7=0,0,RES_hh_tesh_in!V7/RES_summary!V$21)</f>
        <v>47.613000131356628</v>
      </c>
      <c r="W7" s="72">
        <f>IF(RES_hh_tesh_in!W7=0,0,RES_hh_tesh_in!W7/RES_summary!W$21)</f>
        <v>36.655522002988057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90.021221942596441</v>
      </c>
      <c r="D8" s="72">
        <f>IF(RES_hh_tesh_in!D8=0,0,RES_hh_tesh_in!D8/RES_summary!D$21)</f>
        <v>83.184566331665593</v>
      </c>
      <c r="E8" s="72">
        <f>IF(RES_hh_tesh_in!E8=0,0,RES_hh_tesh_in!E8/RES_summary!E$21)</f>
        <v>89.606403536789614</v>
      </c>
      <c r="F8" s="72">
        <f>IF(RES_hh_tesh_in!F8=0,0,RES_hh_tesh_in!F8/RES_summary!F$21)</f>
        <v>94.285816283759317</v>
      </c>
      <c r="G8" s="72">
        <f>IF(RES_hh_tesh_in!G8=0,0,RES_hh_tesh_in!G8/RES_summary!G$21)</f>
        <v>92.978406731861071</v>
      </c>
      <c r="H8" s="72">
        <f>IF(RES_hh_tesh_in!H8=0,0,RES_hh_tesh_in!H8/RES_summary!H$21)</f>
        <v>93.513669573144668</v>
      </c>
      <c r="I8" s="72">
        <f>IF(RES_hh_tesh_in!I8=0,0,RES_hh_tesh_in!I8/RES_summary!I$21)</f>
        <v>84.534764462746395</v>
      </c>
      <c r="J8" s="72">
        <f>IF(RES_hh_tesh_in!J8=0,0,RES_hh_tesh_in!J8/RES_summary!J$21)</f>
        <v>91.71685754829295</v>
      </c>
      <c r="K8" s="72">
        <f>IF(RES_hh_tesh_in!K8=0,0,RES_hh_tesh_in!K8/RES_summary!K$21)</f>
        <v>82.703853194407884</v>
      </c>
      <c r="L8" s="72">
        <f>IF(RES_hh_tesh_in!L8=0,0,RES_hh_tesh_in!L8/RES_summary!L$21)</f>
        <v>89.005340553485141</v>
      </c>
      <c r="M8" s="72">
        <f>IF(RES_hh_tesh_in!M8=0,0,RES_hh_tesh_in!M8/RES_summary!M$21)</f>
        <v>66.885493122213305</v>
      </c>
      <c r="N8" s="72">
        <f>IF(RES_hh_tesh_in!N8=0,0,RES_hh_tesh_in!N8/RES_summary!N$21)</f>
        <v>65.547064985638272</v>
      </c>
      <c r="O8" s="72">
        <f>IF(RES_hh_tesh_in!O8=0,0,RES_hh_tesh_in!O8/RES_summary!O$21)</f>
        <v>63.529398398268647</v>
      </c>
      <c r="P8" s="72">
        <f>IF(RES_hh_tesh_in!P8=0,0,RES_hh_tesh_in!P8/RES_summary!P$21)</f>
        <v>52.609795147544006</v>
      </c>
      <c r="Q8" s="72">
        <f>IF(RES_hh_tesh_in!Q8=0,0,RES_hh_tesh_in!Q8/RES_summary!Q$21)</f>
        <v>53.713162284531194</v>
      </c>
      <c r="R8" s="72">
        <f>IF(RES_hh_tesh_in!R8=0,0,RES_hh_tesh_in!R8/RES_summary!R$21)</f>
        <v>52.631097399072395</v>
      </c>
      <c r="S8" s="72">
        <f>IF(RES_hh_tesh_in!S8=0,0,RES_hh_tesh_in!S8/RES_summary!S$21)</f>
        <v>48.55482013941365</v>
      </c>
      <c r="T8" s="72">
        <f>IF(RES_hh_tesh_in!T8=0,0,RES_hh_tesh_in!T8/RES_summary!T$21)</f>
        <v>50.70051014554906</v>
      </c>
      <c r="U8" s="72">
        <f>IF(RES_hh_tesh_in!U8=0,0,RES_hh_tesh_in!U8/RES_summary!U$21)</f>
        <v>46.457819746623329</v>
      </c>
      <c r="V8" s="72">
        <f>IF(RES_hh_tesh_in!V8=0,0,RES_hh_tesh_in!V8/RES_summary!V$21)</f>
        <v>44.135467746409944</v>
      </c>
      <c r="W8" s="72">
        <f>IF(RES_hh_tesh_in!W8=0,0,RES_hh_tesh_in!W8/RES_summary!W$21)</f>
        <v>37.301659806705011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88.138025293021272</v>
      </c>
      <c r="D9" s="72">
        <f>IF(RES_hh_tesh_in!D9=0,0,RES_hh_tesh_in!D9/RES_summary!D$21)</f>
        <v>89.637595461312046</v>
      </c>
      <c r="E9" s="72">
        <f>IF(RES_hh_tesh_in!E9=0,0,RES_hh_tesh_in!E9/RES_summary!E$21)</f>
        <v>88.822514039999632</v>
      </c>
      <c r="F9" s="72">
        <f>IF(RES_hh_tesh_in!F9=0,0,RES_hh_tesh_in!F9/RES_summary!F$21)</f>
        <v>88.212893756040032</v>
      </c>
      <c r="G9" s="72">
        <f>IF(RES_hh_tesh_in!G9=0,0,RES_hh_tesh_in!G9/RES_summary!G$21)</f>
        <v>88.980275504724929</v>
      </c>
      <c r="H9" s="72">
        <f>IF(RES_hh_tesh_in!H9=0,0,RES_hh_tesh_in!H9/RES_summary!H$21)</f>
        <v>85.340139866408421</v>
      </c>
      <c r="I9" s="72">
        <f>IF(RES_hh_tesh_in!I9=0,0,RES_hh_tesh_in!I9/RES_summary!I$21)</f>
        <v>99.38729764081036</v>
      </c>
      <c r="J9" s="72">
        <f>IF(RES_hh_tesh_in!J9=0,0,RES_hh_tesh_in!J9/RES_summary!J$21)</f>
        <v>80.96815492862288</v>
      </c>
      <c r="K9" s="72">
        <f>IF(RES_hh_tesh_in!K9=0,0,RES_hh_tesh_in!K9/RES_summary!K$21)</f>
        <v>92.429190568127822</v>
      </c>
      <c r="L9" s="72">
        <f>IF(RES_hh_tesh_in!L9=0,0,RES_hh_tesh_in!L9/RES_summary!L$21)</f>
        <v>86.8411965570115</v>
      </c>
      <c r="M9" s="72">
        <f>IF(RES_hh_tesh_in!M9=0,0,RES_hh_tesh_in!M9/RES_summary!M$21)</f>
        <v>64.117373493854942</v>
      </c>
      <c r="N9" s="72">
        <f>IF(RES_hh_tesh_in!N9=0,0,RES_hh_tesh_in!N9/RES_summary!N$21)</f>
        <v>69.504531743516409</v>
      </c>
      <c r="O9" s="72">
        <f>IF(RES_hh_tesh_in!O9=0,0,RES_hh_tesh_in!O9/RES_summary!O$21)</f>
        <v>63.267399738029106</v>
      </c>
      <c r="P9" s="72">
        <f>IF(RES_hh_tesh_in!P9=0,0,RES_hh_tesh_in!P9/RES_summary!P$21)</f>
        <v>51.203404357254882</v>
      </c>
      <c r="Q9" s="72">
        <f>IF(RES_hh_tesh_in!Q9=0,0,RES_hh_tesh_in!Q9/RES_summary!Q$21)</f>
        <v>59.996548769115229</v>
      </c>
      <c r="R9" s="72">
        <f>IF(RES_hh_tesh_in!R9=0,0,RES_hh_tesh_in!R9/RES_summary!R$21)</f>
        <v>58.29350712834929</v>
      </c>
      <c r="S9" s="72">
        <f>IF(RES_hh_tesh_in!S9=0,0,RES_hh_tesh_in!S9/RES_summary!S$21)</f>
        <v>0</v>
      </c>
      <c r="T9" s="72">
        <f>IF(RES_hh_tesh_in!T9=0,0,RES_hh_tesh_in!T9/RES_summary!T$21)</f>
        <v>0</v>
      </c>
      <c r="U9" s="72">
        <f>IF(RES_hh_tesh_in!U9=0,0,RES_hh_tesh_in!U9/RES_summary!U$21)</f>
        <v>0</v>
      </c>
      <c r="V9" s="72">
        <f>IF(RES_hh_tesh_in!V9=0,0,RES_hh_tesh_in!V9/RES_summary!V$21)</f>
        <v>0</v>
      </c>
      <c r="W9" s="72">
        <f>IF(RES_hh_tesh_in!W9=0,0,RES_hh_tesh_in!W9/RES_summary!W$21)</f>
        <v>36.412711648481078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0</v>
      </c>
      <c r="D11" s="72">
        <f>IF(RES_hh_tesh_in!D11=0,0,RES_hh_tesh_in!D11/RES_summary!D$21)</f>
        <v>0</v>
      </c>
      <c r="E11" s="72">
        <f>IF(RES_hh_tesh_in!E11=0,0,RES_hh_tesh_in!E11/RES_summary!E$21)</f>
        <v>0</v>
      </c>
      <c r="F11" s="72">
        <f>IF(RES_hh_tesh_in!F11=0,0,RES_hh_tesh_in!F11/RES_summary!F$21)</f>
        <v>0</v>
      </c>
      <c r="G11" s="72">
        <f>IF(RES_hh_tesh_in!G11=0,0,RES_hh_tesh_in!G11/RES_summary!G$21)</f>
        <v>0</v>
      </c>
      <c r="H11" s="72">
        <f>IF(RES_hh_tesh_in!H11=0,0,RES_hh_tesh_in!H11/RES_summary!H$21)</f>
        <v>0</v>
      </c>
      <c r="I11" s="72">
        <f>IF(RES_hh_tesh_in!I11=0,0,RES_hh_tesh_in!I11/RES_summary!I$21)</f>
        <v>0</v>
      </c>
      <c r="J11" s="72">
        <f>IF(RES_hh_tesh_in!J11=0,0,RES_hh_tesh_in!J11/RES_summary!J$21)</f>
        <v>0</v>
      </c>
      <c r="K11" s="72">
        <f>IF(RES_hh_tesh_in!K11=0,0,RES_hh_tesh_in!K11/RES_summary!K$21)</f>
        <v>0</v>
      </c>
      <c r="L11" s="72">
        <f>IF(RES_hh_tesh_in!L11=0,0,RES_hh_tesh_in!L11/RES_summary!L$21)</f>
        <v>0</v>
      </c>
      <c r="M11" s="72">
        <f>IF(RES_hh_tesh_in!M11=0,0,RES_hh_tesh_in!M11/RES_summary!M$21)</f>
        <v>0</v>
      </c>
      <c r="N11" s="72">
        <f>IF(RES_hh_tesh_in!N11=0,0,RES_hh_tesh_in!N11/RES_summary!N$21)</f>
        <v>0</v>
      </c>
      <c r="O11" s="72">
        <f>IF(RES_hh_tesh_in!O11=0,0,RES_hh_tesh_in!O11/RES_summary!O$21)</f>
        <v>0</v>
      </c>
      <c r="P11" s="72">
        <f>IF(RES_hh_tesh_in!P11=0,0,RES_hh_tesh_in!P11/RES_summary!P$21)</f>
        <v>0</v>
      </c>
      <c r="Q11" s="72">
        <f>IF(RES_hh_tesh_in!Q11=0,0,RES_hh_tesh_in!Q11/RES_summary!Q$21)</f>
        <v>0</v>
      </c>
      <c r="R11" s="72">
        <f>IF(RES_hh_tesh_in!R11=0,0,RES_hh_tesh_in!R11/RES_summary!R$21)</f>
        <v>0</v>
      </c>
      <c r="S11" s="72">
        <f>IF(RES_hh_tesh_in!S11=0,0,RES_hh_tesh_in!S11/RES_summary!S$21)</f>
        <v>0</v>
      </c>
      <c r="T11" s="72">
        <f>IF(RES_hh_tesh_in!T11=0,0,RES_hh_tesh_in!T11/RES_summary!T$21)</f>
        <v>0</v>
      </c>
      <c r="U11" s="72">
        <f>IF(RES_hh_tesh_in!U11=0,0,RES_hh_tesh_in!U11/RES_summary!U$21)</f>
        <v>0</v>
      </c>
      <c r="V11" s="72">
        <f>IF(RES_hh_tesh_in!V11=0,0,RES_hh_tesh_in!V11/RES_summary!V$21)</f>
        <v>0</v>
      </c>
      <c r="W11" s="72">
        <f>IF(RES_hh_tesh_in!W11=0,0,RES_hh_tesh_in!W11/RES_summary!W$21)</f>
        <v>0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95.187368526598533</v>
      </c>
      <c r="D12" s="72">
        <f>IF(RES_hh_tesh_in!D12=0,0,RES_hh_tesh_in!D12/RES_summary!D$21)</f>
        <v>58.785828815495115</v>
      </c>
      <c r="E12" s="72">
        <f>IF(RES_hh_tesh_in!E12=0,0,RES_hh_tesh_in!E12/RES_summary!E$21)</f>
        <v>83.37356626066277</v>
      </c>
      <c r="F12" s="72">
        <f>IF(RES_hh_tesh_in!F12=0,0,RES_hh_tesh_in!F12/RES_summary!F$21)</f>
        <v>88.364879603713007</v>
      </c>
      <c r="G12" s="72">
        <f>IF(RES_hh_tesh_in!G12=0,0,RES_hh_tesh_in!G12/RES_summary!G$21)</f>
        <v>91.650455864468881</v>
      </c>
      <c r="H12" s="72">
        <f>IF(RES_hh_tesh_in!H12=0,0,RES_hh_tesh_in!H12/RES_summary!H$21)</f>
        <v>91.511191691210314</v>
      </c>
      <c r="I12" s="72">
        <f>IF(RES_hh_tesh_in!I12=0,0,RES_hh_tesh_in!I12/RES_summary!I$21)</f>
        <v>92.265946748641923</v>
      </c>
      <c r="J12" s="72">
        <f>IF(RES_hh_tesh_in!J12=0,0,RES_hh_tesh_in!J12/RES_summary!J$21)</f>
        <v>95.673460285311265</v>
      </c>
      <c r="K12" s="72">
        <f>IF(RES_hh_tesh_in!K12=0,0,RES_hh_tesh_in!K12/RES_summary!K$21)</f>
        <v>86.454614323351535</v>
      </c>
      <c r="L12" s="72">
        <f>IF(RES_hh_tesh_in!L12=0,0,RES_hh_tesh_in!L12/RES_summary!L$21)</f>
        <v>82.244814365769301</v>
      </c>
      <c r="M12" s="72">
        <f>IF(RES_hh_tesh_in!M12=0,0,RES_hh_tesh_in!M12/RES_summary!M$21)</f>
        <v>73.440703766721612</v>
      </c>
      <c r="N12" s="72">
        <f>IF(RES_hh_tesh_in!N12=0,0,RES_hh_tesh_in!N12/RES_summary!N$21)</f>
        <v>66.426387021101036</v>
      </c>
      <c r="O12" s="72">
        <f>IF(RES_hh_tesh_in!O12=0,0,RES_hh_tesh_in!O12/RES_summary!O$21)</f>
        <v>60.25034644665741</v>
      </c>
      <c r="P12" s="72">
        <f>IF(RES_hh_tesh_in!P12=0,0,RES_hh_tesh_in!P12/RES_summary!P$21)</f>
        <v>55.64215730235594</v>
      </c>
      <c r="Q12" s="72">
        <f>IF(RES_hh_tesh_in!Q12=0,0,RES_hh_tesh_in!Q12/RES_summary!Q$21)</f>
        <v>54.789090475755522</v>
      </c>
      <c r="R12" s="72">
        <f>IF(RES_hh_tesh_in!R12=0,0,RES_hh_tesh_in!R12/RES_summary!R$21)</f>
        <v>53.767394213258193</v>
      </c>
      <c r="S12" s="72">
        <f>IF(RES_hh_tesh_in!S12=0,0,RES_hh_tesh_in!S12/RES_summary!S$21)</f>
        <v>51.610653156024981</v>
      </c>
      <c r="T12" s="72">
        <f>IF(RES_hh_tesh_in!T12=0,0,RES_hh_tesh_in!T12/RES_summary!T$21)</f>
        <v>49.329529206688143</v>
      </c>
      <c r="U12" s="72">
        <f>IF(RES_hh_tesh_in!U12=0,0,RES_hh_tesh_in!U12/RES_summary!U$21)</f>
        <v>47.249083001284205</v>
      </c>
      <c r="V12" s="72">
        <f>IF(RES_hh_tesh_in!V12=0,0,RES_hh_tesh_in!V12/RES_summary!V$21)</f>
        <v>46.739606385281903</v>
      </c>
      <c r="W12" s="72">
        <f>IF(RES_hh_tesh_in!W12=0,0,RES_hh_tesh_in!W12/RES_summary!W$21)</f>
        <v>42.299571172300084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97.327793856609105</v>
      </c>
      <c r="D13" s="74">
        <f>IF(RES_hh_tesh_in!D13=0,0,RES_hh_tesh_in!D13/RES_summary!D$21)</f>
        <v>79.924346524302237</v>
      </c>
      <c r="E13" s="74">
        <f>IF(RES_hh_tesh_in!E13=0,0,RES_hh_tesh_in!E13/RES_summary!E$21)</f>
        <v>90.263124470726012</v>
      </c>
      <c r="F13" s="74">
        <f>IF(RES_hh_tesh_in!F13=0,0,RES_hh_tesh_in!F13/RES_summary!F$21)</f>
        <v>96.026496595220507</v>
      </c>
      <c r="G13" s="74">
        <f>IF(RES_hh_tesh_in!G13=0,0,RES_hh_tesh_in!G13/RES_summary!G$21)</f>
        <v>90.893574625192372</v>
      </c>
      <c r="H13" s="74">
        <f>IF(RES_hh_tesh_in!H13=0,0,RES_hh_tesh_in!H13/RES_summary!H$21)</f>
        <v>101.47615325650068</v>
      </c>
      <c r="I13" s="74">
        <f>IF(RES_hh_tesh_in!I13=0,0,RES_hh_tesh_in!I13/RES_summary!I$21)</f>
        <v>89.179386989429275</v>
      </c>
      <c r="J13" s="74">
        <f>IF(RES_hh_tesh_in!J13=0,0,RES_hh_tesh_in!J13/RES_summary!J$21)</f>
        <v>96.642914728945001</v>
      </c>
      <c r="K13" s="74">
        <f>IF(RES_hh_tesh_in!K13=0,0,RES_hh_tesh_in!K13/RES_summary!K$21)</f>
        <v>72.424158712007696</v>
      </c>
      <c r="L13" s="74">
        <f>IF(RES_hh_tesh_in!L13=0,0,RES_hh_tesh_in!L13/RES_summary!L$21)</f>
        <v>86.89713137126752</v>
      </c>
      <c r="M13" s="74">
        <f>IF(RES_hh_tesh_in!M13=0,0,RES_hh_tesh_in!M13/RES_summary!M$21)</f>
        <v>75.226848398744877</v>
      </c>
      <c r="N13" s="74">
        <f>IF(RES_hh_tesh_in!N13=0,0,RES_hh_tesh_in!N13/RES_summary!N$21)</f>
        <v>66.854966061811439</v>
      </c>
      <c r="O13" s="74">
        <f>IF(RES_hh_tesh_in!O13=0,0,RES_hh_tesh_in!O13/RES_summary!O$21)</f>
        <v>61.796350686003137</v>
      </c>
      <c r="P13" s="74">
        <f>IF(RES_hh_tesh_in!P13=0,0,RES_hh_tesh_in!P13/RES_summary!P$21)</f>
        <v>53.280605453793093</v>
      </c>
      <c r="Q13" s="74">
        <f>IF(RES_hh_tesh_in!Q13=0,0,RES_hh_tesh_in!Q13/RES_summary!Q$21)</f>
        <v>54.711634567215015</v>
      </c>
      <c r="R13" s="74">
        <f>IF(RES_hh_tesh_in!R13=0,0,RES_hh_tesh_in!R13/RES_summary!R$21)</f>
        <v>51.352221701772024</v>
      </c>
      <c r="S13" s="74">
        <f>IF(RES_hh_tesh_in!S13=0,0,RES_hh_tesh_in!S13/RES_summary!S$21)</f>
        <v>50.35851853564273</v>
      </c>
      <c r="T13" s="74">
        <f>IF(RES_hh_tesh_in!T13=0,0,RES_hh_tesh_in!T13/RES_summary!T$21)</f>
        <v>51.064126351726813</v>
      </c>
      <c r="U13" s="74">
        <f>IF(RES_hh_tesh_in!U13=0,0,RES_hh_tesh_in!U13/RES_summary!U$21)</f>
        <v>45.869908247990253</v>
      </c>
      <c r="V13" s="74">
        <f>IF(RES_hh_tesh_in!V13=0,0,RES_hh_tesh_in!V13/RES_summary!V$21)</f>
        <v>48.228175238235124</v>
      </c>
      <c r="W13" s="74">
        <f>IF(RES_hh_tesh_in!W13=0,0,RES_hh_tesh_in!W13/RES_summary!W$21)</f>
        <v>38.306398090283807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1.9747026144580557</v>
      </c>
      <c r="D14" s="76">
        <f>IF(RES_hh_tesh_in!D14=0,0,RES_hh_tesh_in!D14/RES_summary!D$21)</f>
        <v>1.8500539323123322</v>
      </c>
      <c r="E14" s="76">
        <f>IF(RES_hh_tesh_in!E14=0,0,RES_hh_tesh_in!E14/RES_summary!E$21)</f>
        <v>1.9130634211993134</v>
      </c>
      <c r="F14" s="76">
        <f>IF(RES_hh_tesh_in!F14=0,0,RES_hh_tesh_in!F14/RES_summary!F$21)</f>
        <v>1.836616390304683</v>
      </c>
      <c r="G14" s="76">
        <f>IF(RES_hh_tesh_in!G14=0,0,RES_hh_tesh_in!G14/RES_summary!G$21)</f>
        <v>1.8232344286753981</v>
      </c>
      <c r="H14" s="76">
        <f>IF(RES_hh_tesh_in!H14=0,0,RES_hh_tesh_in!H14/RES_summary!H$21)</f>
        <v>1.6827490909862015</v>
      </c>
      <c r="I14" s="76">
        <f>IF(RES_hh_tesh_in!I14=0,0,RES_hh_tesh_in!I14/RES_summary!I$21)</f>
        <v>1.556424560164811</v>
      </c>
      <c r="J14" s="76">
        <f>IF(RES_hh_tesh_in!J14=0,0,RES_hh_tesh_in!J14/RES_summary!J$21)</f>
        <v>1.6730875457666621</v>
      </c>
      <c r="K14" s="76">
        <f>IF(RES_hh_tesh_in!K14=0,0,RES_hh_tesh_in!K14/RES_summary!K$21)</f>
        <v>1.4688853541987317</v>
      </c>
      <c r="L14" s="76">
        <f>IF(RES_hh_tesh_in!L14=0,0,RES_hh_tesh_in!L14/RES_summary!L$21)</f>
        <v>1.5339148796134878</v>
      </c>
      <c r="M14" s="76">
        <f>IF(RES_hh_tesh_in!M14=0,0,RES_hh_tesh_in!M14/RES_summary!M$21)</f>
        <v>1.0364067053585015</v>
      </c>
      <c r="N14" s="76">
        <f>IF(RES_hh_tesh_in!N14=0,0,RES_hh_tesh_in!N14/RES_summary!N$21)</f>
        <v>1.0029169122603645</v>
      </c>
      <c r="O14" s="76">
        <f>IF(RES_hh_tesh_in!O14=0,0,RES_hh_tesh_in!O14/RES_summary!O$21)</f>
        <v>0.93983277432806644</v>
      </c>
      <c r="P14" s="76">
        <f>IF(RES_hh_tesh_in!P14=0,0,RES_hh_tesh_in!P14/RES_summary!P$21)</f>
        <v>0.82975974077402792</v>
      </c>
      <c r="Q14" s="76">
        <f>IF(RES_hh_tesh_in!Q14=0,0,RES_hh_tesh_in!Q14/RES_summary!Q$21)</f>
        <v>0.99600847107836021</v>
      </c>
      <c r="R14" s="76">
        <f>IF(RES_hh_tesh_in!R14=0,0,RES_hh_tesh_in!R14/RES_summary!R$21)</f>
        <v>1.0336845464735192</v>
      </c>
      <c r="S14" s="76">
        <f>IF(RES_hh_tesh_in!S14=0,0,RES_hh_tesh_in!S14/RES_summary!S$21)</f>
        <v>0.94156130879136635</v>
      </c>
      <c r="T14" s="76">
        <f>IF(RES_hh_tesh_in!T14=0,0,RES_hh_tesh_in!T14/RES_summary!T$21)</f>
        <v>0.9515185104192907</v>
      </c>
      <c r="U14" s="76">
        <f>IF(RES_hh_tesh_in!U14=0,0,RES_hh_tesh_in!U14/RES_summary!U$21)</f>
        <v>0.83833723647941416</v>
      </c>
      <c r="V14" s="76">
        <f>IF(RES_hh_tesh_in!V14=0,0,RES_hh_tesh_in!V14/RES_summary!V$21)</f>
        <v>0.83299694253768086</v>
      </c>
      <c r="W14" s="76">
        <f>IF(RES_hh_tesh_in!W14=0,0,RES_hh_tesh_in!W14/RES_summary!W$21)</f>
        <v>0.61058565112979957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</v>
      </c>
      <c r="D15" s="69">
        <f>IF(RES_hh_tesh_in!D15=0,0,RES_hh_tesh_in!D15/RES_summary!D$21)</f>
        <v>3.1361558354511668E-2</v>
      </c>
      <c r="E15" s="69">
        <f>IF(RES_hh_tesh_in!E15=0,0,RES_hh_tesh_in!E15/RES_summary!E$21)</f>
        <v>2.3786686240329057E-2</v>
      </c>
      <c r="F15" s="69">
        <f>IF(RES_hh_tesh_in!F15=0,0,RES_hh_tesh_in!F15/RES_summary!F$21)</f>
        <v>4.850644923138369E-2</v>
      </c>
      <c r="G15" s="69">
        <f>IF(RES_hh_tesh_in!G15=0,0,RES_hh_tesh_in!G15/RES_summary!G$21)</f>
        <v>5.7237742791205061E-2</v>
      </c>
      <c r="H15" s="69">
        <f>IF(RES_hh_tesh_in!H15=0,0,RES_hh_tesh_in!H15/RES_summary!H$21)</f>
        <v>7.9055544163708358E-2</v>
      </c>
      <c r="I15" s="69">
        <f>IF(RES_hh_tesh_in!I15=0,0,RES_hh_tesh_in!I15/RES_summary!I$21)</f>
        <v>7.9111955652422711E-2</v>
      </c>
      <c r="J15" s="69">
        <f>IF(RES_hh_tesh_in!J15=0,0,RES_hh_tesh_in!J15/RES_summary!J$21)</f>
        <v>6.3845310935223776E-2</v>
      </c>
      <c r="K15" s="69">
        <f>IF(RES_hh_tesh_in!K15=0,0,RES_hh_tesh_in!K15/RES_summary!K$21)</f>
        <v>5.4456797764649692E-2</v>
      </c>
      <c r="L15" s="69">
        <f>IF(RES_hh_tesh_in!L15=0,0,RES_hh_tesh_in!L15/RES_summary!L$21)</f>
        <v>6.1284517578329999E-2</v>
      </c>
      <c r="M15" s="69">
        <f>IF(RES_hh_tesh_in!M15=0,0,RES_hh_tesh_in!M15/RES_summary!M$21)</f>
        <v>5.9354528211423487E-2</v>
      </c>
      <c r="N15" s="69">
        <f>IF(RES_hh_tesh_in!N15=0,0,RES_hh_tesh_in!N15/RES_summary!N$21)</f>
        <v>6.0753714154001708E-2</v>
      </c>
      <c r="O15" s="69">
        <f>IF(RES_hh_tesh_in!O15=0,0,RES_hh_tesh_in!O15/RES_summary!O$21)</f>
        <v>3.73752478685076E-2</v>
      </c>
      <c r="P15" s="69">
        <f>IF(RES_hh_tesh_in!P15=0,0,RES_hh_tesh_in!P15/RES_summary!P$21)</f>
        <v>5.8319211779623278E-2</v>
      </c>
      <c r="Q15" s="69">
        <f>IF(RES_hh_tesh_in!Q15=0,0,RES_hh_tesh_in!Q15/RES_summary!Q$21)</f>
        <v>1.8232950251343943E-2</v>
      </c>
      <c r="R15" s="69">
        <f>IF(RES_hh_tesh_in!R15=0,0,RES_hh_tesh_in!R15/RES_summary!R$21)</f>
        <v>2.4771864548163772E-2</v>
      </c>
      <c r="S15" s="69">
        <f>IF(RES_hh_tesh_in!S15=0,0,RES_hh_tesh_in!S15/RES_summary!S$21)</f>
        <v>2.3882742365316935E-2</v>
      </c>
      <c r="T15" s="69">
        <f>IF(RES_hh_tesh_in!T15=0,0,RES_hh_tesh_in!T15/RES_summary!T$21)</f>
        <v>2.4362664579026444E-2</v>
      </c>
      <c r="U15" s="69">
        <f>IF(RES_hh_tesh_in!U15=0,0,RES_hh_tesh_in!U15/RES_summary!U$21)</f>
        <v>1.9640165831016125E-2</v>
      </c>
      <c r="V15" s="69">
        <f>IF(RES_hh_tesh_in!V15=0,0,RES_hh_tesh_in!V15/RES_summary!V$21)</f>
        <v>6.6671071237755813E-2</v>
      </c>
      <c r="W15" s="69">
        <f>IF(RES_hh_tesh_in!W15=0,0,RES_hh_tesh_in!W15/RES_summary!W$21)</f>
        <v>4.8134096839649386E-2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</v>
      </c>
      <c r="D16" s="72">
        <f>IF(RES_hh_tesh_in!D16=0,0,RES_hh_tesh_in!D16/RES_summary!D$21)</f>
        <v>3.1361558354511668E-2</v>
      </c>
      <c r="E16" s="72">
        <f>IF(RES_hh_tesh_in!E16=0,0,RES_hh_tesh_in!E16/RES_summary!E$21)</f>
        <v>2.3786686240329057E-2</v>
      </c>
      <c r="F16" s="72">
        <f>IF(RES_hh_tesh_in!F16=0,0,RES_hh_tesh_in!F16/RES_summary!F$21)</f>
        <v>4.850644923138369E-2</v>
      </c>
      <c r="G16" s="72">
        <f>IF(RES_hh_tesh_in!G16=0,0,RES_hh_tesh_in!G16/RES_summary!G$21)</f>
        <v>5.7237742791205061E-2</v>
      </c>
      <c r="H16" s="72">
        <f>IF(RES_hh_tesh_in!H16=0,0,RES_hh_tesh_in!H16/RES_summary!H$21)</f>
        <v>7.9055544163708358E-2</v>
      </c>
      <c r="I16" s="72">
        <f>IF(RES_hh_tesh_in!I16=0,0,RES_hh_tesh_in!I16/RES_summary!I$21)</f>
        <v>7.9111955652422711E-2</v>
      </c>
      <c r="J16" s="72">
        <f>IF(RES_hh_tesh_in!J16=0,0,RES_hh_tesh_in!J16/RES_summary!J$21)</f>
        <v>6.3845310935223776E-2</v>
      </c>
      <c r="K16" s="72">
        <f>IF(RES_hh_tesh_in!K16=0,0,RES_hh_tesh_in!K16/RES_summary!K$21)</f>
        <v>5.4456797764649692E-2</v>
      </c>
      <c r="L16" s="72">
        <f>IF(RES_hh_tesh_in!L16=0,0,RES_hh_tesh_in!L16/RES_summary!L$21)</f>
        <v>6.1284517578329999E-2</v>
      </c>
      <c r="M16" s="72">
        <f>IF(RES_hh_tesh_in!M16=0,0,RES_hh_tesh_in!M16/RES_summary!M$21)</f>
        <v>5.9354528211423487E-2</v>
      </c>
      <c r="N16" s="72">
        <f>IF(RES_hh_tesh_in!N16=0,0,RES_hh_tesh_in!N16/RES_summary!N$21)</f>
        <v>6.0753714154001708E-2</v>
      </c>
      <c r="O16" s="72">
        <f>IF(RES_hh_tesh_in!O16=0,0,RES_hh_tesh_in!O16/RES_summary!O$21)</f>
        <v>3.73752478685076E-2</v>
      </c>
      <c r="P16" s="72">
        <f>IF(RES_hh_tesh_in!P16=0,0,RES_hh_tesh_in!P16/RES_summary!P$21)</f>
        <v>5.8319211779623278E-2</v>
      </c>
      <c r="Q16" s="72">
        <f>IF(RES_hh_tesh_in!Q16=0,0,RES_hh_tesh_in!Q16/RES_summary!Q$21)</f>
        <v>1.8232950251343943E-2</v>
      </c>
      <c r="R16" s="72">
        <f>IF(RES_hh_tesh_in!R16=0,0,RES_hh_tesh_in!R16/RES_summary!R$21)</f>
        <v>2.4771864548163772E-2</v>
      </c>
      <c r="S16" s="72">
        <f>IF(RES_hh_tesh_in!S16=0,0,RES_hh_tesh_in!S16/RES_summary!S$21)</f>
        <v>2.3882742365316935E-2</v>
      </c>
      <c r="T16" s="72">
        <f>IF(RES_hh_tesh_in!T16=0,0,RES_hh_tesh_in!T16/RES_summary!T$21)</f>
        <v>2.4362664579026444E-2</v>
      </c>
      <c r="U16" s="72">
        <f>IF(RES_hh_tesh_in!U16=0,0,RES_hh_tesh_in!U16/RES_summary!U$21)</f>
        <v>1.9640165831016125E-2</v>
      </c>
      <c r="V16" s="72">
        <f>IF(RES_hh_tesh_in!V16=0,0,RES_hh_tesh_in!V16/RES_summary!V$21)</f>
        <v>6.6671071237755813E-2</v>
      </c>
      <c r="W16" s="72">
        <f>IF(RES_hh_tesh_in!W16=0,0,RES_hh_tesh_in!W16/RES_summary!W$21)</f>
        <v>4.8134096839649386E-2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17.277272285756336</v>
      </c>
      <c r="D17" s="69">
        <f>IF(RES_hh_tesh_in!D17=0,0,RES_hh_tesh_in!D17/RES_summary!D$21)</f>
        <v>16.706174597978965</v>
      </c>
      <c r="E17" s="69">
        <f>IF(RES_hh_tesh_in!E17=0,0,RES_hh_tesh_in!E17/RES_summary!E$21)</f>
        <v>15.860031247320199</v>
      </c>
      <c r="F17" s="69">
        <f>IF(RES_hh_tesh_in!F17=0,0,RES_hh_tesh_in!F17/RES_summary!F$21)</f>
        <v>16.142492132194672</v>
      </c>
      <c r="G17" s="69">
        <f>IF(RES_hh_tesh_in!G17=0,0,RES_hh_tesh_in!G17/RES_summary!G$21)</f>
        <v>15.166328901363071</v>
      </c>
      <c r="H17" s="69">
        <f>IF(RES_hh_tesh_in!H17=0,0,RES_hh_tesh_in!H17/RES_summary!H$21)</f>
        <v>14.859757585084466</v>
      </c>
      <c r="I17" s="69">
        <f>IF(RES_hh_tesh_in!I17=0,0,RES_hh_tesh_in!I17/RES_summary!I$21)</f>
        <v>14.830614604690911</v>
      </c>
      <c r="J17" s="69">
        <f>IF(RES_hh_tesh_in!J17=0,0,RES_hh_tesh_in!J17/RES_summary!J$21)</f>
        <v>15.26207402669011</v>
      </c>
      <c r="K17" s="69">
        <f>IF(RES_hh_tesh_in!K17=0,0,RES_hh_tesh_in!K17/RES_summary!K$21)</f>
        <v>15.571565112933731</v>
      </c>
      <c r="L17" s="69">
        <f>IF(RES_hh_tesh_in!L17=0,0,RES_hh_tesh_in!L17/RES_summary!L$21)</f>
        <v>15.479138550476405</v>
      </c>
      <c r="M17" s="69">
        <f>IF(RES_hh_tesh_in!M17=0,0,RES_hh_tesh_in!M17/RES_summary!M$21)</f>
        <v>15.41974180220479</v>
      </c>
      <c r="N17" s="69">
        <f>IF(RES_hh_tesh_in!N17=0,0,RES_hh_tesh_in!N17/RES_summary!N$21)</f>
        <v>15.961818023717921</v>
      </c>
      <c r="O17" s="69">
        <f>IF(RES_hh_tesh_in!O17=0,0,RES_hh_tesh_in!O17/RES_summary!O$21)</f>
        <v>15.656123685854922</v>
      </c>
      <c r="P17" s="69">
        <f>IF(RES_hh_tesh_in!P17=0,0,RES_hh_tesh_in!P17/RES_summary!P$21)</f>
        <v>15.085230613138068</v>
      </c>
      <c r="Q17" s="69">
        <f>IF(RES_hh_tesh_in!Q17=0,0,RES_hh_tesh_in!Q17/RES_summary!Q$21)</f>
        <v>15.219597761333524</v>
      </c>
      <c r="R17" s="69">
        <f>IF(RES_hh_tesh_in!R17=0,0,RES_hh_tesh_in!R17/RES_summary!R$21)</f>
        <v>15.740271282598187</v>
      </c>
      <c r="S17" s="69">
        <f>IF(RES_hh_tesh_in!S17=0,0,RES_hh_tesh_in!S17/RES_summary!S$21)</f>
        <v>16.153253303452384</v>
      </c>
      <c r="T17" s="69">
        <f>IF(RES_hh_tesh_in!T17=0,0,RES_hh_tesh_in!T17/RES_summary!T$21)</f>
        <v>16.274599196296673</v>
      </c>
      <c r="U17" s="69">
        <f>IF(RES_hh_tesh_in!U17=0,0,RES_hh_tesh_in!U17/RES_summary!U$21)</f>
        <v>16.168108115277043</v>
      </c>
      <c r="V17" s="69">
        <f>IF(RES_hh_tesh_in!V17=0,0,RES_hh_tesh_in!V17/RES_summary!V$21)</f>
        <v>17.172391443725772</v>
      </c>
      <c r="W17" s="69">
        <f>IF(RES_hh_tesh_in!W17=0,0,RES_hh_tesh_in!W17/RES_summary!W$21)</f>
        <v>16.000586131213911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16.673229596079807</v>
      </c>
      <c r="D18" s="72">
        <f>IF(RES_hh_tesh_in!D18=0,0,RES_hh_tesh_in!D18/RES_summary!D$21)</f>
        <v>17.198578622294558</v>
      </c>
      <c r="E18" s="72">
        <f>IF(RES_hh_tesh_in!E18=0,0,RES_hh_tesh_in!E18/RES_summary!E$21)</f>
        <v>15.577452193034265</v>
      </c>
      <c r="F18" s="72">
        <f>IF(RES_hh_tesh_in!F18=0,0,RES_hh_tesh_in!F18/RES_summary!F$21)</f>
        <v>15.608047848070715</v>
      </c>
      <c r="G18" s="72">
        <f>IF(RES_hh_tesh_in!G18=0,0,RES_hh_tesh_in!G18/RES_summary!G$21)</f>
        <v>15.270781877405888</v>
      </c>
      <c r="H18" s="72">
        <f>IF(RES_hh_tesh_in!H18=0,0,RES_hh_tesh_in!H18/RES_summary!H$21)</f>
        <v>14.567644117320187</v>
      </c>
      <c r="I18" s="72">
        <f>IF(RES_hh_tesh_in!I18=0,0,RES_hh_tesh_in!I18/RES_summary!I$21)</f>
        <v>14.62256364696168</v>
      </c>
      <c r="J18" s="72">
        <f>IF(RES_hh_tesh_in!J18=0,0,RES_hh_tesh_in!J18/RES_summary!J$21)</f>
        <v>14.831108654941612</v>
      </c>
      <c r="K18" s="72">
        <f>IF(RES_hh_tesh_in!K18=0,0,RES_hh_tesh_in!K18/RES_summary!K$21)</f>
        <v>17.078560893794013</v>
      </c>
      <c r="L18" s="72">
        <f>IF(RES_hh_tesh_in!L18=0,0,RES_hh_tesh_in!L18/RES_summary!L$21)</f>
        <v>15.178389438272617</v>
      </c>
      <c r="M18" s="72">
        <f>IF(RES_hh_tesh_in!M18=0,0,RES_hh_tesh_in!M18/RES_summary!M$21)</f>
        <v>15.414510473336716</v>
      </c>
      <c r="N18" s="72">
        <f>IF(RES_hh_tesh_in!N18=0,0,RES_hh_tesh_in!N18/RES_summary!N$21)</f>
        <v>15.693073947449848</v>
      </c>
      <c r="O18" s="72">
        <f>IF(RES_hh_tesh_in!O18=0,0,RES_hh_tesh_in!O18/RES_summary!O$21)</f>
        <v>15.635457674976267</v>
      </c>
      <c r="P18" s="72">
        <f>IF(RES_hh_tesh_in!P18=0,0,RES_hh_tesh_in!P18/RES_summary!P$21)</f>
        <v>15.398916105493456</v>
      </c>
      <c r="Q18" s="72">
        <f>IF(RES_hh_tesh_in!Q18=0,0,RES_hh_tesh_in!Q18/RES_summary!Q$21)</f>
        <v>15.357080913409078</v>
      </c>
      <c r="R18" s="72">
        <f>IF(RES_hh_tesh_in!R18=0,0,RES_hh_tesh_in!R18/RES_summary!R$21)</f>
        <v>16.048781854378241</v>
      </c>
      <c r="S18" s="72">
        <f>IF(RES_hh_tesh_in!S18=0,0,RES_hh_tesh_in!S18/RES_summary!S$21)</f>
        <v>0</v>
      </c>
      <c r="T18" s="72">
        <f>IF(RES_hh_tesh_in!T18=0,0,RES_hh_tesh_in!T18/RES_summary!T$21)</f>
        <v>16.209676794223078</v>
      </c>
      <c r="U18" s="72">
        <f>IF(RES_hh_tesh_in!U18=0,0,RES_hh_tesh_in!U18/RES_summary!U$21)</f>
        <v>15.694063814362297</v>
      </c>
      <c r="V18" s="72">
        <f>IF(RES_hh_tesh_in!V18=0,0,RES_hh_tesh_in!V18/RES_summary!V$21)</f>
        <v>16.837923864528545</v>
      </c>
      <c r="W18" s="72">
        <f>IF(RES_hh_tesh_in!W18=0,0,RES_hh_tesh_in!W18/RES_summary!W$21)</f>
        <v>15.631588918870735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17.175889657667263</v>
      </c>
      <c r="D19" s="72">
        <f>IF(RES_hh_tesh_in!D19=0,0,RES_hh_tesh_in!D19/RES_summary!D$21)</f>
        <v>16.558920226275106</v>
      </c>
      <c r="E19" s="72">
        <f>IF(RES_hh_tesh_in!E19=0,0,RES_hh_tesh_in!E19/RES_summary!E$21)</f>
        <v>15.979712614144118</v>
      </c>
      <c r="F19" s="72">
        <f>IF(RES_hh_tesh_in!F19=0,0,RES_hh_tesh_in!F19/RES_summary!F$21)</f>
        <v>15.650564896155196</v>
      </c>
      <c r="G19" s="72">
        <f>IF(RES_hh_tesh_in!G19=0,0,RES_hh_tesh_in!G19/RES_summary!G$21)</f>
        <v>15.310932217729475</v>
      </c>
      <c r="H19" s="72">
        <f>IF(RES_hh_tesh_in!H19=0,0,RES_hh_tesh_in!H19/RES_summary!H$21)</f>
        <v>15.080800334150602</v>
      </c>
      <c r="I19" s="72">
        <f>IF(RES_hh_tesh_in!I19=0,0,RES_hh_tesh_in!I19/RES_summary!I$21)</f>
        <v>15.179848567509385</v>
      </c>
      <c r="J19" s="72">
        <f>IF(RES_hh_tesh_in!J19=0,0,RES_hh_tesh_in!J19/RES_summary!J$21)</f>
        <v>14.992308629431161</v>
      </c>
      <c r="K19" s="72">
        <f>IF(RES_hh_tesh_in!K19=0,0,RES_hh_tesh_in!K19/RES_summary!K$21)</f>
        <v>15.057227059284909</v>
      </c>
      <c r="L19" s="72">
        <f>IF(RES_hh_tesh_in!L19=0,0,RES_hh_tesh_in!L19/RES_summary!L$21)</f>
        <v>15.077534595687203</v>
      </c>
      <c r="M19" s="72">
        <f>IF(RES_hh_tesh_in!M19=0,0,RES_hh_tesh_in!M19/RES_summary!M$21)</f>
        <v>15.88908701503216</v>
      </c>
      <c r="N19" s="72">
        <f>IF(RES_hh_tesh_in!N19=0,0,RES_hh_tesh_in!N19/RES_summary!N$21)</f>
        <v>14.826365348671592</v>
      </c>
      <c r="O19" s="72">
        <f>IF(RES_hh_tesh_in!O19=0,0,RES_hh_tesh_in!O19/RES_summary!O$21)</f>
        <v>16.435595225550049</v>
      </c>
      <c r="P19" s="72">
        <f>IF(RES_hh_tesh_in!P19=0,0,RES_hh_tesh_in!P19/RES_summary!P$21)</f>
        <v>15.141939068623492</v>
      </c>
      <c r="Q19" s="72">
        <f>IF(RES_hh_tesh_in!Q19=0,0,RES_hh_tesh_in!Q19/RES_summary!Q$21)</f>
        <v>13.751333664457883</v>
      </c>
      <c r="R19" s="72">
        <f>IF(RES_hh_tesh_in!R19=0,0,RES_hh_tesh_in!R19/RES_summary!R$21)</f>
        <v>16.366950809169001</v>
      </c>
      <c r="S19" s="72">
        <f>IF(RES_hh_tesh_in!S19=0,0,RES_hh_tesh_in!S19/RES_summary!S$21)</f>
        <v>16.377692336297955</v>
      </c>
      <c r="T19" s="72">
        <f>IF(RES_hh_tesh_in!T19=0,0,RES_hh_tesh_in!T19/RES_summary!T$21)</f>
        <v>16.727188205723635</v>
      </c>
      <c r="U19" s="72">
        <f>IF(RES_hh_tesh_in!U19=0,0,RES_hh_tesh_in!U19/RES_summary!U$21)</f>
        <v>15.966066658268007</v>
      </c>
      <c r="V19" s="72">
        <f>IF(RES_hh_tesh_in!V19=0,0,RES_hh_tesh_in!V19/RES_summary!V$21)</f>
        <v>17.627920620480825</v>
      </c>
      <c r="W19" s="72">
        <f>IF(RES_hh_tesh_in!W19=0,0,RES_hh_tesh_in!W19/RES_summary!W$21)</f>
        <v>15.466403504972599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17.272585501033578</v>
      </c>
      <c r="D20" s="72">
        <f>IF(RES_hh_tesh_in!D20=0,0,RES_hh_tesh_in!D20/RES_summary!D$21)</f>
        <v>17.015776725760862</v>
      </c>
      <c r="E20" s="72">
        <f>IF(RES_hh_tesh_in!E20=0,0,RES_hh_tesh_in!E20/RES_summary!E$21)</f>
        <v>15.976808016240462</v>
      </c>
      <c r="F20" s="72">
        <f>IF(RES_hh_tesh_in!F20=0,0,RES_hh_tesh_in!F20/RES_summary!F$21)</f>
        <v>15.99104611895201</v>
      </c>
      <c r="G20" s="72">
        <f>IF(RES_hh_tesh_in!G20=0,0,RES_hh_tesh_in!G20/RES_summary!G$21)</f>
        <v>15.372263912122495</v>
      </c>
      <c r="H20" s="72">
        <f>IF(RES_hh_tesh_in!H20=0,0,RES_hh_tesh_in!H20/RES_summary!H$21)</f>
        <v>14.592967569154046</v>
      </c>
      <c r="I20" s="72">
        <f>IF(RES_hh_tesh_in!I20=0,0,RES_hh_tesh_in!I20/RES_summary!I$21)</f>
        <v>14.852888772119464</v>
      </c>
      <c r="J20" s="72">
        <f>IF(RES_hh_tesh_in!J20=0,0,RES_hh_tesh_in!J20/RES_summary!J$21)</f>
        <v>15.242159297149172</v>
      </c>
      <c r="K20" s="72">
        <f>IF(RES_hh_tesh_in!K20=0,0,RES_hh_tesh_in!K20/RES_summary!K$21)</f>
        <v>15.480752708456604</v>
      </c>
      <c r="L20" s="72">
        <f>IF(RES_hh_tesh_in!L20=0,0,RES_hh_tesh_in!L20/RES_summary!L$21)</f>
        <v>15.074071379222536</v>
      </c>
      <c r="M20" s="72">
        <f>IF(RES_hh_tesh_in!M20=0,0,RES_hh_tesh_in!M20/RES_summary!M$21)</f>
        <v>15.817632360177949</v>
      </c>
      <c r="N20" s="72">
        <f>IF(RES_hh_tesh_in!N20=0,0,RES_hh_tesh_in!N20/RES_summary!N$21)</f>
        <v>16.080923669176091</v>
      </c>
      <c r="O20" s="72">
        <f>IF(RES_hh_tesh_in!O20=0,0,RES_hh_tesh_in!O20/RES_summary!O$21)</f>
        <v>15.282205962312613</v>
      </c>
      <c r="P20" s="72">
        <f>IF(RES_hh_tesh_in!P20=0,0,RES_hh_tesh_in!P20/RES_summary!P$21)</f>
        <v>14.615344647057817</v>
      </c>
      <c r="Q20" s="72">
        <f>IF(RES_hh_tesh_in!Q20=0,0,RES_hh_tesh_in!Q20/RES_summary!Q$21)</f>
        <v>15.180563743203198</v>
      </c>
      <c r="R20" s="72">
        <f>IF(RES_hh_tesh_in!R20=0,0,RES_hh_tesh_in!R20/RES_summary!R$21)</f>
        <v>15.854779436181026</v>
      </c>
      <c r="S20" s="72">
        <f>IF(RES_hh_tesh_in!S20=0,0,RES_hh_tesh_in!S20/RES_summary!S$21)</f>
        <v>16.254976471720774</v>
      </c>
      <c r="T20" s="72">
        <f>IF(RES_hh_tesh_in!T20=0,0,RES_hh_tesh_in!T20/RES_summary!T$21)</f>
        <v>16.123362114477416</v>
      </c>
      <c r="U20" s="72">
        <f>IF(RES_hh_tesh_in!U20=0,0,RES_hh_tesh_in!U20/RES_summary!U$21)</f>
        <v>16.04443346540349</v>
      </c>
      <c r="V20" s="72">
        <f>IF(RES_hh_tesh_in!V20=0,0,RES_hh_tesh_in!V20/RES_summary!V$21)</f>
        <v>17.4372958450036</v>
      </c>
      <c r="W20" s="72">
        <f>IF(RES_hh_tesh_in!W20=0,0,RES_hh_tesh_in!W20/RES_summary!W$21)</f>
        <v>15.733393427489819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17.296234421288286</v>
      </c>
      <c r="D21" s="72">
        <f>IF(RES_hh_tesh_in!D21=0,0,RES_hh_tesh_in!D21/RES_summary!D$21)</f>
        <v>16.305972316867773</v>
      </c>
      <c r="E21" s="72">
        <f>IF(RES_hh_tesh_in!E21=0,0,RES_hh_tesh_in!E21/RES_summary!E$21)</f>
        <v>15.898052720684476</v>
      </c>
      <c r="F21" s="72">
        <f>IF(RES_hh_tesh_in!F21=0,0,RES_hh_tesh_in!F21/RES_summary!F$21)</f>
        <v>16.580374222176232</v>
      </c>
      <c r="G21" s="72">
        <f>IF(RES_hh_tesh_in!G21=0,0,RES_hh_tesh_in!G21/RES_summary!G$21)</f>
        <v>15.054505590968178</v>
      </c>
      <c r="H21" s="72">
        <f>IF(RES_hh_tesh_in!H21=0,0,RES_hh_tesh_in!H21/RES_summary!H$21)</f>
        <v>14.926110239743061</v>
      </c>
      <c r="I21" s="72">
        <f>IF(RES_hh_tesh_in!I21=0,0,RES_hh_tesh_in!I21/RES_summary!I$21)</f>
        <v>14.51561403353962</v>
      </c>
      <c r="J21" s="72">
        <f>IF(RES_hh_tesh_in!J21=0,0,RES_hh_tesh_in!J21/RES_summary!J$21)</f>
        <v>15.33534004894001</v>
      </c>
      <c r="K21" s="72">
        <f>IF(RES_hh_tesh_in!K21=0,0,RES_hh_tesh_in!K21/RES_summary!K$21)</f>
        <v>15.302096810241354</v>
      </c>
      <c r="L21" s="72">
        <f>IF(RES_hh_tesh_in!L21=0,0,RES_hh_tesh_in!L21/RES_summary!L$21)</f>
        <v>16.004803535979889</v>
      </c>
      <c r="M21" s="72">
        <f>IF(RES_hh_tesh_in!M21=0,0,RES_hh_tesh_in!M21/RES_summary!M$21)</f>
        <v>14.650260489445911</v>
      </c>
      <c r="N21" s="72">
        <f>IF(RES_hh_tesh_in!N21=0,0,RES_hh_tesh_in!N21/RES_summary!N$21)</f>
        <v>16.195135971289474</v>
      </c>
      <c r="O21" s="72">
        <f>IF(RES_hh_tesh_in!O21=0,0,RES_hh_tesh_in!O21/RES_summary!O$21)</f>
        <v>15.98866233716358</v>
      </c>
      <c r="P21" s="72">
        <f>IF(RES_hh_tesh_in!P21=0,0,RES_hh_tesh_in!P21/RES_summary!P$21)</f>
        <v>15.210249245812745</v>
      </c>
      <c r="Q21" s="72">
        <f>IF(RES_hh_tesh_in!Q21=0,0,RES_hh_tesh_in!Q21/RES_summary!Q$21)</f>
        <v>15.082367624330999</v>
      </c>
      <c r="R21" s="72">
        <f>IF(RES_hh_tesh_in!R21=0,0,RES_hh_tesh_in!R21/RES_summary!R$21)</f>
        <v>15.337812260129882</v>
      </c>
      <c r="S21" s="72">
        <f>IF(RES_hh_tesh_in!S21=0,0,RES_hh_tesh_in!S21/RES_summary!S$21)</f>
        <v>15.982393284821711</v>
      </c>
      <c r="T21" s="72">
        <f>IF(RES_hh_tesh_in!T21=0,0,RES_hh_tesh_in!T21/RES_summary!T$21)</f>
        <v>16.523430107799534</v>
      </c>
      <c r="U21" s="72">
        <f>IF(RES_hh_tesh_in!U21=0,0,RES_hh_tesh_in!U21/RES_summary!U$21)</f>
        <v>16.483310949019064</v>
      </c>
      <c r="V21" s="72">
        <f>IF(RES_hh_tesh_in!V21=0,0,RES_hh_tesh_in!V21/RES_summary!V$21)</f>
        <v>16.460960709441945</v>
      </c>
      <c r="W21" s="72">
        <f>IF(RES_hh_tesh_in!W21=0,0,RES_hh_tesh_in!W21/RES_summary!W$21)</f>
        <v>16.243222372262753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16.696018638438453</v>
      </c>
      <c r="D22" s="72">
        <f>IF(RES_hh_tesh_in!D22=0,0,RES_hh_tesh_in!D22/RES_summary!D$21)</f>
        <v>17.286148405651058</v>
      </c>
      <c r="E22" s="72">
        <f>IF(RES_hh_tesh_in!E22=0,0,RES_hh_tesh_in!E22/RES_summary!E$21)</f>
        <v>15.469688437779459</v>
      </c>
      <c r="F22" s="72">
        <f>IF(RES_hh_tesh_in!F22=0,0,RES_hh_tesh_in!F22/RES_summary!F$21)</f>
        <v>15.212611500319278</v>
      </c>
      <c r="G22" s="72">
        <f>IF(RES_hh_tesh_in!G22=0,0,RES_hh_tesh_in!G22/RES_summary!G$21)</f>
        <v>14.127116765175737</v>
      </c>
      <c r="H22" s="72">
        <f>IF(RES_hh_tesh_in!H22=0,0,RES_hh_tesh_in!H22/RES_summary!H$21)</f>
        <v>13.3673767114719</v>
      </c>
      <c r="I22" s="72">
        <f>IF(RES_hh_tesh_in!I22=0,0,RES_hh_tesh_in!I22/RES_summary!I$21)</f>
        <v>16.792381134865867</v>
      </c>
      <c r="J22" s="72">
        <f>IF(RES_hh_tesh_in!J22=0,0,RES_hh_tesh_in!J22/RES_summary!J$21)</f>
        <v>13.330080084194917</v>
      </c>
      <c r="K22" s="72">
        <f>IF(RES_hh_tesh_in!K22=0,0,RES_hh_tesh_in!K22/RES_summary!K$21)</f>
        <v>16.937918319086826</v>
      </c>
      <c r="L22" s="72">
        <f>IF(RES_hh_tesh_in!L22=0,0,RES_hh_tesh_in!L22/RES_summary!L$21)</f>
        <v>15.154539731519645</v>
      </c>
      <c r="M22" s="72">
        <f>IF(RES_hh_tesh_in!M22=0,0,RES_hh_tesh_in!M22/RES_summary!M$21)</f>
        <v>14.543341362828359</v>
      </c>
      <c r="N22" s="72">
        <f>IF(RES_hh_tesh_in!N22=0,0,RES_hh_tesh_in!N22/RES_summary!N$21)</f>
        <v>16.70302780494724</v>
      </c>
      <c r="O22" s="72">
        <f>IF(RES_hh_tesh_in!O22=0,0,RES_hh_tesh_in!O22/RES_summary!O$21)</f>
        <v>15.578700390134916</v>
      </c>
      <c r="P22" s="72">
        <f>IF(RES_hh_tesh_in!P22=0,0,RES_hh_tesh_in!P22/RES_summary!P$21)</f>
        <v>14.483350191961033</v>
      </c>
      <c r="Q22" s="72">
        <f>IF(RES_hh_tesh_in!Q22=0,0,RES_hh_tesh_in!Q22/RES_summary!Q$21)</f>
        <v>16.370690613900418</v>
      </c>
      <c r="R22" s="72">
        <f>IF(RES_hh_tesh_in!R22=0,0,RES_hh_tesh_in!R22/RES_summary!R$21)</f>
        <v>16.587590617914991</v>
      </c>
      <c r="S22" s="72">
        <f>IF(RES_hh_tesh_in!S22=0,0,RES_hh_tesh_in!S22/RES_summary!S$21)</f>
        <v>0</v>
      </c>
      <c r="T22" s="72">
        <f>IF(RES_hh_tesh_in!T22=0,0,RES_hh_tesh_in!T22/RES_summary!T$21)</f>
        <v>0</v>
      </c>
      <c r="U22" s="72">
        <f>IF(RES_hh_tesh_in!U22=0,0,RES_hh_tesh_in!U22/RES_summary!U$21)</f>
        <v>0</v>
      </c>
      <c r="V22" s="72">
        <f>IF(RES_hh_tesh_in!V22=0,0,RES_hh_tesh_in!V22/RES_summary!V$21)</f>
        <v>0</v>
      </c>
      <c r="W22" s="72">
        <f>IF(RES_hh_tesh_in!W22=0,0,RES_hh_tesh_in!W22/RES_summary!W$21)</f>
        <v>16.767451497284569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0</v>
      </c>
      <c r="D24" s="72">
        <f>IF(RES_hh_tesh_in!D24=0,0,RES_hh_tesh_in!D24/RES_summary!D$21)</f>
        <v>0</v>
      </c>
      <c r="E24" s="72">
        <f>IF(RES_hh_tesh_in!E24=0,0,RES_hh_tesh_in!E24/RES_summary!E$21)</f>
        <v>0</v>
      </c>
      <c r="F24" s="72">
        <f>IF(RES_hh_tesh_in!F24=0,0,RES_hh_tesh_in!F24/RES_summary!F$21)</f>
        <v>0</v>
      </c>
      <c r="G24" s="72">
        <f>IF(RES_hh_tesh_in!G24=0,0,RES_hh_tesh_in!G24/RES_summary!G$21)</f>
        <v>0</v>
      </c>
      <c r="H24" s="72">
        <f>IF(RES_hh_tesh_in!H24=0,0,RES_hh_tesh_in!H24/RES_summary!H$21)</f>
        <v>0</v>
      </c>
      <c r="I24" s="72">
        <f>IF(RES_hh_tesh_in!I24=0,0,RES_hh_tesh_in!I24/RES_summary!I$21)</f>
        <v>0</v>
      </c>
      <c r="J24" s="72">
        <f>IF(RES_hh_tesh_in!J24=0,0,RES_hh_tesh_in!J24/RES_summary!J$21)</f>
        <v>0</v>
      </c>
      <c r="K24" s="72">
        <f>IF(RES_hh_tesh_in!K24=0,0,RES_hh_tesh_in!K24/RES_summary!K$21)</f>
        <v>0</v>
      </c>
      <c r="L24" s="72">
        <f>IF(RES_hh_tesh_in!L24=0,0,RES_hh_tesh_in!L24/RES_summary!L$21)</f>
        <v>0</v>
      </c>
      <c r="M24" s="72">
        <f>IF(RES_hh_tesh_in!M24=0,0,RES_hh_tesh_in!M24/RES_summary!M$21)</f>
        <v>0</v>
      </c>
      <c r="N24" s="72">
        <f>IF(RES_hh_tesh_in!N24=0,0,RES_hh_tesh_in!N24/RES_summary!N$21)</f>
        <v>0</v>
      </c>
      <c r="O24" s="72">
        <f>IF(RES_hh_tesh_in!O24=0,0,RES_hh_tesh_in!O24/RES_summary!O$21)</f>
        <v>0</v>
      </c>
      <c r="P24" s="72">
        <f>IF(RES_hh_tesh_in!P24=0,0,RES_hh_tesh_in!P24/RES_summary!P$21)</f>
        <v>0</v>
      </c>
      <c r="Q24" s="72">
        <f>IF(RES_hh_tesh_in!Q24=0,0,RES_hh_tesh_in!Q24/RES_summary!Q$21)</f>
        <v>0</v>
      </c>
      <c r="R24" s="72">
        <f>IF(RES_hh_tesh_in!R24=0,0,RES_hh_tesh_in!R24/RES_summary!R$21)</f>
        <v>0</v>
      </c>
      <c r="S24" s="72">
        <f>IF(RES_hh_tesh_in!S24=0,0,RES_hh_tesh_in!S24/RES_summary!S$21)</f>
        <v>0</v>
      </c>
      <c r="T24" s="72">
        <f>IF(RES_hh_tesh_in!T24=0,0,RES_hh_tesh_in!T24/RES_summary!T$21)</f>
        <v>0</v>
      </c>
      <c r="U24" s="72">
        <f>IF(RES_hh_tesh_in!U24=0,0,RES_hh_tesh_in!U24/RES_summary!U$21)</f>
        <v>0</v>
      </c>
      <c r="V24" s="72">
        <f>IF(RES_hh_tesh_in!V24=0,0,RES_hh_tesh_in!V24/RES_summary!V$21)</f>
        <v>0</v>
      </c>
      <c r="W24" s="72">
        <f>IF(RES_hh_tesh_in!W24=0,0,RES_hh_tesh_in!W24/RES_summary!W$21)</f>
        <v>0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17.24183324806053</v>
      </c>
      <c r="D25" s="74">
        <f>IF(RES_hh_tesh_in!D25=0,0,RES_hh_tesh_in!D25/RES_summary!D$21)</f>
        <v>16.454778024531574</v>
      </c>
      <c r="E25" s="74">
        <f>IF(RES_hh_tesh_in!E25=0,0,RES_hh_tesh_in!E25/RES_summary!E$21)</f>
        <v>15.532195453221664</v>
      </c>
      <c r="F25" s="74">
        <f>IF(RES_hh_tesh_in!F25=0,0,RES_hh_tesh_in!F25/RES_summary!F$21)</f>
        <v>15.821238755424563</v>
      </c>
      <c r="G25" s="74">
        <f>IF(RES_hh_tesh_in!G25=0,0,RES_hh_tesh_in!G25/RES_summary!G$21)</f>
        <v>14.720792524039108</v>
      </c>
      <c r="H25" s="74">
        <f>IF(RES_hh_tesh_in!H25=0,0,RES_hh_tesh_in!H25/RES_summary!H$21)</f>
        <v>14.769151343392867</v>
      </c>
      <c r="I25" s="74">
        <f>IF(RES_hh_tesh_in!I25=0,0,RES_hh_tesh_in!I25/RES_summary!I$21)</f>
        <v>13.454354458689625</v>
      </c>
      <c r="J25" s="74">
        <f>IF(RES_hh_tesh_in!J25=0,0,RES_hh_tesh_in!J25/RES_summary!J$21)</f>
        <v>11.948931145979184</v>
      </c>
      <c r="K25" s="74">
        <f>IF(RES_hh_tesh_in!K25=0,0,RES_hh_tesh_in!K25/RES_summary!K$21)</f>
        <v>12.192117692294635</v>
      </c>
      <c r="L25" s="74">
        <f>IF(RES_hh_tesh_in!L25=0,0,RES_hh_tesh_in!L25/RES_summary!L$21)</f>
        <v>12.015238768516781</v>
      </c>
      <c r="M25" s="74">
        <f>IF(RES_hh_tesh_in!M25=0,0,RES_hh_tesh_in!M25/RES_summary!M$21)</f>
        <v>14.016884633700311</v>
      </c>
      <c r="N25" s="74">
        <f>IF(RES_hh_tesh_in!N25=0,0,RES_hh_tesh_in!N25/RES_summary!N$21)</f>
        <v>14.565201607441738</v>
      </c>
      <c r="O25" s="74">
        <f>IF(RES_hh_tesh_in!O25=0,0,RES_hh_tesh_in!O25/RES_summary!O$21)</f>
        <v>13.335231132385783</v>
      </c>
      <c r="P25" s="74">
        <f>IF(RES_hh_tesh_in!P25=0,0,RES_hh_tesh_in!P25/RES_summary!P$21)</f>
        <v>12.63671990298322</v>
      </c>
      <c r="Q25" s="74">
        <f>IF(RES_hh_tesh_in!Q25=0,0,RES_hh_tesh_in!Q25/RES_summary!Q$21)</f>
        <v>11.896766847648433</v>
      </c>
      <c r="R25" s="74">
        <f>IF(RES_hh_tesh_in!R25=0,0,RES_hh_tesh_in!R25/RES_summary!R$21)</f>
        <v>12.323923808317129</v>
      </c>
      <c r="S25" s="74">
        <f>IF(RES_hh_tesh_in!S25=0,0,RES_hh_tesh_in!S25/RES_summary!S$21)</f>
        <v>13.019779176613046</v>
      </c>
      <c r="T25" s="74">
        <f>IF(RES_hh_tesh_in!T25=0,0,RES_hh_tesh_in!T25/RES_summary!T$21)</f>
        <v>13.547030723387991</v>
      </c>
      <c r="U25" s="74">
        <f>IF(RES_hh_tesh_in!U25=0,0,RES_hh_tesh_in!U25/RES_summary!U$21)</f>
        <v>14.124567414730503</v>
      </c>
      <c r="V25" s="74">
        <f>IF(RES_hh_tesh_in!V25=0,0,RES_hh_tesh_in!V25/RES_summary!V$21)</f>
        <v>14.674449777526988</v>
      </c>
      <c r="W25" s="74">
        <f>IF(RES_hh_tesh_in!W25=0,0,RES_hh_tesh_in!W25/RES_summary!W$21)</f>
        <v>13.579653251722206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3.7804232494817929</v>
      </c>
      <c r="D26" s="77">
        <f>IF(RES_hh_tesh_in!D26=0,0,RES_hh_tesh_in!D26/RES_summary!D$21)</f>
        <v>3.6953935466996537</v>
      </c>
      <c r="E26" s="77">
        <f>IF(RES_hh_tesh_in!E26=0,0,RES_hh_tesh_in!E26/RES_summary!E$21)</f>
        <v>3.4846364794193612</v>
      </c>
      <c r="F26" s="77">
        <f>IF(RES_hh_tesh_in!F26=0,0,RES_hh_tesh_in!F26/RES_summary!F$21)</f>
        <v>3.5354295790682353</v>
      </c>
      <c r="G26" s="77">
        <f>IF(RES_hh_tesh_in!G26=0,0,RES_hh_tesh_in!G26/RES_summary!G$21)</f>
        <v>3.3514602304125205</v>
      </c>
      <c r="H26" s="77">
        <f>IF(RES_hh_tesh_in!H26=0,0,RES_hh_tesh_in!H26/RES_summary!H$21)</f>
        <v>3.2543137992609199</v>
      </c>
      <c r="I26" s="77">
        <f>IF(RES_hh_tesh_in!I26=0,0,RES_hh_tesh_in!I26/RES_summary!I$21)</f>
        <v>3.2673816434645926</v>
      </c>
      <c r="J26" s="77">
        <f>IF(RES_hh_tesh_in!J26=0,0,RES_hh_tesh_in!J26/RES_summary!J$21)</f>
        <v>3.4676019971496306</v>
      </c>
      <c r="K26" s="77">
        <f>IF(RES_hh_tesh_in!K26=0,0,RES_hh_tesh_in!K26/RES_summary!K$21)</f>
        <v>3.4474049822263955</v>
      </c>
      <c r="L26" s="77">
        <f>IF(RES_hh_tesh_in!L26=0,0,RES_hh_tesh_in!L26/RES_summary!L$21)</f>
        <v>3.4619383334135962</v>
      </c>
      <c r="M26" s="77">
        <f>IF(RES_hh_tesh_in!M26=0,0,RES_hh_tesh_in!M26/RES_summary!M$21)</f>
        <v>3.4602587125729767</v>
      </c>
      <c r="N26" s="77">
        <f>IF(RES_hh_tesh_in!N26=0,0,RES_hh_tesh_in!N26/RES_summary!N$21)</f>
        <v>3.5122483639789586</v>
      </c>
      <c r="O26" s="77">
        <f>IF(RES_hh_tesh_in!O26=0,0,RES_hh_tesh_in!O26/RES_summary!O$21)</f>
        <v>3.4691448940525849</v>
      </c>
      <c r="P26" s="77">
        <f>IF(RES_hh_tesh_in!P26=0,0,RES_hh_tesh_in!P26/RES_summary!P$21)</f>
        <v>3.4426362302154443</v>
      </c>
      <c r="Q26" s="77">
        <f>IF(RES_hh_tesh_in!Q26=0,0,RES_hh_tesh_in!Q26/RES_summary!Q$21)</f>
        <v>3.4704217309466059</v>
      </c>
      <c r="R26" s="77">
        <f>IF(RES_hh_tesh_in!R26=0,0,RES_hh_tesh_in!R26/RES_summary!R$21)</f>
        <v>3.5827024718460088</v>
      </c>
      <c r="S26" s="77">
        <f>IF(RES_hh_tesh_in!S26=0,0,RES_hh_tesh_in!S26/RES_summary!S$21)</f>
        <v>3.6757538514756272</v>
      </c>
      <c r="T26" s="77">
        <f>IF(RES_hh_tesh_in!T26=0,0,RES_hh_tesh_in!T26/RES_summary!T$21)</f>
        <v>3.8131928291116419</v>
      </c>
      <c r="U26" s="77">
        <f>IF(RES_hh_tesh_in!U26=0,0,RES_hh_tesh_in!U26/RES_summary!U$21)</f>
        <v>3.7988984042366893</v>
      </c>
      <c r="V26" s="77">
        <f>IF(RES_hh_tesh_in!V26=0,0,RES_hh_tesh_in!V26/RES_summary!V$21)</f>
        <v>3.8431776251517871</v>
      </c>
      <c r="W26" s="77">
        <f>IF(RES_hh_tesh_in!W26=0,0,RES_hh_tesh_in!W26/RES_summary!W$21)</f>
        <v>3.6602637899668595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3.1259128080057743</v>
      </c>
      <c r="D27" s="69">
        <f>IF(RES_hh_tesh_in!D27=0,0,RES_hh_tesh_in!D27/RES_summary!D$21)</f>
        <v>3.0537781404354614</v>
      </c>
      <c r="E27" s="69">
        <f>IF(RES_hh_tesh_in!E27=0,0,RES_hh_tesh_in!E27/RES_summary!E$21)</f>
        <v>3.0470439921915959</v>
      </c>
      <c r="F27" s="69">
        <f>IF(RES_hh_tesh_in!F27=0,0,RES_hh_tesh_in!F27/RES_summary!F$21)</f>
        <v>3.0382619607935442</v>
      </c>
      <c r="G27" s="69">
        <f>IF(RES_hh_tesh_in!G27=0,0,RES_hh_tesh_in!G27/RES_summary!G$21)</f>
        <v>2.9210464208841116</v>
      </c>
      <c r="H27" s="69">
        <f>IF(RES_hh_tesh_in!H27=0,0,RES_hh_tesh_in!H27/RES_summary!H$21)</f>
        <v>2.8498669583859595</v>
      </c>
      <c r="I27" s="69">
        <f>IF(RES_hh_tesh_in!I27=0,0,RES_hh_tesh_in!I27/RES_summary!I$21)</f>
        <v>2.8603922033199911</v>
      </c>
      <c r="J27" s="69">
        <f>IF(RES_hh_tesh_in!J27=0,0,RES_hh_tesh_in!J27/RES_summary!J$21)</f>
        <v>2.741423139829597</v>
      </c>
      <c r="K27" s="69">
        <f>IF(RES_hh_tesh_in!K27=0,0,RES_hh_tesh_in!K27/RES_summary!K$21)</f>
        <v>2.6988664324628342</v>
      </c>
      <c r="L27" s="69">
        <f>IF(RES_hh_tesh_in!L27=0,0,RES_hh_tesh_in!L27/RES_summary!L$21)</f>
        <v>2.6535534241457328</v>
      </c>
      <c r="M27" s="69">
        <f>IF(RES_hh_tesh_in!M27=0,0,RES_hh_tesh_in!M27/RES_summary!M$21)</f>
        <v>2.6472009520167945</v>
      </c>
      <c r="N27" s="69">
        <f>IF(RES_hh_tesh_in!N27=0,0,RES_hh_tesh_in!N27/RES_summary!N$21)</f>
        <v>2.655340163182939</v>
      </c>
      <c r="O27" s="69">
        <f>IF(RES_hh_tesh_in!O27=0,0,RES_hh_tesh_in!O27/RES_summary!O$21)</f>
        <v>2.5481021319312078</v>
      </c>
      <c r="P27" s="69">
        <f>IF(RES_hh_tesh_in!P27=0,0,RES_hh_tesh_in!P27/RES_summary!P$21)</f>
        <v>2.6015329302621875</v>
      </c>
      <c r="Q27" s="69">
        <f>IF(RES_hh_tesh_in!Q27=0,0,RES_hh_tesh_in!Q27/RES_summary!Q$21)</f>
        <v>2.6303974031246797</v>
      </c>
      <c r="R27" s="69">
        <f>IF(RES_hh_tesh_in!R27=0,0,RES_hh_tesh_in!R27/RES_summary!R$21)</f>
        <v>2.6279554280098956</v>
      </c>
      <c r="S27" s="69">
        <f>IF(RES_hh_tesh_in!S27=0,0,RES_hh_tesh_in!S27/RES_summary!S$21)</f>
        <v>2.621890933427188</v>
      </c>
      <c r="T27" s="69">
        <f>IF(RES_hh_tesh_in!T27=0,0,RES_hh_tesh_in!T27/RES_summary!T$21)</f>
        <v>2.6264003996075456</v>
      </c>
      <c r="U27" s="69">
        <f>IF(RES_hh_tesh_in!U27=0,0,RES_hh_tesh_in!U27/RES_summary!U$21)</f>
        <v>2.5966415707544188</v>
      </c>
      <c r="V27" s="69">
        <f>IF(RES_hh_tesh_in!V27=0,0,RES_hh_tesh_in!V27/RES_summary!V$21)</f>
        <v>2.7118176686580941</v>
      </c>
      <c r="W27" s="69">
        <f>IF(RES_hh_tesh_in!W27=0,0,RES_hh_tesh_in!W27/RES_summary!W$21)</f>
        <v>2.6963345862994359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3.1220634911307656</v>
      </c>
      <c r="D29" s="72">
        <f>IF(RES_hh_tesh_in!D29=0,0,RES_hh_tesh_in!D29/RES_summary!D$21)</f>
        <v>3.0641665679150361</v>
      </c>
      <c r="E29" s="72">
        <f>IF(RES_hh_tesh_in!E29=0,0,RES_hh_tesh_in!E29/RES_summary!E$21)</f>
        <v>3.0448046019938215</v>
      </c>
      <c r="F29" s="72">
        <f>IF(RES_hh_tesh_in!F29=0,0,RES_hh_tesh_in!F29/RES_summary!F$21)</f>
        <v>2.9540175526504253</v>
      </c>
      <c r="G29" s="72">
        <f>IF(RES_hh_tesh_in!G29=0,0,RES_hh_tesh_in!G29/RES_summary!G$21)</f>
        <v>2.9580084281392991</v>
      </c>
      <c r="H29" s="72">
        <f>IF(RES_hh_tesh_in!H29=0,0,RES_hh_tesh_in!H29/RES_summary!H$21)</f>
        <v>2.8555899949731174</v>
      </c>
      <c r="I29" s="72">
        <f>IF(RES_hh_tesh_in!I29=0,0,RES_hh_tesh_in!I29/RES_summary!I$21)</f>
        <v>2.8613815476778224</v>
      </c>
      <c r="J29" s="72">
        <f>IF(RES_hh_tesh_in!J29=0,0,RES_hh_tesh_in!J29/RES_summary!J$21)</f>
        <v>2.7667088388698362</v>
      </c>
      <c r="K29" s="72">
        <f>IF(RES_hh_tesh_in!K29=0,0,RES_hh_tesh_in!K29/RES_summary!K$21)</f>
        <v>2.6475168141776759</v>
      </c>
      <c r="L29" s="72">
        <f>IF(RES_hh_tesh_in!L29=0,0,RES_hh_tesh_in!L29/RES_summary!L$21)</f>
        <v>2.6678273596481463</v>
      </c>
      <c r="M29" s="72">
        <f>IF(RES_hh_tesh_in!M29=0,0,RES_hh_tesh_in!M29/RES_summary!M$21)</f>
        <v>2.6460125591140344</v>
      </c>
      <c r="N29" s="72">
        <f>IF(RES_hh_tesh_in!N29=0,0,RES_hh_tesh_in!N29/RES_summary!N$21)</f>
        <v>2.6351697058409602</v>
      </c>
      <c r="O29" s="72">
        <f>IF(RES_hh_tesh_in!O29=0,0,RES_hh_tesh_in!O29/RES_summary!O$21)</f>
        <v>2.6492109964286659</v>
      </c>
      <c r="P29" s="72">
        <f>IF(RES_hh_tesh_in!P29=0,0,RES_hh_tesh_in!P29/RES_summary!P$21)</f>
        <v>2.5227719585926116</v>
      </c>
      <c r="Q29" s="72">
        <f>IF(RES_hh_tesh_in!Q29=0,0,RES_hh_tesh_in!Q29/RES_summary!Q$21)</f>
        <v>2.3643239757217671</v>
      </c>
      <c r="R29" s="72">
        <f>IF(RES_hh_tesh_in!R29=0,0,RES_hh_tesh_in!R29/RES_summary!R$21)</f>
        <v>2.7557093150620426</v>
      </c>
      <c r="S29" s="72">
        <f>IF(RES_hh_tesh_in!S29=0,0,RES_hh_tesh_in!S29/RES_summary!S$21)</f>
        <v>2.6928289764870827</v>
      </c>
      <c r="T29" s="72">
        <f>IF(RES_hh_tesh_in!T29=0,0,RES_hh_tesh_in!T29/RES_summary!T$21)</f>
        <v>2.8130070145911752</v>
      </c>
      <c r="U29" s="72">
        <f>IF(RES_hh_tesh_in!U29=0,0,RES_hh_tesh_in!U29/RES_summary!U$21)</f>
        <v>2.6758063704857382</v>
      </c>
      <c r="V29" s="72">
        <f>IF(RES_hh_tesh_in!V29=0,0,RES_hh_tesh_in!V29/RES_summary!V$21)</f>
        <v>2.9609086862725396</v>
      </c>
      <c r="W29" s="72">
        <f>IF(RES_hh_tesh_in!W29=0,0,RES_hh_tesh_in!W29/RES_summary!W$21)</f>
        <v>2.5648184921514865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3.1479799762082217</v>
      </c>
      <c r="D30" s="72">
        <f>IF(RES_hh_tesh_in!D30=0,0,RES_hh_tesh_in!D30/RES_summary!D$21)</f>
        <v>2.9665473080898561</v>
      </c>
      <c r="E30" s="72">
        <f>IF(RES_hh_tesh_in!E30=0,0,RES_hh_tesh_in!E30/RES_summary!E$21)</f>
        <v>3.0595768680394015</v>
      </c>
      <c r="F30" s="72">
        <f>IF(RES_hh_tesh_in!F30=0,0,RES_hh_tesh_in!F30/RES_summary!F$21)</f>
        <v>3.1351148107980218</v>
      </c>
      <c r="G30" s="72">
        <f>IF(RES_hh_tesh_in!G30=0,0,RES_hh_tesh_in!G30/RES_summary!G$21)</f>
        <v>2.8898830391414956</v>
      </c>
      <c r="H30" s="72">
        <f>IF(RES_hh_tesh_in!H30=0,0,RES_hh_tesh_in!H30/RES_summary!H$21)</f>
        <v>2.8812414367530161</v>
      </c>
      <c r="I30" s="72">
        <f>IF(RES_hh_tesh_in!I30=0,0,RES_hh_tesh_in!I30/RES_summary!I$21)</f>
        <v>2.8062894912656935</v>
      </c>
      <c r="J30" s="72">
        <f>IF(RES_hh_tesh_in!J30=0,0,RES_hh_tesh_in!J30/RES_summary!J$21)</f>
        <v>2.7627926837179939</v>
      </c>
      <c r="K30" s="72">
        <f>IF(RES_hh_tesh_in!K30=0,0,RES_hh_tesh_in!K30/RES_summary!K$21)</f>
        <v>2.6329914304662889</v>
      </c>
      <c r="L30" s="72">
        <f>IF(RES_hh_tesh_in!L30=0,0,RES_hh_tesh_in!L30/RES_summary!L$21)</f>
        <v>2.738439398230621</v>
      </c>
      <c r="M30" s="72">
        <f>IF(RES_hh_tesh_in!M30=0,0,RES_hh_tesh_in!M30/RES_summary!M$21)</f>
        <v>2.6679917494793646</v>
      </c>
      <c r="N30" s="72">
        <f>IF(RES_hh_tesh_in!N30=0,0,RES_hh_tesh_in!N30/RES_summary!N$21)</f>
        <v>2.6137829944964492</v>
      </c>
      <c r="O30" s="72">
        <f>IF(RES_hh_tesh_in!O30=0,0,RES_hh_tesh_in!O30/RES_summary!O$21)</f>
        <v>2.5999557982159578</v>
      </c>
      <c r="P30" s="72">
        <f>IF(RES_hh_tesh_in!P30=0,0,RES_hh_tesh_in!P30/RES_summary!P$21)</f>
        <v>2.6009851166276539</v>
      </c>
      <c r="Q30" s="72">
        <f>IF(RES_hh_tesh_in!Q30=0,0,RES_hh_tesh_in!Q30/RES_summary!Q$21)</f>
        <v>2.5985389163423736</v>
      </c>
      <c r="R30" s="72">
        <f>IF(RES_hh_tesh_in!R30=0,0,RES_hh_tesh_in!R30/RES_summary!R$21)</f>
        <v>2.5814404135756432</v>
      </c>
      <c r="S30" s="72">
        <f>IF(RES_hh_tesh_in!S30=0,0,RES_hh_tesh_in!S30/RES_summary!S$21)</f>
        <v>2.6366455721970072</v>
      </c>
      <c r="T30" s="72">
        <f>IF(RES_hh_tesh_in!T30=0,0,RES_hh_tesh_in!T30/RES_summary!T$21)</f>
        <v>2.665622104001534</v>
      </c>
      <c r="U30" s="72">
        <f>IF(RES_hh_tesh_in!U30=0,0,RES_hh_tesh_in!U30/RES_summary!U$21)</f>
        <v>2.6486243315681728</v>
      </c>
      <c r="V30" s="72">
        <f>IF(RES_hh_tesh_in!V30=0,0,RES_hh_tesh_in!V30/RES_summary!V$21)</f>
        <v>2.6737908920558966</v>
      </c>
      <c r="W30" s="72">
        <f>IF(RES_hh_tesh_in!W30=0,0,RES_hh_tesh_in!W30/RES_summary!W$21)</f>
        <v>2.7039776458142595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0</v>
      </c>
      <c r="D31" s="72">
        <f>IF(RES_hh_tesh_in!D31=0,0,RES_hh_tesh_in!D31/RES_summary!D$21)</f>
        <v>0</v>
      </c>
      <c r="E31" s="72">
        <f>IF(RES_hh_tesh_in!E31=0,0,RES_hh_tesh_in!E31/RES_summary!E$21)</f>
        <v>0</v>
      </c>
      <c r="F31" s="72">
        <f>IF(RES_hh_tesh_in!F31=0,0,RES_hh_tesh_in!F31/RES_summary!F$21)</f>
        <v>0</v>
      </c>
      <c r="G31" s="72">
        <f>IF(RES_hh_tesh_in!G31=0,0,RES_hh_tesh_in!G31/RES_summary!G$21)</f>
        <v>0</v>
      </c>
      <c r="H31" s="72">
        <f>IF(RES_hh_tesh_in!H31=0,0,RES_hh_tesh_in!H31/RES_summary!H$21)</f>
        <v>0</v>
      </c>
      <c r="I31" s="72">
        <f>IF(RES_hh_tesh_in!I31=0,0,RES_hh_tesh_in!I31/RES_summary!I$21)</f>
        <v>0</v>
      </c>
      <c r="J31" s="72">
        <f>IF(RES_hh_tesh_in!J31=0,0,RES_hh_tesh_in!J31/RES_summary!J$21)</f>
        <v>0</v>
      </c>
      <c r="K31" s="72">
        <f>IF(RES_hh_tesh_in!K31=0,0,RES_hh_tesh_in!K31/RES_summary!K$21)</f>
        <v>0</v>
      </c>
      <c r="L31" s="72">
        <f>IF(RES_hh_tesh_in!L31=0,0,RES_hh_tesh_in!L31/RES_summary!L$21)</f>
        <v>0</v>
      </c>
      <c r="M31" s="72">
        <f>IF(RES_hh_tesh_in!M31=0,0,RES_hh_tesh_in!M31/RES_summary!M$21)</f>
        <v>0</v>
      </c>
      <c r="N31" s="72">
        <f>IF(RES_hh_tesh_in!N31=0,0,RES_hh_tesh_in!N31/RES_summary!N$21)</f>
        <v>0</v>
      </c>
      <c r="O31" s="72">
        <f>IF(RES_hh_tesh_in!O31=0,0,RES_hh_tesh_in!O31/RES_summary!O$21)</f>
        <v>0</v>
      </c>
      <c r="P31" s="72">
        <f>IF(RES_hh_tesh_in!P31=0,0,RES_hh_tesh_in!P31/RES_summary!P$21)</f>
        <v>0</v>
      </c>
      <c r="Q31" s="72">
        <f>IF(RES_hh_tesh_in!Q31=0,0,RES_hh_tesh_in!Q31/RES_summary!Q$21)</f>
        <v>0</v>
      </c>
      <c r="R31" s="72">
        <f>IF(RES_hh_tesh_in!R31=0,0,RES_hh_tesh_in!R31/RES_summary!R$21)</f>
        <v>0</v>
      </c>
      <c r="S31" s="72">
        <f>IF(RES_hh_tesh_in!S31=0,0,RES_hh_tesh_in!S31/RES_summary!S$21)</f>
        <v>0</v>
      </c>
      <c r="T31" s="72">
        <f>IF(RES_hh_tesh_in!T31=0,0,RES_hh_tesh_in!T31/RES_summary!T$21)</f>
        <v>0</v>
      </c>
      <c r="U31" s="72">
        <f>IF(RES_hh_tesh_in!U31=0,0,RES_hh_tesh_in!U31/RES_summary!U$21)</f>
        <v>0</v>
      </c>
      <c r="V31" s="72">
        <f>IF(RES_hh_tesh_in!V31=0,0,RES_hh_tesh_in!V31/RES_summary!V$21)</f>
        <v>0</v>
      </c>
      <c r="W31" s="72">
        <f>IF(RES_hh_tesh_in!W31=0,0,RES_hh_tesh_in!W31/RES_summary!W$21)</f>
        <v>0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3.1233207862839096</v>
      </c>
      <c r="D32" s="77">
        <f>IF(RES_hh_tesh_in!D32=0,0,RES_hh_tesh_in!D32/RES_summary!D$21)</f>
        <v>3.0693550290786944</v>
      </c>
      <c r="E32" s="77">
        <f>IF(RES_hh_tesh_in!E32=0,0,RES_hh_tesh_in!E32/RES_summary!E$21)</f>
        <v>3.0445628089139141</v>
      </c>
      <c r="F32" s="77">
        <f>IF(RES_hh_tesh_in!F32=0,0,RES_hh_tesh_in!F32/RES_summary!F$21)</f>
        <v>3.0192665177416877</v>
      </c>
      <c r="G32" s="77">
        <f>IF(RES_hh_tesh_in!G32=0,0,RES_hh_tesh_in!G32/RES_summary!G$21)</f>
        <v>2.9244651372861226</v>
      </c>
      <c r="H32" s="77">
        <f>IF(RES_hh_tesh_in!H32=0,0,RES_hh_tesh_in!H32/RES_summary!H$21)</f>
        <v>2.8451414063262126</v>
      </c>
      <c r="I32" s="77">
        <f>IF(RES_hh_tesh_in!I32=0,0,RES_hh_tesh_in!I32/RES_summary!I$21)</f>
        <v>2.8666476251308963</v>
      </c>
      <c r="J32" s="77">
        <f>IF(RES_hh_tesh_in!J32=0,0,RES_hh_tesh_in!J32/RES_summary!J$21)</f>
        <v>2.7377321269956587</v>
      </c>
      <c r="K32" s="77">
        <f>IF(RES_hh_tesh_in!K32=0,0,RES_hh_tesh_in!K32/RES_summary!K$21)</f>
        <v>2.7079837779397553</v>
      </c>
      <c r="L32" s="77">
        <f>IF(RES_hh_tesh_in!L32=0,0,RES_hh_tesh_in!L32/RES_summary!L$21)</f>
        <v>2.6356621835420957</v>
      </c>
      <c r="M32" s="77">
        <f>IF(RES_hh_tesh_in!M32=0,0,RES_hh_tesh_in!M32/RES_summary!M$21)</f>
        <v>2.6429186168060341</v>
      </c>
      <c r="N32" s="77">
        <f>IF(RES_hh_tesh_in!N32=0,0,RES_hh_tesh_in!N32/RES_summary!N$21)</f>
        <v>2.6630956957211733</v>
      </c>
      <c r="O32" s="77">
        <f>IF(RES_hh_tesh_in!O32=0,0,RES_hh_tesh_in!O32/RES_summary!O$21)</f>
        <v>2.5370621556709696</v>
      </c>
      <c r="P32" s="77">
        <f>IF(RES_hh_tesh_in!P32=0,0,RES_hh_tesh_in!P32/RES_summary!P$21)</f>
        <v>2.6026773693260234</v>
      </c>
      <c r="Q32" s="77">
        <f>IF(RES_hh_tesh_in!Q32=0,0,RES_hh_tesh_in!Q32/RES_summary!Q$21)</f>
        <v>2.6395349761989895</v>
      </c>
      <c r="R32" s="77">
        <f>IF(RES_hh_tesh_in!R32=0,0,RES_hh_tesh_in!R32/RES_summary!R$21)</f>
        <v>2.6326691176463037</v>
      </c>
      <c r="S32" s="77">
        <f>IF(RES_hh_tesh_in!S32=0,0,RES_hh_tesh_in!S32/RES_summary!S$21)</f>
        <v>2.6179314635397599</v>
      </c>
      <c r="T32" s="77">
        <f>IF(RES_hh_tesh_in!T32=0,0,RES_hh_tesh_in!T32/RES_summary!T$21)</f>
        <v>2.6177227425865701</v>
      </c>
      <c r="U32" s="77">
        <f>IF(RES_hh_tesh_in!U32=0,0,RES_hh_tesh_in!U32/RES_summary!U$21)</f>
        <v>2.5875381652417229</v>
      </c>
      <c r="V32" s="77">
        <f>IF(RES_hh_tesh_in!V32=0,0,RES_hh_tesh_in!V32/RES_summary!V$21)</f>
        <v>2.7118673110636866</v>
      </c>
      <c r="W32" s="77">
        <f>IF(RES_hh_tesh_in!W32=0,0,RES_hh_tesh_in!W32/RES_summary!W$21)</f>
        <v>2.6972063409811842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46.301074917730787</v>
      </c>
      <c r="D3" s="65">
        <f>IF(RES_hh_emih_in!D3=0,0,RES_hh_emih_in!D3/RES_summary!D$21)</f>
        <v>42.891375550521133</v>
      </c>
      <c r="E3" s="65">
        <f>IF(RES_hh_emih_in!E3=0,0,RES_hh_emih_in!E3/RES_summary!E$21)</f>
        <v>40.780961594532371</v>
      </c>
      <c r="F3" s="65">
        <f>IF(RES_hh_emih_in!F3=0,0,RES_hh_emih_in!F3/RES_summary!F$21)</f>
        <v>38.30814864661771</v>
      </c>
      <c r="G3" s="65">
        <f>IF(RES_hh_emih_in!G3=0,0,RES_hh_emih_in!G3/RES_summary!G$21)</f>
        <v>41.985298838387742</v>
      </c>
      <c r="H3" s="65">
        <f>IF(RES_hh_emih_in!H3=0,0,RES_hh_emih_in!H3/RES_summary!H$21)</f>
        <v>37.527118808151165</v>
      </c>
      <c r="I3" s="65">
        <f>IF(RES_hh_emih_in!I3=0,0,RES_hh_emih_in!I3/RES_summary!I$21)</f>
        <v>40.698337191745885</v>
      </c>
      <c r="J3" s="65">
        <f>IF(RES_hh_emih_in!J3=0,0,RES_hh_emih_in!J3/RES_summary!J$21)</f>
        <v>42.836110141024669</v>
      </c>
      <c r="K3" s="65">
        <f>IF(RES_hh_emih_in!K3=0,0,RES_hh_emih_in!K3/RES_summary!K$21)</f>
        <v>39.83491871935631</v>
      </c>
      <c r="L3" s="65">
        <f>IF(RES_hh_emih_in!L3=0,0,RES_hh_emih_in!L3/RES_summary!L$21)</f>
        <v>36.942835731358059</v>
      </c>
      <c r="M3" s="65">
        <f>IF(RES_hh_emih_in!M3=0,0,RES_hh_emih_in!M3/RES_summary!M$21)</f>
        <v>28.666505428419725</v>
      </c>
      <c r="N3" s="65">
        <f>IF(RES_hh_emih_in!N3=0,0,RES_hh_emih_in!N3/RES_summary!N$21)</f>
        <v>26.831325380327907</v>
      </c>
      <c r="O3" s="65">
        <f>IF(RES_hh_emih_in!O3=0,0,RES_hh_emih_in!O3/RES_summary!O$21)</f>
        <v>26.308670603249457</v>
      </c>
      <c r="P3" s="65">
        <f>IF(RES_hh_emih_in!P3=0,0,RES_hh_emih_in!P3/RES_summary!P$21)</f>
        <v>20.39827640342655</v>
      </c>
      <c r="Q3" s="65">
        <f>IF(RES_hh_emih_in!Q3=0,0,RES_hh_emih_in!Q3/RES_summary!Q$21)</f>
        <v>20.899756976874503</v>
      </c>
      <c r="R3" s="65">
        <f>IF(RES_hh_emih_in!R3=0,0,RES_hh_emih_in!R3/RES_summary!R$21)</f>
        <v>20.414577774467833</v>
      </c>
      <c r="S3" s="65">
        <f>IF(RES_hh_emih_in!S3=0,0,RES_hh_emih_in!S3/RES_summary!S$21)</f>
        <v>18.390379921867797</v>
      </c>
      <c r="T3" s="65">
        <f>IF(RES_hh_emih_in!T3=0,0,RES_hh_emih_in!T3/RES_summary!T$21)</f>
        <v>18.350873819261352</v>
      </c>
      <c r="U3" s="65">
        <f>IF(RES_hh_emih_in!U3=0,0,RES_hh_emih_in!U3/RES_summary!U$21)</f>
        <v>15.867256819182723</v>
      </c>
      <c r="V3" s="65">
        <f>IF(RES_hh_emih_in!V3=0,0,RES_hh_emih_in!V3/RES_summary!V$21)</f>
        <v>17.198151017692641</v>
      </c>
      <c r="W3" s="65">
        <f>IF(RES_hh_emih_in!W3=0,0,RES_hh_emih_in!W3/RES_summary!W$21)</f>
        <v>13.386549885778908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40.605311068524294</v>
      </c>
      <c r="D4" s="69">
        <f>IF(RES_hh_emih_in!D4=0,0,RES_hh_emih_in!D4/RES_summary!D$21)</f>
        <v>37.427140780253211</v>
      </c>
      <c r="E4" s="69">
        <f>IF(RES_hh_emih_in!E4=0,0,RES_hh_emih_in!E4/RES_summary!E$21)</f>
        <v>35.81789183140387</v>
      </c>
      <c r="F4" s="69">
        <f>IF(RES_hh_emih_in!F4=0,0,RES_hh_emih_in!F4/RES_summary!F$21)</f>
        <v>34.103196429783537</v>
      </c>
      <c r="G4" s="69">
        <f>IF(RES_hh_emih_in!G4=0,0,RES_hh_emih_in!G4/RES_summary!G$21)</f>
        <v>37.771500433552937</v>
      </c>
      <c r="H4" s="69">
        <f>IF(RES_hh_emih_in!H4=0,0,RES_hh_emih_in!H4/RES_summary!H$21)</f>
        <v>34.160448275052573</v>
      </c>
      <c r="I4" s="69">
        <f>IF(RES_hh_emih_in!I4=0,0,RES_hh_emih_in!I4/RES_summary!I$21)</f>
        <v>35.955773822794775</v>
      </c>
      <c r="J4" s="69">
        <f>IF(RES_hh_emih_in!J4=0,0,RES_hh_emih_in!J4/RES_summary!J$21)</f>
        <v>37.574091264084061</v>
      </c>
      <c r="K4" s="69">
        <f>IF(RES_hh_emih_in!K4=0,0,RES_hh_emih_in!K4/RES_summary!K$21)</f>
        <v>35.014487933553916</v>
      </c>
      <c r="L4" s="69">
        <f>IF(RES_hh_emih_in!L4=0,0,RES_hh_emih_in!L4/RES_summary!L$21)</f>
        <v>32.222645174841418</v>
      </c>
      <c r="M4" s="69">
        <f>IF(RES_hh_emih_in!M4=0,0,RES_hh_emih_in!M4/RES_summary!M$21)</f>
        <v>25.015480307354053</v>
      </c>
      <c r="N4" s="69">
        <f>IF(RES_hh_emih_in!N4=0,0,RES_hh_emih_in!N4/RES_summary!N$21)</f>
        <v>22.99189225001054</v>
      </c>
      <c r="O4" s="69">
        <f>IF(RES_hh_emih_in!O4=0,0,RES_hh_emih_in!O4/RES_summary!O$21)</f>
        <v>22.596209745515246</v>
      </c>
      <c r="P4" s="69">
        <f>IF(RES_hh_emih_in!P4=0,0,RES_hh_emih_in!P4/RES_summary!P$21)</f>
        <v>17.073278555965462</v>
      </c>
      <c r="Q4" s="69">
        <f>IF(RES_hh_emih_in!Q4=0,0,RES_hh_emih_in!Q4/RES_summary!Q$21)</f>
        <v>16.696251098393322</v>
      </c>
      <c r="R4" s="69">
        <f>IF(RES_hh_emih_in!R4=0,0,RES_hh_emih_in!R4/RES_summary!R$21)</f>
        <v>16.076703424482215</v>
      </c>
      <c r="S4" s="69">
        <f>IF(RES_hh_emih_in!S4=0,0,RES_hh_emih_in!S4/RES_summary!S$21)</f>
        <v>14.032640326781323</v>
      </c>
      <c r="T4" s="69">
        <f>IF(RES_hh_emih_in!T4=0,0,RES_hh_emih_in!T4/RES_summary!T$21)</f>
        <v>14.02962400314758</v>
      </c>
      <c r="U4" s="69">
        <f>IF(RES_hh_emih_in!U4=0,0,RES_hh_emih_in!U4/RES_summary!U$21)</f>
        <v>11.970530158093313</v>
      </c>
      <c r="V4" s="69">
        <f>IF(RES_hh_emih_in!V4=0,0,RES_hh_emih_in!V4/RES_summary!V$21)</f>
        <v>12.984833505905701</v>
      </c>
      <c r="W4" s="69">
        <f>IF(RES_hh_emih_in!W4=0,0,RES_hh_emih_in!W4/RES_summary!W$21)</f>
        <v>9.92553253280456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50.220214484289521</v>
      </c>
      <c r="D5" s="72">
        <f>IF(RES_hh_emih_in!D5=0,0,RES_hh_emih_in!D5/RES_summary!D$21)</f>
        <v>50.502616494647832</v>
      </c>
      <c r="E5" s="72">
        <f>IF(RES_hh_emih_in!E5=0,0,RES_hh_emih_in!E5/RES_summary!E$21)</f>
        <v>50.07829936214965</v>
      </c>
      <c r="F5" s="72">
        <f>IF(RES_hh_emih_in!F5=0,0,RES_hh_emih_in!F5/RES_summary!F$21)</f>
        <v>50.211099118201631</v>
      </c>
      <c r="G5" s="72">
        <f>IF(RES_hh_emih_in!G5=0,0,RES_hh_emih_in!G5/RES_summary!G$21)</f>
        <v>52.813467035858203</v>
      </c>
      <c r="H5" s="72">
        <f>IF(RES_hh_emih_in!H5=0,0,RES_hh_emih_in!H5/RES_summary!H$21)</f>
        <v>50.795314701951582</v>
      </c>
      <c r="I5" s="72">
        <f>IF(RES_hh_emih_in!I5=0,0,RES_hh_emih_in!I5/RES_summary!I$21)</f>
        <v>46.897838412856096</v>
      </c>
      <c r="J5" s="72">
        <f>IF(RES_hh_emih_in!J5=0,0,RES_hh_emih_in!J5/RES_summary!J$21)</f>
        <v>48.045703524885347</v>
      </c>
      <c r="K5" s="72">
        <f>IF(RES_hh_emih_in!K5=0,0,RES_hh_emih_in!K5/RES_summary!K$21)</f>
        <v>46.881709850163581</v>
      </c>
      <c r="L5" s="72">
        <f>IF(RES_hh_emih_in!L5=0,0,RES_hh_emih_in!L5/RES_summary!L$21)</f>
        <v>42.921261326694989</v>
      </c>
      <c r="M5" s="72">
        <f>IF(RES_hh_emih_in!M5=0,0,RES_hh_emih_in!M5/RES_summary!M$21)</f>
        <v>36.36978741775647</v>
      </c>
      <c r="N5" s="72">
        <f>IF(RES_hh_emih_in!N5=0,0,RES_hh_emih_in!N5/RES_summary!N$21)</f>
        <v>33.512598157826254</v>
      </c>
      <c r="O5" s="72">
        <f>IF(RES_hh_emih_in!O5=0,0,RES_hh_emih_in!O5/RES_summary!O$21)</f>
        <v>32.561798697329074</v>
      </c>
      <c r="P5" s="72">
        <f>IF(RES_hh_emih_in!P5=0,0,RES_hh_emih_in!P5/RES_summary!P$21)</f>
        <v>27.273656698479485</v>
      </c>
      <c r="Q5" s="72">
        <f>IF(RES_hh_emih_in!Q5=0,0,RES_hh_emih_in!Q5/RES_summary!Q$21)</f>
        <v>27.373534408255622</v>
      </c>
      <c r="R5" s="72">
        <f>IF(RES_hh_emih_in!R5=0,0,RES_hh_emih_in!R5/RES_summary!R$21)</f>
        <v>26.78352536910613</v>
      </c>
      <c r="S5" s="72">
        <f>IF(RES_hh_emih_in!S5=0,0,RES_hh_emih_in!S5/RES_summary!S$21)</f>
        <v>0</v>
      </c>
      <c r="T5" s="72">
        <f>IF(RES_hh_emih_in!T5=0,0,RES_hh_emih_in!T5/RES_summary!T$21)</f>
        <v>22.481948891065759</v>
      </c>
      <c r="U5" s="72">
        <f>IF(RES_hh_emih_in!U5=0,0,RES_hh_emih_in!U5/RES_summary!U$21)</f>
        <v>19.429940593438481</v>
      </c>
      <c r="V5" s="72">
        <f>IF(RES_hh_emih_in!V5=0,0,RES_hh_emih_in!V5/RES_summary!V$21)</f>
        <v>19.221416795875911</v>
      </c>
      <c r="W5" s="72">
        <f>IF(RES_hh_emih_in!W5=0,0,RES_hh_emih_in!W5/RES_summary!W$21)</f>
        <v>15.170511369086297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37.8267729019367</v>
      </c>
      <c r="D6" s="72">
        <f>IF(RES_hh_emih_in!D6=0,0,RES_hh_emih_in!D6/RES_summary!D$21)</f>
        <v>36.159053909856709</v>
      </c>
      <c r="E6" s="72">
        <f>IF(RES_hh_emih_in!E6=0,0,RES_hh_emih_in!E6/RES_summary!E$21)</f>
        <v>35.753233083970301</v>
      </c>
      <c r="F6" s="72">
        <f>IF(RES_hh_emih_in!F6=0,0,RES_hh_emih_in!F6/RES_summary!F$21)</f>
        <v>35.825303535437733</v>
      </c>
      <c r="G6" s="72">
        <f>IF(RES_hh_emih_in!G6=0,0,RES_hh_emih_in!G6/RES_summary!G$21)</f>
        <v>39.180097568924189</v>
      </c>
      <c r="H6" s="72">
        <f>IF(RES_hh_emih_in!H6=0,0,RES_hh_emih_in!H6/RES_summary!H$21)</f>
        <v>37.294897399895987</v>
      </c>
      <c r="I6" s="72">
        <f>IF(RES_hh_emih_in!I6=0,0,RES_hh_emih_in!I6/RES_summary!I$21)</f>
        <v>36.50267650762629</v>
      </c>
      <c r="J6" s="72">
        <f>IF(RES_hh_emih_in!J6=0,0,RES_hh_emih_in!J6/RES_summary!J$21)</f>
        <v>32.441501186899536</v>
      </c>
      <c r="K6" s="72">
        <f>IF(RES_hh_emih_in!K6=0,0,RES_hh_emih_in!K6/RES_summary!K$21)</f>
        <v>22.795536113594387</v>
      </c>
      <c r="L6" s="72">
        <f>IF(RES_hh_emih_in!L6=0,0,RES_hh_emih_in!L6/RES_summary!L$21)</f>
        <v>29.951486683110428</v>
      </c>
      <c r="M6" s="72">
        <f>IF(RES_hh_emih_in!M6=0,0,RES_hh_emih_in!M6/RES_summary!M$21)</f>
        <v>25.007457947987128</v>
      </c>
      <c r="N6" s="72">
        <f>IF(RES_hh_emih_in!N6=0,0,RES_hh_emih_in!N6/RES_summary!N$21)</f>
        <v>21.626841661873222</v>
      </c>
      <c r="O6" s="72">
        <f>IF(RES_hh_emih_in!O6=0,0,RES_hh_emih_in!O6/RES_summary!O$21)</f>
        <v>22.7695340988124</v>
      </c>
      <c r="P6" s="72">
        <f>IF(RES_hh_emih_in!P6=0,0,RES_hh_emih_in!P6/RES_summary!P$21)</f>
        <v>17.193714895992226</v>
      </c>
      <c r="Q6" s="72">
        <f>IF(RES_hh_emih_in!Q6=0,0,RES_hh_emih_in!Q6/RES_summary!Q$21)</f>
        <v>15.491902266774927</v>
      </c>
      <c r="R6" s="72">
        <f>IF(RES_hh_emih_in!R6=0,0,RES_hh_emih_in!R6/RES_summary!R$21)</f>
        <v>17.579791311386003</v>
      </c>
      <c r="S6" s="72">
        <f>IF(RES_hh_emih_in!S6=0,0,RES_hh_emih_in!S6/RES_summary!S$21)</f>
        <v>15.168163249928382</v>
      </c>
      <c r="T6" s="72">
        <f>IF(RES_hh_emih_in!T6=0,0,RES_hh_emih_in!T6/RES_summary!T$21)</f>
        <v>15.63237228629475</v>
      </c>
      <c r="U6" s="72">
        <f>IF(RES_hh_emih_in!U6=0,0,RES_hh_emih_in!U6/RES_summary!U$21)</f>
        <v>13.475480226126244</v>
      </c>
      <c r="V6" s="72">
        <f>IF(RES_hh_emih_in!V6=0,0,RES_hh_emih_in!V6/RES_summary!V$21)</f>
        <v>13.869060270532863</v>
      </c>
      <c r="W6" s="72">
        <f>IF(RES_hh_emih_in!W6=0,0,RES_hh_emih_in!W6/RES_summary!W$21)</f>
        <v>10.26236907629499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47.097165055053068</v>
      </c>
      <c r="D7" s="72">
        <f>IF(RES_hh_emih_in!D7=0,0,RES_hh_emih_in!D7/RES_summary!D$21)</f>
        <v>44.635247663568208</v>
      </c>
      <c r="E7" s="72">
        <f>IF(RES_hh_emih_in!E7=0,0,RES_hh_emih_in!E7/RES_summary!E$21)</f>
        <v>45.754223894652917</v>
      </c>
      <c r="F7" s="72">
        <f>IF(RES_hh_emih_in!F7=0,0,RES_hh_emih_in!F7/RES_summary!F$21)</f>
        <v>45.254490630023206</v>
      </c>
      <c r="G7" s="72">
        <f>IF(RES_hh_emih_in!G7=0,0,RES_hh_emih_in!G7/RES_summary!G$21)</f>
        <v>46.894476276280777</v>
      </c>
      <c r="H7" s="72">
        <f>IF(RES_hh_emih_in!H7=0,0,RES_hh_emih_in!H7/RES_summary!H$21)</f>
        <v>44.298247189357788</v>
      </c>
      <c r="I7" s="72">
        <f>IF(RES_hh_emih_in!I7=0,0,RES_hh_emih_in!I7/RES_summary!I$21)</f>
        <v>41.44642467779947</v>
      </c>
      <c r="J7" s="72">
        <f>IF(RES_hh_emih_in!J7=0,0,RES_hh_emih_in!J7/RES_summary!J$21)</f>
        <v>42.924791379446795</v>
      </c>
      <c r="K7" s="72">
        <f>IF(RES_hh_emih_in!K7=0,0,RES_hh_emih_in!K7/RES_summary!K$21)</f>
        <v>38.39329712817117</v>
      </c>
      <c r="L7" s="72">
        <f>IF(RES_hh_emih_in!L7=0,0,RES_hh_emih_in!L7/RES_summary!L$21)</f>
        <v>38.861493261256399</v>
      </c>
      <c r="M7" s="72">
        <f>IF(RES_hh_emih_in!M7=0,0,RES_hh_emih_in!M7/RES_summary!M$21)</f>
        <v>32.453263577530727</v>
      </c>
      <c r="N7" s="72">
        <f>IF(RES_hh_emih_in!N7=0,0,RES_hh_emih_in!N7/RES_summary!N$21)</f>
        <v>27.462593597472601</v>
      </c>
      <c r="O7" s="72">
        <f>IF(RES_hh_emih_in!O7=0,0,RES_hh_emih_in!O7/RES_summary!O$21)</f>
        <v>24.655392548675191</v>
      </c>
      <c r="P7" s="72">
        <f>IF(RES_hh_emih_in!P7=0,0,RES_hh_emih_in!P7/RES_summary!P$21)</f>
        <v>19.659219795892437</v>
      </c>
      <c r="Q7" s="72">
        <f>IF(RES_hh_emih_in!Q7=0,0,RES_hh_emih_in!Q7/RES_summary!Q$21)</f>
        <v>20.256983176434719</v>
      </c>
      <c r="R7" s="72">
        <f>IF(RES_hh_emih_in!R7=0,0,RES_hh_emih_in!R7/RES_summary!R$21)</f>
        <v>20.05106739916064</v>
      </c>
      <c r="S7" s="72">
        <f>IF(RES_hh_emih_in!S7=0,0,RES_hh_emih_in!S7/RES_summary!S$21)</f>
        <v>18.040763984067535</v>
      </c>
      <c r="T7" s="72">
        <f>IF(RES_hh_emih_in!T7=0,0,RES_hh_emih_in!T7/RES_summary!T$21)</f>
        <v>17.9801397038289</v>
      </c>
      <c r="U7" s="72">
        <f>IF(RES_hh_emih_in!U7=0,0,RES_hh_emih_in!U7/RES_summary!U$21)</f>
        <v>16.306684246058197</v>
      </c>
      <c r="V7" s="72">
        <f>IF(RES_hh_emih_in!V7=0,0,RES_hh_emih_in!V7/RES_summary!V$21)</f>
        <v>16.904068325062855</v>
      </c>
      <c r="W7" s="72">
        <f>IF(RES_hh_emih_in!W7=0,0,RES_hh_emih_in!W7/RES_summary!W$21)</f>
        <v>12.980420714157409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30.409070029592534</v>
      </c>
      <c r="D8" s="72">
        <f>IF(RES_hh_emih_in!D8=0,0,RES_hh_emih_in!D8/RES_summary!D$21)</f>
        <v>27.632208072612528</v>
      </c>
      <c r="E8" s="72">
        <f>IF(RES_hh_emih_in!E8=0,0,RES_hh_emih_in!E8/RES_summary!E$21)</f>
        <v>29.278144226852383</v>
      </c>
      <c r="F8" s="72">
        <f>IF(RES_hh_emih_in!F8=0,0,RES_hh_emih_in!F8/RES_summary!F$21)</f>
        <v>30.316921322192957</v>
      </c>
      <c r="G8" s="72">
        <f>IF(RES_hh_emih_in!G8=0,0,RES_hh_emih_in!G8/RES_summary!G$21)</f>
        <v>29.428546900070927</v>
      </c>
      <c r="H8" s="72">
        <f>IF(RES_hh_emih_in!H8=0,0,RES_hh_emih_in!H8/RES_summary!H$21)</f>
        <v>29.142640854567674</v>
      </c>
      <c r="I8" s="72">
        <f>IF(RES_hh_emih_in!I8=0,0,RES_hh_emih_in!I8/RES_summary!I$21)</f>
        <v>25.944859173771075</v>
      </c>
      <c r="J8" s="72">
        <f>IF(RES_hh_emih_in!J8=0,0,RES_hh_emih_in!J8/RES_summary!J$21)</f>
        <v>27.722988247265285</v>
      </c>
      <c r="K8" s="72">
        <f>IF(RES_hh_emih_in!K8=0,0,RES_hh_emih_in!K8/RES_summary!K$21)</f>
        <v>24.617137566234959</v>
      </c>
      <c r="L8" s="72">
        <f>IF(RES_hh_emih_in!L8=0,0,RES_hh_emih_in!L8/RES_summary!L$21)</f>
        <v>26.084305115587924</v>
      </c>
      <c r="M8" s="72">
        <f>IF(RES_hh_emih_in!M8=0,0,RES_hh_emih_in!M8/RES_summary!M$21)</f>
        <v>19.22247039699689</v>
      </c>
      <c r="N8" s="72">
        <f>IF(RES_hh_emih_in!N8=0,0,RES_hh_emih_in!N8/RES_summary!N$21)</f>
        <v>18.381014579953412</v>
      </c>
      <c r="O8" s="72">
        <f>IF(RES_hh_emih_in!O8=0,0,RES_hh_emih_in!O8/RES_summary!O$21)</f>
        <v>17.29058853101094</v>
      </c>
      <c r="P8" s="72">
        <f>IF(RES_hh_emih_in!P8=0,0,RES_hh_emih_in!P8/RES_summary!P$21)</f>
        <v>13.864805429998615</v>
      </c>
      <c r="Q8" s="72">
        <f>IF(RES_hh_emih_in!Q8=0,0,RES_hh_emih_in!Q8/RES_summary!Q$21)</f>
        <v>13.784463844366313</v>
      </c>
      <c r="R8" s="72">
        <f>IF(RES_hh_emih_in!R8=0,0,RES_hh_emih_in!R8/RES_summary!R$21)</f>
        <v>13.307368467933129</v>
      </c>
      <c r="S8" s="72">
        <f>IF(RES_hh_emih_in!S8=0,0,RES_hh_emih_in!S8/RES_summary!S$21)</f>
        <v>12.137484155906291</v>
      </c>
      <c r="T8" s="72">
        <f>IF(RES_hh_emih_in!T8=0,0,RES_hh_emih_in!T8/RES_summary!T$21)</f>
        <v>12.559320907052605</v>
      </c>
      <c r="U8" s="72">
        <f>IF(RES_hh_emih_in!U8=0,0,RES_hh_emih_in!U8/RES_summary!U$21)</f>
        <v>11.421455186796798</v>
      </c>
      <c r="V8" s="72">
        <f>IF(RES_hh_emih_in!V8=0,0,RES_hh_emih_in!V8/RES_summary!V$21)</f>
        <v>10.779042023541415</v>
      </c>
      <c r="W8" s="72">
        <f>IF(RES_hh_emih_in!W8=0,0,RES_hh_emih_in!W8/RES_summary!W$21)</f>
        <v>9.067412869831962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5.568654096617653</v>
      </c>
      <c r="D17" s="69">
        <f>IF(RES_hh_emih_in!D17=0,0,RES_hh_emih_in!D17/RES_summary!D$21)</f>
        <v>5.298630684268602</v>
      </c>
      <c r="E17" s="69">
        <f>IF(RES_hh_emih_in!E17=0,0,RES_hh_emih_in!E17/RES_summary!E$21)</f>
        <v>4.7781318772135295</v>
      </c>
      <c r="F17" s="69">
        <f>IF(RES_hh_emih_in!F17=0,0,RES_hh_emih_in!F17/RES_summary!F$21)</f>
        <v>4.0106369663569472</v>
      </c>
      <c r="G17" s="69">
        <f>IF(RES_hh_emih_in!G17=0,0,RES_hh_emih_in!G17/RES_summary!G$21)</f>
        <v>4.0921666242537977</v>
      </c>
      <c r="H17" s="69">
        <f>IF(RES_hh_emih_in!H17=0,0,RES_hh_emih_in!H17/RES_summary!H$21)</f>
        <v>3.228793565956781</v>
      </c>
      <c r="I17" s="69">
        <f>IF(RES_hh_emih_in!I17=0,0,RES_hh_emih_in!I17/RES_summary!I$21)</f>
        <v>4.6330007970519231</v>
      </c>
      <c r="J17" s="69">
        <f>IF(RES_hh_emih_in!J17=0,0,RES_hh_emih_in!J17/RES_summary!J$21)</f>
        <v>5.1241995528203175</v>
      </c>
      <c r="K17" s="69">
        <f>IF(RES_hh_emih_in!K17=0,0,RES_hh_emih_in!K17/RES_summary!K$21)</f>
        <v>4.7090325592156557</v>
      </c>
      <c r="L17" s="69">
        <f>IF(RES_hh_emih_in!L17=0,0,RES_hh_emih_in!L17/RES_summary!L$21)</f>
        <v>4.5507560106102378</v>
      </c>
      <c r="M17" s="69">
        <f>IF(RES_hh_emih_in!M17=0,0,RES_hh_emih_in!M17/RES_summary!M$21)</f>
        <v>3.4851390495602179</v>
      </c>
      <c r="N17" s="69">
        <f>IF(RES_hh_emih_in!N17=0,0,RES_hh_emih_in!N17/RES_summary!N$21)</f>
        <v>3.6945780649083715</v>
      </c>
      <c r="O17" s="69">
        <f>IF(RES_hh_emih_in!O17=0,0,RES_hh_emih_in!O17/RES_summary!O$21)</f>
        <v>3.5648006281236357</v>
      </c>
      <c r="P17" s="69">
        <f>IF(RES_hh_emih_in!P17=0,0,RES_hh_emih_in!P17/RES_summary!P$21)</f>
        <v>3.1928239609225719</v>
      </c>
      <c r="Q17" s="69">
        <f>IF(RES_hh_emih_in!Q17=0,0,RES_hh_emih_in!Q17/RES_summary!Q$21)</f>
        <v>4.0804727637278129</v>
      </c>
      <c r="R17" s="69">
        <f>IF(RES_hh_emih_in!R17=0,0,RES_hh_emih_in!R17/RES_summary!R$21)</f>
        <v>4.1969488846092604</v>
      </c>
      <c r="S17" s="69">
        <f>IF(RES_hh_emih_in!S17=0,0,RES_hh_emih_in!S17/RES_summary!S$21)</f>
        <v>4.2129861093502852</v>
      </c>
      <c r="T17" s="69">
        <f>IF(RES_hh_emih_in!T17=0,0,RES_hh_emih_in!T17/RES_summary!T$21)</f>
        <v>4.1940940176923656</v>
      </c>
      <c r="U17" s="69">
        <f>IF(RES_hh_emih_in!U17=0,0,RES_hh_emih_in!U17/RES_summary!U$21)</f>
        <v>3.7711327162730508</v>
      </c>
      <c r="V17" s="69">
        <f>IF(RES_hh_emih_in!V17=0,0,RES_hh_emih_in!V17/RES_summary!V$21)</f>
        <v>4.1302395352444359</v>
      </c>
      <c r="W17" s="69">
        <f>IF(RES_hh_emih_in!W17=0,0,RES_hh_emih_in!W17/RES_summary!W$21)</f>
        <v>3.3542242344227784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8.9526373960604975</v>
      </c>
      <c r="D18" s="72">
        <f>IF(RES_hh_emih_in!D18=0,0,RES_hh_emih_in!D18/RES_summary!D$21)</f>
        <v>9.170800972795309</v>
      </c>
      <c r="E18" s="72">
        <f>IF(RES_hh_emih_in!E18=0,0,RES_hh_emih_in!E18/RES_summary!E$21)</f>
        <v>8.220928667536139</v>
      </c>
      <c r="F18" s="72">
        <f>IF(RES_hh_emih_in!F18=0,0,RES_hh_emih_in!F18/RES_summary!F$21)</f>
        <v>8.168259721969962</v>
      </c>
      <c r="G18" s="72">
        <f>IF(RES_hh_emih_in!G18=0,0,RES_hh_emih_in!G18/RES_summary!G$21)</f>
        <v>7.913249174690784</v>
      </c>
      <c r="H18" s="72">
        <f>IF(RES_hh_emih_in!H18=0,0,RES_hh_emih_in!H18/RES_summary!H$21)</f>
        <v>7.5037252678929471</v>
      </c>
      <c r="I18" s="72">
        <f>IF(RES_hh_emih_in!I18=0,0,RES_hh_emih_in!I18/RES_summary!I$21)</f>
        <v>7.4658942443288394</v>
      </c>
      <c r="J18" s="72">
        <f>IF(RES_hh_emih_in!J18=0,0,RES_hh_emih_in!J18/RES_summary!J$21)</f>
        <v>7.482282942436207</v>
      </c>
      <c r="K18" s="72">
        <f>IF(RES_hh_emih_in!K18=0,0,RES_hh_emih_in!K18/RES_summary!K$21)</f>
        <v>8.4963010422461309</v>
      </c>
      <c r="L18" s="72">
        <f>IF(RES_hh_emih_in!L18=0,0,RES_hh_emih_in!L18/RES_summary!L$21)</f>
        <v>7.4740176101038056</v>
      </c>
      <c r="M18" s="72">
        <f>IF(RES_hh_emih_in!M18=0,0,RES_hh_emih_in!M18/RES_summary!M$21)</f>
        <v>7.5329385057449887</v>
      </c>
      <c r="N18" s="72">
        <f>IF(RES_hh_emih_in!N18=0,0,RES_hh_emih_in!N18/RES_summary!N$21)</f>
        <v>7.5508087287850252</v>
      </c>
      <c r="O18" s="72">
        <f>IF(RES_hh_emih_in!O18=0,0,RES_hh_emih_in!O18/RES_summary!O$21)</f>
        <v>7.4423657897971411</v>
      </c>
      <c r="P18" s="72">
        <f>IF(RES_hh_emih_in!P18=0,0,RES_hh_emih_in!P18/RES_summary!P$21)</f>
        <v>7.2796854842087875</v>
      </c>
      <c r="Q18" s="72">
        <f>IF(RES_hh_emih_in!Q18=0,0,RES_hh_emih_in!Q18/RES_summary!Q$21)</f>
        <v>7.1412547406845936</v>
      </c>
      <c r="R18" s="72">
        <f>IF(RES_hh_emih_in!R18=0,0,RES_hh_emih_in!R18/RES_summary!R$21)</f>
        <v>7.2871559959980559</v>
      </c>
      <c r="S18" s="72">
        <f>IF(RES_hh_emih_in!S18=0,0,RES_hh_emih_in!S18/RES_summary!S$21)</f>
        <v>0</v>
      </c>
      <c r="T18" s="72">
        <f>IF(RES_hh_emih_in!T18=0,0,RES_hh_emih_in!T18/RES_summary!T$21)</f>
        <v>6.9778024930685651</v>
      </c>
      <c r="U18" s="72">
        <f>IF(RES_hh_emih_in!U18=0,0,RES_hh_emih_in!U18/RES_summary!U$21)</f>
        <v>6.6006175240369807</v>
      </c>
      <c r="V18" s="72">
        <f>IF(RES_hh_emih_in!V18=0,0,RES_hh_emih_in!V18/RES_summary!V$21)</f>
        <v>6.9287114885211221</v>
      </c>
      <c r="W18" s="72">
        <f>IF(RES_hh_emih_in!W18=0,0,RES_hh_emih_in!W18/RES_summary!W$21)</f>
        <v>6.3520462253107439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6.6034193295576609</v>
      </c>
      <c r="D19" s="72">
        <f>IF(RES_hh_emih_in!D19=0,0,RES_hh_emih_in!D19/RES_summary!D$21)</f>
        <v>6.3445220214290741</v>
      </c>
      <c r="E19" s="72">
        <f>IF(RES_hh_emih_in!E19=0,0,RES_hh_emih_in!E19/RES_summary!E$21)</f>
        <v>6.0983735855420909</v>
      </c>
      <c r="F19" s="72">
        <f>IF(RES_hh_emih_in!F19=0,0,RES_hh_emih_in!F19/RES_summary!F$21)</f>
        <v>5.9487661171264623</v>
      </c>
      <c r="G19" s="72">
        <f>IF(RES_hh_emih_in!G19=0,0,RES_hh_emih_in!G19/RES_summary!G$21)</f>
        <v>5.7934120242991289</v>
      </c>
      <c r="H19" s="72">
        <f>IF(RES_hh_emih_in!H19=0,0,RES_hh_emih_in!H19/RES_summary!H$21)</f>
        <v>5.67810263631368</v>
      </c>
      <c r="I19" s="72">
        <f>IF(RES_hh_emih_in!I19=0,0,RES_hh_emih_in!I19/RES_summary!I$21)</f>
        <v>5.6840654665949897</v>
      </c>
      <c r="J19" s="72">
        <f>IF(RES_hh_emih_in!J19=0,0,RES_hh_emih_in!J19/RES_summary!J$21)</f>
        <v>5.5776987895903183</v>
      </c>
      <c r="K19" s="72">
        <f>IF(RES_hh_emih_in!K19=0,0,RES_hh_emih_in!K19/RES_summary!K$21)</f>
        <v>5.5585012091823787</v>
      </c>
      <c r="L19" s="72">
        <f>IF(RES_hh_emih_in!L19=0,0,RES_hh_emih_in!L19/RES_summary!L$21)</f>
        <v>5.5153311844934096</v>
      </c>
      <c r="M19" s="72">
        <f>IF(RES_hh_emih_in!M19=0,0,RES_hh_emih_in!M19/RES_summary!M$21)</f>
        <v>5.7030082697971016</v>
      </c>
      <c r="N19" s="72">
        <f>IF(RES_hh_emih_in!N19=0,0,RES_hh_emih_in!N19/RES_summary!N$21)</f>
        <v>5.1599567468065848</v>
      </c>
      <c r="O19" s="72">
        <f>IF(RES_hh_emih_in!O19=0,0,RES_hh_emih_in!O19/RES_summary!O$21)</f>
        <v>5.4753006198151581</v>
      </c>
      <c r="P19" s="72">
        <f>IF(RES_hh_emih_in!P19=0,0,RES_hh_emih_in!P19/RES_summary!P$21)</f>
        <v>4.794417181329389</v>
      </c>
      <c r="Q19" s="72">
        <f>IF(RES_hh_emih_in!Q19=0,0,RES_hh_emih_in!Q19/RES_summary!Q$21)</f>
        <v>4.1666737884038092</v>
      </c>
      <c r="R19" s="72">
        <f>IF(RES_hh_emih_in!R19=0,0,RES_hh_emih_in!R19/RES_summary!R$21)</f>
        <v>4.8192028316110065</v>
      </c>
      <c r="S19" s="72">
        <f>IF(RES_hh_emih_in!S19=0,0,RES_hh_emih_in!S19/RES_summary!S$21)</f>
        <v>4.6946475229338924</v>
      </c>
      <c r="T19" s="72">
        <f>IF(RES_hh_emih_in!T19=0,0,RES_hh_emih_in!T19/RES_summary!T$21)</f>
        <v>4.6825153370817523</v>
      </c>
      <c r="U19" s="72">
        <f>IF(RES_hh_emih_in!U19=0,0,RES_hh_emih_in!U19/RES_summary!U$21)</f>
        <v>4.383877421410733</v>
      </c>
      <c r="V19" s="72">
        <f>IF(RES_hh_emih_in!V19=0,0,RES_hh_emih_in!V19/RES_summary!V$21)</f>
        <v>4.7739131287400784</v>
      </c>
      <c r="W19" s="72">
        <f>IF(RES_hh_emih_in!W19=0,0,RES_hh_emih_in!W19/RES_summary!W$21)</f>
        <v>4.1617388137757825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8.6903140496544999</v>
      </c>
      <c r="D20" s="72">
        <f>IF(RES_hh_emih_in!D20=0,0,RES_hh_emih_in!D20/RES_summary!D$21)</f>
        <v>8.4695917154292886</v>
      </c>
      <c r="E20" s="72">
        <f>IF(RES_hh_emih_in!E20=0,0,RES_hh_emih_in!E20/RES_summary!E$21)</f>
        <v>7.9194557999565518</v>
      </c>
      <c r="F20" s="72">
        <f>IF(RES_hh_emih_in!F20=0,0,RES_hh_emih_in!F20/RES_summary!F$21)</f>
        <v>7.8384948907081604</v>
      </c>
      <c r="G20" s="72">
        <f>IF(RES_hh_emih_in!G20=0,0,RES_hh_emih_in!G20/RES_summary!G$21)</f>
        <v>7.52271186571868</v>
      </c>
      <c r="H20" s="72">
        <f>IF(RES_hh_emih_in!H20=0,0,RES_hh_emih_in!H20/RES_summary!H$21)</f>
        <v>7.0728023811788523</v>
      </c>
      <c r="I20" s="72">
        <f>IF(RES_hh_emih_in!I20=0,0,RES_hh_emih_in!I20/RES_summary!I$21)</f>
        <v>7.1643130252800526</v>
      </c>
      <c r="J20" s="72">
        <f>IF(RES_hh_emih_in!J20=0,0,RES_hh_emih_in!J20/RES_summary!J$21)</f>
        <v>7.27790187848142</v>
      </c>
      <c r="K20" s="72">
        <f>IF(RES_hh_emih_in!K20=0,0,RES_hh_emih_in!K20/RES_summary!K$21)</f>
        <v>7.311033880982122</v>
      </c>
      <c r="L20" s="72">
        <f>IF(RES_hh_emih_in!L20=0,0,RES_hh_emih_in!L20/RES_summary!L$21)</f>
        <v>7.0442096225257265</v>
      </c>
      <c r="M20" s="72">
        <f>IF(RES_hh_emih_in!M20=0,0,RES_hh_emih_in!M20/RES_summary!M$21)</f>
        <v>7.2411568623237077</v>
      </c>
      <c r="N20" s="72">
        <f>IF(RES_hh_emih_in!N20=0,0,RES_hh_emih_in!N20/RES_summary!N$21)</f>
        <v>7.1200449847619955</v>
      </c>
      <c r="O20" s="72">
        <f>IF(RES_hh_emih_in!O20=0,0,RES_hh_emih_in!O20/RES_summary!O$21)</f>
        <v>6.4488260410566483</v>
      </c>
      <c r="P20" s="72">
        <f>IF(RES_hh_emih_in!P20=0,0,RES_hh_emih_in!P20/RES_summary!P$21)</f>
        <v>5.8088150904330922</v>
      </c>
      <c r="Q20" s="72">
        <f>IF(RES_hh_emih_in!Q20=0,0,RES_hh_emih_in!Q20/RES_summary!Q$21)</f>
        <v>5.7327541246316569</v>
      </c>
      <c r="R20" s="72">
        <f>IF(RES_hh_emih_in!R20=0,0,RES_hh_emih_in!R20/RES_summary!R$21)</f>
        <v>5.7939120381824329</v>
      </c>
      <c r="S20" s="72">
        <f>IF(RES_hh_emih_in!S20=0,0,RES_hh_emih_in!S20/RES_summary!S$21)</f>
        <v>5.7728534468427029</v>
      </c>
      <c r="T20" s="72">
        <f>IF(RES_hh_emih_in!T20=0,0,RES_hh_emih_in!T20/RES_summary!T$21)</f>
        <v>5.5838106005443313</v>
      </c>
      <c r="U20" s="72">
        <f>IF(RES_hh_emih_in!U20=0,0,RES_hh_emih_in!U20/RES_summary!U$21)</f>
        <v>5.4319980381897288</v>
      </c>
      <c r="V20" s="72">
        <f>IF(RES_hh_emih_in!V20=0,0,RES_hh_emih_in!V20/RES_summary!V$21)</f>
        <v>5.819148265918817</v>
      </c>
      <c r="W20" s="72">
        <f>IF(RES_hh_emih_in!W20=0,0,RES_hh_emih_in!W20/RES_summary!W$21)</f>
        <v>5.2216703018822228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5.9285624308353686</v>
      </c>
      <c r="D21" s="72">
        <f>IF(RES_hh_emih_in!D21=0,0,RES_hh_emih_in!D21/RES_summary!D$21)</f>
        <v>5.5286965816749598</v>
      </c>
      <c r="E21" s="72">
        <f>IF(RES_hh_emih_in!E21=0,0,RES_hh_emih_in!E21/RES_summary!E$21)</f>
        <v>5.3302571880970788</v>
      </c>
      <c r="F21" s="72">
        <f>IF(RES_hh_emih_in!F21=0,0,RES_hh_emih_in!F21/RES_summary!F$21)</f>
        <v>5.4972065670448123</v>
      </c>
      <c r="G21" s="72">
        <f>IF(RES_hh_emih_in!G21=0,0,RES_hh_emih_in!G21/RES_summary!G$21)</f>
        <v>4.934375874749926</v>
      </c>
      <c r="H21" s="72">
        <f>IF(RES_hh_emih_in!H21=0,0,RES_hh_emih_in!H21/RES_summary!H$21)</f>
        <v>4.8353579145670036</v>
      </c>
      <c r="I21" s="72">
        <f>IF(RES_hh_emih_in!I21=0,0,RES_hh_emih_in!I21/RES_summary!I$21)</f>
        <v>4.6462651366867647</v>
      </c>
      <c r="J21" s="72">
        <f>IF(RES_hh_emih_in!J21=0,0,RES_hh_emih_in!J21/RES_summary!J$21)</f>
        <v>4.8471929492993375</v>
      </c>
      <c r="K21" s="72">
        <f>IF(RES_hh_emih_in!K21=0,0,RES_hh_emih_in!K21/RES_summary!K$21)</f>
        <v>4.7721943132421814</v>
      </c>
      <c r="L21" s="72">
        <f>IF(RES_hh_emih_in!L21=0,0,RES_hh_emih_in!L21/RES_summary!L$21)</f>
        <v>4.920617211672818</v>
      </c>
      <c r="M21" s="72">
        <f>IF(RES_hh_emih_in!M21=0,0,RES_hh_emih_in!M21/RES_summary!M$21)</f>
        <v>4.4096749514008229</v>
      </c>
      <c r="N21" s="72">
        <f>IF(RES_hh_emih_in!N21=0,0,RES_hh_emih_in!N21/RES_summary!N$21)</f>
        <v>4.7328619683702282</v>
      </c>
      <c r="O21" s="72">
        <f>IF(RES_hh_emih_in!O21=0,0,RES_hh_emih_in!O21/RES_summary!O$21)</f>
        <v>4.4964315880871766</v>
      </c>
      <c r="P21" s="72">
        <f>IF(RES_hh_emih_in!P21=0,0,RES_hh_emih_in!P21/RES_summary!P$21)</f>
        <v>4.0978151684868651</v>
      </c>
      <c r="Q21" s="72">
        <f>IF(RES_hh_emih_in!Q21=0,0,RES_hh_emih_in!Q21/RES_summary!Q$21)</f>
        <v>3.9171254314317459</v>
      </c>
      <c r="R21" s="72">
        <f>IF(RES_hh_emih_in!R21=0,0,RES_hh_emih_in!R21/RES_summary!R$21)</f>
        <v>3.8913835420859564</v>
      </c>
      <c r="S21" s="72">
        <f>IF(RES_hh_emih_in!S21=0,0,RES_hh_emih_in!S21/RES_summary!S$21)</f>
        <v>3.97115948188058</v>
      </c>
      <c r="T21" s="72">
        <f>IF(RES_hh_emih_in!T21=0,0,RES_hh_emih_in!T21/RES_summary!T$21)</f>
        <v>4.0324500037104549</v>
      </c>
      <c r="U21" s="72">
        <f>IF(RES_hh_emih_in!U21=0,0,RES_hh_emih_in!U21/RES_summary!U$21)</f>
        <v>3.964169945761018</v>
      </c>
      <c r="V21" s="72">
        <f>IF(RES_hh_emih_in!V21=0,0,RES_hh_emih_in!V21/RES_summary!V$21)</f>
        <v>3.9161508899696758</v>
      </c>
      <c r="W21" s="72">
        <f>IF(RES_hh_emih_in!W21=0,0,RES_hh_emih_in!W21/RES_summary!W$21)</f>
        <v>3.8429844706804848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0.12710975258884413</v>
      </c>
      <c r="D27" s="69">
        <f>IF(RES_hh_emih_in!D27=0,0,RES_hh_emih_in!D27/RES_summary!D$21)</f>
        <v>0.16560408599932716</v>
      </c>
      <c r="E27" s="69">
        <f>IF(RES_hh_emih_in!E27=0,0,RES_hh_emih_in!E27/RES_summary!E$21)</f>
        <v>0.18493788591497271</v>
      </c>
      <c r="F27" s="69">
        <f>IF(RES_hh_emih_in!F27=0,0,RES_hh_emih_in!F27/RES_summary!F$21)</f>
        <v>0.19431525047722595</v>
      </c>
      <c r="G27" s="69">
        <f>IF(RES_hh_emih_in!G27=0,0,RES_hh_emih_in!G27/RES_summary!G$21)</f>
        <v>0.12163178058100037</v>
      </c>
      <c r="H27" s="69">
        <f>IF(RES_hh_emih_in!H27=0,0,RES_hh_emih_in!H27/RES_summary!H$21)</f>
        <v>0.1378769671418143</v>
      </c>
      <c r="I27" s="69">
        <f>IF(RES_hh_emih_in!I27=0,0,RES_hh_emih_in!I27/RES_summary!I$21)</f>
        <v>0.1095625718991781</v>
      </c>
      <c r="J27" s="69">
        <f>IF(RES_hh_emih_in!J27=0,0,RES_hh_emih_in!J27/RES_summary!J$21)</f>
        <v>0.13781932412027925</v>
      </c>
      <c r="K27" s="69">
        <f>IF(RES_hh_emih_in!K27=0,0,RES_hh_emih_in!K27/RES_summary!K$21)</f>
        <v>0.11139822658673555</v>
      </c>
      <c r="L27" s="69">
        <f>IF(RES_hh_emih_in!L27=0,0,RES_hh_emih_in!L27/RES_summary!L$21)</f>
        <v>0.16943454590641846</v>
      </c>
      <c r="M27" s="69">
        <f>IF(RES_hh_emih_in!M27=0,0,RES_hh_emih_in!M27/RES_summary!M$21)</f>
        <v>0.16588607150545617</v>
      </c>
      <c r="N27" s="69">
        <f>IF(RES_hh_emih_in!N27=0,0,RES_hh_emih_in!N27/RES_summary!N$21)</f>
        <v>0.14485506540899587</v>
      </c>
      <c r="O27" s="69">
        <f>IF(RES_hh_emih_in!O27=0,0,RES_hh_emih_in!O27/RES_summary!O$21)</f>
        <v>0.14766022961057462</v>
      </c>
      <c r="P27" s="69">
        <f>IF(RES_hh_emih_in!P27=0,0,RES_hh_emih_in!P27/RES_summary!P$21)</f>
        <v>0.13217388653851114</v>
      </c>
      <c r="Q27" s="69">
        <f>IF(RES_hh_emih_in!Q27=0,0,RES_hh_emih_in!Q27/RES_summary!Q$21)</f>
        <v>0.12303311475337196</v>
      </c>
      <c r="R27" s="69">
        <f>IF(RES_hh_emih_in!R27=0,0,RES_hh_emih_in!R27/RES_summary!R$21)</f>
        <v>0.14092546537635908</v>
      </c>
      <c r="S27" s="69">
        <f>IF(RES_hh_emih_in!S27=0,0,RES_hh_emih_in!S27/RES_summary!S$21)</f>
        <v>0.14475348573618682</v>
      </c>
      <c r="T27" s="69">
        <f>IF(RES_hh_emih_in!T27=0,0,RES_hh_emih_in!T27/RES_summary!T$21)</f>
        <v>0.12715579842140651</v>
      </c>
      <c r="U27" s="69">
        <f>IF(RES_hh_emih_in!U27=0,0,RES_hh_emih_in!U27/RES_summary!U$21)</f>
        <v>0.12559394481636058</v>
      </c>
      <c r="V27" s="69">
        <f>IF(RES_hh_emih_in!V27=0,0,RES_hh_emih_in!V27/RES_summary!V$21)</f>
        <v>8.3077976542503221E-2</v>
      </c>
      <c r="W27" s="69">
        <f>IF(RES_hh_emih_in!W27=0,0,RES_hh_emih_in!W27/RES_summary!W$21)</f>
        <v>0.10679311855157145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1.1979666311228077</v>
      </c>
      <c r="D29" s="72">
        <f>IF(RES_hh_emih_in!D29=0,0,RES_hh_emih_in!D29/RES_summary!D$21)</f>
        <v>1.1740105823349059</v>
      </c>
      <c r="E29" s="72">
        <f>IF(RES_hh_emih_in!E29=0,0,RES_hh_emih_in!E29/RES_summary!E$21)</f>
        <v>1.164892167778556</v>
      </c>
      <c r="F29" s="72">
        <f>IF(RES_hh_emih_in!F29=0,0,RES_hh_emih_in!F29/RES_summary!F$21)</f>
        <v>1.1285171947933275</v>
      </c>
      <c r="G29" s="72">
        <f>IF(RES_hh_emih_in!G29=0,0,RES_hh_emih_in!G29/RES_summary!G$21)</f>
        <v>1.128424629742472</v>
      </c>
      <c r="H29" s="72">
        <f>IF(RES_hh_emih_in!H29=0,0,RES_hh_emih_in!H29/RES_summary!H$21)</f>
        <v>1.0878158127033748</v>
      </c>
      <c r="I29" s="72">
        <f>IF(RES_hh_emih_in!I29=0,0,RES_hh_emih_in!I29/RES_summary!I$21)</f>
        <v>1.0885081521662525</v>
      </c>
      <c r="J29" s="72">
        <f>IF(RES_hh_emih_in!J29=0,0,RES_hh_emih_in!J29/RES_summary!J$21)</f>
        <v>1.051072999761294</v>
      </c>
      <c r="K29" s="72">
        <f>IF(RES_hh_emih_in!K29=0,0,RES_hh_emih_in!K29/RES_summary!K$21)</f>
        <v>1.0044879846034271</v>
      </c>
      <c r="L29" s="72">
        <f>IF(RES_hh_emih_in!L29=0,0,RES_hh_emih_in!L29/RES_summary!L$21)</f>
        <v>1.0109390046846092</v>
      </c>
      <c r="M29" s="72">
        <f>IF(RES_hh_emih_in!M29=0,0,RES_hh_emih_in!M29/RES_summary!M$21)</f>
        <v>1.0020040321365871</v>
      </c>
      <c r="N29" s="72">
        <f>IF(RES_hh_emih_in!N29=0,0,RES_hh_emih_in!N29/RES_summary!N$21)</f>
        <v>0.99789801130079614</v>
      </c>
      <c r="O29" s="72">
        <f>IF(RES_hh_emih_in!O29=0,0,RES_hh_emih_in!O29/RES_summary!O$21)</f>
        <v>1.0032152308796758</v>
      </c>
      <c r="P29" s="72">
        <f>IF(RES_hh_emih_in!P29=0,0,RES_hh_emih_in!P29/RES_summary!P$21)</f>
        <v>0.95533472279409903</v>
      </c>
      <c r="Q29" s="72">
        <f>IF(RES_hh_emih_in!Q29=0,0,RES_hh_emih_in!Q29/RES_summary!Q$21)</f>
        <v>0.89533292228350203</v>
      </c>
      <c r="R29" s="72">
        <f>IF(RES_hh_emih_in!R29=0,0,RES_hh_emih_in!R29/RES_summary!R$21)</f>
        <v>1.0391671775711362</v>
      </c>
      <c r="S29" s="72">
        <f>IF(RES_hh_emih_in!S29=0,0,RES_hh_emih_in!S29/RES_summary!S$21)</f>
        <v>1.0085374605998843</v>
      </c>
      <c r="T29" s="72">
        <f>IF(RES_hh_emih_in!T29=0,0,RES_hh_emih_in!T29/RES_summary!T$21)</f>
        <v>1.0452399156705379</v>
      </c>
      <c r="U29" s="72">
        <f>IF(RES_hh_emih_in!U29=0,0,RES_hh_emih_in!U29/RES_summary!U$21)</f>
        <v>0.98620553809191902</v>
      </c>
      <c r="V29" s="72">
        <f>IF(RES_hh_emih_in!V29=0,0,RES_hh_emih_in!V29/RES_summary!V$21)</f>
        <v>1.0831150593387553</v>
      </c>
      <c r="W29" s="72">
        <f>IF(RES_hh_emih_in!W29=0,0,RES_hh_emih_in!W29/RES_summary!W$21)</f>
        <v>0.93176515683932071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1.0826871936300813</v>
      </c>
      <c r="D30" s="72">
        <f>IF(RES_hh_emih_in!D30=0,0,RES_hh_emih_in!D30/RES_summary!D$21)</f>
        <v>1.0183199137464556</v>
      </c>
      <c r="E30" s="72">
        <f>IF(RES_hh_emih_in!E30=0,0,RES_hh_emih_in!E30/RES_summary!E$21)</f>
        <v>1.0482615257970354</v>
      </c>
      <c r="F30" s="72">
        <f>IF(RES_hh_emih_in!F30=0,0,RES_hh_emih_in!F30/RES_summary!F$21)</f>
        <v>1.072112139569102</v>
      </c>
      <c r="G30" s="72">
        <f>IF(RES_hh_emih_in!G30=0,0,RES_hh_emih_in!G30/RES_summary!G$21)</f>
        <v>0.98641094061642687</v>
      </c>
      <c r="H30" s="72">
        <f>IF(RES_hh_emih_in!H30=0,0,RES_hh_emih_in!H30/RES_summary!H$21)</f>
        <v>0.98165591910973449</v>
      </c>
      <c r="I30" s="72">
        <f>IF(RES_hh_emih_in!I30=0,0,RES_hh_emih_in!I30/RES_summary!I$21)</f>
        <v>0.95439357357005872</v>
      </c>
      <c r="J30" s="72">
        <f>IF(RES_hh_emih_in!J30=0,0,RES_hh_emih_in!J30/RES_summary!J$21)</f>
        <v>0.93795345371005301</v>
      </c>
      <c r="K30" s="72">
        <f>IF(RES_hh_emih_in!K30=0,0,RES_hh_emih_in!K30/RES_summary!K$21)</f>
        <v>0.89238174488172095</v>
      </c>
      <c r="L30" s="72">
        <f>IF(RES_hh_emih_in!L30=0,0,RES_hh_emih_in!L30/RES_summary!L$21)</f>
        <v>0.92662677255609383</v>
      </c>
      <c r="M30" s="72">
        <f>IF(RES_hh_emih_in!M30=0,0,RES_hh_emih_in!M30/RES_summary!M$21)</f>
        <v>0.90200765204999378</v>
      </c>
      <c r="N30" s="72">
        <f>IF(RES_hh_emih_in!N30=0,0,RES_hh_emih_in!N30/RES_summary!N$21)</f>
        <v>0.88368049200077903</v>
      </c>
      <c r="O30" s="72">
        <f>IF(RES_hh_emih_in!O30=0,0,RES_hh_emih_in!O30/RES_summary!O$21)</f>
        <v>0.87900572610098415</v>
      </c>
      <c r="P30" s="72">
        <f>IF(RES_hh_emih_in!P30=0,0,RES_hh_emih_in!P30/RES_summary!P$21)</f>
        <v>0.87935372308558002</v>
      </c>
      <c r="Q30" s="72">
        <f>IF(RES_hh_emih_in!Q30=0,0,RES_hh_emih_in!Q30/RES_summary!Q$21)</f>
        <v>0.87852669977255815</v>
      </c>
      <c r="R30" s="72">
        <f>IF(RES_hh_emih_in!R30=0,0,RES_hh_emih_in!R30/RES_summary!R$21)</f>
        <v>0.86800069762087995</v>
      </c>
      <c r="S30" s="72">
        <f>IF(RES_hh_emih_in!S30=0,0,RES_hh_emih_in!S30/RES_summary!S$21)</f>
        <v>0.87875029256320947</v>
      </c>
      <c r="T30" s="72">
        <f>IF(RES_hh_emih_in!T30=0,0,RES_hh_emih_in!T30/RES_summary!T$21)</f>
        <v>0.87936656858167461</v>
      </c>
      <c r="U30" s="72">
        <f>IF(RES_hh_emih_in!U30=0,0,RES_hh_emih_in!U30/RES_summary!U$21)</f>
        <v>0.86464558355712651</v>
      </c>
      <c r="V30" s="72">
        <f>IF(RES_hh_emih_in!V30=0,0,RES_hh_emih_in!V30/RES_summary!V$21)</f>
        <v>0.86446642927294226</v>
      </c>
      <c r="W30" s="72">
        <f>IF(RES_hh_emih_in!W30=0,0,RES_hh_emih_in!W30/RES_summary!W$21)</f>
        <v>0.8665097428735149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282.97208437017395</v>
      </c>
      <c r="C3" s="19">
        <f t="shared" ref="C3:V3" si="0">SUM(C4,C9,C12)</f>
        <v>295.77796084810007</v>
      </c>
      <c r="D3" s="19">
        <f t="shared" si="0"/>
        <v>307.55989623114027</v>
      </c>
      <c r="E3" s="19">
        <f t="shared" si="0"/>
        <v>319.71920155079027</v>
      </c>
      <c r="F3" s="19">
        <f t="shared" si="0"/>
        <v>326.22796503894347</v>
      </c>
      <c r="G3" s="19">
        <f t="shared" si="0"/>
        <v>337.0340481112288</v>
      </c>
      <c r="H3" s="19">
        <f t="shared" si="0"/>
        <v>347.41653809552514</v>
      </c>
      <c r="I3" s="19">
        <f t="shared" si="0"/>
        <v>361.54792990470355</v>
      </c>
      <c r="J3" s="19">
        <f t="shared" si="0"/>
        <v>376.45795166265981</v>
      </c>
      <c r="K3" s="19">
        <f t="shared" si="0"/>
        <v>387.07453807842882</v>
      </c>
      <c r="L3" s="19">
        <f t="shared" si="0"/>
        <v>390.42830529315677</v>
      </c>
      <c r="M3" s="19">
        <f t="shared" si="0"/>
        <v>385.20578227690038</v>
      </c>
      <c r="N3" s="19">
        <f t="shared" si="0"/>
        <v>383.88158987234135</v>
      </c>
      <c r="O3" s="19">
        <f t="shared" si="0"/>
        <v>382.18419694600186</v>
      </c>
      <c r="P3" s="19">
        <f t="shared" si="0"/>
        <v>379.43574378618985</v>
      </c>
      <c r="Q3" s="19">
        <f t="shared" si="0"/>
        <v>385.68575453982277</v>
      </c>
      <c r="R3" s="19">
        <f t="shared" si="0"/>
        <v>385.36809636545331</v>
      </c>
      <c r="S3" s="19">
        <f t="shared" si="0"/>
        <v>383.70824681465922</v>
      </c>
      <c r="T3" s="19">
        <f t="shared" si="0"/>
        <v>382.90920317367568</v>
      </c>
      <c r="U3" s="19">
        <f t="shared" si="0"/>
        <v>380.18169413566227</v>
      </c>
      <c r="V3" s="19">
        <f t="shared" si="0"/>
        <v>391.7997979429399</v>
      </c>
      <c r="W3" s="19">
        <f t="shared" ref="W3" si="1">SUM(W4,W9,W12)</f>
        <v>403.12998197995421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160.82111716339409</v>
      </c>
      <c r="C4" s="22">
        <f t="shared" ref="C4:V4" si="2">SUM(C5:C8)</f>
        <v>161.52407767189356</v>
      </c>
      <c r="D4" s="22">
        <f t="shared" si="2"/>
        <v>162.62528028525281</v>
      </c>
      <c r="E4" s="22">
        <f t="shared" si="2"/>
        <v>163.86357648883998</v>
      </c>
      <c r="F4" s="22">
        <f t="shared" si="2"/>
        <v>163.3376100590136</v>
      </c>
      <c r="G4" s="22">
        <f t="shared" si="2"/>
        <v>163.9609535324951</v>
      </c>
      <c r="H4" s="22">
        <f t="shared" si="2"/>
        <v>164.19135527439539</v>
      </c>
      <c r="I4" s="22">
        <f t="shared" si="2"/>
        <v>166.41655928052123</v>
      </c>
      <c r="J4" s="22">
        <f t="shared" si="2"/>
        <v>168.77991581116038</v>
      </c>
      <c r="K4" s="22">
        <f t="shared" si="2"/>
        <v>168.03593075289345</v>
      </c>
      <c r="L4" s="22">
        <f t="shared" si="2"/>
        <v>167.18044257623265</v>
      </c>
      <c r="M4" s="22">
        <f t="shared" si="2"/>
        <v>161.12488923061676</v>
      </c>
      <c r="N4" s="22">
        <f t="shared" si="2"/>
        <v>157.66998589614786</v>
      </c>
      <c r="O4" s="22">
        <f t="shared" si="2"/>
        <v>153.42296232156559</v>
      </c>
      <c r="P4" s="22">
        <f t="shared" si="2"/>
        <v>149.84483504545472</v>
      </c>
      <c r="Q4" s="22">
        <f t="shared" si="2"/>
        <v>146.82358144955521</v>
      </c>
      <c r="R4" s="22">
        <f t="shared" si="2"/>
        <v>144.89146611571417</v>
      </c>
      <c r="S4" s="22">
        <f t="shared" si="2"/>
        <v>143.28155484187647</v>
      </c>
      <c r="T4" s="22">
        <f t="shared" si="2"/>
        <v>143.0220411044705</v>
      </c>
      <c r="U4" s="22">
        <f t="shared" si="2"/>
        <v>140.14990821266903</v>
      </c>
      <c r="V4" s="22">
        <f t="shared" si="2"/>
        <v>139.3773845077759</v>
      </c>
      <c r="W4" s="22">
        <f t="shared" ref="W4" si="3">SUM(W5:W8)</f>
        <v>138.38414755323018</v>
      </c>
      <c r="DA4" s="57"/>
    </row>
    <row r="5" spans="1:105" ht="12" customHeight="1" x14ac:dyDescent="0.25">
      <c r="A5" s="28" t="s">
        <v>32</v>
      </c>
      <c r="B5" s="29">
        <f>B18*B70/11630</f>
        <v>84.537467020209746</v>
      </c>
      <c r="C5" s="29">
        <f t="shared" ref="C5:V5" si="4">C18*C70/11630</f>
        <v>83.922156194970441</v>
      </c>
      <c r="D5" s="29">
        <f t="shared" si="4"/>
        <v>83.254143048997321</v>
      </c>
      <c r="E5" s="29">
        <f t="shared" si="4"/>
        <v>82.372221347255973</v>
      </c>
      <c r="F5" s="29">
        <f t="shared" si="4"/>
        <v>80.880333866765426</v>
      </c>
      <c r="G5" s="29">
        <f t="shared" si="4"/>
        <v>79.94579746278562</v>
      </c>
      <c r="H5" s="29">
        <f t="shared" si="4"/>
        <v>78.08984635436579</v>
      </c>
      <c r="I5" s="29">
        <f t="shared" si="4"/>
        <v>77.631838042572525</v>
      </c>
      <c r="J5" s="29">
        <f t="shared" si="4"/>
        <v>78.325852717585391</v>
      </c>
      <c r="K5" s="29">
        <f t="shared" si="4"/>
        <v>78.071055990379776</v>
      </c>
      <c r="L5" s="29">
        <f t="shared" si="4"/>
        <v>76.446591995457624</v>
      </c>
      <c r="M5" s="29">
        <f t="shared" si="4"/>
        <v>73.689195377369487</v>
      </c>
      <c r="N5" s="29">
        <f t="shared" si="4"/>
        <v>71.504424216140677</v>
      </c>
      <c r="O5" s="29">
        <f t="shared" si="4"/>
        <v>69.008848704444929</v>
      </c>
      <c r="P5" s="29">
        <f t="shared" si="4"/>
        <v>67.417014442572167</v>
      </c>
      <c r="Q5" s="29">
        <f t="shared" si="4"/>
        <v>65.797502773982515</v>
      </c>
      <c r="R5" s="29">
        <f t="shared" si="4"/>
        <v>64.42018016214783</v>
      </c>
      <c r="S5" s="29">
        <f t="shared" si="4"/>
        <v>63.218673025278704</v>
      </c>
      <c r="T5" s="29">
        <f t="shared" si="4"/>
        <v>63.152533963377103</v>
      </c>
      <c r="U5" s="29">
        <f t="shared" si="4"/>
        <v>62.699399972433753</v>
      </c>
      <c r="V5" s="29">
        <f t="shared" si="4"/>
        <v>62.672011750241019</v>
      </c>
      <c r="W5" s="29">
        <f t="shared" ref="W5" si="5">W18*W70/11630</f>
        <v>62.191519839268139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32.03296414891787</v>
      </c>
      <c r="C6" s="29">
        <f t="shared" ref="C6:V6" si="6">C19*C71/11630</f>
        <v>31.969187638246805</v>
      </c>
      <c r="D6" s="29">
        <f t="shared" si="6"/>
        <v>32.398541810037514</v>
      </c>
      <c r="E6" s="29">
        <f t="shared" si="6"/>
        <v>32.960031537259354</v>
      </c>
      <c r="F6" s="29">
        <f t="shared" si="6"/>
        <v>33.072532355000916</v>
      </c>
      <c r="G6" s="29">
        <f t="shared" si="6"/>
        <v>33.315386117788471</v>
      </c>
      <c r="H6" s="29">
        <f t="shared" si="6"/>
        <v>33.618091951107772</v>
      </c>
      <c r="I6" s="29">
        <f t="shared" si="6"/>
        <v>33.895139390435766</v>
      </c>
      <c r="J6" s="29">
        <f t="shared" si="6"/>
        <v>34.087720116734872</v>
      </c>
      <c r="K6" s="29">
        <f t="shared" si="6"/>
        <v>33.874483227079757</v>
      </c>
      <c r="L6" s="29">
        <f t="shared" si="6"/>
        <v>33.411604375230816</v>
      </c>
      <c r="M6" s="29">
        <f t="shared" si="6"/>
        <v>32.36331346344393</v>
      </c>
      <c r="N6" s="29">
        <f t="shared" si="6"/>
        <v>31.493934129536612</v>
      </c>
      <c r="O6" s="29">
        <f t="shared" si="6"/>
        <v>30.286886191424095</v>
      </c>
      <c r="P6" s="29">
        <f t="shared" si="6"/>
        <v>29.150520451457087</v>
      </c>
      <c r="Q6" s="29">
        <f t="shared" si="6"/>
        <v>28.48414455109258</v>
      </c>
      <c r="R6" s="29">
        <f t="shared" si="6"/>
        <v>28.08037461997721</v>
      </c>
      <c r="S6" s="29">
        <f t="shared" si="6"/>
        <v>28.04646179315413</v>
      </c>
      <c r="T6" s="29">
        <f t="shared" si="6"/>
        <v>27.674848459988254</v>
      </c>
      <c r="U6" s="29">
        <f t="shared" si="6"/>
        <v>27.086175582412157</v>
      </c>
      <c r="V6" s="29">
        <f t="shared" si="6"/>
        <v>26.745386833443479</v>
      </c>
      <c r="W6" s="29">
        <f t="shared" ref="W6" si="7">W19*W71/11630</f>
        <v>26.203498751186522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30.460707056641496</v>
      </c>
      <c r="C7" s="29">
        <f t="shared" ref="C7:V7" si="8">C20*C72/11630</f>
        <v>31.076973184155815</v>
      </c>
      <c r="D7" s="29">
        <f t="shared" si="8"/>
        <v>31.638638309839781</v>
      </c>
      <c r="E7" s="29">
        <f t="shared" si="8"/>
        <v>32.427399626171351</v>
      </c>
      <c r="F7" s="29">
        <f t="shared" si="8"/>
        <v>32.634154558876382</v>
      </c>
      <c r="G7" s="29">
        <f t="shared" si="8"/>
        <v>33.220823522101774</v>
      </c>
      <c r="H7" s="29">
        <f t="shared" si="8"/>
        <v>34.222112993492971</v>
      </c>
      <c r="I7" s="29">
        <f t="shared" si="8"/>
        <v>35.180904378049291</v>
      </c>
      <c r="J7" s="29">
        <f t="shared" si="8"/>
        <v>35.473907530275881</v>
      </c>
      <c r="K7" s="29">
        <f t="shared" si="8"/>
        <v>35.067308302813117</v>
      </c>
      <c r="L7" s="29">
        <f t="shared" si="8"/>
        <v>35.144851493385211</v>
      </c>
      <c r="M7" s="29">
        <f t="shared" si="8"/>
        <v>33.160042482081074</v>
      </c>
      <c r="N7" s="29">
        <f t="shared" si="8"/>
        <v>32.593201875327928</v>
      </c>
      <c r="O7" s="29">
        <f t="shared" si="8"/>
        <v>32.158289282375137</v>
      </c>
      <c r="P7" s="29">
        <f t="shared" si="8"/>
        <v>31.471666907052725</v>
      </c>
      <c r="Q7" s="29">
        <f t="shared" si="8"/>
        <v>30.335651249091899</v>
      </c>
      <c r="R7" s="29">
        <f t="shared" si="8"/>
        <v>30.129116243608053</v>
      </c>
      <c r="S7" s="29">
        <f t="shared" si="8"/>
        <v>29.20874840576414</v>
      </c>
      <c r="T7" s="29">
        <f t="shared" si="8"/>
        <v>28.813987162674302</v>
      </c>
      <c r="U7" s="29">
        <f t="shared" si="8"/>
        <v>27.077543842618518</v>
      </c>
      <c r="V7" s="29">
        <f t="shared" si="8"/>
        <v>25.731418236480575</v>
      </c>
      <c r="W7" s="29">
        <f t="shared" ref="W7" si="9">W20*W72/11630</f>
        <v>24.614365977368401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13.789978937624994</v>
      </c>
      <c r="C8" s="29">
        <f t="shared" ref="C8:V8" si="10">C21*C73/11630</f>
        <v>14.555760654520506</v>
      </c>
      <c r="D8" s="29">
        <f t="shared" si="10"/>
        <v>15.333957116378192</v>
      </c>
      <c r="E8" s="29">
        <f t="shared" si="10"/>
        <v>16.103923978153283</v>
      </c>
      <c r="F8" s="29">
        <f t="shared" si="10"/>
        <v>16.750589278370871</v>
      </c>
      <c r="G8" s="29">
        <f t="shared" si="10"/>
        <v>17.478946429819235</v>
      </c>
      <c r="H8" s="29">
        <f t="shared" si="10"/>
        <v>18.261303975428859</v>
      </c>
      <c r="I8" s="29">
        <f t="shared" si="10"/>
        <v>19.708677469463641</v>
      </c>
      <c r="J8" s="29">
        <f t="shared" si="10"/>
        <v>20.892435446564239</v>
      </c>
      <c r="K8" s="29">
        <f t="shared" si="10"/>
        <v>21.023083232620792</v>
      </c>
      <c r="L8" s="29">
        <f t="shared" si="10"/>
        <v>22.177394712159003</v>
      </c>
      <c r="M8" s="29">
        <f t="shared" si="10"/>
        <v>21.912337907722289</v>
      </c>
      <c r="N8" s="29">
        <f t="shared" si="10"/>
        <v>22.078425675142658</v>
      </c>
      <c r="O8" s="29">
        <f t="shared" si="10"/>
        <v>21.968938143321417</v>
      </c>
      <c r="P8" s="29">
        <f t="shared" si="10"/>
        <v>21.805633244372739</v>
      </c>
      <c r="Q8" s="29">
        <f t="shared" si="10"/>
        <v>22.206282875388204</v>
      </c>
      <c r="R8" s="29">
        <f t="shared" si="10"/>
        <v>22.261795089981085</v>
      </c>
      <c r="S8" s="29">
        <f t="shared" si="10"/>
        <v>22.8076716176795</v>
      </c>
      <c r="T8" s="29">
        <f t="shared" si="10"/>
        <v>23.380671518430862</v>
      </c>
      <c r="U8" s="29">
        <f t="shared" si="10"/>
        <v>23.286788815204613</v>
      </c>
      <c r="V8" s="29">
        <f t="shared" si="10"/>
        <v>24.228567687610834</v>
      </c>
      <c r="W8" s="29">
        <f t="shared" ref="W8" si="11">W21*W73/11630</f>
        <v>25.374762985407113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49.859504422701683</v>
      </c>
      <c r="C9" s="22">
        <f t="shared" ref="C9:V9" si="12">SUM(C10:C11)</f>
        <v>58.618898825835231</v>
      </c>
      <c r="D9" s="22">
        <f t="shared" si="12"/>
        <v>66.392201549010906</v>
      </c>
      <c r="E9" s="22">
        <f t="shared" si="12"/>
        <v>74.872329054476467</v>
      </c>
      <c r="F9" s="22">
        <f t="shared" si="12"/>
        <v>80.596432187307883</v>
      </c>
      <c r="G9" s="22">
        <f t="shared" si="12"/>
        <v>88.020518857384332</v>
      </c>
      <c r="H9" s="22">
        <f t="shared" si="12"/>
        <v>95.65003884350574</v>
      </c>
      <c r="I9" s="22">
        <f t="shared" si="12"/>
        <v>103.34511872074302</v>
      </c>
      <c r="J9" s="22">
        <f t="shared" si="12"/>
        <v>111.66637013231318</v>
      </c>
      <c r="K9" s="22">
        <f t="shared" si="12"/>
        <v>119.60017284240647</v>
      </c>
      <c r="L9" s="22">
        <f t="shared" si="12"/>
        <v>123.47107972304917</v>
      </c>
      <c r="M9" s="22">
        <f t="shared" si="12"/>
        <v>126.70693164997515</v>
      </c>
      <c r="N9" s="22">
        <f t="shared" si="12"/>
        <v>130.70296196888654</v>
      </c>
      <c r="O9" s="22">
        <f t="shared" si="12"/>
        <v>134.89999661608078</v>
      </c>
      <c r="P9" s="22">
        <f t="shared" si="12"/>
        <v>139.13943589329381</v>
      </c>
      <c r="Q9" s="22">
        <f t="shared" si="12"/>
        <v>149.71410683710613</v>
      </c>
      <c r="R9" s="22">
        <f t="shared" si="12"/>
        <v>152.25208361998125</v>
      </c>
      <c r="S9" s="22">
        <f t="shared" si="12"/>
        <v>154.07206623233185</v>
      </c>
      <c r="T9" s="22">
        <f t="shared" si="12"/>
        <v>156.31881471380962</v>
      </c>
      <c r="U9" s="22">
        <f t="shared" si="12"/>
        <v>158.73751607697724</v>
      </c>
      <c r="V9" s="22">
        <f t="shared" si="12"/>
        <v>169.27294037192129</v>
      </c>
      <c r="W9" s="22">
        <f t="shared" ref="W9" si="13">SUM(W10:W11)</f>
        <v>179.81075528526804</v>
      </c>
      <c r="DA9" s="57"/>
    </row>
    <row r="10" spans="1:105" ht="12" customHeight="1" x14ac:dyDescent="0.25">
      <c r="A10" s="28" t="s">
        <v>28</v>
      </c>
      <c r="B10" s="29">
        <f>B23*B75/11630</f>
        <v>40.63656869359906</v>
      </c>
      <c r="C10" s="29">
        <f t="shared" ref="C10:V10" si="14">C23*C75/11630</f>
        <v>48.655698253687227</v>
      </c>
      <c r="D10" s="29">
        <f t="shared" si="14"/>
        <v>55.327115302450217</v>
      </c>
      <c r="E10" s="29">
        <f t="shared" si="14"/>
        <v>62.250803320652729</v>
      </c>
      <c r="F10" s="29">
        <f t="shared" si="14"/>
        <v>66.511699903453845</v>
      </c>
      <c r="G10" s="29">
        <f t="shared" si="14"/>
        <v>71.814281950051452</v>
      </c>
      <c r="H10" s="29">
        <f t="shared" si="14"/>
        <v>78.02279424147433</v>
      </c>
      <c r="I10" s="29">
        <f t="shared" si="14"/>
        <v>83.786311582076081</v>
      </c>
      <c r="J10" s="29">
        <f t="shared" si="14"/>
        <v>90.1278819045028</v>
      </c>
      <c r="K10" s="29">
        <f t="shared" si="14"/>
        <v>96.076051033122951</v>
      </c>
      <c r="L10" s="29">
        <f t="shared" si="14"/>
        <v>98.743904701480162</v>
      </c>
      <c r="M10" s="29">
        <f t="shared" si="14"/>
        <v>100.66670304906395</v>
      </c>
      <c r="N10" s="29">
        <f t="shared" si="14"/>
        <v>103.50656523176794</v>
      </c>
      <c r="O10" s="29">
        <f t="shared" si="14"/>
        <v>106.36933891750431</v>
      </c>
      <c r="P10" s="29">
        <f t="shared" si="14"/>
        <v>108.56864601656233</v>
      </c>
      <c r="Q10" s="29">
        <f t="shared" si="14"/>
        <v>115.60881906578753</v>
      </c>
      <c r="R10" s="29">
        <f t="shared" si="14"/>
        <v>115.72660561110776</v>
      </c>
      <c r="S10" s="29">
        <f t="shared" si="14"/>
        <v>115.31097001503974</v>
      </c>
      <c r="T10" s="29">
        <f t="shared" si="14"/>
        <v>115.40643270145515</v>
      </c>
      <c r="U10" s="29">
        <f t="shared" si="14"/>
        <v>115.31008451891381</v>
      </c>
      <c r="V10" s="29">
        <f t="shared" si="14"/>
        <v>121.18611768257065</v>
      </c>
      <c r="W10" s="29">
        <f t="shared" ref="W10" si="15">W23*W75/11630</f>
        <v>127.53073585179133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9.2229357291026233</v>
      </c>
      <c r="C11" s="29">
        <f t="shared" ref="C11:V11" si="16">C24*C76/11630</f>
        <v>9.9632005721480006</v>
      </c>
      <c r="D11" s="29">
        <f t="shared" si="16"/>
        <v>11.065086246560684</v>
      </c>
      <c r="E11" s="29">
        <f t="shared" si="16"/>
        <v>12.621525733823733</v>
      </c>
      <c r="F11" s="29">
        <f t="shared" si="16"/>
        <v>14.084732283854036</v>
      </c>
      <c r="G11" s="29">
        <f t="shared" si="16"/>
        <v>16.206236907332887</v>
      </c>
      <c r="H11" s="29">
        <f t="shared" si="16"/>
        <v>17.627244602031404</v>
      </c>
      <c r="I11" s="29">
        <f t="shared" si="16"/>
        <v>19.558807138666936</v>
      </c>
      <c r="J11" s="29">
        <f t="shared" si="16"/>
        <v>21.538488227810372</v>
      </c>
      <c r="K11" s="29">
        <f t="shared" si="16"/>
        <v>23.524121809283507</v>
      </c>
      <c r="L11" s="29">
        <f t="shared" si="16"/>
        <v>24.727175021569003</v>
      </c>
      <c r="M11" s="29">
        <f t="shared" si="16"/>
        <v>26.040228600911188</v>
      </c>
      <c r="N11" s="29">
        <f t="shared" si="16"/>
        <v>27.196396737118604</v>
      </c>
      <c r="O11" s="29">
        <f t="shared" si="16"/>
        <v>28.530657698576483</v>
      </c>
      <c r="P11" s="29">
        <f t="shared" si="16"/>
        <v>30.570789876731475</v>
      </c>
      <c r="Q11" s="29">
        <f t="shared" si="16"/>
        <v>34.105287771318594</v>
      </c>
      <c r="R11" s="29">
        <f t="shared" si="16"/>
        <v>36.525478008873492</v>
      </c>
      <c r="S11" s="29">
        <f t="shared" si="16"/>
        <v>38.761096217292099</v>
      </c>
      <c r="T11" s="29">
        <f t="shared" si="16"/>
        <v>40.912382012354463</v>
      </c>
      <c r="U11" s="29">
        <f t="shared" si="16"/>
        <v>43.427431558063425</v>
      </c>
      <c r="V11" s="29">
        <f t="shared" si="16"/>
        <v>48.08682268935064</v>
      </c>
      <c r="W11" s="29">
        <f t="shared" ref="W11" si="17">W24*W76/11630</f>
        <v>52.280019433476696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72.291462784078163</v>
      </c>
      <c r="C12" s="22">
        <f t="shared" ref="C12:V12" si="18">SUM(C13:C14)</f>
        <v>75.634984350371241</v>
      </c>
      <c r="D12" s="22">
        <f t="shared" si="18"/>
        <v>78.542414396876552</v>
      </c>
      <c r="E12" s="22">
        <f t="shared" si="18"/>
        <v>80.983296007473825</v>
      </c>
      <c r="F12" s="22">
        <f t="shared" si="18"/>
        <v>82.293922792621942</v>
      </c>
      <c r="G12" s="22">
        <f t="shared" si="18"/>
        <v>85.052575721349385</v>
      </c>
      <c r="H12" s="22">
        <f t="shared" si="18"/>
        <v>87.575143977624009</v>
      </c>
      <c r="I12" s="22">
        <f t="shared" si="18"/>
        <v>91.786251903439265</v>
      </c>
      <c r="J12" s="22">
        <f t="shared" si="18"/>
        <v>96.011665719186269</v>
      </c>
      <c r="K12" s="22">
        <f t="shared" si="18"/>
        <v>99.438434483128901</v>
      </c>
      <c r="L12" s="22">
        <f t="shared" si="18"/>
        <v>99.776782993874903</v>
      </c>
      <c r="M12" s="22">
        <f t="shared" si="18"/>
        <v>97.373961396308474</v>
      </c>
      <c r="N12" s="22">
        <f t="shared" si="18"/>
        <v>95.508642007306932</v>
      </c>
      <c r="O12" s="22">
        <f t="shared" si="18"/>
        <v>93.861238008355485</v>
      </c>
      <c r="P12" s="22">
        <f t="shared" si="18"/>
        <v>90.451472847441295</v>
      </c>
      <c r="Q12" s="22">
        <f t="shared" si="18"/>
        <v>89.148066253161389</v>
      </c>
      <c r="R12" s="22">
        <f t="shared" si="18"/>
        <v>88.224546629757924</v>
      </c>
      <c r="S12" s="22">
        <f t="shared" si="18"/>
        <v>86.354625740450928</v>
      </c>
      <c r="T12" s="22">
        <f t="shared" si="18"/>
        <v>83.568347355395517</v>
      </c>
      <c r="U12" s="22">
        <f t="shared" si="18"/>
        <v>81.294269846015965</v>
      </c>
      <c r="V12" s="22">
        <f t="shared" si="18"/>
        <v>83.149473063242652</v>
      </c>
      <c r="W12" s="22">
        <f t="shared" ref="W12" si="19">SUM(W13:W14)</f>
        <v>84.935079141455986</v>
      </c>
      <c r="DA12" s="57"/>
    </row>
    <row r="13" spans="1:105" ht="12" customHeight="1" x14ac:dyDescent="0.25">
      <c r="A13" s="30" t="s">
        <v>44</v>
      </c>
      <c r="B13" s="31">
        <f>B26*B78/11630</f>
        <v>54.97639292428736</v>
      </c>
      <c r="C13" s="31">
        <f t="shared" ref="C13:V13" si="20">C26*C78/11630</f>
        <v>56.609762950632614</v>
      </c>
      <c r="D13" s="31">
        <f t="shared" si="20"/>
        <v>58.001116104469318</v>
      </c>
      <c r="E13" s="31">
        <f t="shared" si="20"/>
        <v>59.146684913247853</v>
      </c>
      <c r="F13" s="31">
        <f t="shared" si="20"/>
        <v>59.73186380725064</v>
      </c>
      <c r="G13" s="31">
        <f t="shared" si="20"/>
        <v>61.283593565313687</v>
      </c>
      <c r="H13" s="31">
        <f t="shared" si="20"/>
        <v>62.283576773110802</v>
      </c>
      <c r="I13" s="31">
        <f t="shared" si="20"/>
        <v>64.201315518076186</v>
      </c>
      <c r="J13" s="31">
        <f t="shared" si="20"/>
        <v>66.129457228405414</v>
      </c>
      <c r="K13" s="31">
        <f t="shared" si="20"/>
        <v>66.912057836860455</v>
      </c>
      <c r="L13" s="31">
        <f t="shared" si="20"/>
        <v>65.828711275672703</v>
      </c>
      <c r="M13" s="31">
        <f t="shared" si="20"/>
        <v>62.615468317360111</v>
      </c>
      <c r="N13" s="31">
        <f t="shared" si="20"/>
        <v>59.633690779021293</v>
      </c>
      <c r="O13" s="31">
        <f t="shared" si="20"/>
        <v>57.434132103225714</v>
      </c>
      <c r="P13" s="31">
        <f t="shared" si="20"/>
        <v>54.437984671041221</v>
      </c>
      <c r="Q13" s="31">
        <f t="shared" si="20"/>
        <v>51.997021748206542</v>
      </c>
      <c r="R13" s="31">
        <f t="shared" si="20"/>
        <v>50.230444565734778</v>
      </c>
      <c r="S13" s="31">
        <f t="shared" si="20"/>
        <v>47.995204172849839</v>
      </c>
      <c r="T13" s="31">
        <f t="shared" si="20"/>
        <v>44.968209806228231</v>
      </c>
      <c r="U13" s="31">
        <f t="shared" si="20"/>
        <v>42.219734405519205</v>
      </c>
      <c r="V13" s="31">
        <f t="shared" si="20"/>
        <v>41.767225798396019</v>
      </c>
      <c r="W13" s="31">
        <f t="shared" ref="W13" si="21">W26*W78/11630</f>
        <v>41.602951299310789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17.315069859790796</v>
      </c>
      <c r="C14" s="33">
        <f t="shared" ref="C14:V14" si="22">C27*C79/11630</f>
        <v>19.025221399738633</v>
      </c>
      <c r="D14" s="33">
        <f t="shared" si="22"/>
        <v>20.541298292407237</v>
      </c>
      <c r="E14" s="33">
        <f t="shared" si="22"/>
        <v>21.836611094225976</v>
      </c>
      <c r="F14" s="33">
        <f t="shared" si="22"/>
        <v>22.562058985371294</v>
      </c>
      <c r="G14" s="33">
        <f t="shared" si="22"/>
        <v>23.768982156035701</v>
      </c>
      <c r="H14" s="33">
        <f t="shared" si="22"/>
        <v>25.291567204513203</v>
      </c>
      <c r="I14" s="33">
        <f t="shared" si="22"/>
        <v>27.584936385363079</v>
      </c>
      <c r="J14" s="33">
        <f t="shared" si="22"/>
        <v>29.882208490780851</v>
      </c>
      <c r="K14" s="33">
        <f t="shared" si="22"/>
        <v>32.526376646268439</v>
      </c>
      <c r="L14" s="33">
        <f t="shared" si="22"/>
        <v>33.9480717182022</v>
      </c>
      <c r="M14" s="33">
        <f t="shared" si="22"/>
        <v>34.758493078948362</v>
      </c>
      <c r="N14" s="33">
        <f t="shared" si="22"/>
        <v>35.874951228285639</v>
      </c>
      <c r="O14" s="33">
        <f t="shared" si="22"/>
        <v>36.427105905129778</v>
      </c>
      <c r="P14" s="33">
        <f t="shared" si="22"/>
        <v>36.013488176400074</v>
      </c>
      <c r="Q14" s="33">
        <f t="shared" si="22"/>
        <v>37.151044504954847</v>
      </c>
      <c r="R14" s="33">
        <f t="shared" si="22"/>
        <v>37.994102064023146</v>
      </c>
      <c r="S14" s="33">
        <f t="shared" si="22"/>
        <v>38.359421567601082</v>
      </c>
      <c r="T14" s="33">
        <f t="shared" si="22"/>
        <v>38.600137549167286</v>
      </c>
      <c r="U14" s="33">
        <f t="shared" si="22"/>
        <v>39.07453544049676</v>
      </c>
      <c r="V14" s="33">
        <f t="shared" si="22"/>
        <v>41.38224726484664</v>
      </c>
      <c r="W14" s="33">
        <f t="shared" ref="W14" si="23">W27*W79/11630</f>
        <v>43.332127842145205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9565.2241958815448</v>
      </c>
      <c r="C16" s="19">
        <f t="shared" ref="C16:Q16" si="24">SUM(C17,C22,C25)</f>
        <v>10224.612085323124</v>
      </c>
      <c r="D16" s="19">
        <f t="shared" si="24"/>
        <v>10824.383173162791</v>
      </c>
      <c r="E16" s="19">
        <f t="shared" si="24"/>
        <v>11360.313987387115</v>
      </c>
      <c r="F16" s="19">
        <f t="shared" si="24"/>
        <v>11661.6796431353</v>
      </c>
      <c r="G16" s="19">
        <f t="shared" si="24"/>
        <v>12196.472677892139</v>
      </c>
      <c r="H16" s="19">
        <f t="shared" si="24"/>
        <v>12815.995034939911</v>
      </c>
      <c r="I16" s="19">
        <f t="shared" si="24"/>
        <v>13734.774244269402</v>
      </c>
      <c r="J16" s="19">
        <f t="shared" si="24"/>
        <v>14679.912067504785</v>
      </c>
      <c r="K16" s="19">
        <f t="shared" si="24"/>
        <v>15693.116775554416</v>
      </c>
      <c r="L16" s="19">
        <f t="shared" si="24"/>
        <v>16255.543640137361</v>
      </c>
      <c r="M16" s="19">
        <f t="shared" si="24"/>
        <v>16393.819017603746</v>
      </c>
      <c r="N16" s="19">
        <f t="shared" si="24"/>
        <v>16733.407328808651</v>
      </c>
      <c r="O16" s="19">
        <f t="shared" si="24"/>
        <v>16888.496405708625</v>
      </c>
      <c r="P16" s="19">
        <f t="shared" si="24"/>
        <v>16689.698965942363</v>
      </c>
      <c r="Q16" s="19">
        <f t="shared" si="24"/>
        <v>17037.122748158137</v>
      </c>
      <c r="R16" s="19">
        <f t="shared" ref="R16" si="25">SUM(R17,R22,R25)</f>
        <v>17229.537971927733</v>
      </c>
      <c r="S16" s="19">
        <f t="shared" ref="S16" si="26">SUM(S17,S22,S25)</f>
        <v>17077.034860309032</v>
      </c>
      <c r="T16" s="19">
        <f t="shared" ref="T16" si="27">SUM(T17,T22,T25)</f>
        <v>17243.776564997686</v>
      </c>
      <c r="U16" s="19">
        <f t="shared" ref="U16" si="28">SUM(U17,U22,U25)</f>
        <v>17342.934655705132</v>
      </c>
      <c r="V16" s="19">
        <f t="shared" ref="V16:W16" si="29">SUM(V17,V22,V25)</f>
        <v>17522.406411382104</v>
      </c>
      <c r="W16" s="19">
        <f t="shared" si="29"/>
        <v>17425.685749734672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2412.3241404283608</v>
      </c>
      <c r="C17" s="22">
        <f t="shared" ref="C17:Q17" si="30">SUM(C18:C21)</f>
        <v>2476.9123029100665</v>
      </c>
      <c r="D17" s="22">
        <f t="shared" si="30"/>
        <v>2543.4499716130636</v>
      </c>
      <c r="E17" s="22">
        <f t="shared" si="30"/>
        <v>2604.8729282774107</v>
      </c>
      <c r="F17" s="22">
        <f t="shared" si="30"/>
        <v>2646.0008648300286</v>
      </c>
      <c r="G17" s="22">
        <f t="shared" si="30"/>
        <v>2714.9217642315043</v>
      </c>
      <c r="H17" s="22">
        <f t="shared" si="30"/>
        <v>2795.3844441897345</v>
      </c>
      <c r="I17" s="22">
        <f t="shared" si="30"/>
        <v>2896.6600118960218</v>
      </c>
      <c r="J17" s="22">
        <f t="shared" si="30"/>
        <v>2974.9945826778994</v>
      </c>
      <c r="K17" s="22">
        <f t="shared" si="30"/>
        <v>2994.6415963518075</v>
      </c>
      <c r="L17" s="22">
        <f t="shared" si="30"/>
        <v>3047.8326734266634</v>
      </c>
      <c r="M17" s="22">
        <f t="shared" si="30"/>
        <v>2959.0412741761374</v>
      </c>
      <c r="N17" s="22">
        <f t="shared" si="30"/>
        <v>2930.1395860021421</v>
      </c>
      <c r="O17" s="22">
        <f t="shared" si="30"/>
        <v>2880.8729470616026</v>
      </c>
      <c r="P17" s="22">
        <f t="shared" si="30"/>
        <v>2827.3878353418859</v>
      </c>
      <c r="Q17" s="22">
        <f t="shared" si="30"/>
        <v>2744.9941185089274</v>
      </c>
      <c r="R17" s="22">
        <f t="shared" ref="R17" si="31">SUM(R18:R21)</f>
        <v>2697.1042265002848</v>
      </c>
      <c r="S17" s="22">
        <f t="shared" ref="S17" si="32">SUM(S18:S21)</f>
        <v>2626.0536135850034</v>
      </c>
      <c r="T17" s="22">
        <f t="shared" ref="T17" si="33">SUM(T18:T21)</f>
        <v>2613.9481974361902</v>
      </c>
      <c r="U17" s="22">
        <f t="shared" ref="U17" si="34">SUM(U18:U21)</f>
        <v>2518.6048747121949</v>
      </c>
      <c r="V17" s="22">
        <f t="shared" ref="V17:W17" si="35">SUM(V18:V21)</f>
        <v>2465.0620733440569</v>
      </c>
      <c r="W17" s="22">
        <f t="shared" si="35"/>
        <v>2401.6524268763628</v>
      </c>
      <c r="DA17" s="57"/>
    </row>
    <row r="18" spans="1:105" ht="12" customHeight="1" x14ac:dyDescent="0.25">
      <c r="A18" s="28" t="s">
        <v>32</v>
      </c>
      <c r="B18" s="29">
        <f>B31*B83/1000000</f>
        <v>112.23410290468495</v>
      </c>
      <c r="C18" s="29">
        <f t="shared" ref="C18:Q18" si="36">C31*C83/1000000</f>
        <v>111.41720051912176</v>
      </c>
      <c r="D18" s="29">
        <f t="shared" si="36"/>
        <v>110.53032918491319</v>
      </c>
      <c r="E18" s="29">
        <f t="shared" si="36"/>
        <v>109.35946738225886</v>
      </c>
      <c r="F18" s="29">
        <f t="shared" si="36"/>
        <v>107.37879941443863</v>
      </c>
      <c r="G18" s="29">
        <f t="shared" si="36"/>
        <v>106.13808498769377</v>
      </c>
      <c r="H18" s="29">
        <f t="shared" si="36"/>
        <v>103.67407683804504</v>
      </c>
      <c r="I18" s="29">
        <f t="shared" si="36"/>
        <v>103.06601329168024</v>
      </c>
      <c r="J18" s="29">
        <f t="shared" si="36"/>
        <v>103.98740492072132</v>
      </c>
      <c r="K18" s="29">
        <f t="shared" si="36"/>
        <v>103.64913027033307</v>
      </c>
      <c r="L18" s="29">
        <f t="shared" si="36"/>
        <v>101.49245033186904</v>
      </c>
      <c r="M18" s="29">
        <f t="shared" si="36"/>
        <v>97.831660072923214</v>
      </c>
      <c r="N18" s="29">
        <f t="shared" si="36"/>
        <v>94.93110201298137</v>
      </c>
      <c r="O18" s="29">
        <f t="shared" si="36"/>
        <v>91.617912149850966</v>
      </c>
      <c r="P18" s="29">
        <f t="shared" si="36"/>
        <v>89.504552279351003</v>
      </c>
      <c r="Q18" s="29">
        <f t="shared" si="36"/>
        <v>87.354447175960829</v>
      </c>
      <c r="R18" s="29">
        <f t="shared" ref="R18:V18" si="37">R31*R83/1000000</f>
        <v>85.525878457280754</v>
      </c>
      <c r="S18" s="29">
        <f t="shared" si="37"/>
        <v>83.930726858903142</v>
      </c>
      <c r="T18" s="29">
        <f t="shared" si="37"/>
        <v>83.842918949095434</v>
      </c>
      <c r="U18" s="29">
        <f t="shared" si="37"/>
        <v>83.241326675731131</v>
      </c>
      <c r="V18" s="29">
        <f t="shared" si="37"/>
        <v>83.204965371609958</v>
      </c>
      <c r="W18" s="29">
        <f t="shared" ref="W18" si="38">W31*W83/1000000</f>
        <v>82.567052024051208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845.94647928923587</v>
      </c>
      <c r="C19" s="29">
        <f t="shared" ref="C19:Q19" si="39">C32*C84/1000000</f>
        <v>860.04381178741505</v>
      </c>
      <c r="D19" s="29">
        <f t="shared" si="39"/>
        <v>872.78758706394194</v>
      </c>
      <c r="E19" s="29">
        <f t="shared" si="39"/>
        <v>883.09147761123768</v>
      </c>
      <c r="F19" s="29">
        <f t="shared" si="39"/>
        <v>886.25916350160549</v>
      </c>
      <c r="G19" s="29">
        <f t="shared" si="39"/>
        <v>898.13179765481016</v>
      </c>
      <c r="H19" s="29">
        <f t="shared" si="39"/>
        <v>904.78363903365118</v>
      </c>
      <c r="I19" s="29">
        <f t="shared" si="39"/>
        <v>912.87818113656783</v>
      </c>
      <c r="J19" s="29">
        <f t="shared" si="39"/>
        <v>922.40524107086344</v>
      </c>
      <c r="K19" s="29">
        <f t="shared" si="39"/>
        <v>921.16281625036004</v>
      </c>
      <c r="L19" s="29">
        <f t="shared" si="39"/>
        <v>912.10283726632815</v>
      </c>
      <c r="M19" s="29">
        <f t="shared" si="39"/>
        <v>888.05749560111428</v>
      </c>
      <c r="N19" s="29">
        <f t="shared" si="39"/>
        <v>869.40659645896631</v>
      </c>
      <c r="O19" s="29">
        <f t="shared" si="39"/>
        <v>841.58765050526495</v>
      </c>
      <c r="P19" s="29">
        <f t="shared" si="39"/>
        <v>815.69652672920165</v>
      </c>
      <c r="Q19" s="29">
        <f t="shared" si="39"/>
        <v>789.46203692953986</v>
      </c>
      <c r="R19" s="29">
        <f t="shared" ref="R19:V19" si="40">R32*R84/1000000</f>
        <v>771.84901419234768</v>
      </c>
      <c r="S19" s="29">
        <f t="shared" si="40"/>
        <v>760.60132370354722</v>
      </c>
      <c r="T19" s="29">
        <f t="shared" si="40"/>
        <v>753.11088167384628</v>
      </c>
      <c r="U19" s="29">
        <f t="shared" si="40"/>
        <v>739.43190253335968</v>
      </c>
      <c r="V19" s="29">
        <f t="shared" si="40"/>
        <v>730.51370135720856</v>
      </c>
      <c r="W19" s="29">
        <f t="shared" ref="W19" si="41">W32*W84/1000000</f>
        <v>717.32535306977138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1126.3600951923529</v>
      </c>
      <c r="C20" s="29">
        <f t="shared" ref="C20:Q20" si="43">C33*C85/1000000</f>
        <v>1159.7362125425386</v>
      </c>
      <c r="D20" s="29">
        <f t="shared" si="43"/>
        <v>1195.7444944963577</v>
      </c>
      <c r="E20" s="29">
        <f t="shared" si="43"/>
        <v>1229.9791037281066</v>
      </c>
      <c r="F20" s="29">
        <f t="shared" si="43"/>
        <v>1254.9631173919302</v>
      </c>
      <c r="G20" s="29">
        <f t="shared" si="43"/>
        <v>1296.4541053973144</v>
      </c>
      <c r="H20" s="29">
        <f t="shared" si="43"/>
        <v>1354.8125073130702</v>
      </c>
      <c r="I20" s="29">
        <f t="shared" si="43"/>
        <v>1414.3302730101368</v>
      </c>
      <c r="J20" s="29">
        <f t="shared" si="43"/>
        <v>1452.4655218400305</v>
      </c>
      <c r="K20" s="29">
        <f t="shared" si="43"/>
        <v>1467.7268835173941</v>
      </c>
      <c r="L20" s="29">
        <f t="shared" si="43"/>
        <v>1503.4667208800049</v>
      </c>
      <c r="M20" s="29">
        <f t="shared" si="43"/>
        <v>1444.0544586309534</v>
      </c>
      <c r="N20" s="29">
        <f t="shared" si="43"/>
        <v>1434.5726132173434</v>
      </c>
      <c r="O20" s="29">
        <f t="shared" si="43"/>
        <v>1417.4525545451997</v>
      </c>
      <c r="P20" s="29">
        <f t="shared" si="43"/>
        <v>1392.1328786344943</v>
      </c>
      <c r="Q20" s="29">
        <f t="shared" si="43"/>
        <v>1334.3840114236507</v>
      </c>
      <c r="R20" s="29">
        <f t="shared" ref="R20:V20" si="44">R33*R85/1000000</f>
        <v>1304.9680084476406</v>
      </c>
      <c r="S20" s="29">
        <f t="shared" si="44"/>
        <v>1244.3474271285399</v>
      </c>
      <c r="T20" s="29">
        <f t="shared" si="44"/>
        <v>1229.8659391239037</v>
      </c>
      <c r="U20" s="29">
        <f t="shared" si="44"/>
        <v>1155.8614188705983</v>
      </c>
      <c r="V20" s="29">
        <f t="shared" si="44"/>
        <v>1109.140893270109</v>
      </c>
      <c r="W20" s="29">
        <f t="shared" ref="W20" si="45">W33*W85/1000000</f>
        <v>1062.5982660315926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327.78346304208702</v>
      </c>
      <c r="C21" s="29">
        <f t="shared" ref="C21:Q21" si="47">C34*C86/1000000</f>
        <v>345.71507806099078</v>
      </c>
      <c r="D21" s="29">
        <f t="shared" si="47"/>
        <v>364.38756086785082</v>
      </c>
      <c r="E21" s="29">
        <f t="shared" si="47"/>
        <v>382.44287955580734</v>
      </c>
      <c r="F21" s="29">
        <f t="shared" si="47"/>
        <v>397.39978452205435</v>
      </c>
      <c r="G21" s="29">
        <f t="shared" si="47"/>
        <v>414.19777619168576</v>
      </c>
      <c r="H21" s="29">
        <f t="shared" si="47"/>
        <v>432.11422100496799</v>
      </c>
      <c r="I21" s="29">
        <f t="shared" si="47"/>
        <v>466.38554445763702</v>
      </c>
      <c r="J21" s="29">
        <f t="shared" si="47"/>
        <v>496.13641484628465</v>
      </c>
      <c r="K21" s="29">
        <f t="shared" si="47"/>
        <v>502.10276631371994</v>
      </c>
      <c r="L21" s="29">
        <f t="shared" si="47"/>
        <v>530.7706649484611</v>
      </c>
      <c r="M21" s="29">
        <f t="shared" si="47"/>
        <v>529.0976598711469</v>
      </c>
      <c r="N21" s="29">
        <f t="shared" si="47"/>
        <v>531.22927431285109</v>
      </c>
      <c r="O21" s="29">
        <f t="shared" si="47"/>
        <v>530.21482986128717</v>
      </c>
      <c r="P21" s="29">
        <f t="shared" si="47"/>
        <v>530.05387769883851</v>
      </c>
      <c r="Q21" s="29">
        <f t="shared" si="47"/>
        <v>533.79362297977605</v>
      </c>
      <c r="R21" s="29">
        <f t="shared" ref="R21:V21" si="48">R34*R86/1000000</f>
        <v>534.7613254030158</v>
      </c>
      <c r="S21" s="29">
        <f t="shared" si="48"/>
        <v>537.17413589401303</v>
      </c>
      <c r="T21" s="29">
        <f t="shared" si="48"/>
        <v>547.12845768934483</v>
      </c>
      <c r="U21" s="29">
        <f t="shared" si="48"/>
        <v>540.07022663250609</v>
      </c>
      <c r="V21" s="29">
        <f t="shared" si="48"/>
        <v>542.20251334512932</v>
      </c>
      <c r="W21" s="29">
        <f t="shared" ref="W21" si="49">W34*W86/1000000</f>
        <v>539.16175575094758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452.82853346617662</v>
      </c>
      <c r="C22" s="22">
        <f t="shared" ref="C22:Q22" si="50">SUM(C23:C24)</f>
        <v>518.18212106386341</v>
      </c>
      <c r="D22" s="22">
        <f t="shared" si="50"/>
        <v>579.78797118496016</v>
      </c>
      <c r="E22" s="22">
        <f t="shared" si="50"/>
        <v>650.46917283994355</v>
      </c>
      <c r="F22" s="22">
        <f t="shared" si="50"/>
        <v>699.93537905240942</v>
      </c>
      <c r="G22" s="22">
        <f t="shared" si="50"/>
        <v>767.88831149399596</v>
      </c>
      <c r="H22" s="22">
        <f t="shared" si="50"/>
        <v>830.5452743021749</v>
      </c>
      <c r="I22" s="22">
        <f t="shared" si="50"/>
        <v>898.69902149515951</v>
      </c>
      <c r="J22" s="22">
        <f t="shared" si="50"/>
        <v>974.62106206889462</v>
      </c>
      <c r="K22" s="22">
        <f t="shared" si="50"/>
        <v>1050.9601280937986</v>
      </c>
      <c r="L22" s="22">
        <f t="shared" si="50"/>
        <v>1089.3484345260085</v>
      </c>
      <c r="M22" s="22">
        <f t="shared" si="50"/>
        <v>1120.7720632710775</v>
      </c>
      <c r="N22" s="22">
        <f t="shared" si="50"/>
        <v>1158.9671242803836</v>
      </c>
      <c r="O22" s="22">
        <f t="shared" si="50"/>
        <v>1200.4521190447801</v>
      </c>
      <c r="P22" s="22">
        <f t="shared" si="50"/>
        <v>1247.6416151556805</v>
      </c>
      <c r="Q22" s="22">
        <f t="shared" si="50"/>
        <v>1345.8400483722801</v>
      </c>
      <c r="R22" s="22">
        <f t="shared" ref="R22" si="51">SUM(R23:R24)</f>
        <v>1377.9471034314038</v>
      </c>
      <c r="S22" s="22">
        <f t="shared" ref="S22" si="52">SUM(S23:S24)</f>
        <v>1396.7029161940402</v>
      </c>
      <c r="T22" s="22">
        <f t="shared" ref="T22" si="53">SUM(T23:T24)</f>
        <v>1444.3631786737101</v>
      </c>
      <c r="U22" s="22">
        <f t="shared" ref="U22" si="54">SUM(U23:U24)</f>
        <v>1490.959877472822</v>
      </c>
      <c r="V22" s="22">
        <f t="shared" ref="V22:W22" si="55">SUM(V23:V24)</f>
        <v>1543.5002310193154</v>
      </c>
      <c r="W22" s="22">
        <f t="shared" si="55"/>
        <v>1574.7137521097379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296.72278385372056</v>
      </c>
      <c r="C23" s="29">
        <f t="shared" ref="C23:Q23" si="57">C36*C88/1000000</f>
        <v>352.84345654704816</v>
      </c>
      <c r="D23" s="29">
        <f t="shared" si="57"/>
        <v>399.39540023248458</v>
      </c>
      <c r="E23" s="29">
        <f t="shared" si="57"/>
        <v>448.06826784144408</v>
      </c>
      <c r="F23" s="29">
        <f t="shared" si="57"/>
        <v>477.6702971634258</v>
      </c>
      <c r="G23" s="29">
        <f t="shared" si="57"/>
        <v>515.70982148554401</v>
      </c>
      <c r="H23" s="29">
        <f t="shared" si="57"/>
        <v>560.1800515005724</v>
      </c>
      <c r="I23" s="29">
        <f t="shared" si="57"/>
        <v>602.55681913960814</v>
      </c>
      <c r="J23" s="29">
        <f t="shared" si="57"/>
        <v>651.5455368408725</v>
      </c>
      <c r="K23" s="29">
        <f t="shared" si="57"/>
        <v>700.37003974977188</v>
      </c>
      <c r="L23" s="29">
        <f t="shared" si="57"/>
        <v>724.13880998929801</v>
      </c>
      <c r="M23" s="29">
        <f t="shared" si="57"/>
        <v>738.0278466620955</v>
      </c>
      <c r="N23" s="29">
        <f t="shared" si="57"/>
        <v>760.31121722585908</v>
      </c>
      <c r="O23" s="29">
        <f t="shared" si="57"/>
        <v>783.74978548692104</v>
      </c>
      <c r="P23" s="29">
        <f t="shared" si="57"/>
        <v>803.76044475864956</v>
      </c>
      <c r="Q23" s="29">
        <f t="shared" si="57"/>
        <v>853.14190758349991</v>
      </c>
      <c r="R23" s="29">
        <f t="shared" ref="R23:V23" si="58">R36*R88/1000000</f>
        <v>851.66953910986808</v>
      </c>
      <c r="S23" s="29">
        <f t="shared" si="58"/>
        <v>842.62740510249319</v>
      </c>
      <c r="T23" s="29">
        <f t="shared" si="58"/>
        <v>852.61908369609932</v>
      </c>
      <c r="U23" s="29">
        <f t="shared" si="58"/>
        <v>858.18111423804135</v>
      </c>
      <c r="V23" s="29">
        <f t="shared" si="58"/>
        <v>868.26410834635817</v>
      </c>
      <c r="W23" s="29">
        <f t="shared" ref="W23" si="59">W36*W88/1000000</f>
        <v>870.00402796531148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156.10574961245604</v>
      </c>
      <c r="C24" s="29">
        <f t="shared" ref="C24:Q24" si="61">C37*C89/1000000</f>
        <v>165.33866451681519</v>
      </c>
      <c r="D24" s="29">
        <f t="shared" si="61"/>
        <v>180.39257095247555</v>
      </c>
      <c r="E24" s="29">
        <f t="shared" si="61"/>
        <v>202.4009049984995</v>
      </c>
      <c r="F24" s="29">
        <f t="shared" si="61"/>
        <v>222.26508188898356</v>
      </c>
      <c r="G24" s="29">
        <f t="shared" si="61"/>
        <v>252.17849000845192</v>
      </c>
      <c r="H24" s="29">
        <f t="shared" si="61"/>
        <v>270.3652228016025</v>
      </c>
      <c r="I24" s="29">
        <f t="shared" si="61"/>
        <v>296.14220235555143</v>
      </c>
      <c r="J24" s="29">
        <f t="shared" si="61"/>
        <v>323.07552522802212</v>
      </c>
      <c r="K24" s="29">
        <f t="shared" si="61"/>
        <v>350.59008834402681</v>
      </c>
      <c r="L24" s="29">
        <f t="shared" si="61"/>
        <v>365.20962453671041</v>
      </c>
      <c r="M24" s="29">
        <f t="shared" si="61"/>
        <v>382.74421660898196</v>
      </c>
      <c r="N24" s="29">
        <f t="shared" si="61"/>
        <v>398.65590705452445</v>
      </c>
      <c r="O24" s="29">
        <f t="shared" si="61"/>
        <v>416.70233355785911</v>
      </c>
      <c r="P24" s="29">
        <f t="shared" si="61"/>
        <v>443.88117039703093</v>
      </c>
      <c r="Q24" s="29">
        <f t="shared" si="61"/>
        <v>492.69814078878022</v>
      </c>
      <c r="R24" s="29">
        <f t="shared" ref="R24:V24" si="62">R37*R89/1000000</f>
        <v>526.27756432153558</v>
      </c>
      <c r="S24" s="29">
        <f t="shared" si="62"/>
        <v>554.07551109154701</v>
      </c>
      <c r="T24" s="29">
        <f t="shared" si="62"/>
        <v>591.74409497761064</v>
      </c>
      <c r="U24" s="29">
        <f t="shared" si="62"/>
        <v>632.77876323478051</v>
      </c>
      <c r="V24" s="29">
        <f t="shared" si="62"/>
        <v>675.23612267295721</v>
      </c>
      <c r="W24" s="29">
        <f t="shared" ref="W24" si="63">W37*W89/1000000</f>
        <v>704.70972414442633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6700.0715219870071</v>
      </c>
      <c r="C25" s="22">
        <f t="shared" ref="C25:Q25" si="64">SUM(C26:C27)</f>
        <v>7229.517661349194</v>
      </c>
      <c r="D25" s="22">
        <f t="shared" si="64"/>
        <v>7701.1452303647675</v>
      </c>
      <c r="E25" s="22">
        <f t="shared" si="64"/>
        <v>8104.97188626976</v>
      </c>
      <c r="F25" s="22">
        <f t="shared" si="64"/>
        <v>8315.7433992528622</v>
      </c>
      <c r="G25" s="22">
        <f t="shared" si="64"/>
        <v>8713.6626021666398</v>
      </c>
      <c r="H25" s="22">
        <f t="shared" si="64"/>
        <v>9190.0653164480009</v>
      </c>
      <c r="I25" s="22">
        <f t="shared" si="64"/>
        <v>9939.41521087822</v>
      </c>
      <c r="J25" s="22">
        <f t="shared" si="64"/>
        <v>10730.296422757992</v>
      </c>
      <c r="K25" s="22">
        <f t="shared" si="64"/>
        <v>11647.515051108809</v>
      </c>
      <c r="L25" s="22">
        <f t="shared" si="64"/>
        <v>12118.362532184688</v>
      </c>
      <c r="M25" s="22">
        <f t="shared" si="64"/>
        <v>12314.00568015653</v>
      </c>
      <c r="N25" s="22">
        <f t="shared" si="64"/>
        <v>12644.300618526126</v>
      </c>
      <c r="O25" s="22">
        <f t="shared" si="64"/>
        <v>12807.171339602244</v>
      </c>
      <c r="P25" s="22">
        <f t="shared" si="64"/>
        <v>12614.669515444797</v>
      </c>
      <c r="Q25" s="22">
        <f t="shared" si="64"/>
        <v>12946.288581276929</v>
      </c>
      <c r="R25" s="22">
        <f t="shared" ref="R25" si="65">SUM(R26:R27)</f>
        <v>13154.486641996045</v>
      </c>
      <c r="S25" s="22">
        <f t="shared" ref="S25" si="66">SUM(S26:S27)</f>
        <v>13054.278330529987</v>
      </c>
      <c r="T25" s="22">
        <f t="shared" ref="T25" si="67">SUM(T26:T27)</f>
        <v>13185.465188887785</v>
      </c>
      <c r="U25" s="22">
        <f t="shared" ref="U25" si="68">SUM(U26:U27)</f>
        <v>13333.369903520113</v>
      </c>
      <c r="V25" s="22">
        <f t="shared" ref="V25:W25" si="69">SUM(V26:V27)</f>
        <v>13513.844107018731</v>
      </c>
      <c r="W25" s="22">
        <f t="shared" si="69"/>
        <v>13449.319570748572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1207.327686881968</v>
      </c>
      <c r="C26" s="31">
        <f t="shared" ref="C26:Q26" si="71">C39*C91/1000000</f>
        <v>1241.0893686091015</v>
      </c>
      <c r="D26" s="31">
        <f t="shared" si="71"/>
        <v>1270.3761988363917</v>
      </c>
      <c r="E26" s="31">
        <f t="shared" si="71"/>
        <v>1294.5092839190502</v>
      </c>
      <c r="F26" s="31">
        <f t="shared" si="71"/>
        <v>1304.8882891161481</v>
      </c>
      <c r="G26" s="31">
        <f t="shared" si="71"/>
        <v>1337.9394003136811</v>
      </c>
      <c r="H26" s="31">
        <f t="shared" si="71"/>
        <v>1356.8736021699863</v>
      </c>
      <c r="I26" s="31">
        <f t="shared" si="71"/>
        <v>1396.9600338736411</v>
      </c>
      <c r="J26" s="31">
        <f t="shared" si="71"/>
        <v>1441.608718884592</v>
      </c>
      <c r="K26" s="31">
        <f t="shared" si="71"/>
        <v>1465.178758473791</v>
      </c>
      <c r="L26" s="31">
        <f t="shared" si="71"/>
        <v>1443.1748142765996</v>
      </c>
      <c r="M26" s="31">
        <f t="shared" si="71"/>
        <v>1370.2672733144348</v>
      </c>
      <c r="N26" s="31">
        <f t="shared" si="71"/>
        <v>1305.5583426396183</v>
      </c>
      <c r="O26" s="31">
        <f t="shared" si="71"/>
        <v>1256.709675305168</v>
      </c>
      <c r="P26" s="31">
        <f t="shared" si="71"/>
        <v>1187.1223695416725</v>
      </c>
      <c r="Q26" s="31">
        <f t="shared" si="71"/>
        <v>1131.4143586295049</v>
      </c>
      <c r="R26" s="31">
        <f t="shared" ref="R26:V26" si="72">R39*R91/1000000</f>
        <v>1088.4912063820752</v>
      </c>
      <c r="S26" s="31">
        <f t="shared" si="72"/>
        <v>1032.3249870173597</v>
      </c>
      <c r="T26" s="31">
        <f t="shared" si="72"/>
        <v>975.55539820006243</v>
      </c>
      <c r="U26" s="31">
        <f t="shared" si="72"/>
        <v>919.12194634311834</v>
      </c>
      <c r="V26" s="31">
        <f t="shared" si="72"/>
        <v>872.03993964279107</v>
      </c>
      <c r="W26" s="31">
        <f t="shared" ref="W26" si="73">W39*W91/1000000</f>
        <v>829.18990248051239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5492.7438351050396</v>
      </c>
      <c r="C27" s="33">
        <f t="shared" ref="C27:Q27" si="75">C40*C92/1000000</f>
        <v>5988.4282927400927</v>
      </c>
      <c r="D27" s="33">
        <f t="shared" si="75"/>
        <v>6430.7690315283762</v>
      </c>
      <c r="E27" s="33">
        <f t="shared" si="75"/>
        <v>6810.4626023507099</v>
      </c>
      <c r="F27" s="33">
        <f t="shared" si="75"/>
        <v>7010.8551101367148</v>
      </c>
      <c r="G27" s="33">
        <f t="shared" si="75"/>
        <v>7375.7232018529594</v>
      </c>
      <c r="H27" s="33">
        <f t="shared" si="75"/>
        <v>7833.1917142780139</v>
      </c>
      <c r="I27" s="33">
        <f t="shared" si="75"/>
        <v>8542.4551770045782</v>
      </c>
      <c r="J27" s="33">
        <f t="shared" si="75"/>
        <v>9288.6877038734001</v>
      </c>
      <c r="K27" s="33">
        <f t="shared" si="75"/>
        <v>10182.336292635018</v>
      </c>
      <c r="L27" s="33">
        <f t="shared" si="75"/>
        <v>10675.187717908089</v>
      </c>
      <c r="M27" s="33">
        <f t="shared" si="75"/>
        <v>10943.738406842094</v>
      </c>
      <c r="N27" s="33">
        <f t="shared" si="75"/>
        <v>11338.742275886507</v>
      </c>
      <c r="O27" s="33">
        <f t="shared" si="75"/>
        <v>11550.461664297076</v>
      </c>
      <c r="P27" s="33">
        <f t="shared" si="75"/>
        <v>11427.547145903125</v>
      </c>
      <c r="Q27" s="33">
        <f t="shared" si="75"/>
        <v>11814.874222647424</v>
      </c>
      <c r="R27" s="33">
        <f t="shared" ref="R27:V27" si="76">R40*R92/1000000</f>
        <v>12065.99543561397</v>
      </c>
      <c r="S27" s="33">
        <f t="shared" si="76"/>
        <v>12021.953343512627</v>
      </c>
      <c r="T27" s="33">
        <f t="shared" si="76"/>
        <v>12209.909790687723</v>
      </c>
      <c r="U27" s="33">
        <f t="shared" si="76"/>
        <v>12414.247957176995</v>
      </c>
      <c r="V27" s="33">
        <f t="shared" si="76"/>
        <v>12641.80416737594</v>
      </c>
      <c r="W27" s="33">
        <f t="shared" ref="W27" si="77">W40*W92/1000000</f>
        <v>12620.12966826806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2255851</v>
      </c>
      <c r="C31" s="34">
        <v>2262703</v>
      </c>
      <c r="D31" s="34">
        <v>2275243</v>
      </c>
      <c r="E31" s="34">
        <v>2284793</v>
      </c>
      <c r="F31" s="34">
        <v>2275948</v>
      </c>
      <c r="G31" s="34">
        <v>2292374</v>
      </c>
      <c r="H31" s="34">
        <v>2277056</v>
      </c>
      <c r="I31" s="34">
        <v>2322358</v>
      </c>
      <c r="J31" s="34">
        <v>2423748</v>
      </c>
      <c r="K31" s="34">
        <v>2492738</v>
      </c>
      <c r="L31" s="34">
        <v>2506863</v>
      </c>
      <c r="M31" s="34">
        <v>2471510</v>
      </c>
      <c r="N31" s="34">
        <v>2467248</v>
      </c>
      <c r="O31" s="34">
        <v>2454424</v>
      </c>
      <c r="P31" s="34">
        <v>2498169</v>
      </c>
      <c r="Q31" s="34">
        <v>2552857</v>
      </c>
      <c r="R31" s="34">
        <v>2627864</v>
      </c>
      <c r="S31" s="34">
        <v>2718522</v>
      </c>
      <c r="T31" s="34">
        <v>2884202</v>
      </c>
      <c r="U31" s="34">
        <v>2969093</v>
      </c>
      <c r="V31" s="34">
        <v>3072644</v>
      </c>
      <c r="W31" s="34">
        <v>3140720</v>
      </c>
      <c r="DA31" s="58" t="s">
        <v>984</v>
      </c>
    </row>
    <row r="32" spans="1:105" ht="12" customHeight="1" x14ac:dyDescent="0.25">
      <c r="A32" s="28" t="s">
        <v>47</v>
      </c>
      <c r="B32" s="34">
        <v>1175875</v>
      </c>
      <c r="C32" s="34">
        <v>1209676</v>
      </c>
      <c r="D32" s="34">
        <v>1247949</v>
      </c>
      <c r="E32" s="34">
        <v>1286285</v>
      </c>
      <c r="F32" s="34">
        <v>1316091</v>
      </c>
      <c r="G32" s="34">
        <v>1368124</v>
      </c>
      <c r="H32" s="34">
        <v>1415145</v>
      </c>
      <c r="I32" s="34">
        <v>1473507</v>
      </c>
      <c r="J32" s="34">
        <v>1542825</v>
      </c>
      <c r="K32" s="34">
        <v>1596154</v>
      </c>
      <c r="L32" s="34">
        <v>1637794</v>
      </c>
      <c r="M32" s="34">
        <v>1644092</v>
      </c>
      <c r="N32" s="34">
        <v>1665564</v>
      </c>
      <c r="O32" s="34">
        <v>1667220</v>
      </c>
      <c r="P32" s="34">
        <v>1679267</v>
      </c>
      <c r="Q32" s="34">
        <v>1691464</v>
      </c>
      <c r="R32" s="34">
        <v>1720248</v>
      </c>
      <c r="S32" s="34">
        <v>1762005</v>
      </c>
      <c r="T32" s="34">
        <v>1811397</v>
      </c>
      <c r="U32" s="34">
        <v>1834182</v>
      </c>
      <c r="V32" s="34">
        <v>1878743</v>
      </c>
      <c r="W32" s="34">
        <v>1901926</v>
      </c>
      <c r="DA32" s="58" t="s">
        <v>985</v>
      </c>
    </row>
    <row r="33" spans="1:105" ht="12" customHeight="1" x14ac:dyDescent="0.25">
      <c r="A33" s="28" t="s">
        <v>46</v>
      </c>
      <c r="B33" s="34">
        <v>772846</v>
      </c>
      <c r="C33" s="34">
        <v>798809</v>
      </c>
      <c r="D33" s="34">
        <v>827900</v>
      </c>
      <c r="E33" s="34">
        <v>857157</v>
      </c>
      <c r="F33" s="34">
        <v>880693</v>
      </c>
      <c r="G33" s="34">
        <v>916950</v>
      </c>
      <c r="H33" s="34">
        <v>966295</v>
      </c>
      <c r="I33" s="34">
        <v>1017384</v>
      </c>
      <c r="J33" s="34">
        <v>1053243</v>
      </c>
      <c r="K33" s="34">
        <v>1073564</v>
      </c>
      <c r="L33" s="34">
        <v>1112272</v>
      </c>
      <c r="M33" s="34">
        <v>1079094</v>
      </c>
      <c r="N33" s="34">
        <v>1094685</v>
      </c>
      <c r="O33" s="34">
        <v>1105178</v>
      </c>
      <c r="P33" s="34">
        <v>1119511</v>
      </c>
      <c r="Q33" s="34">
        <v>1108500</v>
      </c>
      <c r="R33" s="34">
        <v>1136278</v>
      </c>
      <c r="S33" s="34">
        <v>1136313</v>
      </c>
      <c r="T33" s="34">
        <v>1218677</v>
      </c>
      <c r="U33" s="34">
        <v>1220918</v>
      </c>
      <c r="V33" s="34">
        <v>1251908</v>
      </c>
      <c r="W33" s="34">
        <v>1269956</v>
      </c>
      <c r="DA33" s="58" t="s">
        <v>986</v>
      </c>
    </row>
    <row r="34" spans="1:105" ht="12" customHeight="1" x14ac:dyDescent="0.25">
      <c r="A34" s="28" t="s">
        <v>45</v>
      </c>
      <c r="B34" s="34">
        <v>504174</v>
      </c>
      <c r="C34" s="34">
        <v>537681</v>
      </c>
      <c r="D34" s="34">
        <v>574062</v>
      </c>
      <c r="E34" s="34">
        <v>611241</v>
      </c>
      <c r="F34" s="34">
        <v>644616</v>
      </c>
      <c r="G34" s="34">
        <v>683332</v>
      </c>
      <c r="H34" s="34">
        <v>726212</v>
      </c>
      <c r="I34" s="34">
        <v>804012</v>
      </c>
      <c r="J34" s="34">
        <v>876092</v>
      </c>
      <c r="K34" s="34">
        <v>901593</v>
      </c>
      <c r="L34" s="34">
        <v>979615</v>
      </c>
      <c r="M34" s="34">
        <v>994260</v>
      </c>
      <c r="N34" s="34">
        <v>1020222</v>
      </c>
      <c r="O34" s="34">
        <v>1041583</v>
      </c>
      <c r="P34" s="34">
        <v>1067682</v>
      </c>
      <c r="Q34" s="34">
        <v>1105020</v>
      </c>
      <c r="R34" s="34">
        <v>1132761</v>
      </c>
      <c r="S34" s="34">
        <v>1165081</v>
      </c>
      <c r="T34" s="34">
        <v>1216830</v>
      </c>
      <c r="U34" s="34">
        <v>1222788</v>
      </c>
      <c r="V34" s="34">
        <v>1254787</v>
      </c>
      <c r="W34" s="34">
        <v>1273600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792521.92786770477</v>
      </c>
      <c r="C36" s="34">
        <v>968365.05825771741</v>
      </c>
      <c r="D36" s="34">
        <v>1125041.9044711976</v>
      </c>
      <c r="E36" s="34">
        <v>1296110.0458951592</v>
      </c>
      <c r="F36" s="34">
        <v>1412569.2783530317</v>
      </c>
      <c r="G36" s="34">
        <v>1563189.8964052664</v>
      </c>
      <c r="H36" s="34">
        <v>1748832.113919324</v>
      </c>
      <c r="I36" s="34">
        <v>1947147.9356036012</v>
      </c>
      <c r="J36" s="34">
        <v>2191248.9840505659</v>
      </c>
      <c r="K36" s="34">
        <v>2484229.8190130629</v>
      </c>
      <c r="L36" s="34">
        <v>2687500.212083478</v>
      </c>
      <c r="M36" s="34">
        <v>2881745.4870233196</v>
      </c>
      <c r="N36" s="34">
        <v>3088949.7596189342</v>
      </c>
      <c r="O36" s="34">
        <v>3365530.7126547773</v>
      </c>
      <c r="P36" s="34">
        <v>3713102.504999632</v>
      </c>
      <c r="Q36" s="34">
        <v>4326026.2860540655</v>
      </c>
      <c r="R36" s="34">
        <v>4679717.8178347321</v>
      </c>
      <c r="S36" s="34">
        <v>5105261.3405655753</v>
      </c>
      <c r="T36" s="34">
        <v>5553775.4783938834</v>
      </c>
      <c r="U36" s="34">
        <v>5934634.5157066137</v>
      </c>
      <c r="V36" s="34">
        <v>6330738.7290459964</v>
      </c>
      <c r="W36" s="34">
        <v>6657383.0399829736</v>
      </c>
      <c r="DA36" s="58" t="s">
        <v>988</v>
      </c>
    </row>
    <row r="37" spans="1:105" ht="12" customHeight="1" x14ac:dyDescent="0.25">
      <c r="A37" s="28" t="s">
        <v>27</v>
      </c>
      <c r="B37" s="34">
        <v>448995.23845785332</v>
      </c>
      <c r="C37" s="34">
        <v>483980.21261984913</v>
      </c>
      <c r="D37" s="34">
        <v>541770.11082824133</v>
      </c>
      <c r="E37" s="34">
        <v>627888.81924327486</v>
      </c>
      <c r="F37" s="34">
        <v>714226.20093788765</v>
      </c>
      <c r="G37" s="34">
        <v>846425.16646624915</v>
      </c>
      <c r="H37" s="34">
        <v>939126.57489669218</v>
      </c>
      <c r="I37" s="34">
        <v>1073812.863282226</v>
      </c>
      <c r="J37" s="34">
        <v>1228630.6261388541</v>
      </c>
      <c r="K37" s="34">
        <v>1397690.2596474374</v>
      </c>
      <c r="L37" s="34">
        <v>1539105.2158585796</v>
      </c>
      <c r="M37" s="34">
        <v>1699449.515864237</v>
      </c>
      <c r="N37" s="34">
        <v>1890512.0751252447</v>
      </c>
      <c r="O37" s="34">
        <v>2140630.1001510452</v>
      </c>
      <c r="P37" s="34">
        <v>2487775.2712605651</v>
      </c>
      <c r="Q37" s="34">
        <v>3009255.992435276</v>
      </c>
      <c r="R37" s="34">
        <v>3397315.7015957977</v>
      </c>
      <c r="S37" s="34">
        <v>3742731.607742561</v>
      </c>
      <c r="T37" s="34">
        <v>4141024.6552495807</v>
      </c>
      <c r="U37" s="34">
        <v>4526506.032575082</v>
      </c>
      <c r="V37" s="34">
        <v>4889278.3015009547</v>
      </c>
      <c r="W37" s="34">
        <v>5156088.6001488157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17664252.127431743</v>
      </c>
      <c r="C39" s="35">
        <v>18333804.996290699</v>
      </c>
      <c r="D39" s="35">
        <v>19091219.538458373</v>
      </c>
      <c r="E39" s="35">
        <v>19870529.113667358</v>
      </c>
      <c r="F39" s="35">
        <v>20540580.305352703</v>
      </c>
      <c r="G39" s="35">
        <v>21608241.963023368</v>
      </c>
      <c r="H39" s="35">
        <v>22459961.863408297</v>
      </c>
      <c r="I39" s="35">
        <v>23720908.809240714</v>
      </c>
      <c r="J39" s="35">
        <v>25202308.04836091</v>
      </c>
      <c r="K39" s="35">
        <v>26652904.691910341</v>
      </c>
      <c r="L39" s="35">
        <v>27671526.534223218</v>
      </c>
      <c r="M39" s="35">
        <v>27820827.377822209</v>
      </c>
      <c r="N39" s="35">
        <v>28270689.490875006</v>
      </c>
      <c r="O39" s="35">
        <v>28606289.319258239</v>
      </c>
      <c r="P39" s="35">
        <v>28400706.803396389</v>
      </c>
      <c r="Q39" s="35">
        <v>29186742.916247234</v>
      </c>
      <c r="R39" s="35">
        <v>30472744.724941891</v>
      </c>
      <c r="S39" s="35">
        <v>31141098.124452334</v>
      </c>
      <c r="T39" s="35">
        <v>32311049.01316556</v>
      </c>
      <c r="U39" s="35">
        <v>33473762.4818714</v>
      </c>
      <c r="V39" s="35">
        <v>34627725.881149866</v>
      </c>
      <c r="W39" s="35">
        <v>35225357.93821089</v>
      </c>
      <c r="DA39" s="59" t="s">
        <v>990</v>
      </c>
    </row>
    <row r="40" spans="1:105" ht="12" customHeight="1" x14ac:dyDescent="0.25">
      <c r="A40" s="32" t="s">
        <v>25</v>
      </c>
      <c r="B40" s="36">
        <v>618609.78698079509</v>
      </c>
      <c r="C40" s="36">
        <v>686907.21395070653</v>
      </c>
      <c r="D40" s="36">
        <v>751564.92339570553</v>
      </c>
      <c r="E40" s="36">
        <v>810379.49460934964</v>
      </c>
      <c r="F40" s="36">
        <v>846459.47308127023</v>
      </c>
      <c r="G40" s="36">
        <v>904060.717331419</v>
      </c>
      <c r="H40" s="36">
        <v>974389.48411825078</v>
      </c>
      <c r="I40" s="36">
        <v>1080309.0707012583</v>
      </c>
      <c r="J40" s="36">
        <v>1193345.1244535914</v>
      </c>
      <c r="K40" s="36">
        <v>1326748.5365231461</v>
      </c>
      <c r="L40" s="36">
        <v>1409661.9085283088</v>
      </c>
      <c r="M40" s="36">
        <v>1462616.5107547375</v>
      </c>
      <c r="N40" s="36">
        <v>1538120.4166661461</v>
      </c>
      <c r="O40" s="36">
        <v>1592680.1888048563</v>
      </c>
      <c r="P40" s="36">
        <v>1604616.2456860826</v>
      </c>
      <c r="Q40" s="36">
        <v>1700280.0610164308</v>
      </c>
      <c r="R40" s="36">
        <v>1778231.3518972835</v>
      </c>
      <c r="S40" s="36">
        <v>1825195.6286522581</v>
      </c>
      <c r="T40" s="36">
        <v>1897286.3419460889</v>
      </c>
      <c r="U40" s="36">
        <v>1966940.5917122299</v>
      </c>
      <c r="V40" s="36">
        <v>2037960.5421413388</v>
      </c>
      <c r="W40" s="36">
        <v>2066366.633332124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125464.09687691368</v>
      </c>
      <c r="D44" s="37">
        <v>131915.04078276129</v>
      </c>
      <c r="E44" s="37">
        <v>129692.89214255987</v>
      </c>
      <c r="F44" s="37">
        <v>112070.6825223323</v>
      </c>
      <c r="G44" s="37">
        <v>138119.44369114051</v>
      </c>
      <c r="H44" s="37">
        <v>107158.20762239536</v>
      </c>
      <c r="I44" s="37">
        <v>168566.00649516797</v>
      </c>
      <c r="J44" s="37">
        <v>225446.872695514</v>
      </c>
      <c r="K44" s="37">
        <v>193844.83881780412</v>
      </c>
      <c r="L44" s="37">
        <v>139782.93766606459</v>
      </c>
      <c r="M44" s="37">
        <v>91113.202255326323</v>
      </c>
      <c r="N44" s="37">
        <v>123017.66581298131</v>
      </c>
      <c r="O44" s="37">
        <v>115274.361780148</v>
      </c>
      <c r="P44" s="37">
        <v>172667.32381304773</v>
      </c>
      <c r="Q44" s="37">
        <v>184439.58578438731</v>
      </c>
      <c r="R44" s="37">
        <v>205593.18178475136</v>
      </c>
      <c r="S44" s="37">
        <v>222084.14612400392</v>
      </c>
      <c r="T44" s="37">
        <v>297951.51333269943</v>
      </c>
      <c r="U44" s="37">
        <v>210355.09687691368</v>
      </c>
      <c r="V44" s="37">
        <v>235466.04078276129</v>
      </c>
      <c r="W44" s="37">
        <v>197768.89214255987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105350.2962130534</v>
      </c>
      <c r="D45" s="37">
        <v>110746.03846802795</v>
      </c>
      <c r="E45" s="37">
        <v>111744.70676279324</v>
      </c>
      <c r="F45" s="37">
        <v>104162.45506933029</v>
      </c>
      <c r="G45" s="37">
        <v>127349.43934748624</v>
      </c>
      <c r="H45" s="37">
        <v>123309.81757063931</v>
      </c>
      <c r="I45" s="37">
        <v>135635.74975169403</v>
      </c>
      <c r="J45" s="37">
        <v>147589.39796941262</v>
      </c>
      <c r="K45" s="37">
        <v>132610.92639508704</v>
      </c>
      <c r="L45" s="37">
        <v>121945.50131955394</v>
      </c>
      <c r="M45" s="37">
        <v>87640.291180559667</v>
      </c>
      <c r="N45" s="37">
        <v>103864.46659047832</v>
      </c>
      <c r="O45" s="37">
        <v>85112.200364386896</v>
      </c>
      <c r="P45" s="37">
        <v>96580.667548503494</v>
      </c>
      <c r="Q45" s="37">
        <v>97822.045448993333</v>
      </c>
      <c r="R45" s="37">
        <v>134134.2962130534</v>
      </c>
      <c r="S45" s="37">
        <v>152503.03846802795</v>
      </c>
      <c r="T45" s="37">
        <v>161136.70676279324</v>
      </c>
      <c r="U45" s="37">
        <v>126947.45506933029</v>
      </c>
      <c r="V45" s="37">
        <v>171910.43934748624</v>
      </c>
      <c r="W45" s="37">
        <v>146492.81757063931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75756.095896406332</v>
      </c>
      <c r="D46" s="37">
        <v>81156.630515252706</v>
      </c>
      <c r="E46" s="37">
        <v>83698.88259735133</v>
      </c>
      <c r="F46" s="37">
        <v>80462.585761321126</v>
      </c>
      <c r="G46" s="37">
        <v>95781.689666016493</v>
      </c>
      <c r="H46" s="37">
        <v>111586.36987050786</v>
      </c>
      <c r="I46" s="37">
        <v>116171.03814406588</v>
      </c>
      <c r="J46" s="37">
        <v>103911.35324668919</v>
      </c>
      <c r="K46" s="37">
        <v>91479.232201651321</v>
      </c>
      <c r="L46" s="37">
        <v>113113.86208252062</v>
      </c>
      <c r="M46" s="37">
        <v>44623.712338134879</v>
      </c>
      <c r="N46" s="37">
        <v>96943.547680082265</v>
      </c>
      <c r="O46" s="37">
        <v>86249.095896406332</v>
      </c>
      <c r="P46" s="37">
        <v>95489.630515252706</v>
      </c>
      <c r="Q46" s="37">
        <v>72687.88259735133</v>
      </c>
      <c r="R46" s="37">
        <v>108240.58576132113</v>
      </c>
      <c r="S46" s="37">
        <v>95816.689666016493</v>
      </c>
      <c r="T46" s="37">
        <v>193950.36987050786</v>
      </c>
      <c r="U46" s="37">
        <v>118412.038144066</v>
      </c>
      <c r="V46" s="37">
        <v>134901.35324668931</v>
      </c>
      <c r="W46" s="37">
        <v>109527.2322016512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56550.231507069664</v>
      </c>
      <c r="D47" s="37">
        <v>60618.745988450421</v>
      </c>
      <c r="E47" s="37">
        <v>62673.181682825671</v>
      </c>
      <c r="F47" s="37">
        <v>60190.748460547067</v>
      </c>
      <c r="G47" s="37">
        <v>66921.82258514897</v>
      </c>
      <c r="H47" s="37">
        <v>72547.955338833272</v>
      </c>
      <c r="I47" s="37">
        <v>109005.88209508371</v>
      </c>
      <c r="J47" s="37">
        <v>104903.53186158463</v>
      </c>
      <c r="K47" s="37">
        <v>60026.037317826645</v>
      </c>
      <c r="L47" s="37">
        <v>114336.74537304032</v>
      </c>
      <c r="M47" s="37">
        <v>52842.22827143257</v>
      </c>
      <c r="N47" s="37">
        <v>66139.295273095835</v>
      </c>
      <c r="O47" s="37">
        <v>63621.004940431332</v>
      </c>
      <c r="P47" s="37">
        <v>70549.678061476909</v>
      </c>
      <c r="Q47" s="37">
        <v>84092.911243152805</v>
      </c>
      <c r="R47" s="37">
        <v>84291.231507069664</v>
      </c>
      <c r="S47" s="37">
        <v>92938.745988450479</v>
      </c>
      <c r="T47" s="37">
        <v>114422.18168282555</v>
      </c>
      <c r="U47" s="37">
        <v>66148.748460547067</v>
      </c>
      <c r="V47" s="37">
        <v>98920.82258514897</v>
      </c>
      <c r="W47" s="37">
        <v>91360.955338833388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251104.33551401366</v>
      </c>
      <c r="D49" s="37">
        <v>237749.52177985688</v>
      </c>
      <c r="E49" s="37">
        <v>258401.03375091264</v>
      </c>
      <c r="F49" s="37">
        <v>210535.73886287375</v>
      </c>
      <c r="G49" s="37">
        <v>251961.46251020534</v>
      </c>
      <c r="H49" s="37">
        <v>294808.33292274643</v>
      </c>
      <c r="I49" s="37">
        <v>315911.4546905288</v>
      </c>
      <c r="J49" s="37">
        <v>370777.10401942814</v>
      </c>
      <c r="K49" s="37">
        <v>544085.17047651066</v>
      </c>
      <c r="L49" s="37">
        <v>441019.91485027177</v>
      </c>
      <c r="M49" s="37">
        <v>452646.30869075423</v>
      </c>
      <c r="N49" s="37">
        <v>417740.01145848818</v>
      </c>
      <c r="O49" s="37">
        <v>528542.41554604843</v>
      </c>
      <c r="P49" s="37">
        <v>642380.12526760111</v>
      </c>
      <c r="Q49" s="37">
        <v>928835.23574496247</v>
      </c>
      <c r="R49" s="37">
        <v>724468.63580009481</v>
      </c>
      <c r="S49" s="37">
        <v>969628.69320735382</v>
      </c>
      <c r="T49" s="37">
        <v>889534.0526785804</v>
      </c>
      <c r="U49" s="37">
        <v>833505.34600348398</v>
      </c>
      <c r="V49" s="37">
        <v>813844.22479787096</v>
      </c>
      <c r="W49" s="37">
        <v>855186.72648302559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118749.89157209138</v>
      </c>
      <c r="D50" s="37">
        <v>144468.73896623467</v>
      </c>
      <c r="E50" s="37">
        <v>175812.83893438027</v>
      </c>
      <c r="F50" s="37">
        <v>179151.6946143863</v>
      </c>
      <c r="G50" s="37">
        <v>228242.00237915653</v>
      </c>
      <c r="H50" s="37">
        <v>211451.30000253441</v>
      </c>
      <c r="I50" s="37">
        <v>279155.02735176845</v>
      </c>
      <c r="J50" s="37">
        <v>330630.60179100838</v>
      </c>
      <c r="K50" s="37">
        <v>348211.32812296972</v>
      </c>
      <c r="L50" s="37">
        <v>369656.95859029889</v>
      </c>
      <c r="M50" s="37">
        <v>371795.60000819177</v>
      </c>
      <c r="N50" s="37">
        <v>470217.58661277615</v>
      </c>
      <c r="O50" s="37">
        <v>580748.62681680894</v>
      </c>
      <c r="P50" s="37">
        <v>695356.49923248962</v>
      </c>
      <c r="Q50" s="37">
        <v>891137.67976500979</v>
      </c>
      <c r="R50" s="37">
        <v>759855.30916871363</v>
      </c>
      <c r="S50" s="37">
        <v>815633.49275953975</v>
      </c>
      <c r="T50" s="37">
        <v>979041.67432382889</v>
      </c>
      <c r="U50" s="37">
        <v>1080837.8765579909</v>
      </c>
      <c r="V50" s="37">
        <v>1253909.9486908824</v>
      </c>
      <c r="W50" s="37">
        <v>1026665.6078165746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4921577.8813557923</v>
      </c>
      <c r="D52" s="38">
        <v>5050142.3348909058</v>
      </c>
      <c r="E52" s="38">
        <v>5168920.4278288856</v>
      </c>
      <c r="F52" s="38">
        <v>5104252.8617033511</v>
      </c>
      <c r="G52" s="38">
        <v>5705230.046971418</v>
      </c>
      <c r="H52" s="38">
        <v>5645583.488621518</v>
      </c>
      <c r="I52" s="38">
        <v>6382385.862298701</v>
      </c>
      <c r="J52" s="38">
        <v>6729601.4583141059</v>
      </c>
      <c r="K52" s="38">
        <v>6948144.5802181438</v>
      </c>
      <c r="L52" s="38">
        <v>6819754.8836137168</v>
      </c>
      <c r="M52" s="38">
        <v>6200195.2371873967</v>
      </c>
      <c r="N52" s="38">
        <v>6112427.8664870784</v>
      </c>
      <c r="O52" s="38">
        <v>4681798.0931281634</v>
      </c>
      <c r="P52" s="38">
        <v>4135011.1331746615</v>
      </c>
      <c r="Q52" s="38">
        <v>5826735.2029337771</v>
      </c>
      <c r="R52" s="38">
        <v>5351362.9003333487</v>
      </c>
      <c r="S52" s="38">
        <v>3845505.7503430843</v>
      </c>
      <c r="T52" s="38">
        <v>4179572.7104604281</v>
      </c>
      <c r="U52" s="38">
        <v>3788460.3149442114</v>
      </c>
      <c r="V52" s="38">
        <v>3357851.0358012542</v>
      </c>
      <c r="W52" s="38">
        <v>2427678.8553459793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141076.15453428985</v>
      </c>
      <c r="D53" s="39">
        <v>138691.48929546843</v>
      </c>
      <c r="E53" s="39">
        <v>134125.0464359459</v>
      </c>
      <c r="F53" s="39">
        <v>112689.16538179258</v>
      </c>
      <c r="G53" s="39">
        <v>135531.53882959031</v>
      </c>
      <c r="H53" s="39">
        <v>149602.95123135997</v>
      </c>
      <c r="I53" s="39">
        <v>186560.83596182009</v>
      </c>
      <c r="J53" s="39">
        <v>195067.94278332416</v>
      </c>
      <c r="K53" s="39">
        <v>274479.56660384452</v>
      </c>
      <c r="L53" s="39">
        <v>221604.86130063119</v>
      </c>
      <c r="M53" s="39">
        <v>187079.64866237459</v>
      </c>
      <c r="N53" s="39">
        <v>188193.07129320106</v>
      </c>
      <c r="O53" s="39">
        <v>190091.31096830056</v>
      </c>
      <c r="P53" s="39">
        <v>161539.00811258634</v>
      </c>
      <c r="Q53" s="39">
        <v>282224.6512921683</v>
      </c>
      <c r="R53" s="39">
        <v>273019.23366417689</v>
      </c>
      <c r="S53" s="39">
        <v>321443.84335881914</v>
      </c>
      <c r="T53" s="39">
        <v>293695.57459446206</v>
      </c>
      <c r="U53" s="39">
        <v>256733.89842851553</v>
      </c>
      <c r="V53" s="39">
        <v>259213.02172230999</v>
      </c>
      <c r="W53" s="39">
        <v>218497.40215908573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118612.09687691368</v>
      </c>
      <c r="D57" s="37">
        <v>119375.04078276129</v>
      </c>
      <c r="E57" s="37">
        <v>120142.89214255987</v>
      </c>
      <c r="F57" s="37">
        <v>120915.6825223323</v>
      </c>
      <c r="G57" s="37">
        <v>121693.44369114051</v>
      </c>
      <c r="H57" s="37">
        <v>122476.20762239536</v>
      </c>
      <c r="I57" s="37">
        <v>123264.00649516797</v>
      </c>
      <c r="J57" s="37">
        <v>124056.872695514</v>
      </c>
      <c r="K57" s="37">
        <v>124854.83881780412</v>
      </c>
      <c r="L57" s="37">
        <v>125657.93766606459</v>
      </c>
      <c r="M57" s="37">
        <v>126466.20225532632</v>
      </c>
      <c r="N57" s="37">
        <v>127279.66581298131</v>
      </c>
      <c r="O57" s="37">
        <v>128098.361780148</v>
      </c>
      <c r="P57" s="37">
        <v>128922.32381304773</v>
      </c>
      <c r="Q57" s="37">
        <v>129751.58578438731</v>
      </c>
      <c r="R57" s="37">
        <v>130586.18178475136</v>
      </c>
      <c r="S57" s="37">
        <v>131426.14612400392</v>
      </c>
      <c r="T57" s="37">
        <v>132271.51333269943</v>
      </c>
      <c r="U57" s="37">
        <v>125464.09687691368</v>
      </c>
      <c r="V57" s="37">
        <v>131915.04078276129</v>
      </c>
      <c r="W57" s="37">
        <v>129692.89214255987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71549.2962130534</v>
      </c>
      <c r="D58" s="37">
        <v>72473.038468027953</v>
      </c>
      <c r="E58" s="37">
        <v>73408.706762793241</v>
      </c>
      <c r="F58" s="37">
        <v>74356.455069330288</v>
      </c>
      <c r="G58" s="37">
        <v>75316.439347486245</v>
      </c>
      <c r="H58" s="37">
        <v>76288.817570639309</v>
      </c>
      <c r="I58" s="37">
        <v>77273.749751694035</v>
      </c>
      <c r="J58" s="37">
        <v>78271.397969412617</v>
      </c>
      <c r="K58" s="37">
        <v>79281.926395087037</v>
      </c>
      <c r="L58" s="37">
        <v>80305.501319553936</v>
      </c>
      <c r="M58" s="37">
        <v>81342.291180559667</v>
      </c>
      <c r="N58" s="37">
        <v>82392.466590478318</v>
      </c>
      <c r="O58" s="37">
        <v>83456.200364386896</v>
      </c>
      <c r="P58" s="37">
        <v>84533.667548503494</v>
      </c>
      <c r="Q58" s="37">
        <v>85625.045448993333</v>
      </c>
      <c r="R58" s="37">
        <v>105350.2962130534</v>
      </c>
      <c r="S58" s="37">
        <v>110746.03846802795</v>
      </c>
      <c r="T58" s="37">
        <v>111744.70676279324</v>
      </c>
      <c r="U58" s="37">
        <v>104162.45506933029</v>
      </c>
      <c r="V58" s="37">
        <v>127349.43934748624</v>
      </c>
      <c r="W58" s="37">
        <v>123309.81757063931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49793.095896406332</v>
      </c>
      <c r="D59" s="37">
        <v>52065.630515252706</v>
      </c>
      <c r="E59" s="37">
        <v>54441.88259735133</v>
      </c>
      <c r="F59" s="37">
        <v>56926.585761321126</v>
      </c>
      <c r="G59" s="37">
        <v>59524.689666016493</v>
      </c>
      <c r="H59" s="37">
        <v>62241.369870507857</v>
      </c>
      <c r="I59" s="37">
        <v>65082.038144065998</v>
      </c>
      <c r="J59" s="37">
        <v>68052.353246689308</v>
      </c>
      <c r="K59" s="37">
        <v>71158.232201651204</v>
      </c>
      <c r="L59" s="37">
        <v>74405.8620825205</v>
      </c>
      <c r="M59" s="37">
        <v>77801.712338134879</v>
      </c>
      <c r="N59" s="37">
        <v>81352.547680082265</v>
      </c>
      <c r="O59" s="37">
        <v>75756.095896406332</v>
      </c>
      <c r="P59" s="37">
        <v>81156.630515252706</v>
      </c>
      <c r="Q59" s="37">
        <v>83698.882597351447</v>
      </c>
      <c r="R59" s="37">
        <v>80462.585761321243</v>
      </c>
      <c r="S59" s="37">
        <v>95781.689666016493</v>
      </c>
      <c r="T59" s="37">
        <v>111586.36987050786</v>
      </c>
      <c r="U59" s="37">
        <v>116171.038144066</v>
      </c>
      <c r="V59" s="37">
        <v>103911.35324668931</v>
      </c>
      <c r="W59" s="37">
        <v>91479.232201651204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23043.231507069664</v>
      </c>
      <c r="D60" s="37">
        <v>24237.745988450479</v>
      </c>
      <c r="E60" s="37">
        <v>25494.181682825671</v>
      </c>
      <c r="F60" s="37">
        <v>26815.748460547067</v>
      </c>
      <c r="G60" s="37">
        <v>28205.82258514897</v>
      </c>
      <c r="H60" s="37">
        <v>29667.955338833272</v>
      </c>
      <c r="I60" s="37">
        <v>31205.882095083711</v>
      </c>
      <c r="J60" s="37">
        <v>32823.531861584634</v>
      </c>
      <c r="K60" s="37">
        <v>34525.037317826645</v>
      </c>
      <c r="L60" s="37">
        <v>36314.745373040321</v>
      </c>
      <c r="M60" s="37">
        <v>38197.22827143257</v>
      </c>
      <c r="N60" s="37">
        <v>40177.295273095835</v>
      </c>
      <c r="O60" s="37">
        <v>42260.004940431332</v>
      </c>
      <c r="P60" s="37">
        <v>44450.678061476909</v>
      </c>
      <c r="Q60" s="37">
        <v>46754.911243152805</v>
      </c>
      <c r="R60" s="37">
        <v>56550.231507069664</v>
      </c>
      <c r="S60" s="37">
        <v>60618.745988450479</v>
      </c>
      <c r="T60" s="37">
        <v>62673.181682825554</v>
      </c>
      <c r="U60" s="37">
        <v>60190.748460547067</v>
      </c>
      <c r="V60" s="37">
        <v>66921.82258514897</v>
      </c>
      <c r="W60" s="37">
        <v>72547.955338833388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75261.205124001019</v>
      </c>
      <c r="D62" s="37">
        <v>81072.675566376653</v>
      </c>
      <c r="E62" s="37">
        <v>87332.892326951027</v>
      </c>
      <c r="F62" s="37">
        <v>94076.506405001273</v>
      </c>
      <c r="G62" s="37">
        <v>101340.8444579707</v>
      </c>
      <c r="H62" s="37">
        <v>109166.11540868878</v>
      </c>
      <c r="I62" s="37">
        <v>117595.63300625165</v>
      </c>
      <c r="J62" s="37">
        <v>126676.05557246367</v>
      </c>
      <c r="K62" s="37">
        <v>251104.33551401366</v>
      </c>
      <c r="L62" s="37">
        <v>237749.52177985664</v>
      </c>
      <c r="M62" s="37">
        <v>258401.03375091264</v>
      </c>
      <c r="N62" s="37">
        <v>210535.73886287352</v>
      </c>
      <c r="O62" s="37">
        <v>251961.46251020534</v>
      </c>
      <c r="P62" s="37">
        <v>294808.33292274643</v>
      </c>
      <c r="Q62" s="37">
        <v>315911.45469052903</v>
      </c>
      <c r="R62" s="37">
        <v>370777.1040194286</v>
      </c>
      <c r="S62" s="37">
        <v>544085.17047651112</v>
      </c>
      <c r="T62" s="37">
        <v>441019.91485027224</v>
      </c>
      <c r="U62" s="37">
        <v>452646.30869075377</v>
      </c>
      <c r="V62" s="37">
        <v>417740.01145848818</v>
      </c>
      <c r="W62" s="37">
        <v>528542.41554604843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83764.917410095572</v>
      </c>
      <c r="D63" s="37">
        <v>86678.840757842408</v>
      </c>
      <c r="E63" s="37">
        <v>89694.1305193468</v>
      </c>
      <c r="F63" s="37">
        <v>92814.312919773511</v>
      </c>
      <c r="G63" s="37">
        <v>96043.036850795033</v>
      </c>
      <c r="H63" s="37">
        <v>118749.89157209138</v>
      </c>
      <c r="I63" s="37">
        <v>144468.73896623449</v>
      </c>
      <c r="J63" s="37">
        <v>175812.83893438033</v>
      </c>
      <c r="K63" s="37">
        <v>179151.69461438642</v>
      </c>
      <c r="L63" s="37">
        <v>228242.00237915665</v>
      </c>
      <c r="M63" s="37">
        <v>211451.30000253441</v>
      </c>
      <c r="N63" s="37">
        <v>279155.02735176845</v>
      </c>
      <c r="O63" s="37">
        <v>330630.60179100838</v>
      </c>
      <c r="P63" s="37">
        <v>348211.32812296972</v>
      </c>
      <c r="Q63" s="37">
        <v>369656.95859029889</v>
      </c>
      <c r="R63" s="37">
        <v>371795.60000819201</v>
      </c>
      <c r="S63" s="37">
        <v>470217.58661277592</v>
      </c>
      <c r="T63" s="37">
        <v>580748.62681680918</v>
      </c>
      <c r="U63" s="37">
        <v>695356.49923248962</v>
      </c>
      <c r="V63" s="37">
        <v>891137.67976500932</v>
      </c>
      <c r="W63" s="37">
        <v>759855.30916871317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4252025.0124968365</v>
      </c>
      <c r="D65" s="38">
        <v>4292727.792723231</v>
      </c>
      <c r="E65" s="38">
        <v>4389610.8526199013</v>
      </c>
      <c r="F65" s="38">
        <v>4434201.6700180061</v>
      </c>
      <c r="G65" s="38">
        <v>4637568.3893007524</v>
      </c>
      <c r="H65" s="38">
        <v>4793863.588236589</v>
      </c>
      <c r="I65" s="38">
        <v>5121438.9164662845</v>
      </c>
      <c r="J65" s="38">
        <v>5248202.2191939093</v>
      </c>
      <c r="K65" s="38">
        <v>5497547.9366687126</v>
      </c>
      <c r="L65" s="38">
        <v>5801133.0413008407</v>
      </c>
      <c r="M65" s="38">
        <v>6050894.3935884051</v>
      </c>
      <c r="N65" s="38">
        <v>5662565.7534342855</v>
      </c>
      <c r="O65" s="38">
        <v>4346198.26474493</v>
      </c>
      <c r="P65" s="38">
        <v>4340593.6490365118</v>
      </c>
      <c r="Q65" s="38">
        <v>5040699.0900829285</v>
      </c>
      <c r="R65" s="38">
        <v>4065361.091638688</v>
      </c>
      <c r="S65" s="38">
        <v>3177152.3508326449</v>
      </c>
      <c r="T65" s="38">
        <v>3009621.8217472024</v>
      </c>
      <c r="U65" s="38">
        <v>2625746.846238371</v>
      </c>
      <c r="V65" s="38">
        <v>2203887.6365227923</v>
      </c>
      <c r="W65" s="38">
        <v>1830046.7982849553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72778.727564378409</v>
      </c>
      <c r="D66" s="39">
        <v>74033.779850469436</v>
      </c>
      <c r="E66" s="39">
        <v>75310.475222301786</v>
      </c>
      <c r="F66" s="39">
        <v>76609.186909871991</v>
      </c>
      <c r="G66" s="39">
        <v>77930.294579441543</v>
      </c>
      <c r="H66" s="39">
        <v>79274.184444528189</v>
      </c>
      <c r="I66" s="39">
        <v>80641.249378812499</v>
      </c>
      <c r="J66" s="39">
        <v>82031.889030990889</v>
      </c>
      <c r="K66" s="39">
        <v>141076.15453428985</v>
      </c>
      <c r="L66" s="39">
        <v>138691.48929546843</v>
      </c>
      <c r="M66" s="39">
        <v>134125.0464359459</v>
      </c>
      <c r="N66" s="39">
        <v>112689.16538179247</v>
      </c>
      <c r="O66" s="39">
        <v>135531.53882959043</v>
      </c>
      <c r="P66" s="39">
        <v>149602.95123135997</v>
      </c>
      <c r="Q66" s="39">
        <v>186560.83596182009</v>
      </c>
      <c r="R66" s="39">
        <v>195067.94278332428</v>
      </c>
      <c r="S66" s="39">
        <v>274479.56660384475</v>
      </c>
      <c r="T66" s="39">
        <v>221604.86130063119</v>
      </c>
      <c r="U66" s="39">
        <v>187079.64866237435</v>
      </c>
      <c r="V66" s="39">
        <v>188193.0712932013</v>
      </c>
      <c r="W66" s="39">
        <v>190091.31096830033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8759.9999999999927</v>
      </c>
      <c r="C70" s="40">
        <v>8759.9999999999964</v>
      </c>
      <c r="D70" s="40">
        <v>8759.9999999999945</v>
      </c>
      <c r="E70" s="40">
        <v>8759.9999999999945</v>
      </c>
      <c r="F70" s="40">
        <v>8759.9999999999945</v>
      </c>
      <c r="G70" s="40">
        <v>8759.9999999999945</v>
      </c>
      <c r="H70" s="40">
        <v>8759.9999999999964</v>
      </c>
      <c r="I70" s="40">
        <v>8759.9999999999964</v>
      </c>
      <c r="J70" s="40">
        <v>8759.9999999999945</v>
      </c>
      <c r="K70" s="40">
        <v>8759.9999999999909</v>
      </c>
      <c r="L70" s="40">
        <v>8759.9999999999945</v>
      </c>
      <c r="M70" s="40">
        <v>8759.9999999999982</v>
      </c>
      <c r="N70" s="40">
        <v>8759.9999999999927</v>
      </c>
      <c r="O70" s="40">
        <v>8760</v>
      </c>
      <c r="P70" s="40">
        <v>8759.9999999999945</v>
      </c>
      <c r="Q70" s="40">
        <v>8759.9999999999964</v>
      </c>
      <c r="R70" s="40">
        <v>8759.9999999999982</v>
      </c>
      <c r="S70" s="40">
        <v>8759.9999999999982</v>
      </c>
      <c r="T70" s="40">
        <v>8759.9999999999964</v>
      </c>
      <c r="U70" s="40">
        <v>8759.9999999999982</v>
      </c>
      <c r="V70" s="40">
        <v>8759.9999999999982</v>
      </c>
      <c r="W70" s="40">
        <v>8759.9999999999982</v>
      </c>
      <c r="DA70" s="58" t="s">
        <v>1008</v>
      </c>
    </row>
    <row r="71" spans="1:105" ht="12" customHeight="1" x14ac:dyDescent="0.25">
      <c r="A71" s="28" t="s">
        <v>47</v>
      </c>
      <c r="B71" s="40">
        <v>440.38645726727975</v>
      </c>
      <c r="C71" s="40">
        <v>432.30547925238949</v>
      </c>
      <c r="D71" s="40">
        <v>431.71448223533412</v>
      </c>
      <c r="E71" s="40">
        <v>434.07186740746369</v>
      </c>
      <c r="F71" s="40">
        <v>433.99669885383804</v>
      </c>
      <c r="G71" s="40">
        <v>431.40432346522522</v>
      </c>
      <c r="H71" s="40">
        <v>432.12365091942371</v>
      </c>
      <c r="I71" s="40">
        <v>431.82154996844542</v>
      </c>
      <c r="J71" s="40">
        <v>429.7896058107612</v>
      </c>
      <c r="K71" s="40">
        <v>427.67709788218843</v>
      </c>
      <c r="L71" s="40">
        <v>426.02318840334055</v>
      </c>
      <c r="M71" s="40">
        <v>423.82991804498278</v>
      </c>
      <c r="N71" s="40">
        <v>421.29247169083101</v>
      </c>
      <c r="O71" s="40">
        <v>418.53808833196348</v>
      </c>
      <c r="P71" s="40">
        <v>415.6209346751275</v>
      </c>
      <c r="Q71" s="40">
        <v>419.61561877961827</v>
      </c>
      <c r="R71" s="40">
        <v>423.10704661851298</v>
      </c>
      <c r="S71" s="40">
        <v>428.84536285860446</v>
      </c>
      <c r="T71" s="40">
        <v>427.37197857811913</v>
      </c>
      <c r="U71" s="40">
        <v>426.01924659213842</v>
      </c>
      <c r="V71" s="40">
        <v>425.79468159879207</v>
      </c>
      <c r="W71" s="40">
        <v>424.83747322208166</v>
      </c>
      <c r="DA71" s="58" t="s">
        <v>1009</v>
      </c>
    </row>
    <row r="72" spans="1:105" ht="12" customHeight="1" x14ac:dyDescent="0.25">
      <c r="A72" s="28" t="s">
        <v>46</v>
      </c>
      <c r="B72" s="40">
        <v>314.51577926173121</v>
      </c>
      <c r="C72" s="40">
        <v>311.64431551151137</v>
      </c>
      <c r="D72" s="40">
        <v>307.72239825232788</v>
      </c>
      <c r="E72" s="40">
        <v>306.61549981562905</v>
      </c>
      <c r="F72" s="40">
        <v>302.42738791278907</v>
      </c>
      <c r="G72" s="40">
        <v>298.01145752370417</v>
      </c>
      <c r="H72" s="40">
        <v>293.76992902409978</v>
      </c>
      <c r="I72" s="40">
        <v>289.29163557102248</v>
      </c>
      <c r="J72" s="40">
        <v>284.04222914321718</v>
      </c>
      <c r="K72" s="40">
        <v>277.86695204788305</v>
      </c>
      <c r="L72" s="40">
        <v>271.86143676584385</v>
      </c>
      <c r="M72" s="40">
        <v>267.06146140237848</v>
      </c>
      <c r="N72" s="40">
        <v>264.23126603535326</v>
      </c>
      <c r="O72" s="40">
        <v>263.85426669467881</v>
      </c>
      <c r="P72" s="40">
        <v>262.91706183107891</v>
      </c>
      <c r="Q72" s="40">
        <v>264.39437298902703</v>
      </c>
      <c r="R72" s="40">
        <v>268.51357247446333</v>
      </c>
      <c r="S72" s="40">
        <v>272.99268399897329</v>
      </c>
      <c r="T72" s="40">
        <v>272.47414538580989</v>
      </c>
      <c r="U72" s="40">
        <v>272.447743084423</v>
      </c>
      <c r="V72" s="40">
        <v>269.80917925401133</v>
      </c>
      <c r="W72" s="40">
        <v>269.40103844314331</v>
      </c>
      <c r="DA72" s="58" t="s">
        <v>1010</v>
      </c>
    </row>
    <row r="73" spans="1:105" ht="12" customHeight="1" x14ac:dyDescent="0.25">
      <c r="A73" s="28" t="s">
        <v>45</v>
      </c>
      <c r="B73" s="40">
        <v>489.27866450659343</v>
      </c>
      <c r="C73" s="40">
        <v>489.66188388869938</v>
      </c>
      <c r="D73" s="40">
        <v>489.40726966295415</v>
      </c>
      <c r="E73" s="40">
        <v>489.71662404448796</v>
      </c>
      <c r="F73" s="40">
        <v>490.21001242299855</v>
      </c>
      <c r="G73" s="40">
        <v>490.78039203359242</v>
      </c>
      <c r="H73" s="40">
        <v>491.48802541214195</v>
      </c>
      <c r="I73" s="40">
        <v>491.4644583086602</v>
      </c>
      <c r="J73" s="40">
        <v>489.74237119608131</v>
      </c>
      <c r="K73" s="40">
        <v>486.94903593224615</v>
      </c>
      <c r="L73" s="40">
        <v>485.94076036107623</v>
      </c>
      <c r="M73" s="40">
        <v>481.65113776702862</v>
      </c>
      <c r="N73" s="40">
        <v>483.35455709598392</v>
      </c>
      <c r="O73" s="40">
        <v>481.87779031693759</v>
      </c>
      <c r="P73" s="40">
        <v>478.44101383245226</v>
      </c>
      <c r="Q73" s="40">
        <v>483.81819999852178</v>
      </c>
      <c r="R73" s="40">
        <v>484.14996484900979</v>
      </c>
      <c r="S73" s="40">
        <v>493.79373128632591</v>
      </c>
      <c r="T73" s="40">
        <v>496.98970312698185</v>
      </c>
      <c r="U73" s="40">
        <v>501.46321823645786</v>
      </c>
      <c r="V73" s="40">
        <v>519.69187761317721</v>
      </c>
      <c r="W73" s="40">
        <v>547.34685903167576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1592.7435290562071</v>
      </c>
      <c r="C75" s="40">
        <v>1603.7303801181017</v>
      </c>
      <c r="D75" s="40">
        <v>1611.0710103144575</v>
      </c>
      <c r="E75" s="40">
        <v>1615.7735206443624</v>
      </c>
      <c r="F75" s="40">
        <v>1619.382813774831</v>
      </c>
      <c r="G75" s="40">
        <v>1619.5155963352349</v>
      </c>
      <c r="H75" s="40">
        <v>1619.8454311210319</v>
      </c>
      <c r="I75" s="40">
        <v>1617.1666683499523</v>
      </c>
      <c r="J75" s="40">
        <v>1608.7705421660607</v>
      </c>
      <c r="K75" s="40">
        <v>1595.3915931561432</v>
      </c>
      <c r="L75" s="40">
        <v>1585.8722054894231</v>
      </c>
      <c r="M75" s="40">
        <v>1586.3273476138102</v>
      </c>
      <c r="N75" s="40">
        <v>1583.2744886201833</v>
      </c>
      <c r="O75" s="40">
        <v>1578.4060608603752</v>
      </c>
      <c r="P75" s="40">
        <v>1570.9324356609327</v>
      </c>
      <c r="Q75" s="40">
        <v>1575.9752906095696</v>
      </c>
      <c r="R75" s="40">
        <v>1580.3082785652591</v>
      </c>
      <c r="S75" s="40">
        <v>1591.529747494732</v>
      </c>
      <c r="T75" s="40">
        <v>1574.1810592598911</v>
      </c>
      <c r="U75" s="40">
        <v>1562.6727979741895</v>
      </c>
      <c r="V75" s="40">
        <v>1623.2325338571716</v>
      </c>
      <c r="W75" s="40">
        <v>1704.7995299804177</v>
      </c>
      <c r="DA75" s="58" t="s">
        <v>1012</v>
      </c>
    </row>
    <row r="76" spans="1:105" ht="12" customHeight="1" x14ac:dyDescent="0.25">
      <c r="A76" s="28" t="s">
        <v>27</v>
      </c>
      <c r="B76" s="40">
        <v>687.11589929103263</v>
      </c>
      <c r="C76" s="40">
        <v>700.81624883511074</v>
      </c>
      <c r="D76" s="40">
        <v>713.37168913349183</v>
      </c>
      <c r="E76" s="40">
        <v>725.23561238749517</v>
      </c>
      <c r="F76" s="40">
        <v>736.98232339994638</v>
      </c>
      <c r="G76" s="40">
        <v>747.40131573459928</v>
      </c>
      <c r="H76" s="40">
        <v>758.25157021789164</v>
      </c>
      <c r="I76" s="40">
        <v>768.10709589305634</v>
      </c>
      <c r="J76" s="40">
        <v>775.33764872049812</v>
      </c>
      <c r="K76" s="40">
        <v>780.35730540534666</v>
      </c>
      <c r="L76" s="40">
        <v>787.43008447725242</v>
      </c>
      <c r="M76" s="40">
        <v>791.25391184680313</v>
      </c>
      <c r="N76" s="40">
        <v>793.4012476815742</v>
      </c>
      <c r="O76" s="40">
        <v>796.27955572361225</v>
      </c>
      <c r="P76" s="40">
        <v>800.97627468264693</v>
      </c>
      <c r="Q76" s="40">
        <v>805.04565360330196</v>
      </c>
      <c r="R76" s="40">
        <v>807.16210996155519</v>
      </c>
      <c r="S76" s="40">
        <v>813.59226311777047</v>
      </c>
      <c r="T76" s="40">
        <v>804.08238433149938</v>
      </c>
      <c r="U76" s="40">
        <v>798.16368431581577</v>
      </c>
      <c r="V76" s="40">
        <v>828.22842128665877</v>
      </c>
      <c r="W76" s="40">
        <v>862.79017470564145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529.5790502085697</v>
      </c>
      <c r="C78" s="41">
        <v>530.47875500996304</v>
      </c>
      <c r="D78" s="41">
        <v>530.98679030104529</v>
      </c>
      <c r="E78" s="41">
        <v>531.37969274238719</v>
      </c>
      <c r="F78" s="41">
        <v>532.36861873353155</v>
      </c>
      <c r="G78" s="41">
        <v>532.70588563091758</v>
      </c>
      <c r="H78" s="41">
        <v>533.84338578983761</v>
      </c>
      <c r="I78" s="41">
        <v>534.49009375365108</v>
      </c>
      <c r="J78" s="41">
        <v>533.49121539818054</v>
      </c>
      <c r="K78" s="41">
        <v>531.12101724248907</v>
      </c>
      <c r="L78" s="41">
        <v>530.4886868607316</v>
      </c>
      <c r="M78" s="41">
        <v>531.44223080616052</v>
      </c>
      <c r="N78" s="41">
        <v>531.22085862344329</v>
      </c>
      <c r="O78" s="41">
        <v>531.51413527417458</v>
      </c>
      <c r="P78" s="41">
        <v>533.31802851010525</v>
      </c>
      <c r="Q78" s="41">
        <v>534.48620155762637</v>
      </c>
      <c r="R78" s="41">
        <v>536.68790971788553</v>
      </c>
      <c r="S78" s="41">
        <v>540.70591291505491</v>
      </c>
      <c r="T78" s="41">
        <v>536.08465599324575</v>
      </c>
      <c r="U78" s="41">
        <v>534.22237722619548</v>
      </c>
      <c r="V78" s="41">
        <v>557.03049132625961</v>
      </c>
      <c r="W78" s="41">
        <v>583.51207867290179</v>
      </c>
      <c r="DA78" s="59" t="s">
        <v>1014</v>
      </c>
    </row>
    <row r="79" spans="1:105" ht="12" customHeight="1" x14ac:dyDescent="0.25">
      <c r="A79" s="32" t="s">
        <v>25</v>
      </c>
      <c r="B79" s="42">
        <v>36.661870372026186</v>
      </c>
      <c r="C79" s="42">
        <v>36.948480312806424</v>
      </c>
      <c r="D79" s="42">
        <v>37.148791687192478</v>
      </c>
      <c r="E79" s="42">
        <v>37.289652972793789</v>
      </c>
      <c r="F79" s="42">
        <v>37.427209930565986</v>
      </c>
      <c r="G79" s="42">
        <v>37.478801048993887</v>
      </c>
      <c r="H79" s="42">
        <v>37.550584400014209</v>
      </c>
      <c r="I79" s="42">
        <v>37.555106057257177</v>
      </c>
      <c r="J79" s="42">
        <v>37.414336214884322</v>
      </c>
      <c r="K79" s="42">
        <v>37.150782445647252</v>
      </c>
      <c r="L79" s="42">
        <v>36.9844619612984</v>
      </c>
      <c r="M79" s="42">
        <v>36.938133888090313</v>
      </c>
      <c r="N79" s="42">
        <v>36.796469364353875</v>
      </c>
      <c r="O79" s="42">
        <v>36.677948811879041</v>
      </c>
      <c r="P79" s="42">
        <v>36.651510787394962</v>
      </c>
      <c r="Q79" s="42">
        <v>36.569720460029522</v>
      </c>
      <c r="R79" s="42">
        <v>36.621214500078658</v>
      </c>
      <c r="S79" s="42">
        <v>37.108784245277334</v>
      </c>
      <c r="T79" s="42">
        <v>36.766823620531447</v>
      </c>
      <c r="U79" s="42">
        <v>36.606071406061751</v>
      </c>
      <c r="V79" s="42">
        <v>38.07016224251992</v>
      </c>
      <c r="W79" s="42">
        <v>39.932446024804541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49.752445043881423</v>
      </c>
      <c r="C83" s="29">
        <v>49.240753434773261</v>
      </c>
      <c r="D83" s="29">
        <v>48.57957114247278</v>
      </c>
      <c r="E83" s="29">
        <v>47.864059187094348</v>
      </c>
      <c r="F83" s="29">
        <v>47.179812286765177</v>
      </c>
      <c r="G83" s="29">
        <v>46.30050985907787</v>
      </c>
      <c r="H83" s="29">
        <v>45.529875786122538</v>
      </c>
      <c r="I83" s="29">
        <v>44.379898918116943</v>
      </c>
      <c r="J83" s="29">
        <v>42.903554709780607</v>
      </c>
      <c r="K83" s="29">
        <v>41.580434955592239</v>
      </c>
      <c r="L83" s="29">
        <v>40.485838409146822</v>
      </c>
      <c r="M83" s="29">
        <v>39.583760564563043</v>
      </c>
      <c r="N83" s="29">
        <v>38.476513918739165</v>
      </c>
      <c r="O83" s="29">
        <v>37.327663089120286</v>
      </c>
      <c r="P83" s="29">
        <v>35.828061383897968</v>
      </c>
      <c r="Q83" s="29">
        <v>34.218308027422147</v>
      </c>
      <c r="R83" s="29">
        <v>32.54577803770696</v>
      </c>
      <c r="S83" s="29">
        <v>30.873661077196779</v>
      </c>
      <c r="T83" s="29">
        <v>29.069711119087856</v>
      </c>
      <c r="U83" s="29">
        <v>28.035944537854199</v>
      </c>
      <c r="V83" s="29">
        <v>27.079272890582168</v>
      </c>
      <c r="W83" s="29">
        <v>26.289211398676482</v>
      </c>
      <c r="DA83" s="58" t="s">
        <v>1016</v>
      </c>
    </row>
    <row r="84" spans="1:105" ht="12" customHeight="1" x14ac:dyDescent="0.25">
      <c r="A84" s="28" t="s">
        <v>47</v>
      </c>
      <c r="B84" s="29">
        <v>719.41871311936711</v>
      </c>
      <c r="C84" s="29">
        <v>710.9703852828485</v>
      </c>
      <c r="D84" s="29">
        <v>699.3776084310673</v>
      </c>
      <c r="E84" s="29">
        <v>686.54417769875079</v>
      </c>
      <c r="F84" s="29">
        <v>673.40264731056254</v>
      </c>
      <c r="G84" s="29">
        <v>656.46958729969663</v>
      </c>
      <c r="H84" s="29">
        <v>639.35754925018375</v>
      </c>
      <c r="I84" s="29">
        <v>619.52754967337637</v>
      </c>
      <c r="J84" s="29">
        <v>597.86770441940178</v>
      </c>
      <c r="K84" s="29">
        <v>577.11399792899681</v>
      </c>
      <c r="L84" s="29">
        <v>556.90937765453293</v>
      </c>
      <c r="M84" s="29">
        <v>540.15073098166908</v>
      </c>
      <c r="N84" s="29">
        <v>521.98930600022948</v>
      </c>
      <c r="O84" s="29">
        <v>504.78500168260035</v>
      </c>
      <c r="P84" s="29">
        <v>485.74558228631997</v>
      </c>
      <c r="Q84" s="29">
        <v>466.73298215601392</v>
      </c>
      <c r="R84" s="29">
        <v>448.68473277826666</v>
      </c>
      <c r="S84" s="29">
        <v>431.6680847690825</v>
      </c>
      <c r="T84" s="29">
        <v>415.76246492284474</v>
      </c>
      <c r="U84" s="29">
        <v>403.13987517779566</v>
      </c>
      <c r="V84" s="29">
        <v>388.8310968329402</v>
      </c>
      <c r="W84" s="29">
        <v>377.15734106888038</v>
      </c>
      <c r="DA84" s="58" t="s">
        <v>1017</v>
      </c>
    </row>
    <row r="85" spans="1:105" ht="12" customHeight="1" x14ac:dyDescent="0.25">
      <c r="A85" s="28" t="s">
        <v>46</v>
      </c>
      <c r="B85" s="29">
        <v>1457.4185480578965</v>
      </c>
      <c r="C85" s="29">
        <v>1451.8316800919101</v>
      </c>
      <c r="D85" s="29">
        <v>1444.3102965289984</v>
      </c>
      <c r="E85" s="29">
        <v>1434.9519443090433</v>
      </c>
      <c r="F85" s="29">
        <v>1424.9722859065873</v>
      </c>
      <c r="G85" s="29">
        <v>1413.8765531351919</v>
      </c>
      <c r="H85" s="29">
        <v>1402.0692514326063</v>
      </c>
      <c r="I85" s="29">
        <v>1390.1636678089462</v>
      </c>
      <c r="J85" s="29">
        <v>1379.0412296497868</v>
      </c>
      <c r="K85" s="29">
        <v>1367.1535963551255</v>
      </c>
      <c r="L85" s="29">
        <v>1351.70778449876</v>
      </c>
      <c r="M85" s="29">
        <v>1338.2100712551023</v>
      </c>
      <c r="N85" s="29">
        <v>1310.4889655173345</v>
      </c>
      <c r="O85" s="29">
        <v>1282.5558910376424</v>
      </c>
      <c r="P85" s="29">
        <v>1243.5187136477393</v>
      </c>
      <c r="Q85" s="29">
        <v>1203.7744803100143</v>
      </c>
      <c r="R85" s="29">
        <v>1148.4583952585904</v>
      </c>
      <c r="S85" s="29">
        <v>1095.0745323942788</v>
      </c>
      <c r="T85" s="29">
        <v>1009.181217930513</v>
      </c>
      <c r="U85" s="29">
        <v>946.71502825791606</v>
      </c>
      <c r="V85" s="29">
        <v>885.96038468490406</v>
      </c>
      <c r="W85" s="29">
        <v>836.72053679937949</v>
      </c>
      <c r="DA85" s="58" t="s">
        <v>1018</v>
      </c>
    </row>
    <row r="86" spans="1:105" ht="12" customHeight="1" x14ac:dyDescent="0.25">
      <c r="A86" s="28" t="s">
        <v>45</v>
      </c>
      <c r="B86" s="29">
        <v>650.13956102870645</v>
      </c>
      <c r="C86" s="29">
        <v>642.97432503843493</v>
      </c>
      <c r="D86" s="29">
        <v>634.75297244522517</v>
      </c>
      <c r="E86" s="29">
        <v>625.68263509124449</v>
      </c>
      <c r="F86" s="29">
        <v>616.49072396908298</v>
      </c>
      <c r="G86" s="29">
        <v>606.14426983031046</v>
      </c>
      <c r="H86" s="29">
        <v>595.02489769511931</v>
      </c>
      <c r="I86" s="29">
        <v>580.07286515330247</v>
      </c>
      <c r="J86" s="29">
        <v>566.30629528209897</v>
      </c>
      <c r="K86" s="29">
        <v>556.90623852860426</v>
      </c>
      <c r="L86" s="29">
        <v>541.81557545409282</v>
      </c>
      <c r="M86" s="29">
        <v>532.15221357707935</v>
      </c>
      <c r="N86" s="29">
        <v>520.69968527717606</v>
      </c>
      <c r="O86" s="29">
        <v>509.04712333178168</v>
      </c>
      <c r="P86" s="29">
        <v>496.45294919164934</v>
      </c>
      <c r="Q86" s="29">
        <v>483.06240880687773</v>
      </c>
      <c r="R86" s="29">
        <v>472.08663204596184</v>
      </c>
      <c r="S86" s="29">
        <v>461.06162223400179</v>
      </c>
      <c r="T86" s="29">
        <v>449.63426089868335</v>
      </c>
      <c r="U86" s="29">
        <v>441.67118636468967</v>
      </c>
      <c r="V86" s="29">
        <v>432.10721289360612</v>
      </c>
      <c r="W86" s="29">
        <v>423.33680570897269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374.40324793543419</v>
      </c>
      <c r="C88" s="29">
        <v>364.37028942564717</v>
      </c>
      <c r="D88" s="29">
        <v>355.00491016840124</v>
      </c>
      <c r="E88" s="29">
        <v>345.70233388784936</v>
      </c>
      <c r="F88" s="29">
        <v>338.15707624645484</v>
      </c>
      <c r="G88" s="29">
        <v>329.90861997731537</v>
      </c>
      <c r="H88" s="29">
        <v>320.31665420710266</v>
      </c>
      <c r="I88" s="29">
        <v>309.45610660692819</v>
      </c>
      <c r="J88" s="29">
        <v>297.33980099170572</v>
      </c>
      <c r="K88" s="29">
        <v>281.92642821911522</v>
      </c>
      <c r="L88" s="29">
        <v>269.44697780243564</v>
      </c>
      <c r="M88" s="29">
        <v>256.1044512728418</v>
      </c>
      <c r="N88" s="29">
        <v>246.13906874278661</v>
      </c>
      <c r="O88" s="29">
        <v>232.87554100752459</v>
      </c>
      <c r="P88" s="29">
        <v>216.46599943750522</v>
      </c>
      <c r="Q88" s="29">
        <v>197.2114479132496</v>
      </c>
      <c r="R88" s="29">
        <v>181.99164399701533</v>
      </c>
      <c r="S88" s="29">
        <v>165.050787587917</v>
      </c>
      <c r="T88" s="29">
        <v>153.52062520587731</v>
      </c>
      <c r="U88" s="29">
        <v>144.60555438869534</v>
      </c>
      <c r="V88" s="29">
        <v>137.15051994843583</v>
      </c>
      <c r="W88" s="29">
        <v>130.68258544539697</v>
      </c>
      <c r="DA88" s="58" t="s">
        <v>1020</v>
      </c>
    </row>
    <row r="89" spans="1:105" ht="12" customHeight="1" x14ac:dyDescent="0.25">
      <c r="A89" s="28" t="s">
        <v>27</v>
      </c>
      <c r="B89" s="29">
        <v>347.6779623512856</v>
      </c>
      <c r="C89" s="29">
        <v>341.62277755492329</v>
      </c>
      <c r="D89" s="29">
        <v>332.96885034262408</v>
      </c>
      <c r="E89" s="29">
        <v>322.3515036347215</v>
      </c>
      <c r="F89" s="29">
        <v>311.19704317359918</v>
      </c>
      <c r="G89" s="29">
        <v>297.93359176839579</v>
      </c>
      <c r="H89" s="29">
        <v>287.89007789641539</v>
      </c>
      <c r="I89" s="29">
        <v>275.78567223562635</v>
      </c>
      <c r="J89" s="29">
        <v>262.95578048817873</v>
      </c>
      <c r="K89" s="29">
        <v>250.83532343744167</v>
      </c>
      <c r="L89" s="29">
        <v>237.28697737729425</v>
      </c>
      <c r="M89" s="29">
        <v>225.21658515660081</v>
      </c>
      <c r="N89" s="29">
        <v>210.87191787871222</v>
      </c>
      <c r="O89" s="29">
        <v>194.66340005611252</v>
      </c>
      <c r="P89" s="29">
        <v>178.4249467887486</v>
      </c>
      <c r="Q89" s="29">
        <v>163.7275599109328</v>
      </c>
      <c r="R89" s="29">
        <v>154.90982014839858</v>
      </c>
      <c r="S89" s="29">
        <v>148.04040715752504</v>
      </c>
      <c r="T89" s="29">
        <v>142.89798884135018</v>
      </c>
      <c r="U89" s="29">
        <v>139.794083710698</v>
      </c>
      <c r="V89" s="29">
        <v>138.10547917995731</v>
      </c>
      <c r="W89" s="29">
        <v>136.67525498380436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68.348644379177856</v>
      </c>
      <c r="C91" s="31">
        <v>67.694042172925862</v>
      </c>
      <c r="D91" s="31">
        <v>66.542433094820268</v>
      </c>
      <c r="E91" s="31">
        <v>65.147197465852088</v>
      </c>
      <c r="F91" s="31">
        <v>63.527333196915826</v>
      </c>
      <c r="G91" s="31">
        <v>61.918012701042535</v>
      </c>
      <c r="H91" s="31">
        <v>60.412996710408521</v>
      </c>
      <c r="I91" s="31">
        <v>58.891505595664256</v>
      </c>
      <c r="J91" s="31">
        <v>57.201456157042344</v>
      </c>
      <c r="K91" s="31">
        <v>54.972573361525598</v>
      </c>
      <c r="L91" s="31">
        <v>52.153783872087047</v>
      </c>
      <c r="M91" s="31">
        <v>49.253289799956271</v>
      </c>
      <c r="N91" s="31">
        <v>46.180633233618742</v>
      </c>
      <c r="O91" s="31">
        <v>43.931236983579339</v>
      </c>
      <c r="P91" s="31">
        <v>41.799043163239396</v>
      </c>
      <c r="Q91" s="31">
        <v>38.764666611692611</v>
      </c>
      <c r="R91" s="31">
        <v>35.720156362913613</v>
      </c>
      <c r="S91" s="31">
        <v>33.149922423794258</v>
      </c>
      <c r="T91" s="31">
        <v>30.192625371047519</v>
      </c>
      <c r="U91" s="31">
        <v>27.457981361996371</v>
      </c>
      <c r="V91" s="31">
        <v>25.183286440346329</v>
      </c>
      <c r="W91" s="31">
        <v>23.539573506534744</v>
      </c>
      <c r="DA91" s="59" t="s">
        <v>1022</v>
      </c>
    </row>
    <row r="92" spans="1:105" ht="12" customHeight="1" x14ac:dyDescent="0.25">
      <c r="A92" s="32" t="s">
        <v>25</v>
      </c>
      <c r="B92" s="33">
        <v>8879.1738357601571</v>
      </c>
      <c r="C92" s="33">
        <v>8717.9580751496233</v>
      </c>
      <c r="D92" s="33">
        <v>8556.505008872693</v>
      </c>
      <c r="E92" s="33">
        <v>8404.0411284514939</v>
      </c>
      <c r="F92" s="33">
        <v>8282.5644145913993</v>
      </c>
      <c r="G92" s="33">
        <v>8158.4378797304807</v>
      </c>
      <c r="H92" s="33">
        <v>8039.0766135643016</v>
      </c>
      <c r="I92" s="33">
        <v>7907.4178017032073</v>
      </c>
      <c r="J92" s="33">
        <v>7783.7396018410864</v>
      </c>
      <c r="K92" s="33">
        <v>7674.6542485878063</v>
      </c>
      <c r="L92" s="33">
        <v>7572.8709510587651</v>
      </c>
      <c r="M92" s="33">
        <v>7482.3019748320221</v>
      </c>
      <c r="N92" s="33">
        <v>7371.8170261747564</v>
      </c>
      <c r="O92" s="33">
        <v>7252.2165752337987</v>
      </c>
      <c r="P92" s="33">
        <v>7121.6698550980154</v>
      </c>
      <c r="Q92" s="33">
        <v>6948.781258767729</v>
      </c>
      <c r="R92" s="33">
        <v>6785.3912387385135</v>
      </c>
      <c r="S92" s="33">
        <v>6586.665645473714</v>
      </c>
      <c r="T92" s="33">
        <v>6435.4596988052663</v>
      </c>
      <c r="U92" s="33">
        <v>6311.4503861910443</v>
      </c>
      <c r="V92" s="33">
        <v>6203.1643429626283</v>
      </c>
      <c r="W92" s="33">
        <v>6107.4010123350872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40.524258113721466</v>
      </c>
      <c r="D96" s="29">
        <v>38.299869309573857</v>
      </c>
      <c r="E96" s="29">
        <v>37.060942636686477</v>
      </c>
      <c r="F96" s="29">
        <v>36.005695610994678</v>
      </c>
      <c r="G96" s="29">
        <v>34.852673990375081</v>
      </c>
      <c r="H96" s="29">
        <v>33.870318660583706</v>
      </c>
      <c r="I96" s="29">
        <v>32.774236499652986</v>
      </c>
      <c r="J96" s="29">
        <v>31.464283737130735</v>
      </c>
      <c r="K96" s="29">
        <v>30.30031076492995</v>
      </c>
      <c r="L96" s="29">
        <v>29.296205731327134</v>
      </c>
      <c r="M96" s="29">
        <v>28.878498983026187</v>
      </c>
      <c r="N96" s="29">
        <v>27.897753513219026</v>
      </c>
      <c r="O96" s="29">
        <v>26.545511025111807</v>
      </c>
      <c r="P96" s="29">
        <v>24.908250530336797</v>
      </c>
      <c r="Q96" s="29">
        <v>23.342893118059028</v>
      </c>
      <c r="R96" s="29">
        <v>22.707042488129581</v>
      </c>
      <c r="S96" s="29">
        <v>22.260123472414261</v>
      </c>
      <c r="T96" s="29">
        <v>21.792214496652633</v>
      </c>
      <c r="U96" s="29">
        <v>21.310380585186056</v>
      </c>
      <c r="V96" s="29">
        <v>21.302296930593723</v>
      </c>
      <c r="W96" s="29">
        <v>21.078276989677963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622.41149252930086</v>
      </c>
      <c r="D97" s="29">
        <v>585.86506790287831</v>
      </c>
      <c r="E97" s="29">
        <v>564.81859165213302</v>
      </c>
      <c r="F97" s="29">
        <v>543.96866002006186</v>
      </c>
      <c r="G97" s="29">
        <v>518.70420760207151</v>
      </c>
      <c r="H97" s="29">
        <v>499.03118464722036</v>
      </c>
      <c r="I97" s="29">
        <v>469.54231331915418</v>
      </c>
      <c r="J97" s="29">
        <v>446.08196280568148</v>
      </c>
      <c r="K97" s="29">
        <v>420.73815602529032</v>
      </c>
      <c r="L97" s="29">
        <v>399.46780245739143</v>
      </c>
      <c r="M97" s="29">
        <v>393.35589046664671</v>
      </c>
      <c r="N97" s="29">
        <v>391.12301325608865</v>
      </c>
      <c r="O97" s="29">
        <v>378.57094724765494</v>
      </c>
      <c r="P97" s="29">
        <v>361.60423647312643</v>
      </c>
      <c r="Q97" s="29">
        <v>361.53169815367266</v>
      </c>
      <c r="R97" s="29">
        <v>357.53877808404337</v>
      </c>
      <c r="S97" s="29">
        <v>351.69492619315884</v>
      </c>
      <c r="T97" s="29">
        <v>345.20406297321949</v>
      </c>
      <c r="U97" s="29">
        <v>338.58206881345478</v>
      </c>
      <c r="V97" s="29">
        <v>332.37358397798943</v>
      </c>
      <c r="W97" s="29">
        <v>330.03048787807279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1398.5079038353588</v>
      </c>
      <c r="D98" s="29">
        <v>1378.6883076922302</v>
      </c>
      <c r="E98" s="29">
        <v>1356.9980290742058</v>
      </c>
      <c r="F98" s="29">
        <v>1341.6157908496361</v>
      </c>
      <c r="G98" s="29">
        <v>1338.9132645206173</v>
      </c>
      <c r="H98" s="29">
        <v>1335.9170030762436</v>
      </c>
      <c r="I98" s="29">
        <v>1328.8125655053802</v>
      </c>
      <c r="J98" s="29">
        <v>1321.4726437506147</v>
      </c>
      <c r="K98" s="29">
        <v>1300.4994278134477</v>
      </c>
      <c r="L98" s="29">
        <v>1274.6476708639771</v>
      </c>
      <c r="M98" s="29">
        <v>1209.6124135571474</v>
      </c>
      <c r="N98" s="29">
        <v>1125.2204929314553</v>
      </c>
      <c r="O98" s="29">
        <v>1029.8709717418731</v>
      </c>
      <c r="P98" s="29">
        <v>906.59081206251199</v>
      </c>
      <c r="Q98" s="29">
        <v>768.08333816439711</v>
      </c>
      <c r="R98" s="29">
        <v>725.54922076220669</v>
      </c>
      <c r="S98" s="29">
        <v>705.75171933653394</v>
      </c>
      <c r="T98" s="29">
        <v>693.93340629764589</v>
      </c>
      <c r="U98" s="29">
        <v>678.68956771572414</v>
      </c>
      <c r="V98" s="29">
        <v>671.56839356865567</v>
      </c>
      <c r="W98" s="29">
        <v>661.2607699535489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582.01231999338893</v>
      </c>
      <c r="D99" s="29">
        <v>567.98272189062652</v>
      </c>
      <c r="E99" s="29">
        <v>552.55045054629056</v>
      </c>
      <c r="F99" s="29">
        <v>538.13725078156222</v>
      </c>
      <c r="G99" s="29">
        <v>525.02623847233474</v>
      </c>
      <c r="H99" s="29">
        <v>512.82983924394318</v>
      </c>
      <c r="I99" s="29">
        <v>500.51887926459966</v>
      </c>
      <c r="J99" s="29">
        <v>487.0259950061735</v>
      </c>
      <c r="K99" s="29">
        <v>473.3353281894689</v>
      </c>
      <c r="L99" s="29">
        <v>457.22441267569485</v>
      </c>
      <c r="M99" s="29">
        <v>438.29575135667233</v>
      </c>
      <c r="N99" s="29">
        <v>427.16608087851841</v>
      </c>
      <c r="O99" s="29">
        <v>415.90755496952841</v>
      </c>
      <c r="P99" s="29">
        <v>407.34689299114643</v>
      </c>
      <c r="Q99" s="29">
        <v>405.94340531023806</v>
      </c>
      <c r="R99" s="29">
        <v>401.94731116238324</v>
      </c>
      <c r="S99" s="29">
        <v>396.42466060056773</v>
      </c>
      <c r="T99" s="29">
        <v>389.64836988454954</v>
      </c>
      <c r="U99" s="29">
        <v>382.96496051340466</v>
      </c>
      <c r="V99" s="29">
        <v>376.74575000766379</v>
      </c>
      <c r="W99" s="29">
        <v>373.94528716346849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335.71189506835083</v>
      </c>
      <c r="D101" s="29">
        <v>323.47411746852714</v>
      </c>
      <c r="E101" s="29">
        <v>314.90038939319123</v>
      </c>
      <c r="F101" s="29">
        <v>307.90296804028327</v>
      </c>
      <c r="G101" s="29">
        <v>301.56145657641815</v>
      </c>
      <c r="H101" s="29">
        <v>289.48428065939265</v>
      </c>
      <c r="I101" s="29">
        <v>273.51003990736331</v>
      </c>
      <c r="J101" s="29">
        <v>260.03936947032292</v>
      </c>
      <c r="K101" s="29">
        <v>244.67348582134346</v>
      </c>
      <c r="L101" s="29">
        <v>228.27673668661689</v>
      </c>
      <c r="M101" s="29">
        <v>210.45045765665114</v>
      </c>
      <c r="N101" s="29">
        <v>208.52192045016119</v>
      </c>
      <c r="O101" s="29">
        <v>188.10303766075384</v>
      </c>
      <c r="P101" s="29">
        <v>164.0041983185217</v>
      </c>
      <c r="Q101" s="29">
        <v>146.18999385347828</v>
      </c>
      <c r="R101" s="29">
        <v>131.0536732411573</v>
      </c>
      <c r="S101" s="29">
        <v>127.96762524258178</v>
      </c>
      <c r="T101" s="29">
        <v>124.40925137851181</v>
      </c>
      <c r="U101" s="29">
        <v>120.96101584222328</v>
      </c>
      <c r="V101" s="29">
        <v>119.42204734653224</v>
      </c>
      <c r="W101" s="29">
        <v>118.29036908903127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322.99929034242069</v>
      </c>
      <c r="D102" s="29">
        <v>312.80282151476706</v>
      </c>
      <c r="E102" s="29">
        <v>302.55473321669206</v>
      </c>
      <c r="F102" s="29">
        <v>291.00293020214076</v>
      </c>
      <c r="G102" s="29">
        <v>277.36111149524072</v>
      </c>
      <c r="H102" s="29">
        <v>267.40371659336085</v>
      </c>
      <c r="I102" s="29">
        <v>254.22149619336935</v>
      </c>
      <c r="J102" s="29">
        <v>242.34396035421787</v>
      </c>
      <c r="K102" s="29">
        <v>228.73532469151237</v>
      </c>
      <c r="L102" s="29">
        <v>210.80352973642306</v>
      </c>
      <c r="M102" s="29">
        <v>199.24242129227699</v>
      </c>
      <c r="N102" s="29">
        <v>184.76318547471666</v>
      </c>
      <c r="O102" s="29">
        <v>169.04517965676322</v>
      </c>
      <c r="P102" s="29">
        <v>153.62920768922709</v>
      </c>
      <c r="Q102" s="29">
        <v>142.22489401148042</v>
      </c>
      <c r="R102" s="29">
        <v>141.68076185712198</v>
      </c>
      <c r="S102" s="29">
        <v>140.59850037647959</v>
      </c>
      <c r="T102" s="29">
        <v>138.74929270559181</v>
      </c>
      <c r="U102" s="29">
        <v>136.80288182228475</v>
      </c>
      <c r="V102" s="29">
        <v>134.93737861242795</v>
      </c>
      <c r="W102" s="29">
        <v>133.56878766720237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65.910127812157739</v>
      </c>
      <c r="D104" s="31">
        <v>63.894682526599169</v>
      </c>
      <c r="E104" s="31">
        <v>62.63929908494994</v>
      </c>
      <c r="F104" s="31">
        <v>60.848426616573249</v>
      </c>
      <c r="G104" s="31">
        <v>59.593645928879461</v>
      </c>
      <c r="H104" s="31">
        <v>57.878589365189782</v>
      </c>
      <c r="I104" s="31">
        <v>56.637377734636452</v>
      </c>
      <c r="J104" s="31">
        <v>54.368101026364457</v>
      </c>
      <c r="K104" s="31">
        <v>50.610009934657377</v>
      </c>
      <c r="L104" s="31">
        <v>46.257702956757086</v>
      </c>
      <c r="M104" s="31">
        <v>43.491118183332162</v>
      </c>
      <c r="N104" s="31">
        <v>40.327259440918851</v>
      </c>
      <c r="O104" s="31">
        <v>38.221019166247288</v>
      </c>
      <c r="P104" s="31">
        <v>34.806739560116526</v>
      </c>
      <c r="Q104" s="31">
        <v>31.586109102070761</v>
      </c>
      <c r="R104" s="31">
        <v>26.568367641201679</v>
      </c>
      <c r="S104" s="31">
        <v>21.116729958188937</v>
      </c>
      <c r="T104" s="31">
        <v>16.572057321887335</v>
      </c>
      <c r="U104" s="31">
        <v>13.27554505874004</v>
      </c>
      <c r="V104" s="31">
        <v>11.862614642905138</v>
      </c>
      <c r="W104" s="31">
        <v>11.170387175968745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8094.2058209209908</v>
      </c>
      <c r="D105" s="33">
        <v>7929.1061433207342</v>
      </c>
      <c r="E105" s="33">
        <v>7816.499601180295</v>
      </c>
      <c r="F105" s="33">
        <v>7814.5826423636281</v>
      </c>
      <c r="G105" s="33">
        <v>7797.6294926297196</v>
      </c>
      <c r="H105" s="33">
        <v>7762.9336001540651</v>
      </c>
      <c r="I105" s="33">
        <v>7639.819616726063</v>
      </c>
      <c r="J105" s="33">
        <v>7559.4580463112316</v>
      </c>
      <c r="K105" s="33">
        <v>7416.0275213641507</v>
      </c>
      <c r="L105" s="33">
        <v>7186.4441769244477</v>
      </c>
      <c r="M105" s="33">
        <v>7039.4565647574209</v>
      </c>
      <c r="N105" s="33">
        <v>6778.2658312219155</v>
      </c>
      <c r="O105" s="33">
        <v>6673.3408608098562</v>
      </c>
      <c r="P105" s="33">
        <v>6428.4365153364834</v>
      </c>
      <c r="Q105" s="33">
        <v>6422.6076734939188</v>
      </c>
      <c r="R105" s="33">
        <v>6320.906844021215</v>
      </c>
      <c r="S105" s="33">
        <v>6195.5018552394768</v>
      </c>
      <c r="T105" s="33">
        <v>6062.4250627736237</v>
      </c>
      <c r="U105" s="33">
        <v>5925.5019952954017</v>
      </c>
      <c r="V105" s="33">
        <v>5799.0098839582479</v>
      </c>
      <c r="W105" s="33">
        <v>5706.5649355133282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1.740702330272242</v>
      </c>
      <c r="C109" s="43">
        <f>C31/RES_summary!C$6</f>
        <v>1.7082573337118214</v>
      </c>
      <c r="D109" s="43">
        <f>D31/RES_summary!D$6</f>
        <v>1.6758179880399884</v>
      </c>
      <c r="E109" s="43">
        <f>E31/RES_summary!E$6</f>
        <v>1.6431969080646924</v>
      </c>
      <c r="F109" s="43">
        <f>F31/RES_summary!F$6</f>
        <v>1.6100003395508873</v>
      </c>
      <c r="G109" s="43">
        <f>G31/RES_summary!G$6</f>
        <v>1.569999815082552</v>
      </c>
      <c r="H109" s="43">
        <f>H31/RES_summary!H$6</f>
        <v>1.526999804184024</v>
      </c>
      <c r="I109" s="43">
        <f>I31/RES_summary!I$6</f>
        <v>1.5020000944264467</v>
      </c>
      <c r="J109" s="43">
        <f>J31/RES_summary!J$6</f>
        <v>1.5049998012995012</v>
      </c>
      <c r="K109" s="43">
        <f>K31/RES_summary!K$6</f>
        <v>1.492999891591904</v>
      </c>
      <c r="L109" s="43">
        <f>L31/RES_summary!L$6</f>
        <v>1.4740001446445361</v>
      </c>
      <c r="M109" s="43">
        <f>M31/RES_summary!M$6</f>
        <v>1.4566664839578733</v>
      </c>
      <c r="N109" s="43">
        <f>N31/RES_summary!N$6</f>
        <v>1.4413330669442721</v>
      </c>
      <c r="O109" s="43">
        <f>O31/RES_summary!O$6</f>
        <v>1.4280002606493893</v>
      </c>
      <c r="P109" s="43">
        <f>P31/RES_summary!P$6</f>
        <v>1.4460000659859311</v>
      </c>
      <c r="Q109" s="43">
        <f>Q31/RES_summary!Q$6</f>
        <v>1.4669998488669909</v>
      </c>
      <c r="R109" s="43">
        <f>R31/RES_summary!R$6</f>
        <v>1.4940000966488436</v>
      </c>
      <c r="S109" s="43">
        <f>S31/RES_summary!S$6</f>
        <v>1.512000240271774</v>
      </c>
      <c r="T109" s="43">
        <f>T31/RES_summary!T$6</f>
        <v>1.5620001299770374</v>
      </c>
      <c r="U109" s="43">
        <f>U31/RES_summary!U$6</f>
        <v>1.5879999315400388</v>
      </c>
      <c r="V109" s="43">
        <f>V31/RES_summary!V$6</f>
        <v>1.6061249953608816</v>
      </c>
      <c r="W109" s="43">
        <f>W31/RES_summary!W$6</f>
        <v>1.6235835025901593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0.90735086342532045</v>
      </c>
      <c r="C110" s="43">
        <f>C32/RES_summary!C$6</f>
        <v>0.91326077634368341</v>
      </c>
      <c r="D110" s="43">
        <f>D32/RES_summary!D$6</f>
        <v>0.91917012044714153</v>
      </c>
      <c r="E110" s="43">
        <f>E32/RES_summary!E$6</f>
        <v>0.92508141214105299</v>
      </c>
      <c r="F110" s="43">
        <f>F32/RES_summary!F$6</f>
        <v>0.93099972270010867</v>
      </c>
      <c r="G110" s="43">
        <f>G32/RES_summary!G$6</f>
        <v>0.93699999520584398</v>
      </c>
      <c r="H110" s="43">
        <f>H32/RES_summary!H$6</f>
        <v>0.94899999731758933</v>
      </c>
      <c r="I110" s="43">
        <f>I32/RES_summary!I$6</f>
        <v>0.95300020631531834</v>
      </c>
      <c r="J110" s="43">
        <f>J32/RES_summary!J$6</f>
        <v>0.95800030301826056</v>
      </c>
      <c r="K110" s="43">
        <f>K32/RES_summary!K$6</f>
        <v>0.95600008864308406</v>
      </c>
      <c r="L110" s="43">
        <f>L32/RES_summary!L$6</f>
        <v>0.96299981008054825</v>
      </c>
      <c r="M110" s="43">
        <f>M32/RES_summary!M$6</f>
        <v>0.96900021158857041</v>
      </c>
      <c r="N110" s="43">
        <f>N32/RES_summary!N$6</f>
        <v>0.97300006659726535</v>
      </c>
      <c r="O110" s="43">
        <f>O32/RES_summary!O$6</f>
        <v>0.96999972073279717</v>
      </c>
      <c r="P110" s="43">
        <f>P32/RES_summary!P$6</f>
        <v>0.97199996990115423</v>
      </c>
      <c r="Q110" s="43">
        <f>Q32/RES_summary!Q$6</f>
        <v>0.97200016779786569</v>
      </c>
      <c r="R110" s="43">
        <f>R32/RES_summary!R$6</f>
        <v>0.97799988061025211</v>
      </c>
      <c r="S110" s="43">
        <f>S32/RES_summary!S$6</f>
        <v>0.9800001557317054</v>
      </c>
      <c r="T110" s="43">
        <f>T32/RES_summary!T$6</f>
        <v>0.98100006498851866</v>
      </c>
      <c r="U110" s="43">
        <f>U32/RES_summary!U$6</f>
        <v>0.98100022142518661</v>
      </c>
      <c r="V110" s="43">
        <f>V32/RES_summary!V$6</f>
        <v>0.98205196962592767</v>
      </c>
      <c r="W110" s="43">
        <f>W32/RES_summary!W$6</f>
        <v>0.98319355967653643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0.59635801883261841</v>
      </c>
      <c r="C111" s="43">
        <f>C33/RES_summary!C$6</f>
        <v>0.60307134099570581</v>
      </c>
      <c r="D111" s="43">
        <f>D33/RES_summary!D$6</f>
        <v>0.60978528987818292</v>
      </c>
      <c r="E111" s="43">
        <f>E33/RES_summary!E$6</f>
        <v>0.6164574786976359</v>
      </c>
      <c r="F111" s="43">
        <f>F33/RES_summary!F$6</f>
        <v>0.62300018675298807</v>
      </c>
      <c r="G111" s="43">
        <f>G33/RES_summary!G$6</f>
        <v>0.62800019998479573</v>
      </c>
      <c r="H111" s="43">
        <f>H33/RES_summary!H$6</f>
        <v>0.64799999463517877</v>
      </c>
      <c r="I111" s="43">
        <f>I33/RES_summary!I$6</f>
        <v>0.65799969861147856</v>
      </c>
      <c r="J111" s="43">
        <f>J33/RES_summary!J$6</f>
        <v>0.65399971685178926</v>
      </c>
      <c r="K111" s="43">
        <f>K33/RES_summary!K$6</f>
        <v>0.64300016111479463</v>
      </c>
      <c r="L111" s="43">
        <f>L33/RES_summary!L$6</f>
        <v>0.65400027400143823</v>
      </c>
      <c r="M111" s="43">
        <f>M33/RES_summary!M$6</f>
        <v>0.63599987976582628</v>
      </c>
      <c r="N111" s="43">
        <f>N33/RES_summary!N$6</f>
        <v>0.63950024010066697</v>
      </c>
      <c r="O111" s="43">
        <f>O33/RES_summary!O$6</f>
        <v>0.64299993483765272</v>
      </c>
      <c r="P111" s="43">
        <f>P33/RES_summary!P$6</f>
        <v>0.64799978699278382</v>
      </c>
      <c r="Q111" s="43">
        <f>Q33/RES_summary!Q$6</f>
        <v>0.63699977416246167</v>
      </c>
      <c r="R111" s="43">
        <f>R33/RES_summary!R$6</f>
        <v>0.64599973279437395</v>
      </c>
      <c r="S111" s="43">
        <f>S33/RES_summary!S$6</f>
        <v>0.63199986206620373</v>
      </c>
      <c r="T111" s="43">
        <f>T33/RES_summary!T$6</f>
        <v>0.66000010831419786</v>
      </c>
      <c r="U111" s="43">
        <f>U33/RES_summary!U$6</f>
        <v>0.65299999037281797</v>
      </c>
      <c r="V111" s="43">
        <f>V33/RES_summary!V$6</f>
        <v>0.65439430363304385</v>
      </c>
      <c r="W111" s="43">
        <f>W33/RES_summary!W$6</f>
        <v>0.65649902271306848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0.38904025871508235</v>
      </c>
      <c r="C112" s="43">
        <f>C34/RES_summary!C$6</f>
        <v>0.40592932941155152</v>
      </c>
      <c r="D112" s="43">
        <f>D34/RES_summary!D$6</f>
        <v>0.42282227693930358</v>
      </c>
      <c r="E112" s="43">
        <f>E34/RES_summary!E$6</f>
        <v>0.43959751333375524</v>
      </c>
      <c r="F112" s="43">
        <f>F34/RES_summary!F$6</f>
        <v>0.45599986417964505</v>
      </c>
      <c r="G112" s="43">
        <f>G34/RES_summary!G$6</f>
        <v>0.46800003561373071</v>
      </c>
      <c r="H112" s="43">
        <f>H34/RES_summary!H$6</f>
        <v>0.48699969688759892</v>
      </c>
      <c r="I112" s="43">
        <f>I34/RES_summary!I$6</f>
        <v>0.51999997412974064</v>
      </c>
      <c r="J112" s="43">
        <f>J34/RES_summary!J$6</f>
        <v>0.54399974168935161</v>
      </c>
      <c r="K112" s="43">
        <f>K34/RES_summary!K$6</f>
        <v>0.53999989219084377</v>
      </c>
      <c r="L112" s="43">
        <f>L34/RES_summary!L$6</f>
        <v>0.57599982595616805</v>
      </c>
      <c r="M112" s="43">
        <f>M34/RES_summary!M$6</f>
        <v>0.58600014498826836</v>
      </c>
      <c r="N112" s="43">
        <f>N34/RES_summary!N$6</f>
        <v>0.5959999579385693</v>
      </c>
      <c r="O112" s="43">
        <f>O34/RES_summary!O$6</f>
        <v>0.60599993949210607</v>
      </c>
      <c r="P112" s="43">
        <f>P34/RES_summary!P$6</f>
        <v>0.61799992012229388</v>
      </c>
      <c r="Q112" s="43">
        <f>Q34/RES_summary!Q$6</f>
        <v>0.63499999138024665</v>
      </c>
      <c r="R112" s="43">
        <f>R34/RES_summary!R$6</f>
        <v>0.64400023877949564</v>
      </c>
      <c r="S112" s="43">
        <f>S34/RES_summary!S$6</f>
        <v>0.64800018242856916</v>
      </c>
      <c r="T112" s="43">
        <f>T34/RES_summary!T$6</f>
        <v>0.65899982669728352</v>
      </c>
      <c r="U112" s="43">
        <f>U34/RES_summary!U$6</f>
        <v>0.65400014761679104</v>
      </c>
      <c r="V112" s="43">
        <f>V34/RES_summary!V$6</f>
        <v>0.65589920750789699</v>
      </c>
      <c r="W112" s="43">
        <f>W34/RES_summary!W$6</f>
        <v>0.65838277493658359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0.61154072969853213</v>
      </c>
      <c r="C114" s="43">
        <f>C36/RES_summary!C$6</f>
        <v>0.73107991304162367</v>
      </c>
      <c r="D114" s="43">
        <f>D36/RES_summary!D$6</f>
        <v>0.82864356062697453</v>
      </c>
      <c r="E114" s="43">
        <f>E36/RES_summary!E$6</f>
        <v>0.93214747240844675</v>
      </c>
      <c r="F114" s="43">
        <f>F36/RES_summary!F$6</f>
        <v>0.99924823317032418</v>
      </c>
      <c r="G114" s="43">
        <f>G36/RES_summary!G$6</f>
        <v>1.0705966165622109</v>
      </c>
      <c r="H114" s="43">
        <f>H36/RES_summary!H$6</f>
        <v>1.172771462583942</v>
      </c>
      <c r="I114" s="43">
        <f>I36/RES_summary!I$6</f>
        <v>1.2593305524552501</v>
      </c>
      <c r="J114" s="43">
        <f>J36/RES_summary!J$6</f>
        <v>1.360632081220422</v>
      </c>
      <c r="K114" s="43">
        <f>K36/RES_summary!K$6</f>
        <v>1.4879040037404165</v>
      </c>
      <c r="L114" s="43">
        <f>L36/RES_summary!L$6</f>
        <v>1.5802122817813609</v>
      </c>
      <c r="M114" s="43">
        <f>M36/RES_summary!M$6</f>
        <v>1.6984523899331696</v>
      </c>
      <c r="N114" s="43">
        <f>N36/RES_summary!N$6</f>
        <v>1.8045228654226615</v>
      </c>
      <c r="O114" s="43">
        <f>O36/RES_summary!O$6</f>
        <v>1.9580882255447907</v>
      </c>
      <c r="P114" s="43">
        <f>P36/RES_summary!P$6</f>
        <v>2.1492326849152295</v>
      </c>
      <c r="Q114" s="43">
        <f>Q36/RES_summary!Q$6</f>
        <v>2.4859519776610846</v>
      </c>
      <c r="R114" s="43">
        <f>R36/RES_summary!R$6</f>
        <v>2.6605253818821692</v>
      </c>
      <c r="S114" s="43">
        <f>S36/RES_summary!S$6</f>
        <v>2.8394680541799366</v>
      </c>
      <c r="T114" s="43">
        <f>T36/RES_summary!T$6</f>
        <v>3.0077636792133591</v>
      </c>
      <c r="U114" s="43">
        <f>U36/RES_summary!U$6</f>
        <v>3.1741003749822774</v>
      </c>
      <c r="V114" s="43">
        <f>V36/RES_summary!V$6</f>
        <v>3.3091883445722821</v>
      </c>
      <c r="W114" s="43">
        <f>W36/RES_summary!W$6</f>
        <v>3.4415093590450212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0.34646218117452182</v>
      </c>
      <c r="C115" s="43">
        <f>C37/RES_summary!C$6</f>
        <v>0.3653872150164047</v>
      </c>
      <c r="D115" s="43">
        <f>D37/RES_summary!D$6</f>
        <v>0.39903785973998601</v>
      </c>
      <c r="E115" s="43">
        <f>E37/RES_summary!E$6</f>
        <v>0.45157043390317625</v>
      </c>
      <c r="F115" s="43">
        <f>F37/RES_summary!F$6</f>
        <v>0.50524195896661062</v>
      </c>
      <c r="G115" s="43">
        <f>G37/RES_summary!G$6</f>
        <v>0.57969919168217288</v>
      </c>
      <c r="H115" s="43">
        <f>H37/RES_summary!H$6</f>
        <v>0.62978077656907083</v>
      </c>
      <c r="I115" s="43">
        <f>I37/RES_summary!I$6</f>
        <v>0.69449543181810747</v>
      </c>
      <c r="J115" s="43">
        <f>J37/RES_summary!J$6</f>
        <v>0.7629047443090029</v>
      </c>
      <c r="K115" s="43">
        <f>K37/RES_summary!K$6</f>
        <v>0.83713226425427945</v>
      </c>
      <c r="L115" s="43">
        <f>L37/RES_summary!L$6</f>
        <v>0.90497219465072731</v>
      </c>
      <c r="M115" s="43">
        <f>M37/RES_summary!M$6</f>
        <v>1.0016270016863651</v>
      </c>
      <c r="N115" s="43">
        <f>N37/RES_summary!N$6</f>
        <v>1.1044117037831014</v>
      </c>
      <c r="O115" s="43">
        <f>O37/RES_summary!O$6</f>
        <v>1.2454328758884452</v>
      </c>
      <c r="P115" s="43">
        <f>P37/RES_summary!P$6</f>
        <v>1.4399839267883576</v>
      </c>
      <c r="Q115" s="43">
        <f>Q37/RES_summary!Q$6</f>
        <v>1.729269632456748</v>
      </c>
      <c r="R115" s="43">
        <f>R37/RES_summary!R$6</f>
        <v>1.9314507853263165</v>
      </c>
      <c r="S115" s="43">
        <f>S37/RES_summary!S$6</f>
        <v>2.081649914983037</v>
      </c>
      <c r="T115" s="43">
        <f>T37/RES_summary!T$6</f>
        <v>2.2426588185355816</v>
      </c>
      <c r="U115" s="43">
        <f>U37/RES_summary!U$6</f>
        <v>2.4209720846887595</v>
      </c>
      <c r="V115" s="43">
        <f>V37/RES_summary!V$6</f>
        <v>2.5557116572295002</v>
      </c>
      <c r="W115" s="43">
        <f>W37/RES_summary!W$6</f>
        <v>2.665420791759471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13.630423658626762</v>
      </c>
      <c r="C117" s="44">
        <f>C39/RES_summary!C$6</f>
        <v>13.841346760823679</v>
      </c>
      <c r="D117" s="44">
        <f>D39/RES_summary!D$6</f>
        <v>14.061535016773606</v>
      </c>
      <c r="E117" s="44">
        <f>E39/RES_summary!E$6</f>
        <v>14.290656528266524</v>
      </c>
      <c r="F117" s="44">
        <f>F39/RES_summary!F$6</f>
        <v>14.530358894926476</v>
      </c>
      <c r="G117" s="44">
        <f>G39/RES_summary!G$6</f>
        <v>14.799040595559768</v>
      </c>
      <c r="H117" s="44">
        <f>H39/RES_summary!H$6</f>
        <v>15.061710106121728</v>
      </c>
      <c r="I117" s="44">
        <f>I39/RES_summary!I$6</f>
        <v>15.341651576268896</v>
      </c>
      <c r="J117" s="44">
        <f>J39/RES_summary!J$6</f>
        <v>15.64909743301366</v>
      </c>
      <c r="K117" s="44">
        <f>K39/RES_summary!K$6</f>
        <v>15.963484255317441</v>
      </c>
      <c r="L117" s="44">
        <f>L39/RES_summary!L$6</f>
        <v>16.270467956956619</v>
      </c>
      <c r="M117" s="44">
        <f>M39/RES_summary!M$6</f>
        <v>16.397128394079417</v>
      </c>
      <c r="N117" s="44">
        <f>N39/RES_summary!N$6</f>
        <v>16.515356214094439</v>
      </c>
      <c r="O117" s="44">
        <f>O39/RES_summary!O$6</f>
        <v>16.643330004967606</v>
      </c>
      <c r="P117" s="44">
        <f>P39/RES_summary!P$6</f>
        <v>16.439009495257633</v>
      </c>
      <c r="Q117" s="44">
        <f>Q39/RES_summary!Q$6</f>
        <v>16.772168377255134</v>
      </c>
      <c r="R117" s="44">
        <f>R39/RES_summary!R$6</f>
        <v>17.324444325969196</v>
      </c>
      <c r="S117" s="44">
        <f>S39/RES_summary!S$6</f>
        <v>17.320201141097559</v>
      </c>
      <c r="T117" s="44">
        <f>T39/RES_summary!T$6</f>
        <v>17.498726773734653</v>
      </c>
      <c r="U117" s="44">
        <f>U39/RES_summary!U$6</f>
        <v>17.903222475550379</v>
      </c>
      <c r="V117" s="44">
        <f>V39/RES_summary!V$6</f>
        <v>18.100520616843248</v>
      </c>
      <c r="W117" s="44">
        <f>W39/RES_summary!W$6</f>
        <v>18.209617546713016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0.47734336076570888</v>
      </c>
      <c r="C118" s="45">
        <f>C40/RES_summary!C$6</f>
        <v>0.51858961861581021</v>
      </c>
      <c r="D118" s="45">
        <f>D40/RES_summary!D$6</f>
        <v>0.5535610999820324</v>
      </c>
      <c r="E118" s="45">
        <f>E40/RES_summary!E$6</f>
        <v>0.58281563358304733</v>
      </c>
      <c r="F118" s="45">
        <f>F40/RES_summary!F$6</f>
        <v>0.59878346916401881</v>
      </c>
      <c r="G118" s="45">
        <f>G40/RES_summary!G$6</f>
        <v>0.6191725953242041</v>
      </c>
      <c r="H118" s="45">
        <f>H40/RES_summary!H$6</f>
        <v>0.65342817719350832</v>
      </c>
      <c r="I118" s="45">
        <f>I40/RES_summary!I$6</f>
        <v>0.69869689608709629</v>
      </c>
      <c r="J118" s="45">
        <f>J40/RES_summary!J$6</f>
        <v>0.74099459811184321</v>
      </c>
      <c r="K118" s="45">
        <f>K40/RES_summary!K$6</f>
        <v>0.794642445856233</v>
      </c>
      <c r="L118" s="45">
        <f>L40/RES_summary!L$6</f>
        <v>0.82886135264297256</v>
      </c>
      <c r="M118" s="45">
        <f>M40/RES_summary!M$6</f>
        <v>0.86204160618400749</v>
      </c>
      <c r="N118" s="45">
        <f>N40/RES_summary!N$6</f>
        <v>0.89854924088823585</v>
      </c>
      <c r="O118" s="45">
        <f>O40/RES_summary!O$6</f>
        <v>0.92663196120330205</v>
      </c>
      <c r="P118" s="45">
        <f>P40/RES_summary!P$6</f>
        <v>0.92879032489161961</v>
      </c>
      <c r="Q118" s="45">
        <f>Q40/RES_summary!Q$6</f>
        <v>0.9770663192425828</v>
      </c>
      <c r="R118" s="45">
        <f>R40/RES_summary!R$6</f>
        <v>1.0109647270933904</v>
      </c>
      <c r="S118" s="45">
        <f>S40/RES_summary!S$6</f>
        <v>1.0151458141832974</v>
      </c>
      <c r="T118" s="45">
        <f>T40/RES_summary!T$6</f>
        <v>1.0275152408615793</v>
      </c>
      <c r="U118" s="45">
        <f>U40/RES_summary!U$6</f>
        <v>1.0520052840993344</v>
      </c>
      <c r="V118" s="45">
        <f>V40/RES_summary!V$6</f>
        <v>1.0652777758479073</v>
      </c>
      <c r="W118" s="45">
        <f>W40/RES_summary!W$6</f>
        <v>1.0682005324195742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86.604197024626046</v>
      </c>
      <c r="C122" s="29">
        <f t="shared" si="78"/>
        <v>84.115878172446983</v>
      </c>
      <c r="D122" s="29">
        <f t="shared" si="78"/>
        <v>81.41051917182422</v>
      </c>
      <c r="E122" s="29">
        <f t="shared" si="78"/>
        <v>78.650074063658863</v>
      </c>
      <c r="F122" s="29">
        <f t="shared" si="78"/>
        <v>75.959513801639062</v>
      </c>
      <c r="G122" s="29">
        <f t="shared" si="78"/>
        <v>72.691791916980137</v>
      </c>
      <c r="H122" s="29">
        <f t="shared" si="78"/>
        <v>69.524111409932047</v>
      </c>
      <c r="I122" s="29">
        <f t="shared" si="78"/>
        <v>66.658612365647812</v>
      </c>
      <c r="J122" s="29">
        <f t="shared" si="78"/>
        <v>64.569841313262089</v>
      </c>
      <c r="K122" s="29">
        <f t="shared" si="78"/>
        <v>62.079584881043431</v>
      </c>
      <c r="L122" s="29">
        <f t="shared" si="78"/>
        <v>59.676131671137732</v>
      </c>
      <c r="M122" s="29">
        <f t="shared" si="78"/>
        <v>57.660337323412371</v>
      </c>
      <c r="N122" s="29">
        <f t="shared" si="78"/>
        <v>55.457471811820298</v>
      </c>
      <c r="O122" s="29">
        <f t="shared" si="78"/>
        <v>53.303912620696359</v>
      </c>
      <c r="P122" s="29">
        <f t="shared" si="78"/>
        <v>51.807379125264454</v>
      </c>
      <c r="Q122" s="29">
        <f t="shared" si="78"/>
        <v>50.198252704712431</v>
      </c>
      <c r="R122" s="29">
        <f t="shared" ref="R122:V122" si="79">R83*R109</f>
        <v>48.623395533846008</v>
      </c>
      <c r="S122" s="29">
        <f t="shared" si="79"/>
        <v>46.68098296679085</v>
      </c>
      <c r="T122" s="29">
        <f t="shared" si="79"/>
        <v>45.406892546410162</v>
      </c>
      <c r="U122" s="29">
        <f t="shared" si="79"/>
        <v>44.521078006772797</v>
      </c>
      <c r="V122" s="29">
        <f t="shared" si="79"/>
        <v>43.492697045762334</v>
      </c>
      <c r="W122" s="29">
        <f t="shared" ref="W122" si="80">W83*W109</f>
        <v>42.682729922996302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652.76519051319065</v>
      </c>
      <c r="C123" s="29">
        <f t="shared" si="81"/>
        <v>649.30136602078187</v>
      </c>
      <c r="D123" s="29">
        <f t="shared" si="81"/>
        <v>642.84700057961788</v>
      </c>
      <c r="E123" s="29">
        <f t="shared" si="81"/>
        <v>635.10925740277844</v>
      </c>
      <c r="F123" s="29">
        <f t="shared" si="81"/>
        <v>626.93767791165283</v>
      </c>
      <c r="G123" s="29">
        <f t="shared" si="81"/>
        <v>615.11200015259817</v>
      </c>
      <c r="H123" s="29">
        <f t="shared" si="81"/>
        <v>606.75031252340489</v>
      </c>
      <c r="I123" s="29">
        <f t="shared" si="81"/>
        <v>590.40988265675128</v>
      </c>
      <c r="J123" s="29">
        <f t="shared" si="81"/>
        <v>572.75744199861879</v>
      </c>
      <c r="K123" s="29">
        <f t="shared" si="81"/>
        <v>551.72103317728556</v>
      </c>
      <c r="L123" s="29">
        <f t="shared" si="81"/>
        <v>536.30362491339156</v>
      </c>
      <c r="M123" s="29">
        <f t="shared" si="81"/>
        <v>523.40617261095827</v>
      </c>
      <c r="N123" s="29">
        <f t="shared" si="81"/>
        <v>507.89562950128362</v>
      </c>
      <c r="O123" s="29">
        <f t="shared" si="81"/>
        <v>489.64131066222689</v>
      </c>
      <c r="P123" s="29">
        <f t="shared" si="81"/>
        <v>472.14469136192167</v>
      </c>
      <c r="Q123" s="29">
        <f t="shared" si="81"/>
        <v>453.66453697244378</v>
      </c>
      <c r="R123" s="29">
        <f t="shared" ref="R123:V123" si="82">R84*R110</f>
        <v>438.81361508878769</v>
      </c>
      <c r="S123" s="29">
        <f t="shared" si="82"/>
        <v>423.03479029810785</v>
      </c>
      <c r="T123" s="29">
        <f t="shared" si="82"/>
        <v>407.8630051090974</v>
      </c>
      <c r="U123" s="29">
        <f t="shared" si="82"/>
        <v>395.48030681473961</v>
      </c>
      <c r="V123" s="29">
        <f t="shared" si="82"/>
        <v>381.85234449659873</v>
      </c>
      <c r="W123" s="29">
        <f t="shared" ref="W123" si="83">W84*W110</f>
        <v>370.81866872365003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869.14323792971845</v>
      </c>
      <c r="C124" s="29">
        <f t="shared" si="84"/>
        <v>875.55807821307678</v>
      </c>
      <c r="D124" s="29">
        <f t="shared" si="84"/>
        <v>880.71917284297956</v>
      </c>
      <c r="E124" s="29">
        <f t="shared" si="84"/>
        <v>884.58685764102324</v>
      </c>
      <c r="F124" s="29">
        <f t="shared" si="84"/>
        <v>887.75800023763622</v>
      </c>
      <c r="G124" s="29">
        <f t="shared" si="84"/>
        <v>887.91475812271415</v>
      </c>
      <c r="H124" s="29">
        <f t="shared" si="84"/>
        <v>908.54086740647801</v>
      </c>
      <c r="I124" s="29">
        <f t="shared" si="84"/>
        <v>914.72727443891426</v>
      </c>
      <c r="J124" s="29">
        <f t="shared" si="84"/>
        <v>901.89257371790393</v>
      </c>
      <c r="K124" s="29">
        <f t="shared" si="84"/>
        <v>879.07998272501663</v>
      </c>
      <c r="L124" s="29">
        <f t="shared" si="84"/>
        <v>884.01726143206611</v>
      </c>
      <c r="M124" s="29">
        <f t="shared" si="84"/>
        <v>851.10144441966293</v>
      </c>
      <c r="N124" s="29">
        <f t="shared" si="84"/>
        <v>838.05800809761001</v>
      </c>
      <c r="O124" s="29">
        <f t="shared" si="84"/>
        <v>824.68335436285167</v>
      </c>
      <c r="P124" s="29">
        <f t="shared" si="84"/>
        <v>805.79986156527559</v>
      </c>
      <c r="Q124" s="29">
        <f t="shared" si="84"/>
        <v>766.80407210001374</v>
      </c>
      <c r="R124" s="29">
        <f t="shared" ref="R124:V124" si="85">R85*R111</f>
        <v>741.90381646250489</v>
      </c>
      <c r="S124" s="29">
        <f t="shared" si="85"/>
        <v>692.0869534253967</v>
      </c>
      <c r="T124" s="29">
        <f t="shared" si="85"/>
        <v>666.0597131427927</v>
      </c>
      <c r="U124" s="29">
        <f t="shared" si="85"/>
        <v>618.20490433822124</v>
      </c>
      <c r="V124" s="29">
        <f t="shared" si="85"/>
        <v>579.76742898234147</v>
      </c>
      <c r="W124" s="29">
        <f t="shared" ref="W124" si="86">W85*W111</f>
        <v>549.30621469274672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252.93046302351803</v>
      </c>
      <c r="C125" s="29">
        <f t="shared" si="87"/>
        <v>261.00213659169685</v>
      </c>
      <c r="D125" s="29">
        <f t="shared" si="87"/>
        <v>268.38769710328114</v>
      </c>
      <c r="E125" s="29">
        <f t="shared" si="87"/>
        <v>275.04853052222245</v>
      </c>
      <c r="F125" s="29">
        <f t="shared" si="87"/>
        <v>281.11968639791291</v>
      </c>
      <c r="G125" s="29">
        <f t="shared" si="87"/>
        <v>283.67553986764409</v>
      </c>
      <c r="H125" s="29">
        <f t="shared" si="87"/>
        <v>289.77694481809766</v>
      </c>
      <c r="I125" s="29">
        <f t="shared" si="87"/>
        <v>301.63787487308184</v>
      </c>
      <c r="J125" s="29">
        <f t="shared" si="87"/>
        <v>308.07047835051554</v>
      </c>
      <c r="K125" s="29">
        <f t="shared" si="87"/>
        <v>300.72930876585463</v>
      </c>
      <c r="L125" s="29">
        <f t="shared" si="87"/>
        <v>312.0856771618985</v>
      </c>
      <c r="M125" s="29">
        <f t="shared" si="87"/>
        <v>311.84127431199647</v>
      </c>
      <c r="N125" s="29">
        <f t="shared" si="87"/>
        <v>310.3369905238232</v>
      </c>
      <c r="O125" s="29">
        <f t="shared" si="87"/>
        <v>308.48252593769035</v>
      </c>
      <c r="P125" s="29">
        <f t="shared" si="87"/>
        <v>306.80788294491651</v>
      </c>
      <c r="Q125" s="29">
        <f t="shared" si="87"/>
        <v>306.74462542848852</v>
      </c>
      <c r="R125" s="29">
        <f t="shared" ref="R125:V125" si="88">R86*R112</f>
        <v>304.02390376220734</v>
      </c>
      <c r="S125" s="29">
        <f t="shared" si="88"/>
        <v>298.76801531844518</v>
      </c>
      <c r="T125" s="29">
        <f t="shared" si="88"/>
        <v>296.30890000939348</v>
      </c>
      <c r="U125" s="29">
        <f t="shared" si="88"/>
        <v>288.85302108059028</v>
      </c>
      <c r="V125" s="29">
        <f t="shared" si="88"/>
        <v>283.4187784953624</v>
      </c>
      <c r="W125" s="29">
        <f t="shared" ref="W125" si="89">W86*W112</f>
        <v>278.7176608754628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228.96283544393586</v>
      </c>
      <c r="C127" s="29">
        <f t="shared" si="90"/>
        <v>266.38379950825339</v>
      </c>
      <c r="D127" s="29">
        <f t="shared" si="90"/>
        <v>294.17253280200322</v>
      </c>
      <c r="E127" s="29">
        <f t="shared" si="90"/>
        <v>322.24555673925971</v>
      </c>
      <c r="F127" s="29">
        <f t="shared" si="90"/>
        <v>337.90286097331261</v>
      </c>
      <c r="G127" s="29">
        <f t="shared" si="90"/>
        <v>353.19905232242206</v>
      </c>
      <c r="H127" s="29">
        <f t="shared" si="90"/>
        <v>375.6582310444586</v>
      </c>
      <c r="I127" s="29">
        <f t="shared" si="90"/>
        <v>389.70752969395363</v>
      </c>
      <c r="J127" s="29">
        <f t="shared" si="90"/>
        <v>404.57007225301066</v>
      </c>
      <c r="K127" s="29">
        <f t="shared" si="90"/>
        <v>419.47946130745669</v>
      </c>
      <c r="L127" s="29">
        <f t="shared" si="90"/>
        <v>425.78342361227851</v>
      </c>
      <c r="M127" s="29">
        <f t="shared" si="90"/>
        <v>434.98121733688112</v>
      </c>
      <c r="N127" s="29">
        <f t="shared" si="90"/>
        <v>444.16357762019874</v>
      </c>
      <c r="O127" s="29">
        <f t="shared" si="90"/>
        <v>455.99085486420694</v>
      </c>
      <c r="P127" s="29">
        <f t="shared" si="90"/>
        <v>465.23580116392787</v>
      </c>
      <c r="Q127" s="29">
        <f t="shared" si="90"/>
        <v>490.25818895734881</v>
      </c>
      <c r="R127" s="29">
        <f t="shared" ref="R127:V127" si="91">R88*R114</f>
        <v>484.193388144523</v>
      </c>
      <c r="S127" s="29">
        <f t="shared" si="91"/>
        <v>468.65643867312872</v>
      </c>
      <c r="T127" s="29">
        <f t="shared" si="91"/>
        <v>461.75376050436466</v>
      </c>
      <c r="U127" s="29">
        <f t="shared" si="91"/>
        <v>458.99254440967798</v>
      </c>
      <c r="V127" s="29">
        <f t="shared" si="91"/>
        <v>453.85690206539209</v>
      </c>
      <c r="W127" s="29">
        <f t="shared" ref="W127" si="92">W88*W114</f>
        <v>449.74534087453435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120.45726518253969</v>
      </c>
      <c r="C128" s="29">
        <f t="shared" si="93"/>
        <v>124.82459527696214</v>
      </c>
      <c r="D128" s="29">
        <f t="shared" si="93"/>
        <v>132.86717740080442</v>
      </c>
      <c r="E128" s="29">
        <f t="shared" si="93"/>
        <v>145.56440836567248</v>
      </c>
      <c r="F128" s="29">
        <f t="shared" si="93"/>
        <v>157.22980371764615</v>
      </c>
      <c r="G128" s="29">
        <f t="shared" si="93"/>
        <v>172.71186232310552</v>
      </c>
      <c r="H128" s="29">
        <f t="shared" si="93"/>
        <v>181.30763682413479</v>
      </c>
      <c r="I128" s="29">
        <f t="shared" si="93"/>
        <v>191.53188952852838</v>
      </c>
      <c r="J128" s="29">
        <f t="shared" si="93"/>
        <v>200.61021247790828</v>
      </c>
      <c r="K128" s="29">
        <f t="shared" si="93"/>
        <v>209.98234226414007</v>
      </c>
      <c r="L128" s="29">
        <f t="shared" si="93"/>
        <v>214.73811667916746</v>
      </c>
      <c r="M128" s="29">
        <f t="shared" si="93"/>
        <v>225.583012920448</v>
      </c>
      <c r="N128" s="29">
        <f t="shared" si="93"/>
        <v>232.8894141044388</v>
      </c>
      <c r="O128" s="29">
        <f t="shared" si="93"/>
        <v>242.44019816210715</v>
      </c>
      <c r="P128" s="29">
        <f t="shared" si="93"/>
        <v>256.92905551386599</v>
      </c>
      <c r="Q128" s="29">
        <f t="shared" si="93"/>
        <v>283.12909735021896</v>
      </c>
      <c r="R128" s="29">
        <f t="shared" ref="R128:V128" si="94">R89*R115</f>
        <v>299.20069378038289</v>
      </c>
      <c r="S128" s="29">
        <f t="shared" si="94"/>
        <v>308.16830097351618</v>
      </c>
      <c r="T128" s="29">
        <f t="shared" si="94"/>
        <v>320.4714348260531</v>
      </c>
      <c r="U128" s="29">
        <f t="shared" si="94"/>
        <v>338.43757426824351</v>
      </c>
      <c r="V128" s="29">
        <f t="shared" si="94"/>
        <v>352.95778306748292</v>
      </c>
      <c r="W128" s="29">
        <f t="shared" ref="W128" si="95">W89*W115</f>
        <v>364.29706635285942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931.62097938101294</v>
      </c>
      <c r="C130" s="31">
        <f t="shared" si="96"/>
        <v>936.97671135728888</v>
      </c>
      <c r="D130" s="31">
        <f t="shared" si="96"/>
        <v>935.68875306413008</v>
      </c>
      <c r="E130" s="31">
        <f t="shared" si="96"/>
        <v>930.99622276364744</v>
      </c>
      <c r="F130" s="31">
        <f t="shared" si="96"/>
        <v>923.07495098876382</v>
      </c>
      <c r="G130" s="31">
        <f t="shared" si="96"/>
        <v>916.32718355911379</v>
      </c>
      <c r="H130" s="31">
        <f t="shared" si="96"/>
        <v>909.92304309425867</v>
      </c>
      <c r="I130" s="31">
        <f t="shared" si="96"/>
        <v>903.49295965057104</v>
      </c>
      <c r="J130" s="31">
        <f t="shared" si="96"/>
        <v>895.15116071181478</v>
      </c>
      <c r="K130" s="31">
        <f t="shared" si="96"/>
        <v>877.55380933099684</v>
      </c>
      <c r="L130" s="31">
        <f t="shared" si="96"/>
        <v>848.56646932483318</v>
      </c>
      <c r="M130" s="31">
        <f t="shared" si="96"/>
        <v>807.61251668068508</v>
      </c>
      <c r="N130" s="31">
        <f t="shared" si="96"/>
        <v>762.68960804566143</v>
      </c>
      <c r="O130" s="31">
        <f t="shared" si="96"/>
        <v>731.16207464414856</v>
      </c>
      <c r="P130" s="31">
        <f t="shared" si="96"/>
        <v>687.13486745317607</v>
      </c>
      <c r="Q130" s="31">
        <f t="shared" si="96"/>
        <v>650.16751549946878</v>
      </c>
      <c r="R130" s="31">
        <f t="shared" ref="R130:V130" si="97">R91*R117</f>
        <v>618.83186022421125</v>
      </c>
      <c r="S130" s="31">
        <f t="shared" si="97"/>
        <v>574.16332419189689</v>
      </c>
      <c r="T130" s="31">
        <f t="shared" si="97"/>
        <v>528.33250194968934</v>
      </c>
      <c r="U130" s="31">
        <f t="shared" si="97"/>
        <v>491.58634905333685</v>
      </c>
      <c r="V130" s="31">
        <f t="shared" si="97"/>
        <v>455.83059541335774</v>
      </c>
      <c r="W130" s="31">
        <f t="shared" ref="W130" si="98">W91*W117</f>
        <v>428.64663076673588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4238.4146795847037</v>
      </c>
      <c r="C131" s="33">
        <f t="shared" si="99"/>
        <v>4521.0425533004664</v>
      </c>
      <c r="D131" s="33">
        <f t="shared" si="99"/>
        <v>4736.5483247133379</v>
      </c>
      <c r="E131" s="33">
        <f t="shared" si="99"/>
        <v>4898.0065549364454</v>
      </c>
      <c r="F131" s="33">
        <f t="shared" si="99"/>
        <v>4959.4626537434888</v>
      </c>
      <c r="G131" s="33">
        <f t="shared" si="99"/>
        <v>5051.4811557840185</v>
      </c>
      <c r="H131" s="33">
        <f t="shared" si="99"/>
        <v>5252.9591779202829</v>
      </c>
      <c r="I131" s="33">
        <f t="shared" si="99"/>
        <v>5524.8882741138814</v>
      </c>
      <c r="J131" s="33">
        <f t="shared" si="99"/>
        <v>5767.7089980734745</v>
      </c>
      <c r="K131" s="33">
        <f t="shared" si="99"/>
        <v>6098.606023198744</v>
      </c>
      <c r="L131" s="33">
        <f t="shared" si="99"/>
        <v>6276.8600598852418</v>
      </c>
      <c r="M131" s="33">
        <f t="shared" si="99"/>
        <v>6450.0556123379674</v>
      </c>
      <c r="N131" s="33">
        <f t="shared" si="99"/>
        <v>6623.9405928362994</v>
      </c>
      <c r="O131" s="33">
        <f t="shared" si="99"/>
        <v>6720.1356681799898</v>
      </c>
      <c r="P131" s="33">
        <f t="shared" si="99"/>
        <v>6614.5380584873392</v>
      </c>
      <c r="Q131" s="33">
        <f t="shared" si="99"/>
        <v>6789.4201277260263</v>
      </c>
      <c r="R131" s="33">
        <f t="shared" ref="R131:V131" si="100">R92*R118</f>
        <v>6859.7912018931629</v>
      </c>
      <c r="S131" s="33">
        <f t="shared" si="100"/>
        <v>6686.4260594275675</v>
      </c>
      <c r="T131" s="33">
        <f t="shared" si="100"/>
        <v>6612.5329224728794</v>
      </c>
      <c r="U131" s="33">
        <f t="shared" si="100"/>
        <v>6639.6791566037627</v>
      </c>
      <c r="V131" s="33">
        <f t="shared" si="100"/>
        <v>6608.0931144902743</v>
      </c>
      <c r="W131" s="33">
        <f t="shared" ref="W131" si="101">W92*W118</f>
        <v>6523.9290130761865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2539.4367971624702</v>
      </c>
      <c r="C133" s="19">
        <f t="shared" ref="C133:Q133" si="103">SUM(C134,C139,C142)</f>
        <v>2596.9959146403985</v>
      </c>
      <c r="D133" s="19">
        <f t="shared" si="103"/>
        <v>2634.5623512037432</v>
      </c>
      <c r="E133" s="19">
        <f t="shared" si="103"/>
        <v>2674.1833715239391</v>
      </c>
      <c r="F133" s="19">
        <f t="shared" si="103"/>
        <v>2683.8888999420728</v>
      </c>
      <c r="G133" s="19">
        <f t="shared" si="103"/>
        <v>2684.5260254416212</v>
      </c>
      <c r="H133" s="19">
        <f t="shared" si="103"/>
        <v>2709.5394153759512</v>
      </c>
      <c r="I133" s="19">
        <f t="shared" si="103"/>
        <v>2719.4832317333021</v>
      </c>
      <c r="J133" s="19">
        <f t="shared" si="103"/>
        <v>2718.5990980467332</v>
      </c>
      <c r="K133" s="19">
        <f t="shared" si="103"/>
        <v>2696.2332546039761</v>
      </c>
      <c r="L133" s="19">
        <f t="shared" si="103"/>
        <v>2669.8566023230223</v>
      </c>
      <c r="M133" s="19">
        <f t="shared" si="103"/>
        <v>2640.4033077837785</v>
      </c>
      <c r="N133" s="19">
        <f t="shared" si="103"/>
        <v>2608.1258537683707</v>
      </c>
      <c r="O133" s="19">
        <f t="shared" si="103"/>
        <v>2586.0155845539648</v>
      </c>
      <c r="P133" s="19">
        <f t="shared" si="103"/>
        <v>2554.25617951495</v>
      </c>
      <c r="Q133" s="19">
        <f t="shared" si="103"/>
        <v>2577.6081364139973</v>
      </c>
      <c r="R133" s="19">
        <f t="shared" ref="R133:V133" si="104">SUM(R134,R139,R142)</f>
        <v>2548.0222296491488</v>
      </c>
      <c r="S133" s="19">
        <f t="shared" si="104"/>
        <v>2481.9890222799158</v>
      </c>
      <c r="T133" s="19">
        <f t="shared" si="104"/>
        <v>2411.7423600092325</v>
      </c>
      <c r="U133" s="19">
        <f t="shared" si="104"/>
        <v>2364.8173043236484</v>
      </c>
      <c r="V133" s="19">
        <f t="shared" si="104"/>
        <v>2381.8314089885421</v>
      </c>
      <c r="W133" s="19">
        <f t="shared" ref="W133" si="105">SUM(W134,W139,W142)</f>
        <v>2423.6517862441974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1443.2344575419393</v>
      </c>
      <c r="C134" s="22">
        <f t="shared" ref="C134:Q134" si="107">SUM(C135:C138)</f>
        <v>1418.2171268852351</v>
      </c>
      <c r="D134" s="22">
        <f t="shared" si="107"/>
        <v>1393.0504140614398</v>
      </c>
      <c r="E134" s="22">
        <f t="shared" si="107"/>
        <v>1370.5815894679217</v>
      </c>
      <c r="F134" s="22">
        <f t="shared" si="107"/>
        <v>1343.7842415751259</v>
      </c>
      <c r="G134" s="22">
        <f t="shared" si="107"/>
        <v>1305.9732373654592</v>
      </c>
      <c r="H134" s="22">
        <f t="shared" si="107"/>
        <v>1280.5462607472246</v>
      </c>
      <c r="I134" s="22">
        <f t="shared" si="107"/>
        <v>1251.7483990723324</v>
      </c>
      <c r="J134" s="22">
        <f t="shared" si="107"/>
        <v>1218.847748775381</v>
      </c>
      <c r="K134" s="22">
        <f t="shared" si="107"/>
        <v>1170.4827362539736</v>
      </c>
      <c r="L134" s="22">
        <f t="shared" si="107"/>
        <v>1143.2260477536208</v>
      </c>
      <c r="M134" s="22">
        <f t="shared" si="107"/>
        <v>1104.4348503185163</v>
      </c>
      <c r="N134" s="22">
        <f t="shared" si="107"/>
        <v>1071.2239852809525</v>
      </c>
      <c r="O134" s="22">
        <f t="shared" si="107"/>
        <v>1038.1229123611854</v>
      </c>
      <c r="P134" s="22">
        <f t="shared" si="107"/>
        <v>1008.7138656576444</v>
      </c>
      <c r="Q134" s="22">
        <f t="shared" si="107"/>
        <v>981.24873347568962</v>
      </c>
      <c r="R134" s="22">
        <f t="shared" ref="R134:V134" si="108">SUM(R135:R138)</f>
        <v>958.01048408321788</v>
      </c>
      <c r="S134" s="22">
        <f t="shared" si="108"/>
        <v>926.80636698567014</v>
      </c>
      <c r="T134" s="22">
        <f t="shared" si="108"/>
        <v>900.82012155289635</v>
      </c>
      <c r="U134" s="22">
        <f t="shared" si="108"/>
        <v>871.76456218963892</v>
      </c>
      <c r="V134" s="22">
        <f t="shared" si="108"/>
        <v>847.30373488258135</v>
      </c>
      <c r="W134" s="22">
        <f t="shared" ref="W134" si="109">SUM(W135:W138)</f>
        <v>831.97728126791753</v>
      </c>
      <c r="DA134" s="57"/>
    </row>
    <row r="135" spans="1:105" ht="12" customHeight="1" x14ac:dyDescent="0.25">
      <c r="A135" s="28" t="s">
        <v>32</v>
      </c>
      <c r="B135" s="29">
        <f>B5*1000*11630/RES_summary!B$6</f>
        <v>758.65276593572355</v>
      </c>
      <c r="C135" s="29">
        <f>C5*1000*11630/RES_summary!C$6</f>
        <v>736.85509279063524</v>
      </c>
      <c r="D135" s="29">
        <f>D5*1000*11630/RES_summary!D$6</f>
        <v>713.15614794517967</v>
      </c>
      <c r="E135" s="29">
        <f>E5*1000*11630/RES_summary!E$6</f>
        <v>688.97464879765118</v>
      </c>
      <c r="F135" s="29">
        <f>F5*1000*11630/RES_summary!F$6</f>
        <v>665.40534090235792</v>
      </c>
      <c r="G135" s="29">
        <f>G5*1000*11630/RES_summary!G$6</f>
        <v>636.78009719274542</v>
      </c>
      <c r="H135" s="29">
        <f>H5*1000*11630/RES_summary!H$6</f>
        <v>609.03121595100447</v>
      </c>
      <c r="I135" s="29">
        <f>I5*1000*11630/RES_summary!I$6</f>
        <v>583.92944432307456</v>
      </c>
      <c r="J135" s="29">
        <f>J5*1000*11630/RES_summary!J$6</f>
        <v>565.6318099041755</v>
      </c>
      <c r="K135" s="29">
        <f>K5*1000*11630/RES_summary!K$6</f>
        <v>543.81716355793969</v>
      </c>
      <c r="L135" s="29">
        <f>L5*1000*11630/RES_summary!L$6</f>
        <v>522.76291343916625</v>
      </c>
      <c r="M135" s="29">
        <f>M5*1000*11630/RES_summary!M$6</f>
        <v>505.10455495309219</v>
      </c>
      <c r="N135" s="29">
        <f>N5*1000*11630/RES_summary!N$6</f>
        <v>485.8074530715453</v>
      </c>
      <c r="O135" s="29">
        <f>O5*1000*11630/RES_summary!O$6</f>
        <v>466.94227455730015</v>
      </c>
      <c r="P135" s="29">
        <f>P5*1000*11630/RES_summary!P$6</f>
        <v>453.83264113731633</v>
      </c>
      <c r="Q135" s="29">
        <f>Q5*1000*11630/RES_summary!Q$6</f>
        <v>439.73669369328081</v>
      </c>
      <c r="R135" s="29">
        <f>R5*1000*11630/RES_summary!R$6</f>
        <v>425.94094487649085</v>
      </c>
      <c r="S135" s="29">
        <f>S5*1000*11630/RES_summary!S$6</f>
        <v>408.92541078908772</v>
      </c>
      <c r="T135" s="29">
        <f>T5*1000*11630/RES_summary!T$6</f>
        <v>397.7643787065528</v>
      </c>
      <c r="U135" s="29">
        <f>U5*1000*11630/RES_summary!U$6</f>
        <v>390.00464333932962</v>
      </c>
      <c r="V135" s="29">
        <f>V5*1000*11630/RES_summary!V$6</f>
        <v>380.99602612087796</v>
      </c>
      <c r="W135" s="29">
        <f>W5*1000*11630/RES_summary!W$6</f>
        <v>373.90071412544756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287.46894967750495</v>
      </c>
      <c r="C136" s="29">
        <f>C6*1000*11630/RES_summary!C$6</f>
        <v>280.69653821684528</v>
      </c>
      <c r="D136" s="29">
        <f>D6*1000*11630/RES_summary!D$6</f>
        <v>277.52636001176728</v>
      </c>
      <c r="E136" s="29">
        <f>E6*1000*11630/RES_summary!E$6</f>
        <v>275.6830613685915</v>
      </c>
      <c r="F136" s="29">
        <f>F6*1000*11630/RES_summary!F$6</f>
        <v>272.08888260074809</v>
      </c>
      <c r="G136" s="29">
        <f>G6*1000*11630/RES_summary!G$6</f>
        <v>265.3619762811731</v>
      </c>
      <c r="H136" s="29">
        <f>H6*1000*11630/RES_summary!H$6</f>
        <v>262.19116024411505</v>
      </c>
      <c r="I136" s="29">
        <f>I6*1000*11630/RES_summary!I$6</f>
        <v>254.95171064552633</v>
      </c>
      <c r="J136" s="29">
        <f>J6*1000*11630/RES_summary!J$6</f>
        <v>246.16519522176623</v>
      </c>
      <c r="K136" s="29">
        <f>K6*1000*11630/RES_summary!K$6</f>
        <v>235.95845030982412</v>
      </c>
      <c r="L136" s="29">
        <f>L6*1000*11630/RES_summary!L$6</f>
        <v>228.47778023787231</v>
      </c>
      <c r="M136" s="29">
        <f>M6*1000*11630/RES_summary!M$6</f>
        <v>221.83519524194057</v>
      </c>
      <c r="N136" s="29">
        <f>N6*1000*11630/RES_summary!N$6</f>
        <v>213.97260511356629</v>
      </c>
      <c r="O136" s="29">
        <f>O6*1000*11630/RES_summary!O$6</f>
        <v>204.93353813292549</v>
      </c>
      <c r="P136" s="29">
        <f>P6*1000*11630/RES_summary!P$6</f>
        <v>196.23321792574149</v>
      </c>
      <c r="Q136" s="29">
        <f>Q6*1000*11630/RES_summary!Q$6</f>
        <v>190.36472540006099</v>
      </c>
      <c r="R136" s="29">
        <f>R6*1000*11630/RES_summary!R$6</f>
        <v>185.66513269620992</v>
      </c>
      <c r="S136" s="29">
        <f>S6*1000*11630/RES_summary!S$6</f>
        <v>181.41650814720569</v>
      </c>
      <c r="T136" s="29">
        <f>T6*1000*11630/RES_summary!T$6</f>
        <v>174.30921948229246</v>
      </c>
      <c r="U136" s="29">
        <f>U6*1000*11630/RES_summary!U$6</f>
        <v>168.48222235124314</v>
      </c>
      <c r="V136" s="29">
        <f>V6*1000*11630/RES_summary!V$6</f>
        <v>162.59069744268152</v>
      </c>
      <c r="W136" s="29">
        <f>W6*1000*11630/RES_summary!W$6</f>
        <v>157.5376662441316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273.35926276752957</v>
      </c>
      <c r="C137" s="29">
        <f>C7*1000*11630/RES_summary!C$6</f>
        <v>272.86269797528865</v>
      </c>
      <c r="D137" s="29">
        <f>D7*1000*11630/RES_summary!D$6</f>
        <v>271.0170160540481</v>
      </c>
      <c r="E137" s="29">
        <f>E7*1000*11630/RES_summary!E$6</f>
        <v>271.228041485939</v>
      </c>
      <c r="F137" s="29">
        <f>F7*1000*11630/RES_summary!F$6</f>
        <v>268.48233311054952</v>
      </c>
      <c r="G137" s="29">
        <f>G7*1000*11630/RES_summary!G$6</f>
        <v>264.60877122495731</v>
      </c>
      <c r="H137" s="29">
        <f>H7*1000*11630/RES_summary!H$6</f>
        <v>266.90198613349503</v>
      </c>
      <c r="I137" s="29">
        <f>I7*1000*11630/RES_summary!I$6</f>
        <v>264.62294932385703</v>
      </c>
      <c r="J137" s="29">
        <f>J7*1000*11630/RES_summary!J$6</f>
        <v>256.17557708654681</v>
      </c>
      <c r="K137" s="29">
        <f>K7*1000*11630/RES_summary!K$6</f>
        <v>244.26727540610605</v>
      </c>
      <c r="L137" s="29">
        <f>L7*1000*11630/RES_summary!L$6</f>
        <v>240.33020281872805</v>
      </c>
      <c r="M137" s="29">
        <f>M7*1000*11630/RES_summary!M$6</f>
        <v>227.29639554839036</v>
      </c>
      <c r="N137" s="29">
        <f>N7*1000*11630/RES_summary!N$6</f>
        <v>221.44112849069788</v>
      </c>
      <c r="O137" s="29">
        <f>O7*1000*11630/RES_summary!O$6</f>
        <v>217.59622172071815</v>
      </c>
      <c r="P137" s="29">
        <f>P7*1000*11630/RES_summary!P$6</f>
        <v>211.85853202663239</v>
      </c>
      <c r="Q137" s="29">
        <f>Q7*1000*11630/RES_summary!Q$6</f>
        <v>202.73868184831579</v>
      </c>
      <c r="R137" s="29">
        <f>R7*1000*11630/RES_summary!R$6</f>
        <v>199.21124419078575</v>
      </c>
      <c r="S137" s="29">
        <f>S7*1000*11630/RES_summary!S$6</f>
        <v>188.93467497627145</v>
      </c>
      <c r="T137" s="29">
        <f>T7*1000*11630/RES_summary!T$6</f>
        <v>181.48405111450006</v>
      </c>
      <c r="U137" s="29">
        <f>U7*1000*11630/RES_summary!U$6</f>
        <v>168.42853095066999</v>
      </c>
      <c r="V137" s="29">
        <f>V7*1000*11630/RES_summary!V$6</f>
        <v>156.42657417193388</v>
      </c>
      <c r="W137" s="29">
        <f>W7*1000*11630/RES_summary!W$6</f>
        <v>147.98366466149815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123.75347916118122</v>
      </c>
      <c r="C138" s="29">
        <f>C8*1000*11630/RES_summary!C$6</f>
        <v>127.80279790246593</v>
      </c>
      <c r="D138" s="29">
        <f>D8*1000*11630/RES_summary!D$6</f>
        <v>131.35089005044478</v>
      </c>
      <c r="E138" s="29">
        <f>E8*1000*11630/RES_summary!E$6</f>
        <v>134.69583781574008</v>
      </c>
      <c r="F138" s="29">
        <f>F8*1000*11630/RES_summary!F$6</f>
        <v>137.80768496147033</v>
      </c>
      <c r="G138" s="29">
        <f>G8*1000*11630/RES_summary!G$6</f>
        <v>139.22239266658337</v>
      </c>
      <c r="H138" s="29">
        <f>H8*1000*11630/RES_summary!H$6</f>
        <v>142.42189841861003</v>
      </c>
      <c r="I138" s="29">
        <f>I8*1000*11630/RES_summary!I$6</f>
        <v>148.24429477987456</v>
      </c>
      <c r="J138" s="29">
        <f>J8*1000*11630/RES_summary!J$6</f>
        <v>150.8751665628925</v>
      </c>
      <c r="K138" s="29">
        <f>K8*1000*11630/RES_summary!K$6</f>
        <v>146.43984698010371</v>
      </c>
      <c r="L138" s="29">
        <f>L8*1000*11630/RES_summary!L$6</f>
        <v>151.65515125785427</v>
      </c>
      <c r="M138" s="29">
        <f>M8*1000*11630/RES_summary!M$6</f>
        <v>150.19870457509316</v>
      </c>
      <c r="N138" s="29">
        <f>N8*1000*11630/RES_summary!N$6</f>
        <v>150.00279860514314</v>
      </c>
      <c r="O138" s="29">
        <f>O8*1000*11630/RES_summary!O$6</f>
        <v>148.65087795024161</v>
      </c>
      <c r="P138" s="29">
        <f>P8*1000*11630/RES_summary!P$6</f>
        <v>146.78947456795422</v>
      </c>
      <c r="Q138" s="29">
        <f>Q8*1000*11630/RES_summary!Q$6</f>
        <v>148.40863253403211</v>
      </c>
      <c r="R138" s="29">
        <f>R8*1000*11630/RES_summary!R$6</f>
        <v>147.19316231973144</v>
      </c>
      <c r="S138" s="29">
        <f>S8*1000*11630/RES_summary!S$6</f>
        <v>147.52977307310522</v>
      </c>
      <c r="T138" s="29">
        <f>T8*1000*11630/RES_summary!T$6</f>
        <v>147.26247224955102</v>
      </c>
      <c r="U138" s="29">
        <f>U8*1000*11630/RES_summary!U$6</f>
        <v>144.8491655483962</v>
      </c>
      <c r="V138" s="29">
        <f>V8*1000*11630/RES_summary!V$6</f>
        <v>147.29043714708803</v>
      </c>
      <c r="W138" s="29">
        <f>W8*1000*11630/RES_summary!W$6</f>
        <v>152.55523623684033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447.44717663972921</v>
      </c>
      <c r="C139" s="22">
        <f t="shared" ref="C139:Q139" si="111">SUM(C140:C141)</f>
        <v>514.68689666703676</v>
      </c>
      <c r="D139" s="22">
        <f t="shared" si="111"/>
        <v>568.71652240089736</v>
      </c>
      <c r="E139" s="22">
        <f t="shared" si="111"/>
        <v>626.2443305674982</v>
      </c>
      <c r="F139" s="22">
        <f t="shared" si="111"/>
        <v>663.06967183707684</v>
      </c>
      <c r="G139" s="22">
        <f t="shared" si="111"/>
        <v>701.09644699024921</v>
      </c>
      <c r="H139" s="22">
        <f t="shared" si="111"/>
        <v>745.98506953477045</v>
      </c>
      <c r="I139" s="22">
        <f t="shared" si="111"/>
        <v>777.33903086272881</v>
      </c>
      <c r="J139" s="22">
        <f t="shared" si="111"/>
        <v>806.40106493457927</v>
      </c>
      <c r="K139" s="22">
        <f t="shared" si="111"/>
        <v>833.09526086353162</v>
      </c>
      <c r="L139" s="22">
        <f t="shared" si="111"/>
        <v>844.3293504220045</v>
      </c>
      <c r="M139" s="22">
        <f t="shared" si="111"/>
        <v>868.51604217933323</v>
      </c>
      <c r="N139" s="22">
        <f t="shared" si="111"/>
        <v>888.00761294262384</v>
      </c>
      <c r="O139" s="22">
        <f t="shared" si="111"/>
        <v>912.78890229663511</v>
      </c>
      <c r="P139" s="22">
        <f t="shared" si="111"/>
        <v>936.64808802234199</v>
      </c>
      <c r="Q139" s="22">
        <f t="shared" si="111"/>
        <v>1000.566641046199</v>
      </c>
      <c r="R139" s="22">
        <f t="shared" ref="R139:V139" si="112">SUM(R140:R141)</f>
        <v>1006.6782830050865</v>
      </c>
      <c r="S139" s="22">
        <f t="shared" si="112"/>
        <v>996.60400891342613</v>
      </c>
      <c r="T139" s="22">
        <f t="shared" si="112"/>
        <v>984.56945925306832</v>
      </c>
      <c r="U139" s="22">
        <f t="shared" si="112"/>
        <v>987.38374481081257</v>
      </c>
      <c r="V139" s="22">
        <f t="shared" si="112"/>
        <v>1029.0449565989929</v>
      </c>
      <c r="W139" s="22">
        <f t="shared" ref="W139" si="113">SUM(W140:W141)</f>
        <v>1081.0375752571249</v>
      </c>
      <c r="DA139" s="57"/>
    </row>
    <row r="140" spans="1:105" ht="12" customHeight="1" x14ac:dyDescent="0.25">
      <c r="A140" s="28" t="s">
        <v>28</v>
      </c>
      <c r="B140" s="29">
        <f>B10*1000*11630/RES_summary!B$6</f>
        <v>364.67907454769005</v>
      </c>
      <c r="C140" s="29">
        <f>C10*1000*11630/RES_summary!C$6</f>
        <v>427.20779204267529</v>
      </c>
      <c r="D140" s="29">
        <f>D10*1000*11630/RES_summary!D$6</f>
        <v>473.93283962808624</v>
      </c>
      <c r="E140" s="29">
        <f>E10*1000*11630/RES_summary!E$6</f>
        <v>520.67583772459625</v>
      </c>
      <c r="F140" s="29">
        <f>F10*1000*11630/RES_summary!F$6</f>
        <v>547.1940857855285</v>
      </c>
      <c r="G140" s="29">
        <f>G10*1000*11630/RES_summary!G$6</f>
        <v>572.01137384698723</v>
      </c>
      <c r="H140" s="29">
        <f>H10*1000*11630/RES_summary!H$6</f>
        <v>608.50826922037504</v>
      </c>
      <c r="I140" s="29">
        <f>I10*1000*11630/RES_summary!I$6</f>
        <v>630.22202742606112</v>
      </c>
      <c r="J140" s="29">
        <f>J10*1000*11630/RES_summary!J$6</f>
        <v>650.86041448263836</v>
      </c>
      <c r="K140" s="29">
        <f>K10*1000*11630/RES_summary!K$6</f>
        <v>669.23400607158408</v>
      </c>
      <c r="L140" s="29">
        <f>L10*1000*11630/RES_summary!L$6</f>
        <v>675.23809706484155</v>
      </c>
      <c r="M140" s="29">
        <f>M10*1000*11630/RES_summary!M$6</f>
        <v>690.02260075984088</v>
      </c>
      <c r="N140" s="29">
        <f>N10*1000*11630/RES_summary!N$6</f>
        <v>703.2328612203313</v>
      </c>
      <c r="O140" s="29">
        <f>O10*1000*11630/RES_summary!O$6</f>
        <v>719.73872901456798</v>
      </c>
      <c r="P140" s="29">
        <f>P10*1000*11630/RES_summary!P$6</f>
        <v>730.85401027911462</v>
      </c>
      <c r="Q140" s="29">
        <f>Q10*1000*11630/RES_summary!Q$6</f>
        <v>772.63479181577907</v>
      </c>
      <c r="R140" s="29">
        <f>R10*1000*11630/RES_summary!R$6</f>
        <v>765.17481971135157</v>
      </c>
      <c r="S140" s="29">
        <f>S10*1000*11630/RES_summary!S$6</f>
        <v>745.88066350322481</v>
      </c>
      <c r="T140" s="29">
        <f>T10*1000*11630/RES_summary!T$6</f>
        <v>726.88402382799882</v>
      </c>
      <c r="U140" s="29">
        <f>U10*1000*11630/RES_summary!U$6</f>
        <v>717.25516362196379</v>
      </c>
      <c r="V140" s="29">
        <f>V10*1000*11630/RES_summary!V$6</f>
        <v>736.71528914817247</v>
      </c>
      <c r="W140" s="29">
        <f>W10*1000*11630/RES_summary!W$6</f>
        <v>766.72564573378872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82.768102092039157</v>
      </c>
      <c r="C141" s="29">
        <f>C11*1000*11630/RES_summary!C$6</f>
        <v>87.479104624361483</v>
      </c>
      <c r="D141" s="29">
        <f>D11*1000*11630/RES_summary!D$6</f>
        <v>94.783682772811161</v>
      </c>
      <c r="E141" s="29">
        <f>E11*1000*11630/RES_summary!E$6</f>
        <v>105.5684928429019</v>
      </c>
      <c r="F141" s="29">
        <f>F11*1000*11630/RES_summary!F$6</f>
        <v>115.87558605154838</v>
      </c>
      <c r="G141" s="29">
        <f>G11*1000*11630/RES_summary!G$6</f>
        <v>129.08507314326204</v>
      </c>
      <c r="H141" s="29">
        <f>H11*1000*11630/RES_summary!H$6</f>
        <v>137.47680031439543</v>
      </c>
      <c r="I141" s="29">
        <f>I11*1000*11630/RES_summary!I$6</f>
        <v>147.11700343666763</v>
      </c>
      <c r="J141" s="29">
        <f>J11*1000*11630/RES_summary!J$6</f>
        <v>155.54065045194093</v>
      </c>
      <c r="K141" s="29">
        <f>K11*1000*11630/RES_summary!K$6</f>
        <v>163.8612547919476</v>
      </c>
      <c r="L141" s="29">
        <f>L11*1000*11630/RES_summary!L$6</f>
        <v>169.09125335716294</v>
      </c>
      <c r="M141" s="29">
        <f>M11*1000*11630/RES_summary!M$6</f>
        <v>178.4934414194924</v>
      </c>
      <c r="N141" s="29">
        <f>N11*1000*11630/RES_summary!N$6</f>
        <v>184.77475172229254</v>
      </c>
      <c r="O141" s="29">
        <f>O11*1000*11630/RES_summary!O$6</f>
        <v>193.05017328206716</v>
      </c>
      <c r="P141" s="29">
        <f>P11*1000*11630/RES_summary!P$6</f>
        <v>205.79407774322735</v>
      </c>
      <c r="Q141" s="29">
        <f>Q11*1000*11630/RES_summary!Q$6</f>
        <v>227.93184923041994</v>
      </c>
      <c r="R141" s="29">
        <f>R11*1000*11630/RES_summary!R$6</f>
        <v>241.503463293735</v>
      </c>
      <c r="S141" s="29">
        <f>S11*1000*11630/RES_summary!S$6</f>
        <v>250.72334541020129</v>
      </c>
      <c r="T141" s="29">
        <f>T11*1000*11630/RES_summary!T$6</f>
        <v>257.68543542506956</v>
      </c>
      <c r="U141" s="29">
        <f>U11*1000*11630/RES_summary!U$6</f>
        <v>270.12858118884878</v>
      </c>
      <c r="V141" s="29">
        <f>V11*1000*11630/RES_summary!V$6</f>
        <v>292.32966745082041</v>
      </c>
      <c r="W141" s="29">
        <f>W11*1000*11630/RES_summary!W$6</f>
        <v>314.31192952333623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648.75516298080163</v>
      </c>
      <c r="C142" s="22">
        <f t="shared" ref="C142:Q142" si="115">SUM(C143:C144)</f>
        <v>664.09189108812654</v>
      </c>
      <c r="D142" s="22">
        <f t="shared" si="115"/>
        <v>672.79541474140615</v>
      </c>
      <c r="E142" s="22">
        <f t="shared" si="115"/>
        <v>677.35745148851925</v>
      </c>
      <c r="F142" s="22">
        <f t="shared" si="115"/>
        <v>677.03498652987003</v>
      </c>
      <c r="G142" s="22">
        <f t="shared" si="115"/>
        <v>677.45634108591287</v>
      </c>
      <c r="H142" s="22">
        <f t="shared" si="115"/>
        <v>683.00808509395631</v>
      </c>
      <c r="I142" s="22">
        <f t="shared" si="115"/>
        <v>690.39580179824088</v>
      </c>
      <c r="J142" s="22">
        <f t="shared" si="115"/>
        <v>693.35028433677269</v>
      </c>
      <c r="K142" s="22">
        <f t="shared" si="115"/>
        <v>692.65525748647087</v>
      </c>
      <c r="L142" s="22">
        <f t="shared" si="115"/>
        <v>682.3012041473969</v>
      </c>
      <c r="M142" s="22">
        <f t="shared" si="115"/>
        <v>667.45241528592896</v>
      </c>
      <c r="N142" s="22">
        <f t="shared" si="115"/>
        <v>648.89425554479453</v>
      </c>
      <c r="O142" s="22">
        <f t="shared" si="115"/>
        <v>635.10376989614429</v>
      </c>
      <c r="P142" s="22">
        <f t="shared" si="115"/>
        <v>608.89422583496355</v>
      </c>
      <c r="Q142" s="22">
        <f t="shared" si="115"/>
        <v>595.79276189210873</v>
      </c>
      <c r="R142" s="22">
        <f t="shared" ref="R142:V142" si="116">SUM(R143:R144)</f>
        <v>583.33346256084451</v>
      </c>
      <c r="S142" s="22">
        <f t="shared" si="116"/>
        <v>558.57864638081969</v>
      </c>
      <c r="T142" s="22">
        <f t="shared" si="116"/>
        <v>526.3527792032678</v>
      </c>
      <c r="U142" s="22">
        <f t="shared" si="116"/>
        <v>505.66899732319712</v>
      </c>
      <c r="V142" s="22">
        <f t="shared" si="116"/>
        <v>505.48271750696767</v>
      </c>
      <c r="W142" s="22">
        <f t="shared" ref="W142" si="117">SUM(W143:W144)</f>
        <v>510.63692971915509</v>
      </c>
      <c r="DA142" s="57"/>
    </row>
    <row r="143" spans="1:105" ht="12" customHeight="1" x14ac:dyDescent="0.25">
      <c r="A143" s="30" t="s">
        <v>44</v>
      </c>
      <c r="B143" s="31">
        <f>B13*1000*11630/RES_summary!B$6</f>
        <v>493.36695341497432</v>
      </c>
      <c r="C143" s="31">
        <f>C13*1000*11630/RES_summary!C$6</f>
        <v>497.04623931414409</v>
      </c>
      <c r="D143" s="31">
        <f>D13*1000*11630/RES_summary!D$6</f>
        <v>496.83836771030985</v>
      </c>
      <c r="E143" s="31">
        <f>E13*1000*11630/RES_summary!E$6</f>
        <v>494.71248679646999</v>
      </c>
      <c r="F143" s="31">
        <f>F13*1000*11630/RES_summary!F$6</f>
        <v>491.41613664541057</v>
      </c>
      <c r="G143" s="31">
        <f>G13*1000*11630/RES_summary!G$6</f>
        <v>488.13288384554193</v>
      </c>
      <c r="H143" s="31">
        <f>H13*1000*11630/RES_summary!H$6</f>
        <v>485.75639813363142</v>
      </c>
      <c r="I143" s="31">
        <f>I13*1000*11630/RES_summary!I$6</f>
        <v>482.90803670939749</v>
      </c>
      <c r="J143" s="31">
        <f>J13*1000*11630/RES_summary!J$6</f>
        <v>477.5552806932381</v>
      </c>
      <c r="K143" s="31">
        <f>K13*1000*11630/RES_summary!K$6</f>
        <v>466.0872718969004</v>
      </c>
      <c r="L143" s="31">
        <f>L13*1000*11630/RES_summary!L$6</f>
        <v>450.15491202617801</v>
      </c>
      <c r="M143" s="31">
        <f>M13*1000*11630/RES_summary!M$6</f>
        <v>429.19939749176075</v>
      </c>
      <c r="N143" s="31">
        <f>N13*1000*11630/RES_summary!N$6</f>
        <v>405.15662844919365</v>
      </c>
      <c r="O143" s="31">
        <f>O13*1000*11630/RES_summary!O$6</f>
        <v>388.62297784975601</v>
      </c>
      <c r="P143" s="31">
        <f>P13*1000*11630/RES_summary!P$6</f>
        <v>366.46141283068033</v>
      </c>
      <c r="Q143" s="31">
        <f>Q13*1000*11630/RES_summary!Q$6</f>
        <v>347.50556573547016</v>
      </c>
      <c r="R143" s="31">
        <f>R13*1000*11630/RES_summary!R$6</f>
        <v>332.11957753056259</v>
      </c>
      <c r="S143" s="31">
        <f>S13*1000*11630/RES_summary!S$6</f>
        <v>310.45350436952219</v>
      </c>
      <c r="T143" s="31">
        <f>T13*1000*11630/RES_summary!T$6</f>
        <v>283.23094755775008</v>
      </c>
      <c r="U143" s="31">
        <f>U13*1000*11630/RES_summary!U$6</f>
        <v>262.61642800321994</v>
      </c>
      <c r="V143" s="31">
        <f>V13*1000*11630/RES_summary!V$6</f>
        <v>253.91154052464415</v>
      </c>
      <c r="W143" s="31">
        <f>W13*1000*11630/RES_summary!W$6</f>
        <v>250.12048653483387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155.38820956582734</v>
      </c>
      <c r="C144" s="33">
        <f>C14*1000*11630/RES_summary!C$6</f>
        <v>167.04565177398243</v>
      </c>
      <c r="D144" s="33">
        <f>D14*1000*11630/RES_summary!D$6</f>
        <v>175.95704703109632</v>
      </c>
      <c r="E144" s="33">
        <f>E14*1000*11630/RES_summary!E$6</f>
        <v>182.64496469204931</v>
      </c>
      <c r="F144" s="33">
        <f>F14*1000*11630/RES_summary!F$6</f>
        <v>185.61884988445942</v>
      </c>
      <c r="G144" s="33">
        <f>G14*1000*11630/RES_summary!G$6</f>
        <v>189.32345724037091</v>
      </c>
      <c r="H144" s="33">
        <f>H14*1000*11630/RES_summary!H$6</f>
        <v>197.25168696032486</v>
      </c>
      <c r="I144" s="33">
        <f>I14*1000*11630/RES_summary!I$6</f>
        <v>207.48776508884339</v>
      </c>
      <c r="J144" s="33">
        <f>J14*1000*11630/RES_summary!J$6</f>
        <v>215.79500364353459</v>
      </c>
      <c r="K144" s="33">
        <f>K14*1000*11630/RES_summary!K$6</f>
        <v>226.56798558957053</v>
      </c>
      <c r="L144" s="33">
        <f>L14*1000*11630/RES_summary!L$6</f>
        <v>232.14629212121892</v>
      </c>
      <c r="M144" s="33">
        <f>M14*1000*11630/RES_summary!M$6</f>
        <v>238.25301779416822</v>
      </c>
      <c r="N144" s="33">
        <f>N14*1000*11630/RES_summary!N$6</f>
        <v>243.73762709560091</v>
      </c>
      <c r="O144" s="33">
        <f>O14*1000*11630/RES_summary!O$6</f>
        <v>246.48079204638822</v>
      </c>
      <c r="P144" s="33">
        <f>P14*1000*11630/RES_summary!P$6</f>
        <v>242.43281300428322</v>
      </c>
      <c r="Q144" s="33">
        <f>Q14*1000*11630/RES_summary!Q$6</f>
        <v>248.28719615663863</v>
      </c>
      <c r="R144" s="33">
        <f>R14*1000*11630/RES_summary!R$6</f>
        <v>251.21388503028186</v>
      </c>
      <c r="S144" s="33">
        <f>S14*1000*11630/RES_summary!S$6</f>
        <v>248.12514201129753</v>
      </c>
      <c r="T144" s="33">
        <f>T14*1000*11630/RES_summary!T$6</f>
        <v>243.12183164551772</v>
      </c>
      <c r="U144" s="33">
        <f>U14*1000*11630/RES_summary!U$6</f>
        <v>243.05256931997721</v>
      </c>
      <c r="V144" s="33">
        <f>V14*1000*11630/RES_summary!V$6</f>
        <v>251.57117698232352</v>
      </c>
      <c r="W144" s="33">
        <f>W14*1000*11630/RES_summary!W$6</f>
        <v>260.51644318432125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84.537467020209746</v>
      </c>
      <c r="C3" s="49">
        <f t="shared" ref="C3:W3" si="0">C5*C11/11630</f>
        <v>83.922156194970441</v>
      </c>
      <c r="D3" s="49">
        <f t="shared" si="0"/>
        <v>83.254143048997321</v>
      </c>
      <c r="E3" s="49">
        <f t="shared" si="0"/>
        <v>82.372221347255973</v>
      </c>
      <c r="F3" s="49">
        <f t="shared" si="0"/>
        <v>80.880333866765426</v>
      </c>
      <c r="G3" s="49">
        <f t="shared" si="0"/>
        <v>79.94579746278562</v>
      </c>
      <c r="H3" s="49">
        <f t="shared" si="0"/>
        <v>78.08984635436579</v>
      </c>
      <c r="I3" s="49">
        <f t="shared" si="0"/>
        <v>77.631838042572525</v>
      </c>
      <c r="J3" s="49">
        <f t="shared" si="0"/>
        <v>78.325852717585391</v>
      </c>
      <c r="K3" s="49">
        <f t="shared" si="0"/>
        <v>78.071055990379776</v>
      </c>
      <c r="L3" s="49">
        <f t="shared" si="0"/>
        <v>76.446591995457624</v>
      </c>
      <c r="M3" s="49">
        <f t="shared" si="0"/>
        <v>73.689195377369487</v>
      </c>
      <c r="N3" s="49">
        <f t="shared" si="0"/>
        <v>71.504424216140677</v>
      </c>
      <c r="O3" s="49">
        <f t="shared" si="0"/>
        <v>69.008848704444929</v>
      </c>
      <c r="P3" s="49">
        <f t="shared" si="0"/>
        <v>67.417014442572167</v>
      </c>
      <c r="Q3" s="49">
        <f t="shared" si="0"/>
        <v>65.797502773982515</v>
      </c>
      <c r="R3" s="49">
        <f t="shared" si="0"/>
        <v>64.42018016214783</v>
      </c>
      <c r="S3" s="49">
        <f t="shared" si="0"/>
        <v>63.218673025278704</v>
      </c>
      <c r="T3" s="49">
        <f t="shared" si="0"/>
        <v>63.152533963377103</v>
      </c>
      <c r="U3" s="49">
        <f t="shared" si="0"/>
        <v>62.699399972433753</v>
      </c>
      <c r="V3" s="49">
        <f t="shared" si="0"/>
        <v>62.672011750241019</v>
      </c>
      <c r="W3" s="49">
        <f t="shared" si="0"/>
        <v>62.191519839268139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112.23410290468495</v>
      </c>
      <c r="C5" s="49">
        <f t="shared" ref="C5:W5" si="1">C7*C13/1000000</f>
        <v>111.41720051912176</v>
      </c>
      <c r="D5" s="49">
        <f t="shared" si="1"/>
        <v>110.53032918491319</v>
      </c>
      <c r="E5" s="49">
        <f t="shared" si="1"/>
        <v>109.35946738225886</v>
      </c>
      <c r="F5" s="49">
        <f t="shared" si="1"/>
        <v>107.37879941443863</v>
      </c>
      <c r="G5" s="49">
        <f t="shared" si="1"/>
        <v>106.13808498769377</v>
      </c>
      <c r="H5" s="49">
        <f t="shared" si="1"/>
        <v>103.67407683804504</v>
      </c>
      <c r="I5" s="49">
        <f t="shared" si="1"/>
        <v>103.06601329168024</v>
      </c>
      <c r="J5" s="49">
        <f t="shared" si="1"/>
        <v>103.98740492072132</v>
      </c>
      <c r="K5" s="49">
        <f t="shared" si="1"/>
        <v>103.64913027033307</v>
      </c>
      <c r="L5" s="49">
        <f t="shared" si="1"/>
        <v>101.49245033186904</v>
      </c>
      <c r="M5" s="49">
        <f t="shared" si="1"/>
        <v>97.831660072923214</v>
      </c>
      <c r="N5" s="49">
        <f t="shared" si="1"/>
        <v>94.93110201298137</v>
      </c>
      <c r="O5" s="49">
        <f t="shared" si="1"/>
        <v>91.617912149850966</v>
      </c>
      <c r="P5" s="49">
        <f t="shared" si="1"/>
        <v>89.504552279351003</v>
      </c>
      <c r="Q5" s="49">
        <f t="shared" si="1"/>
        <v>87.354447175960829</v>
      </c>
      <c r="R5" s="49">
        <f t="shared" si="1"/>
        <v>85.525878457280754</v>
      </c>
      <c r="S5" s="49">
        <f t="shared" si="1"/>
        <v>83.930726858903142</v>
      </c>
      <c r="T5" s="49">
        <f t="shared" si="1"/>
        <v>83.842918949095434</v>
      </c>
      <c r="U5" s="49">
        <f t="shared" si="1"/>
        <v>83.241326675731131</v>
      </c>
      <c r="V5" s="49">
        <f t="shared" si="1"/>
        <v>83.204965371609958</v>
      </c>
      <c r="W5" s="49">
        <f t="shared" si="1"/>
        <v>82.567052024051208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2255851</v>
      </c>
      <c r="C7" s="35">
        <v>2262703</v>
      </c>
      <c r="D7" s="35">
        <v>2275243</v>
      </c>
      <c r="E7" s="35">
        <v>2284793</v>
      </c>
      <c r="F7" s="35">
        <v>2275948</v>
      </c>
      <c r="G7" s="35">
        <v>2292374</v>
      </c>
      <c r="H7" s="35">
        <v>2277056</v>
      </c>
      <c r="I7" s="35">
        <v>2322358</v>
      </c>
      <c r="J7" s="35">
        <v>2423748</v>
      </c>
      <c r="K7" s="35">
        <v>2492738</v>
      </c>
      <c r="L7" s="35">
        <v>2506863</v>
      </c>
      <c r="M7" s="35">
        <v>2471510</v>
      </c>
      <c r="N7" s="35">
        <v>2467248</v>
      </c>
      <c r="O7" s="35">
        <v>2454424</v>
      </c>
      <c r="P7" s="35">
        <v>2498169</v>
      </c>
      <c r="Q7" s="35">
        <v>2552857</v>
      </c>
      <c r="R7" s="35">
        <v>2627864</v>
      </c>
      <c r="S7" s="35">
        <v>2718522</v>
      </c>
      <c r="T7" s="35">
        <v>2884202</v>
      </c>
      <c r="U7" s="35">
        <v>2969093</v>
      </c>
      <c r="V7" s="35">
        <v>3072644</v>
      </c>
      <c r="W7" s="35">
        <v>3140720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125464.09687691368</v>
      </c>
      <c r="D8" s="52">
        <v>131915.04078276129</v>
      </c>
      <c r="E8" s="52">
        <v>129692.89214255987</v>
      </c>
      <c r="F8" s="52">
        <v>112070.6825223323</v>
      </c>
      <c r="G8" s="52">
        <v>138119.44369114051</v>
      </c>
      <c r="H8" s="52">
        <v>107158.20762239536</v>
      </c>
      <c r="I8" s="52">
        <v>168566.00649516797</v>
      </c>
      <c r="J8" s="52">
        <v>225446.872695514</v>
      </c>
      <c r="K8" s="52">
        <v>193844.83881780412</v>
      </c>
      <c r="L8" s="52">
        <v>139782.93766606459</v>
      </c>
      <c r="M8" s="52">
        <v>91113.202255326323</v>
      </c>
      <c r="N8" s="52">
        <v>123017.66581298131</v>
      </c>
      <c r="O8" s="52">
        <v>115274.361780148</v>
      </c>
      <c r="P8" s="52">
        <v>172667.32381304773</v>
      </c>
      <c r="Q8" s="52">
        <v>184439.58578438731</v>
      </c>
      <c r="R8" s="52">
        <v>205593.18178475136</v>
      </c>
      <c r="S8" s="52">
        <v>222084.14612400392</v>
      </c>
      <c r="T8" s="52">
        <v>297951.51333269943</v>
      </c>
      <c r="U8" s="52">
        <v>210355.09687691368</v>
      </c>
      <c r="V8" s="52">
        <v>235466.04078276129</v>
      </c>
      <c r="W8" s="52">
        <v>197768.89214255987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118612.09687691368</v>
      </c>
      <c r="D9" s="36">
        <v>119375.04078276129</v>
      </c>
      <c r="E9" s="36">
        <v>120142.89214255987</v>
      </c>
      <c r="F9" s="36">
        <v>120915.6825223323</v>
      </c>
      <c r="G9" s="36">
        <v>121693.44369114051</v>
      </c>
      <c r="H9" s="36">
        <v>122476.20762239536</v>
      </c>
      <c r="I9" s="36">
        <v>123264.00649516797</v>
      </c>
      <c r="J9" s="36">
        <v>124056.872695514</v>
      </c>
      <c r="K9" s="36">
        <v>124854.83881780412</v>
      </c>
      <c r="L9" s="36">
        <v>125657.93766606459</v>
      </c>
      <c r="M9" s="36">
        <v>126466.20225532632</v>
      </c>
      <c r="N9" s="36">
        <v>127279.66581298131</v>
      </c>
      <c r="O9" s="36">
        <v>128098.361780148</v>
      </c>
      <c r="P9" s="36">
        <v>128922.32381304773</v>
      </c>
      <c r="Q9" s="36">
        <v>129751.58578438731</v>
      </c>
      <c r="R9" s="36">
        <v>130586.18178475136</v>
      </c>
      <c r="S9" s="36">
        <v>131426.14612400392</v>
      </c>
      <c r="T9" s="36">
        <v>132271.51333269943</v>
      </c>
      <c r="U9" s="36">
        <v>125464.09687691368</v>
      </c>
      <c r="V9" s="36">
        <v>131915.04078276129</v>
      </c>
      <c r="W9" s="36">
        <v>129692.89214255987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8759.9999999999927</v>
      </c>
      <c r="C11" s="54">
        <v>8759.9999999999964</v>
      </c>
      <c r="D11" s="54">
        <v>8759.9999999999945</v>
      </c>
      <c r="E11" s="54">
        <v>8759.9999999999945</v>
      </c>
      <c r="F11" s="54">
        <v>8759.9999999999945</v>
      </c>
      <c r="G11" s="54">
        <v>8759.9999999999945</v>
      </c>
      <c r="H11" s="54">
        <v>8759.9999999999964</v>
      </c>
      <c r="I11" s="54">
        <v>8759.9999999999964</v>
      </c>
      <c r="J11" s="54">
        <v>8759.9999999999945</v>
      </c>
      <c r="K11" s="54">
        <v>8759.9999999999909</v>
      </c>
      <c r="L11" s="54">
        <v>8759.9999999999945</v>
      </c>
      <c r="M11" s="54">
        <v>8759.9999999999982</v>
      </c>
      <c r="N11" s="54">
        <v>8759.9999999999927</v>
      </c>
      <c r="O11" s="54">
        <v>8760</v>
      </c>
      <c r="P11" s="54">
        <v>8759.9999999999945</v>
      </c>
      <c r="Q11" s="54">
        <v>8759.9999999999964</v>
      </c>
      <c r="R11" s="54">
        <v>8759.9999999999982</v>
      </c>
      <c r="S11" s="54">
        <v>8759.9999999999982</v>
      </c>
      <c r="T11" s="54">
        <v>8759.9999999999964</v>
      </c>
      <c r="U11" s="54">
        <v>8759.9999999999982</v>
      </c>
      <c r="V11" s="54">
        <v>8759.9999999999982</v>
      </c>
      <c r="W11" s="54">
        <v>8759.9999999999982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49.752445043881423</v>
      </c>
      <c r="C13" s="35">
        <v>49.240753434773261</v>
      </c>
      <c r="D13" s="35">
        <v>48.57957114247278</v>
      </c>
      <c r="E13" s="35">
        <v>47.864059187094348</v>
      </c>
      <c r="F13" s="35">
        <v>47.179812286765177</v>
      </c>
      <c r="G13" s="35">
        <v>46.30050985907787</v>
      </c>
      <c r="H13" s="35">
        <v>45.529875786122538</v>
      </c>
      <c r="I13" s="35">
        <v>44.379898918116943</v>
      </c>
      <c r="J13" s="35">
        <v>42.903554709780607</v>
      </c>
      <c r="K13" s="35">
        <v>41.580434955592239</v>
      </c>
      <c r="L13" s="35">
        <v>40.485838409146822</v>
      </c>
      <c r="M13" s="35">
        <v>39.583760564563043</v>
      </c>
      <c r="N13" s="35">
        <v>38.476513918739165</v>
      </c>
      <c r="O13" s="35">
        <v>37.327663089120286</v>
      </c>
      <c r="P13" s="35">
        <v>35.828061383897968</v>
      </c>
      <c r="Q13" s="35">
        <v>34.218308027422147</v>
      </c>
      <c r="R13" s="35">
        <v>32.54577803770696</v>
      </c>
      <c r="S13" s="35">
        <v>30.873661077196779</v>
      </c>
      <c r="T13" s="35">
        <v>29.069711119087856</v>
      </c>
      <c r="U13" s="35">
        <v>28.035944537854199</v>
      </c>
      <c r="V13" s="35">
        <v>27.079272890582168</v>
      </c>
      <c r="W13" s="35">
        <v>26.289211398676482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40.524258113721466</v>
      </c>
      <c r="D14" s="36">
        <v>38.299869309573857</v>
      </c>
      <c r="E14" s="36">
        <v>37.060942636686477</v>
      </c>
      <c r="F14" s="36">
        <v>36.005695610994678</v>
      </c>
      <c r="G14" s="36">
        <v>34.852673990375081</v>
      </c>
      <c r="H14" s="36">
        <v>33.870318660583706</v>
      </c>
      <c r="I14" s="36">
        <v>32.774236499652986</v>
      </c>
      <c r="J14" s="36">
        <v>31.464283737130735</v>
      </c>
      <c r="K14" s="36">
        <v>30.30031076492995</v>
      </c>
      <c r="L14" s="36">
        <v>29.296205731327134</v>
      </c>
      <c r="M14" s="36">
        <v>28.878498983026187</v>
      </c>
      <c r="N14" s="36">
        <v>27.897753513219026</v>
      </c>
      <c r="O14" s="36">
        <v>26.545511025111807</v>
      </c>
      <c r="P14" s="36">
        <v>24.908250530336797</v>
      </c>
      <c r="Q14" s="36">
        <v>23.342893118059028</v>
      </c>
      <c r="R14" s="36">
        <v>22.707042488129581</v>
      </c>
      <c r="S14" s="36">
        <v>22.260123472414261</v>
      </c>
      <c r="T14" s="36">
        <v>21.792214496652633</v>
      </c>
      <c r="U14" s="36">
        <v>21.310380585186056</v>
      </c>
      <c r="V14" s="36">
        <v>21.302296930593723</v>
      </c>
      <c r="W14" s="36">
        <v>21.078276989677963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1.740702330272242</v>
      </c>
      <c r="C16" s="44">
        <f>C7/RES_summary!C$6</f>
        <v>1.7082573337118214</v>
      </c>
      <c r="D16" s="44">
        <f>D7/RES_summary!D$6</f>
        <v>1.6758179880399884</v>
      </c>
      <c r="E16" s="44">
        <f>E7/RES_summary!E$6</f>
        <v>1.6431969080646924</v>
      </c>
      <c r="F16" s="44">
        <f>F7/RES_summary!F$6</f>
        <v>1.6100003395508873</v>
      </c>
      <c r="G16" s="44">
        <f>G7/RES_summary!G$6</f>
        <v>1.569999815082552</v>
      </c>
      <c r="H16" s="44">
        <f>H7/RES_summary!H$6</f>
        <v>1.526999804184024</v>
      </c>
      <c r="I16" s="44">
        <f>I7/RES_summary!I$6</f>
        <v>1.5020000944264467</v>
      </c>
      <c r="J16" s="44">
        <f>J7/RES_summary!J$6</f>
        <v>1.5049998012995012</v>
      </c>
      <c r="K16" s="44">
        <f>K7/RES_summary!K$6</f>
        <v>1.492999891591904</v>
      </c>
      <c r="L16" s="44">
        <f>L7/RES_summary!L$6</f>
        <v>1.4740001446445361</v>
      </c>
      <c r="M16" s="44">
        <f>M7/RES_summary!M$6</f>
        <v>1.4566664839578733</v>
      </c>
      <c r="N16" s="44">
        <f>N7/RES_summary!N$6</f>
        <v>1.4413330669442721</v>
      </c>
      <c r="O16" s="44">
        <f>O7/RES_summary!O$6</f>
        <v>1.4280002606493893</v>
      </c>
      <c r="P16" s="44">
        <f>P7/RES_summary!P$6</f>
        <v>1.4460000659859311</v>
      </c>
      <c r="Q16" s="44">
        <f>Q7/RES_summary!Q$6</f>
        <v>1.4669998488669909</v>
      </c>
      <c r="R16" s="44">
        <f>R7/RES_summary!R$6</f>
        <v>1.4940000966488436</v>
      </c>
      <c r="S16" s="44">
        <f>S7/RES_summary!S$6</f>
        <v>1.512000240271774</v>
      </c>
      <c r="T16" s="44">
        <f>T7/RES_summary!T$6</f>
        <v>1.5620001299770374</v>
      </c>
      <c r="U16" s="44">
        <f>U7/RES_summary!U$6</f>
        <v>1.5879999315400388</v>
      </c>
      <c r="V16" s="44">
        <f>V7/RES_summary!V$6</f>
        <v>1.6061249953608816</v>
      </c>
      <c r="W16" s="44">
        <f>W7/RES_summary!W$6</f>
        <v>1.6235835025901593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86.604197024626046</v>
      </c>
      <c r="C17" s="52">
        <f t="shared" si="2"/>
        <v>84.115878172446983</v>
      </c>
      <c r="D17" s="52">
        <f t="shared" si="2"/>
        <v>81.41051917182422</v>
      </c>
      <c r="E17" s="52">
        <f t="shared" si="2"/>
        <v>78.650074063658863</v>
      </c>
      <c r="F17" s="52">
        <f t="shared" si="2"/>
        <v>75.959513801639062</v>
      </c>
      <c r="G17" s="52">
        <f t="shared" si="2"/>
        <v>72.691791916980137</v>
      </c>
      <c r="H17" s="52">
        <f t="shared" si="2"/>
        <v>69.524111409932047</v>
      </c>
      <c r="I17" s="52">
        <f t="shared" si="2"/>
        <v>66.658612365647812</v>
      </c>
      <c r="J17" s="52">
        <f t="shared" si="2"/>
        <v>64.569841313262089</v>
      </c>
      <c r="K17" s="52">
        <f t="shared" si="2"/>
        <v>62.079584881043431</v>
      </c>
      <c r="L17" s="52">
        <f t="shared" si="2"/>
        <v>59.676131671137732</v>
      </c>
      <c r="M17" s="52">
        <f t="shared" si="2"/>
        <v>57.660337323412371</v>
      </c>
      <c r="N17" s="52">
        <f t="shared" si="2"/>
        <v>55.457471811820298</v>
      </c>
      <c r="O17" s="52">
        <f t="shared" si="2"/>
        <v>53.303912620696359</v>
      </c>
      <c r="P17" s="52">
        <f t="shared" si="2"/>
        <v>51.807379125264454</v>
      </c>
      <c r="Q17" s="52">
        <f t="shared" si="2"/>
        <v>50.198252704712431</v>
      </c>
      <c r="R17" s="52">
        <f t="shared" ref="R17:V17" si="3">R13*R16</f>
        <v>48.623395533846008</v>
      </c>
      <c r="S17" s="52">
        <f t="shared" si="3"/>
        <v>46.68098296679085</v>
      </c>
      <c r="T17" s="52">
        <f t="shared" si="3"/>
        <v>45.406892546410162</v>
      </c>
      <c r="U17" s="52">
        <f t="shared" si="3"/>
        <v>44.521078006772797</v>
      </c>
      <c r="V17" s="52">
        <f t="shared" si="3"/>
        <v>43.492697045762334</v>
      </c>
      <c r="W17" s="52">
        <f t="shared" ref="W17" si="4">W13*W16</f>
        <v>42.682729922996302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758.65276593572355</v>
      </c>
      <c r="C18" s="36">
        <f>C3*11630*1000/RES_summary!C$6</f>
        <v>736.85509279063524</v>
      </c>
      <c r="D18" s="36">
        <f>D3*11630*1000/RES_summary!D$6</f>
        <v>713.15614794517967</v>
      </c>
      <c r="E18" s="36">
        <f>E3*11630*1000/RES_summary!E$6</f>
        <v>688.97464879765118</v>
      </c>
      <c r="F18" s="36">
        <f>F3*11630*1000/RES_summary!F$6</f>
        <v>665.40534090235792</v>
      </c>
      <c r="G18" s="36">
        <f>G3*11630*1000/RES_summary!G$6</f>
        <v>636.78009719274542</v>
      </c>
      <c r="H18" s="36">
        <f>H3*11630*1000/RES_summary!H$6</f>
        <v>609.03121595100447</v>
      </c>
      <c r="I18" s="36">
        <f>I3*11630*1000/RES_summary!I$6</f>
        <v>583.92944432307468</v>
      </c>
      <c r="J18" s="36">
        <f>J3*11630*1000/RES_summary!J$6</f>
        <v>565.6318099041755</v>
      </c>
      <c r="K18" s="36">
        <f>K3*11630*1000/RES_summary!K$6</f>
        <v>543.81716355793981</v>
      </c>
      <c r="L18" s="36">
        <f>L3*11630*1000/RES_summary!L$6</f>
        <v>522.76291343916625</v>
      </c>
      <c r="M18" s="36">
        <f>M3*11630*1000/RES_summary!M$6</f>
        <v>505.10455495309219</v>
      </c>
      <c r="N18" s="36">
        <f>N3*11630*1000/RES_summary!N$6</f>
        <v>485.80745307154541</v>
      </c>
      <c r="O18" s="36">
        <f>O3*11630*1000/RES_summary!O$6</f>
        <v>466.94227455730004</v>
      </c>
      <c r="P18" s="36">
        <f>P3*11630*1000/RES_summary!P$6</f>
        <v>453.83264113731633</v>
      </c>
      <c r="Q18" s="36">
        <f>Q3*11630*1000/RES_summary!Q$6</f>
        <v>439.73669369328076</v>
      </c>
      <c r="R18" s="36">
        <f>R3*11630*1000/RES_summary!R$6</f>
        <v>425.94094487649096</v>
      </c>
      <c r="S18" s="36">
        <f>S3*11630*1000/RES_summary!S$6</f>
        <v>408.92541078908772</v>
      </c>
      <c r="T18" s="36">
        <f>T3*11630*1000/RES_summary!T$6</f>
        <v>397.7643787065528</v>
      </c>
      <c r="U18" s="36">
        <f>U3*11630*1000/RES_summary!U$6</f>
        <v>390.00464333932956</v>
      </c>
      <c r="V18" s="36">
        <f>V3*11630*1000/RES_summary!V$6</f>
        <v>380.9960261208779</v>
      </c>
      <c r="W18" s="36">
        <f>W3*11630*1000/RES_summary!W$6</f>
        <v>373.90071412544756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32.03296414891787</v>
      </c>
      <c r="C3" s="49">
        <f t="shared" ref="C3:W3" si="0">C5*C11/11630</f>
        <v>31.969187638246805</v>
      </c>
      <c r="D3" s="49">
        <f t="shared" si="0"/>
        <v>32.398541810037514</v>
      </c>
      <c r="E3" s="49">
        <f t="shared" si="0"/>
        <v>32.960031537259354</v>
      </c>
      <c r="F3" s="49">
        <f t="shared" si="0"/>
        <v>33.072532355000916</v>
      </c>
      <c r="G3" s="49">
        <f t="shared" si="0"/>
        <v>33.315386117788471</v>
      </c>
      <c r="H3" s="49">
        <f t="shared" si="0"/>
        <v>33.618091951107772</v>
      </c>
      <c r="I3" s="49">
        <f t="shared" si="0"/>
        <v>33.895139390435766</v>
      </c>
      <c r="J3" s="49">
        <f t="shared" si="0"/>
        <v>34.087720116734872</v>
      </c>
      <c r="K3" s="49">
        <f t="shared" si="0"/>
        <v>33.874483227079757</v>
      </c>
      <c r="L3" s="49">
        <f t="shared" si="0"/>
        <v>33.411604375230816</v>
      </c>
      <c r="M3" s="49">
        <f t="shared" si="0"/>
        <v>32.36331346344393</v>
      </c>
      <c r="N3" s="49">
        <f t="shared" si="0"/>
        <v>31.493934129536612</v>
      </c>
      <c r="O3" s="49">
        <f t="shared" si="0"/>
        <v>30.286886191424095</v>
      </c>
      <c r="P3" s="49">
        <f t="shared" si="0"/>
        <v>29.150520451457087</v>
      </c>
      <c r="Q3" s="49">
        <f t="shared" si="0"/>
        <v>28.48414455109258</v>
      </c>
      <c r="R3" s="49">
        <f t="shared" si="0"/>
        <v>28.08037461997721</v>
      </c>
      <c r="S3" s="49">
        <f t="shared" si="0"/>
        <v>28.04646179315413</v>
      </c>
      <c r="T3" s="49">
        <f t="shared" si="0"/>
        <v>27.674848459988254</v>
      </c>
      <c r="U3" s="49">
        <f t="shared" si="0"/>
        <v>27.086175582412157</v>
      </c>
      <c r="V3" s="49">
        <f t="shared" si="0"/>
        <v>26.745386833443479</v>
      </c>
      <c r="W3" s="49">
        <f t="shared" si="0"/>
        <v>26.203498751186522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845.94647928923587</v>
      </c>
      <c r="C5" s="49">
        <f t="shared" ref="C5:W5" si="1">C7*C13/1000000</f>
        <v>860.04381178741505</v>
      </c>
      <c r="D5" s="49">
        <f t="shared" si="1"/>
        <v>872.78758706394194</v>
      </c>
      <c r="E5" s="49">
        <f t="shared" si="1"/>
        <v>883.09147761123768</v>
      </c>
      <c r="F5" s="49">
        <f t="shared" si="1"/>
        <v>886.25916350160549</v>
      </c>
      <c r="G5" s="49">
        <f t="shared" si="1"/>
        <v>898.13179765481016</v>
      </c>
      <c r="H5" s="49">
        <f t="shared" si="1"/>
        <v>904.78363903365118</v>
      </c>
      <c r="I5" s="49">
        <f t="shared" si="1"/>
        <v>912.87818113656783</v>
      </c>
      <c r="J5" s="49">
        <f t="shared" si="1"/>
        <v>922.40524107086344</v>
      </c>
      <c r="K5" s="49">
        <f t="shared" si="1"/>
        <v>921.16281625036004</v>
      </c>
      <c r="L5" s="49">
        <f t="shared" si="1"/>
        <v>912.10283726632815</v>
      </c>
      <c r="M5" s="49">
        <f t="shared" si="1"/>
        <v>888.05749560111428</v>
      </c>
      <c r="N5" s="49">
        <f t="shared" si="1"/>
        <v>869.40659645896631</v>
      </c>
      <c r="O5" s="49">
        <f t="shared" si="1"/>
        <v>841.58765050526495</v>
      </c>
      <c r="P5" s="49">
        <f t="shared" si="1"/>
        <v>815.69652672920165</v>
      </c>
      <c r="Q5" s="49">
        <f t="shared" si="1"/>
        <v>789.46203692953986</v>
      </c>
      <c r="R5" s="49">
        <f t="shared" si="1"/>
        <v>771.84901419234768</v>
      </c>
      <c r="S5" s="49">
        <f t="shared" si="1"/>
        <v>760.60132370354722</v>
      </c>
      <c r="T5" s="49">
        <f t="shared" si="1"/>
        <v>753.11088167384628</v>
      </c>
      <c r="U5" s="49">
        <f t="shared" si="1"/>
        <v>739.43190253335968</v>
      </c>
      <c r="V5" s="49">
        <f t="shared" si="1"/>
        <v>730.51370135720856</v>
      </c>
      <c r="W5" s="49">
        <f t="shared" si="1"/>
        <v>717.32535306977138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1175875</v>
      </c>
      <c r="C7" s="35">
        <v>1209676</v>
      </c>
      <c r="D7" s="35">
        <v>1247949</v>
      </c>
      <c r="E7" s="35">
        <v>1286285</v>
      </c>
      <c r="F7" s="35">
        <v>1316091</v>
      </c>
      <c r="G7" s="35">
        <v>1368124</v>
      </c>
      <c r="H7" s="35">
        <v>1415145</v>
      </c>
      <c r="I7" s="35">
        <v>1473507</v>
      </c>
      <c r="J7" s="35">
        <v>1542825</v>
      </c>
      <c r="K7" s="35">
        <v>1596154</v>
      </c>
      <c r="L7" s="35">
        <v>1637794</v>
      </c>
      <c r="M7" s="35">
        <v>1644092</v>
      </c>
      <c r="N7" s="35">
        <v>1665564</v>
      </c>
      <c r="O7" s="35">
        <v>1667220</v>
      </c>
      <c r="P7" s="35">
        <v>1679267</v>
      </c>
      <c r="Q7" s="35">
        <v>1691464</v>
      </c>
      <c r="R7" s="35">
        <v>1720248</v>
      </c>
      <c r="S7" s="35">
        <v>1762005</v>
      </c>
      <c r="T7" s="35">
        <v>1811397</v>
      </c>
      <c r="U7" s="35">
        <v>1834182</v>
      </c>
      <c r="V7" s="35">
        <v>1878743</v>
      </c>
      <c r="W7" s="35">
        <v>1901926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105350.2962130534</v>
      </c>
      <c r="D8" s="52">
        <v>110746.03846802795</v>
      </c>
      <c r="E8" s="52">
        <v>111744.70676279324</v>
      </c>
      <c r="F8" s="52">
        <v>104162.45506933029</v>
      </c>
      <c r="G8" s="52">
        <v>127349.43934748624</v>
      </c>
      <c r="H8" s="52">
        <v>123309.81757063931</v>
      </c>
      <c r="I8" s="52">
        <v>135635.74975169403</v>
      </c>
      <c r="J8" s="52">
        <v>147589.39796941262</v>
      </c>
      <c r="K8" s="52">
        <v>132610.92639508704</v>
      </c>
      <c r="L8" s="52">
        <v>121945.50131955394</v>
      </c>
      <c r="M8" s="52">
        <v>87640.291180559667</v>
      </c>
      <c r="N8" s="52">
        <v>103864.46659047832</v>
      </c>
      <c r="O8" s="52">
        <v>85112.200364386896</v>
      </c>
      <c r="P8" s="52">
        <v>96580.667548503494</v>
      </c>
      <c r="Q8" s="52">
        <v>97822.045448993333</v>
      </c>
      <c r="R8" s="52">
        <v>134134.2962130534</v>
      </c>
      <c r="S8" s="52">
        <v>152503.03846802795</v>
      </c>
      <c r="T8" s="52">
        <v>161136.70676279324</v>
      </c>
      <c r="U8" s="52">
        <v>126947.45506933029</v>
      </c>
      <c r="V8" s="52">
        <v>171910.43934748624</v>
      </c>
      <c r="W8" s="52">
        <v>146492.81757063931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71549.2962130534</v>
      </c>
      <c r="D9" s="36">
        <v>72473.038468027953</v>
      </c>
      <c r="E9" s="36">
        <v>73408.706762793241</v>
      </c>
      <c r="F9" s="36">
        <v>74356.455069330288</v>
      </c>
      <c r="G9" s="36">
        <v>75316.439347486245</v>
      </c>
      <c r="H9" s="36">
        <v>76288.817570639309</v>
      </c>
      <c r="I9" s="36">
        <v>77273.749751694035</v>
      </c>
      <c r="J9" s="36">
        <v>78271.397969412617</v>
      </c>
      <c r="K9" s="36">
        <v>79281.926395087037</v>
      </c>
      <c r="L9" s="36">
        <v>80305.501319553936</v>
      </c>
      <c r="M9" s="36">
        <v>81342.291180559667</v>
      </c>
      <c r="N9" s="36">
        <v>82392.466590478318</v>
      </c>
      <c r="O9" s="36">
        <v>83456.200364386896</v>
      </c>
      <c r="P9" s="36">
        <v>84533.667548503494</v>
      </c>
      <c r="Q9" s="36">
        <v>85625.045448993333</v>
      </c>
      <c r="R9" s="36">
        <v>105350.2962130534</v>
      </c>
      <c r="S9" s="36">
        <v>110746.03846802795</v>
      </c>
      <c r="T9" s="36">
        <v>111744.70676279324</v>
      </c>
      <c r="U9" s="36">
        <v>104162.45506933029</v>
      </c>
      <c r="V9" s="36">
        <v>127349.43934748624</v>
      </c>
      <c r="W9" s="36">
        <v>123309.81757063931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440.38645726727975</v>
      </c>
      <c r="C11" s="54">
        <v>432.30547925238949</v>
      </c>
      <c r="D11" s="54">
        <v>431.71448223533412</v>
      </c>
      <c r="E11" s="54">
        <v>434.07186740746369</v>
      </c>
      <c r="F11" s="54">
        <v>433.99669885383804</v>
      </c>
      <c r="G11" s="54">
        <v>431.40432346522522</v>
      </c>
      <c r="H11" s="54">
        <v>432.12365091942371</v>
      </c>
      <c r="I11" s="54">
        <v>431.82154996844542</v>
      </c>
      <c r="J11" s="54">
        <v>429.7896058107612</v>
      </c>
      <c r="K11" s="54">
        <v>427.67709788218843</v>
      </c>
      <c r="L11" s="54">
        <v>426.02318840334055</v>
      </c>
      <c r="M11" s="54">
        <v>423.82991804498278</v>
      </c>
      <c r="N11" s="54">
        <v>421.29247169083101</v>
      </c>
      <c r="O11" s="54">
        <v>418.53808833196348</v>
      </c>
      <c r="P11" s="54">
        <v>415.6209346751275</v>
      </c>
      <c r="Q11" s="54">
        <v>419.61561877961827</v>
      </c>
      <c r="R11" s="54">
        <v>423.10704661851298</v>
      </c>
      <c r="S11" s="54">
        <v>428.84536285860446</v>
      </c>
      <c r="T11" s="54">
        <v>427.37197857811913</v>
      </c>
      <c r="U11" s="54">
        <v>426.01924659213842</v>
      </c>
      <c r="V11" s="54">
        <v>425.79468159879207</v>
      </c>
      <c r="W11" s="54">
        <v>424.83747322208166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719.41871311936711</v>
      </c>
      <c r="C13" s="35">
        <v>710.9703852828485</v>
      </c>
      <c r="D13" s="35">
        <v>699.3776084310673</v>
      </c>
      <c r="E13" s="35">
        <v>686.54417769875079</v>
      </c>
      <c r="F13" s="35">
        <v>673.40264731056254</v>
      </c>
      <c r="G13" s="35">
        <v>656.46958729969663</v>
      </c>
      <c r="H13" s="35">
        <v>639.35754925018375</v>
      </c>
      <c r="I13" s="35">
        <v>619.52754967337637</v>
      </c>
      <c r="J13" s="35">
        <v>597.86770441940178</v>
      </c>
      <c r="K13" s="35">
        <v>577.11399792899681</v>
      </c>
      <c r="L13" s="35">
        <v>556.90937765453293</v>
      </c>
      <c r="M13" s="35">
        <v>540.15073098166908</v>
      </c>
      <c r="N13" s="35">
        <v>521.98930600022948</v>
      </c>
      <c r="O13" s="35">
        <v>504.78500168260035</v>
      </c>
      <c r="P13" s="35">
        <v>485.74558228631997</v>
      </c>
      <c r="Q13" s="35">
        <v>466.73298215601392</v>
      </c>
      <c r="R13" s="35">
        <v>448.68473277826666</v>
      </c>
      <c r="S13" s="35">
        <v>431.6680847690825</v>
      </c>
      <c r="T13" s="35">
        <v>415.76246492284474</v>
      </c>
      <c r="U13" s="35">
        <v>403.13987517779566</v>
      </c>
      <c r="V13" s="35">
        <v>388.8310968329402</v>
      </c>
      <c r="W13" s="35">
        <v>377.15734106888038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622.41149252930086</v>
      </c>
      <c r="D14" s="36">
        <v>585.86506790287831</v>
      </c>
      <c r="E14" s="36">
        <v>564.81859165213302</v>
      </c>
      <c r="F14" s="36">
        <v>543.96866002006186</v>
      </c>
      <c r="G14" s="36">
        <v>518.70420760207151</v>
      </c>
      <c r="H14" s="36">
        <v>499.03118464722036</v>
      </c>
      <c r="I14" s="36">
        <v>469.54231331915418</v>
      </c>
      <c r="J14" s="36">
        <v>446.08196280568148</v>
      </c>
      <c r="K14" s="36">
        <v>420.73815602529032</v>
      </c>
      <c r="L14" s="36">
        <v>399.46780245739143</v>
      </c>
      <c r="M14" s="36">
        <v>393.35589046664671</v>
      </c>
      <c r="N14" s="36">
        <v>391.12301325608865</v>
      </c>
      <c r="O14" s="36">
        <v>378.57094724765494</v>
      </c>
      <c r="P14" s="36">
        <v>361.60423647312643</v>
      </c>
      <c r="Q14" s="36">
        <v>361.53169815367266</v>
      </c>
      <c r="R14" s="36">
        <v>357.53877808404337</v>
      </c>
      <c r="S14" s="36">
        <v>351.69492619315884</v>
      </c>
      <c r="T14" s="36">
        <v>345.20406297321949</v>
      </c>
      <c r="U14" s="36">
        <v>338.58206881345478</v>
      </c>
      <c r="V14" s="36">
        <v>332.37358397798943</v>
      </c>
      <c r="W14" s="36">
        <v>330.03048787807279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0.90735086342532045</v>
      </c>
      <c r="C16" s="44">
        <f>C7/RES_summary!C$6</f>
        <v>0.91326077634368341</v>
      </c>
      <c r="D16" s="44">
        <f>D7/RES_summary!D$6</f>
        <v>0.91917012044714153</v>
      </c>
      <c r="E16" s="44">
        <f>E7/RES_summary!E$6</f>
        <v>0.92508141214105299</v>
      </c>
      <c r="F16" s="44">
        <f>F7/RES_summary!F$6</f>
        <v>0.93099972270010867</v>
      </c>
      <c r="G16" s="44">
        <f>G7/RES_summary!G$6</f>
        <v>0.93699999520584398</v>
      </c>
      <c r="H16" s="44">
        <f>H7/RES_summary!H$6</f>
        <v>0.94899999731758933</v>
      </c>
      <c r="I16" s="44">
        <f>I7/RES_summary!I$6</f>
        <v>0.95300020631531834</v>
      </c>
      <c r="J16" s="44">
        <f>J7/RES_summary!J$6</f>
        <v>0.95800030301826056</v>
      </c>
      <c r="K16" s="44">
        <f>K7/RES_summary!K$6</f>
        <v>0.95600008864308406</v>
      </c>
      <c r="L16" s="44">
        <f>L7/RES_summary!L$6</f>
        <v>0.96299981008054825</v>
      </c>
      <c r="M16" s="44">
        <f>M7/RES_summary!M$6</f>
        <v>0.96900021158857041</v>
      </c>
      <c r="N16" s="44">
        <f>N7/RES_summary!N$6</f>
        <v>0.97300006659726535</v>
      </c>
      <c r="O16" s="44">
        <f>O7/RES_summary!O$6</f>
        <v>0.96999972073279717</v>
      </c>
      <c r="P16" s="44">
        <f>P7/RES_summary!P$6</f>
        <v>0.97199996990115423</v>
      </c>
      <c r="Q16" s="44">
        <f>Q7/RES_summary!Q$6</f>
        <v>0.97200016779786569</v>
      </c>
      <c r="R16" s="44">
        <f>R7/RES_summary!R$6</f>
        <v>0.97799988061025211</v>
      </c>
      <c r="S16" s="44">
        <f>S7/RES_summary!S$6</f>
        <v>0.9800001557317054</v>
      </c>
      <c r="T16" s="44">
        <f>T7/RES_summary!T$6</f>
        <v>0.98100006498851866</v>
      </c>
      <c r="U16" s="44">
        <f>U7/RES_summary!U$6</f>
        <v>0.98100022142518661</v>
      </c>
      <c r="V16" s="44">
        <f>V7/RES_summary!V$6</f>
        <v>0.98205196962592767</v>
      </c>
      <c r="W16" s="44">
        <f>W7/RES_summary!W$6</f>
        <v>0.98319355967653643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652.76519051319065</v>
      </c>
      <c r="C17" s="52">
        <f t="shared" si="2"/>
        <v>649.30136602078187</v>
      </c>
      <c r="D17" s="52">
        <f t="shared" si="2"/>
        <v>642.84700057961788</v>
      </c>
      <c r="E17" s="52">
        <f t="shared" si="2"/>
        <v>635.10925740277844</v>
      </c>
      <c r="F17" s="52">
        <f t="shared" si="2"/>
        <v>626.93767791165283</v>
      </c>
      <c r="G17" s="52">
        <f t="shared" si="2"/>
        <v>615.11200015259817</v>
      </c>
      <c r="H17" s="52">
        <f t="shared" si="2"/>
        <v>606.75031252340489</v>
      </c>
      <c r="I17" s="52">
        <f t="shared" si="2"/>
        <v>590.40988265675128</v>
      </c>
      <c r="J17" s="52">
        <f t="shared" si="2"/>
        <v>572.75744199861879</v>
      </c>
      <c r="K17" s="52">
        <f t="shared" si="2"/>
        <v>551.72103317728556</v>
      </c>
      <c r="L17" s="52">
        <f t="shared" si="2"/>
        <v>536.30362491339156</v>
      </c>
      <c r="M17" s="52">
        <f t="shared" si="2"/>
        <v>523.40617261095827</v>
      </c>
      <c r="N17" s="52">
        <f t="shared" si="2"/>
        <v>507.89562950128362</v>
      </c>
      <c r="O17" s="52">
        <f t="shared" si="2"/>
        <v>489.64131066222689</v>
      </c>
      <c r="P17" s="52">
        <f t="shared" si="2"/>
        <v>472.14469136192167</v>
      </c>
      <c r="Q17" s="52">
        <f t="shared" si="2"/>
        <v>453.66453697244378</v>
      </c>
      <c r="R17" s="52">
        <f t="shared" ref="R17:V17" si="3">R13*R16</f>
        <v>438.81361508878769</v>
      </c>
      <c r="S17" s="52">
        <f t="shared" si="3"/>
        <v>423.03479029810785</v>
      </c>
      <c r="T17" s="52">
        <f t="shared" si="3"/>
        <v>407.8630051090974</v>
      </c>
      <c r="U17" s="52">
        <f t="shared" si="3"/>
        <v>395.48030681473961</v>
      </c>
      <c r="V17" s="52">
        <f t="shared" si="3"/>
        <v>381.85234449659873</v>
      </c>
      <c r="W17" s="52">
        <f t="shared" ref="W17" si="4">W13*W16</f>
        <v>370.81866872365003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287.46894967750501</v>
      </c>
      <c r="C18" s="36">
        <f>C3*11630*1000/RES_summary!C$6</f>
        <v>280.69653821684528</v>
      </c>
      <c r="D18" s="36">
        <f>D3*11630*1000/RES_summary!D$6</f>
        <v>277.52636001176728</v>
      </c>
      <c r="E18" s="36">
        <f>E3*11630*1000/RES_summary!E$6</f>
        <v>275.6830613685915</v>
      </c>
      <c r="F18" s="36">
        <f>F3*11630*1000/RES_summary!F$6</f>
        <v>272.08888260074804</v>
      </c>
      <c r="G18" s="36">
        <f>G3*11630*1000/RES_summary!G$6</f>
        <v>265.3619762811731</v>
      </c>
      <c r="H18" s="36">
        <f>H3*11630*1000/RES_summary!H$6</f>
        <v>262.19116024411505</v>
      </c>
      <c r="I18" s="36">
        <f>I3*11630*1000/RES_summary!I$6</f>
        <v>254.95171064552633</v>
      </c>
      <c r="J18" s="36">
        <f>J3*11630*1000/RES_summary!J$6</f>
        <v>246.16519522176625</v>
      </c>
      <c r="K18" s="36">
        <f>K3*11630*1000/RES_summary!K$6</f>
        <v>235.95845030982412</v>
      </c>
      <c r="L18" s="36">
        <f>L3*11630*1000/RES_summary!L$6</f>
        <v>228.47778023787228</v>
      </c>
      <c r="M18" s="36">
        <f>M3*11630*1000/RES_summary!M$6</f>
        <v>221.8351952419406</v>
      </c>
      <c r="N18" s="36">
        <f>N3*11630*1000/RES_summary!N$6</f>
        <v>213.97260511356635</v>
      </c>
      <c r="O18" s="36">
        <f>O3*11630*1000/RES_summary!O$6</f>
        <v>204.93353813292549</v>
      </c>
      <c r="P18" s="36">
        <f>P3*11630*1000/RES_summary!P$6</f>
        <v>196.23321792574149</v>
      </c>
      <c r="Q18" s="36">
        <f>Q3*11630*1000/RES_summary!Q$6</f>
        <v>190.36472540006099</v>
      </c>
      <c r="R18" s="36">
        <f>R3*11630*1000/RES_summary!R$6</f>
        <v>185.66513269620992</v>
      </c>
      <c r="S18" s="36">
        <f>S3*11630*1000/RES_summary!S$6</f>
        <v>181.41650814720569</v>
      </c>
      <c r="T18" s="36">
        <f>T3*11630*1000/RES_summary!T$6</f>
        <v>174.30921948229249</v>
      </c>
      <c r="U18" s="36">
        <f>U3*11630*1000/RES_summary!U$6</f>
        <v>168.48222235124314</v>
      </c>
      <c r="V18" s="36">
        <f>V3*11630*1000/RES_summary!V$6</f>
        <v>162.59069744268152</v>
      </c>
      <c r="W18" s="36">
        <f>W3*11630*1000/RES_summary!W$6</f>
        <v>157.53766624413166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30.460707056641496</v>
      </c>
      <c r="C3" s="49">
        <f t="shared" ref="C3:W3" si="0">C5*C11/11630</f>
        <v>31.076973184155815</v>
      </c>
      <c r="D3" s="49">
        <f t="shared" si="0"/>
        <v>31.638638309839781</v>
      </c>
      <c r="E3" s="49">
        <f t="shared" si="0"/>
        <v>32.427399626171351</v>
      </c>
      <c r="F3" s="49">
        <f t="shared" si="0"/>
        <v>32.634154558876382</v>
      </c>
      <c r="G3" s="49">
        <f t="shared" si="0"/>
        <v>33.220823522101774</v>
      </c>
      <c r="H3" s="49">
        <f t="shared" si="0"/>
        <v>34.222112993492971</v>
      </c>
      <c r="I3" s="49">
        <f t="shared" si="0"/>
        <v>35.180904378049291</v>
      </c>
      <c r="J3" s="49">
        <f t="shared" si="0"/>
        <v>35.473907530275881</v>
      </c>
      <c r="K3" s="49">
        <f t="shared" si="0"/>
        <v>35.067308302813117</v>
      </c>
      <c r="L3" s="49">
        <f t="shared" si="0"/>
        <v>35.144851493385211</v>
      </c>
      <c r="M3" s="49">
        <f t="shared" si="0"/>
        <v>33.160042482081074</v>
      </c>
      <c r="N3" s="49">
        <f t="shared" si="0"/>
        <v>32.593201875327928</v>
      </c>
      <c r="O3" s="49">
        <f t="shared" si="0"/>
        <v>32.158289282375137</v>
      </c>
      <c r="P3" s="49">
        <f t="shared" si="0"/>
        <v>31.471666907052725</v>
      </c>
      <c r="Q3" s="49">
        <f t="shared" si="0"/>
        <v>30.335651249091899</v>
      </c>
      <c r="R3" s="49">
        <f t="shared" si="0"/>
        <v>30.129116243608053</v>
      </c>
      <c r="S3" s="49">
        <f t="shared" si="0"/>
        <v>29.20874840576414</v>
      </c>
      <c r="T3" s="49">
        <f t="shared" si="0"/>
        <v>28.813987162674302</v>
      </c>
      <c r="U3" s="49">
        <f t="shared" si="0"/>
        <v>27.077543842618518</v>
      </c>
      <c r="V3" s="49">
        <f t="shared" si="0"/>
        <v>25.731418236480575</v>
      </c>
      <c r="W3" s="49">
        <f t="shared" si="0"/>
        <v>24.614365977368401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1126.3600951923529</v>
      </c>
      <c r="C5" s="49">
        <f t="shared" ref="C5:W5" si="1">C7*C13/1000000</f>
        <v>1159.7362125425386</v>
      </c>
      <c r="D5" s="49">
        <f t="shared" si="1"/>
        <v>1195.7444944963577</v>
      </c>
      <c r="E5" s="49">
        <f t="shared" si="1"/>
        <v>1229.9791037281066</v>
      </c>
      <c r="F5" s="49">
        <f t="shared" si="1"/>
        <v>1254.9631173919302</v>
      </c>
      <c r="G5" s="49">
        <f t="shared" si="1"/>
        <v>1296.4541053973144</v>
      </c>
      <c r="H5" s="49">
        <f t="shared" si="1"/>
        <v>1354.8125073130702</v>
      </c>
      <c r="I5" s="49">
        <f t="shared" si="1"/>
        <v>1414.3302730101368</v>
      </c>
      <c r="J5" s="49">
        <f t="shared" si="1"/>
        <v>1452.4655218400305</v>
      </c>
      <c r="K5" s="49">
        <f t="shared" si="1"/>
        <v>1467.7268835173941</v>
      </c>
      <c r="L5" s="49">
        <f t="shared" si="1"/>
        <v>1503.4667208800049</v>
      </c>
      <c r="M5" s="49">
        <f t="shared" si="1"/>
        <v>1444.0544586309534</v>
      </c>
      <c r="N5" s="49">
        <f t="shared" si="1"/>
        <v>1434.5726132173434</v>
      </c>
      <c r="O5" s="49">
        <f t="shared" si="1"/>
        <v>1417.4525545451997</v>
      </c>
      <c r="P5" s="49">
        <f t="shared" si="1"/>
        <v>1392.1328786344943</v>
      </c>
      <c r="Q5" s="49">
        <f t="shared" si="1"/>
        <v>1334.3840114236507</v>
      </c>
      <c r="R5" s="49">
        <f t="shared" si="1"/>
        <v>1304.9680084476406</v>
      </c>
      <c r="S5" s="49">
        <f t="shared" si="1"/>
        <v>1244.3474271285399</v>
      </c>
      <c r="T5" s="49">
        <f t="shared" si="1"/>
        <v>1229.8659391239037</v>
      </c>
      <c r="U5" s="49">
        <f t="shared" si="1"/>
        <v>1155.8614188705983</v>
      </c>
      <c r="V5" s="49">
        <f t="shared" si="1"/>
        <v>1109.140893270109</v>
      </c>
      <c r="W5" s="49">
        <f t="shared" si="1"/>
        <v>1062.5982660315926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772846</v>
      </c>
      <c r="C7" s="35">
        <v>798809</v>
      </c>
      <c r="D7" s="35">
        <v>827900</v>
      </c>
      <c r="E7" s="35">
        <v>857157</v>
      </c>
      <c r="F7" s="35">
        <v>880693</v>
      </c>
      <c r="G7" s="35">
        <v>916950</v>
      </c>
      <c r="H7" s="35">
        <v>966295</v>
      </c>
      <c r="I7" s="35">
        <v>1017384</v>
      </c>
      <c r="J7" s="35">
        <v>1053243</v>
      </c>
      <c r="K7" s="35">
        <v>1073564</v>
      </c>
      <c r="L7" s="35">
        <v>1112272</v>
      </c>
      <c r="M7" s="35">
        <v>1079094</v>
      </c>
      <c r="N7" s="35">
        <v>1094685</v>
      </c>
      <c r="O7" s="35">
        <v>1105178</v>
      </c>
      <c r="P7" s="35">
        <v>1119511</v>
      </c>
      <c r="Q7" s="35">
        <v>1108500</v>
      </c>
      <c r="R7" s="35">
        <v>1136278</v>
      </c>
      <c r="S7" s="35">
        <v>1136313</v>
      </c>
      <c r="T7" s="35">
        <v>1218677</v>
      </c>
      <c r="U7" s="35">
        <v>1220918</v>
      </c>
      <c r="V7" s="35">
        <v>1251908</v>
      </c>
      <c r="W7" s="35">
        <v>1269956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75756.095896406332</v>
      </c>
      <c r="D8" s="52">
        <v>81156.630515252706</v>
      </c>
      <c r="E8" s="52">
        <v>83698.88259735133</v>
      </c>
      <c r="F8" s="52">
        <v>80462.585761321126</v>
      </c>
      <c r="G8" s="52">
        <v>95781.689666016493</v>
      </c>
      <c r="H8" s="52">
        <v>111586.36987050786</v>
      </c>
      <c r="I8" s="52">
        <v>116171.03814406588</v>
      </c>
      <c r="J8" s="52">
        <v>103911.35324668919</v>
      </c>
      <c r="K8" s="52">
        <v>91479.232201651321</v>
      </c>
      <c r="L8" s="52">
        <v>113113.86208252062</v>
      </c>
      <c r="M8" s="52">
        <v>44623.712338134879</v>
      </c>
      <c r="N8" s="52">
        <v>96943.547680082265</v>
      </c>
      <c r="O8" s="52">
        <v>86249.095896406332</v>
      </c>
      <c r="P8" s="52">
        <v>95489.630515252706</v>
      </c>
      <c r="Q8" s="52">
        <v>72687.88259735133</v>
      </c>
      <c r="R8" s="52">
        <v>108240.58576132113</v>
      </c>
      <c r="S8" s="52">
        <v>95816.689666016493</v>
      </c>
      <c r="T8" s="52">
        <v>193950.36987050786</v>
      </c>
      <c r="U8" s="52">
        <v>118412.038144066</v>
      </c>
      <c r="V8" s="52">
        <v>134901.35324668931</v>
      </c>
      <c r="W8" s="52">
        <v>109527.2322016512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49793.095896406332</v>
      </c>
      <c r="D9" s="36">
        <v>52065.630515252706</v>
      </c>
      <c r="E9" s="36">
        <v>54441.88259735133</v>
      </c>
      <c r="F9" s="36">
        <v>56926.585761321126</v>
      </c>
      <c r="G9" s="36">
        <v>59524.689666016493</v>
      </c>
      <c r="H9" s="36">
        <v>62241.369870507857</v>
      </c>
      <c r="I9" s="36">
        <v>65082.038144065998</v>
      </c>
      <c r="J9" s="36">
        <v>68052.353246689308</v>
      </c>
      <c r="K9" s="36">
        <v>71158.232201651204</v>
      </c>
      <c r="L9" s="36">
        <v>74405.8620825205</v>
      </c>
      <c r="M9" s="36">
        <v>77801.712338134879</v>
      </c>
      <c r="N9" s="36">
        <v>81352.547680082265</v>
      </c>
      <c r="O9" s="36">
        <v>75756.095896406332</v>
      </c>
      <c r="P9" s="36">
        <v>81156.630515252706</v>
      </c>
      <c r="Q9" s="36">
        <v>83698.882597351447</v>
      </c>
      <c r="R9" s="36">
        <v>80462.585761321243</v>
      </c>
      <c r="S9" s="36">
        <v>95781.689666016493</v>
      </c>
      <c r="T9" s="36">
        <v>111586.36987050786</v>
      </c>
      <c r="U9" s="36">
        <v>116171.038144066</v>
      </c>
      <c r="V9" s="36">
        <v>103911.35324668931</v>
      </c>
      <c r="W9" s="36">
        <v>91479.232201651204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314.51577926173121</v>
      </c>
      <c r="C11" s="54">
        <v>311.64431551151137</v>
      </c>
      <c r="D11" s="54">
        <v>307.72239825232788</v>
      </c>
      <c r="E11" s="54">
        <v>306.61549981562905</v>
      </c>
      <c r="F11" s="54">
        <v>302.42738791278907</v>
      </c>
      <c r="G11" s="54">
        <v>298.01145752370417</v>
      </c>
      <c r="H11" s="54">
        <v>293.76992902409978</v>
      </c>
      <c r="I11" s="54">
        <v>289.29163557102248</v>
      </c>
      <c r="J11" s="54">
        <v>284.04222914321718</v>
      </c>
      <c r="K11" s="54">
        <v>277.86695204788305</v>
      </c>
      <c r="L11" s="54">
        <v>271.86143676584385</v>
      </c>
      <c r="M11" s="54">
        <v>267.06146140237848</v>
      </c>
      <c r="N11" s="54">
        <v>264.23126603535326</v>
      </c>
      <c r="O11" s="54">
        <v>263.85426669467881</v>
      </c>
      <c r="P11" s="54">
        <v>262.91706183107891</v>
      </c>
      <c r="Q11" s="54">
        <v>264.39437298902703</v>
      </c>
      <c r="R11" s="54">
        <v>268.51357247446333</v>
      </c>
      <c r="S11" s="54">
        <v>272.99268399897329</v>
      </c>
      <c r="T11" s="54">
        <v>272.47414538580989</v>
      </c>
      <c r="U11" s="54">
        <v>272.447743084423</v>
      </c>
      <c r="V11" s="54">
        <v>269.80917925401133</v>
      </c>
      <c r="W11" s="54">
        <v>269.40103844314331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1457.4185480578965</v>
      </c>
      <c r="C13" s="35">
        <v>1451.8316800919101</v>
      </c>
      <c r="D13" s="35">
        <v>1444.3102965289984</v>
      </c>
      <c r="E13" s="35">
        <v>1434.9519443090433</v>
      </c>
      <c r="F13" s="35">
        <v>1424.9722859065873</v>
      </c>
      <c r="G13" s="35">
        <v>1413.8765531351919</v>
      </c>
      <c r="H13" s="35">
        <v>1402.0692514326063</v>
      </c>
      <c r="I13" s="35">
        <v>1390.1636678089462</v>
      </c>
      <c r="J13" s="35">
        <v>1379.0412296497868</v>
      </c>
      <c r="K13" s="35">
        <v>1367.1535963551255</v>
      </c>
      <c r="L13" s="35">
        <v>1351.70778449876</v>
      </c>
      <c r="M13" s="35">
        <v>1338.2100712551023</v>
      </c>
      <c r="N13" s="35">
        <v>1310.4889655173345</v>
      </c>
      <c r="O13" s="35">
        <v>1282.5558910376424</v>
      </c>
      <c r="P13" s="35">
        <v>1243.5187136477393</v>
      </c>
      <c r="Q13" s="35">
        <v>1203.7744803100143</v>
      </c>
      <c r="R13" s="35">
        <v>1148.4583952585904</v>
      </c>
      <c r="S13" s="35">
        <v>1095.0745323942788</v>
      </c>
      <c r="T13" s="35">
        <v>1009.181217930513</v>
      </c>
      <c r="U13" s="35">
        <v>946.71502825791606</v>
      </c>
      <c r="V13" s="35">
        <v>885.96038468490406</v>
      </c>
      <c r="W13" s="35">
        <v>836.72053679937949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1398.5079038353588</v>
      </c>
      <c r="D14" s="36">
        <v>1378.6883076922302</v>
      </c>
      <c r="E14" s="36">
        <v>1356.9980290742058</v>
      </c>
      <c r="F14" s="36">
        <v>1341.6157908496361</v>
      </c>
      <c r="G14" s="36">
        <v>1338.9132645206173</v>
      </c>
      <c r="H14" s="36">
        <v>1335.9170030762436</v>
      </c>
      <c r="I14" s="36">
        <v>1328.8125655053802</v>
      </c>
      <c r="J14" s="36">
        <v>1321.4726437506147</v>
      </c>
      <c r="K14" s="36">
        <v>1300.4994278134477</v>
      </c>
      <c r="L14" s="36">
        <v>1274.6476708639771</v>
      </c>
      <c r="M14" s="36">
        <v>1209.6124135571474</v>
      </c>
      <c r="N14" s="36">
        <v>1125.2204929314553</v>
      </c>
      <c r="O14" s="36">
        <v>1029.8709717418731</v>
      </c>
      <c r="P14" s="36">
        <v>906.59081206251199</v>
      </c>
      <c r="Q14" s="36">
        <v>768.08333816439711</v>
      </c>
      <c r="R14" s="36">
        <v>725.54922076220669</v>
      </c>
      <c r="S14" s="36">
        <v>705.75171933653394</v>
      </c>
      <c r="T14" s="36">
        <v>693.93340629764589</v>
      </c>
      <c r="U14" s="36">
        <v>678.68956771572414</v>
      </c>
      <c r="V14" s="36">
        <v>671.56839356865567</v>
      </c>
      <c r="W14" s="36">
        <v>661.2607699535489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0.59635801883261841</v>
      </c>
      <c r="C16" s="44">
        <f>C7/RES_summary!C$6</f>
        <v>0.60307134099570581</v>
      </c>
      <c r="D16" s="44">
        <f>D7/RES_summary!D$6</f>
        <v>0.60978528987818292</v>
      </c>
      <c r="E16" s="44">
        <f>E7/RES_summary!E$6</f>
        <v>0.6164574786976359</v>
      </c>
      <c r="F16" s="44">
        <f>F7/RES_summary!F$6</f>
        <v>0.62300018675298807</v>
      </c>
      <c r="G16" s="44">
        <f>G7/RES_summary!G$6</f>
        <v>0.62800019998479573</v>
      </c>
      <c r="H16" s="44">
        <f>H7/RES_summary!H$6</f>
        <v>0.64799999463517877</v>
      </c>
      <c r="I16" s="44">
        <f>I7/RES_summary!I$6</f>
        <v>0.65799969861147856</v>
      </c>
      <c r="J16" s="44">
        <f>J7/RES_summary!J$6</f>
        <v>0.65399971685178926</v>
      </c>
      <c r="K16" s="44">
        <f>K7/RES_summary!K$6</f>
        <v>0.64300016111479463</v>
      </c>
      <c r="L16" s="44">
        <f>L7/RES_summary!L$6</f>
        <v>0.65400027400143823</v>
      </c>
      <c r="M16" s="44">
        <f>M7/RES_summary!M$6</f>
        <v>0.63599987976582628</v>
      </c>
      <c r="N16" s="44">
        <f>N7/RES_summary!N$6</f>
        <v>0.63950024010066697</v>
      </c>
      <c r="O16" s="44">
        <f>O7/RES_summary!O$6</f>
        <v>0.64299993483765272</v>
      </c>
      <c r="P16" s="44">
        <f>P7/RES_summary!P$6</f>
        <v>0.64799978699278382</v>
      </c>
      <c r="Q16" s="44">
        <f>Q7/RES_summary!Q$6</f>
        <v>0.63699977416246167</v>
      </c>
      <c r="R16" s="44">
        <f>R7/RES_summary!R$6</f>
        <v>0.64599973279437395</v>
      </c>
      <c r="S16" s="44">
        <f>S7/RES_summary!S$6</f>
        <v>0.63199986206620373</v>
      </c>
      <c r="T16" s="44">
        <f>T7/RES_summary!T$6</f>
        <v>0.66000010831419786</v>
      </c>
      <c r="U16" s="44">
        <f>U7/RES_summary!U$6</f>
        <v>0.65299999037281797</v>
      </c>
      <c r="V16" s="44">
        <f>V7/RES_summary!V$6</f>
        <v>0.65439430363304385</v>
      </c>
      <c r="W16" s="44">
        <f>W7/RES_summary!W$6</f>
        <v>0.65649902271306848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869.14323792971845</v>
      </c>
      <c r="C17" s="52">
        <f t="shared" si="2"/>
        <v>875.55807821307678</v>
      </c>
      <c r="D17" s="52">
        <f t="shared" si="2"/>
        <v>880.71917284297956</v>
      </c>
      <c r="E17" s="52">
        <f t="shared" si="2"/>
        <v>884.58685764102324</v>
      </c>
      <c r="F17" s="52">
        <f t="shared" si="2"/>
        <v>887.75800023763622</v>
      </c>
      <c r="G17" s="52">
        <f t="shared" si="2"/>
        <v>887.91475812271415</v>
      </c>
      <c r="H17" s="52">
        <f t="shared" si="2"/>
        <v>908.54086740647801</v>
      </c>
      <c r="I17" s="52">
        <f t="shared" si="2"/>
        <v>914.72727443891426</v>
      </c>
      <c r="J17" s="52">
        <f t="shared" si="2"/>
        <v>901.89257371790393</v>
      </c>
      <c r="K17" s="52">
        <f t="shared" si="2"/>
        <v>879.07998272501663</v>
      </c>
      <c r="L17" s="52">
        <f t="shared" si="2"/>
        <v>884.01726143206611</v>
      </c>
      <c r="M17" s="52">
        <f t="shared" si="2"/>
        <v>851.10144441966293</v>
      </c>
      <c r="N17" s="52">
        <f t="shared" si="2"/>
        <v>838.05800809761001</v>
      </c>
      <c r="O17" s="52">
        <f t="shared" si="2"/>
        <v>824.68335436285167</v>
      </c>
      <c r="P17" s="52">
        <f t="shared" si="2"/>
        <v>805.79986156527559</v>
      </c>
      <c r="Q17" s="52">
        <f t="shared" si="2"/>
        <v>766.80407210001374</v>
      </c>
      <c r="R17" s="52">
        <f t="shared" ref="R17:V17" si="3">R13*R16</f>
        <v>741.90381646250489</v>
      </c>
      <c r="S17" s="52">
        <f t="shared" si="3"/>
        <v>692.0869534253967</v>
      </c>
      <c r="T17" s="52">
        <f t="shared" si="3"/>
        <v>666.0597131427927</v>
      </c>
      <c r="U17" s="52">
        <f t="shared" si="3"/>
        <v>618.20490433822124</v>
      </c>
      <c r="V17" s="52">
        <f t="shared" si="3"/>
        <v>579.76742898234147</v>
      </c>
      <c r="W17" s="52">
        <f t="shared" ref="W17" si="4">W13*W16</f>
        <v>549.30621469274672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273.35926276752957</v>
      </c>
      <c r="C18" s="36">
        <f>C3*11630*1000/RES_summary!C$6</f>
        <v>272.86269797528865</v>
      </c>
      <c r="D18" s="36">
        <f>D3*11630*1000/RES_summary!D$6</f>
        <v>271.0170160540481</v>
      </c>
      <c r="E18" s="36">
        <f>E3*11630*1000/RES_summary!E$6</f>
        <v>271.228041485939</v>
      </c>
      <c r="F18" s="36">
        <f>F3*11630*1000/RES_summary!F$6</f>
        <v>268.48233311054946</v>
      </c>
      <c r="G18" s="36">
        <f>G3*11630*1000/RES_summary!G$6</f>
        <v>264.60877122495731</v>
      </c>
      <c r="H18" s="36">
        <f>H3*11630*1000/RES_summary!H$6</f>
        <v>266.90198613349497</v>
      </c>
      <c r="I18" s="36">
        <f>I3*11630*1000/RES_summary!I$6</f>
        <v>264.62294932385703</v>
      </c>
      <c r="J18" s="36">
        <f>J3*11630*1000/RES_summary!J$6</f>
        <v>256.17557708654675</v>
      </c>
      <c r="K18" s="36">
        <f>K3*11630*1000/RES_summary!K$6</f>
        <v>244.26727540610605</v>
      </c>
      <c r="L18" s="36">
        <f>L3*11630*1000/RES_summary!L$6</f>
        <v>240.33020281872805</v>
      </c>
      <c r="M18" s="36">
        <f>M3*11630*1000/RES_summary!M$6</f>
        <v>227.29639554839036</v>
      </c>
      <c r="N18" s="36">
        <f>N3*11630*1000/RES_summary!N$6</f>
        <v>221.44112849069791</v>
      </c>
      <c r="O18" s="36">
        <f>O3*11630*1000/RES_summary!O$6</f>
        <v>217.59622172071815</v>
      </c>
      <c r="P18" s="36">
        <f>P3*11630*1000/RES_summary!P$6</f>
        <v>211.85853202663239</v>
      </c>
      <c r="Q18" s="36">
        <f>Q3*11630*1000/RES_summary!Q$6</f>
        <v>202.73868184831579</v>
      </c>
      <c r="R18" s="36">
        <f>R3*11630*1000/RES_summary!R$6</f>
        <v>199.21124419078575</v>
      </c>
      <c r="S18" s="36">
        <f>S3*11630*1000/RES_summary!S$6</f>
        <v>188.93467497627145</v>
      </c>
      <c r="T18" s="36">
        <f>T3*11630*1000/RES_summary!T$6</f>
        <v>181.48405111450009</v>
      </c>
      <c r="U18" s="36">
        <f>U3*11630*1000/RES_summary!U$6</f>
        <v>168.42853095066999</v>
      </c>
      <c r="V18" s="36">
        <f>V3*11630*1000/RES_summary!V$6</f>
        <v>156.42657417193388</v>
      </c>
      <c r="W18" s="36">
        <f>W3*11630*1000/RES_summary!W$6</f>
        <v>147.98366466149815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13.789978937624994</v>
      </c>
      <c r="C3" s="49">
        <f t="shared" ref="C3:W3" si="0">C5*C11/11630</f>
        <v>14.555760654520506</v>
      </c>
      <c r="D3" s="49">
        <f t="shared" si="0"/>
        <v>15.333957116378192</v>
      </c>
      <c r="E3" s="49">
        <f t="shared" si="0"/>
        <v>16.103923978153283</v>
      </c>
      <c r="F3" s="49">
        <f t="shared" si="0"/>
        <v>16.750589278370871</v>
      </c>
      <c r="G3" s="49">
        <f t="shared" si="0"/>
        <v>17.478946429819235</v>
      </c>
      <c r="H3" s="49">
        <f t="shared" si="0"/>
        <v>18.261303975428859</v>
      </c>
      <c r="I3" s="49">
        <f t="shared" si="0"/>
        <v>19.708677469463641</v>
      </c>
      <c r="J3" s="49">
        <f t="shared" si="0"/>
        <v>20.892435446564239</v>
      </c>
      <c r="K3" s="49">
        <f t="shared" si="0"/>
        <v>21.023083232620792</v>
      </c>
      <c r="L3" s="49">
        <f t="shared" si="0"/>
        <v>22.177394712159003</v>
      </c>
      <c r="M3" s="49">
        <f t="shared" si="0"/>
        <v>21.912337907722289</v>
      </c>
      <c r="N3" s="49">
        <f t="shared" si="0"/>
        <v>22.078425675142658</v>
      </c>
      <c r="O3" s="49">
        <f t="shared" si="0"/>
        <v>21.968938143321417</v>
      </c>
      <c r="P3" s="49">
        <f t="shared" si="0"/>
        <v>21.805633244372739</v>
      </c>
      <c r="Q3" s="49">
        <f t="shared" si="0"/>
        <v>22.206282875388204</v>
      </c>
      <c r="R3" s="49">
        <f t="shared" si="0"/>
        <v>22.261795089981085</v>
      </c>
      <c r="S3" s="49">
        <f t="shared" si="0"/>
        <v>22.8076716176795</v>
      </c>
      <c r="T3" s="49">
        <f t="shared" si="0"/>
        <v>23.380671518430862</v>
      </c>
      <c r="U3" s="49">
        <f t="shared" si="0"/>
        <v>23.286788815204613</v>
      </c>
      <c r="V3" s="49">
        <f t="shared" si="0"/>
        <v>24.228567687610834</v>
      </c>
      <c r="W3" s="49">
        <f t="shared" si="0"/>
        <v>25.374762985407113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327.78346304208702</v>
      </c>
      <c r="C5" s="49">
        <f t="shared" ref="C5:W5" si="1">C7*C13/1000000</f>
        <v>345.71507806099078</v>
      </c>
      <c r="D5" s="49">
        <f t="shared" si="1"/>
        <v>364.38756086785082</v>
      </c>
      <c r="E5" s="49">
        <f t="shared" si="1"/>
        <v>382.44287955580734</v>
      </c>
      <c r="F5" s="49">
        <f t="shared" si="1"/>
        <v>397.39978452205435</v>
      </c>
      <c r="G5" s="49">
        <f t="shared" si="1"/>
        <v>414.19777619168576</v>
      </c>
      <c r="H5" s="49">
        <f t="shared" si="1"/>
        <v>432.11422100496799</v>
      </c>
      <c r="I5" s="49">
        <f t="shared" si="1"/>
        <v>466.38554445763702</v>
      </c>
      <c r="J5" s="49">
        <f t="shared" si="1"/>
        <v>496.13641484628465</v>
      </c>
      <c r="K5" s="49">
        <f t="shared" si="1"/>
        <v>502.10276631371994</v>
      </c>
      <c r="L5" s="49">
        <f t="shared" si="1"/>
        <v>530.7706649484611</v>
      </c>
      <c r="M5" s="49">
        <f t="shared" si="1"/>
        <v>529.0976598711469</v>
      </c>
      <c r="N5" s="49">
        <f t="shared" si="1"/>
        <v>531.22927431285109</v>
      </c>
      <c r="O5" s="49">
        <f t="shared" si="1"/>
        <v>530.21482986128717</v>
      </c>
      <c r="P5" s="49">
        <f t="shared" si="1"/>
        <v>530.05387769883851</v>
      </c>
      <c r="Q5" s="49">
        <f t="shared" si="1"/>
        <v>533.79362297977605</v>
      </c>
      <c r="R5" s="49">
        <f t="shared" si="1"/>
        <v>534.7613254030158</v>
      </c>
      <c r="S5" s="49">
        <f t="shared" si="1"/>
        <v>537.17413589401303</v>
      </c>
      <c r="T5" s="49">
        <f t="shared" si="1"/>
        <v>547.12845768934483</v>
      </c>
      <c r="U5" s="49">
        <f t="shared" si="1"/>
        <v>540.07022663250609</v>
      </c>
      <c r="V5" s="49">
        <f t="shared" si="1"/>
        <v>542.20251334512932</v>
      </c>
      <c r="W5" s="49">
        <f t="shared" si="1"/>
        <v>539.16175575094758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504174</v>
      </c>
      <c r="C7" s="35">
        <v>537681</v>
      </c>
      <c r="D7" s="35">
        <v>574062</v>
      </c>
      <c r="E7" s="35">
        <v>611241</v>
      </c>
      <c r="F7" s="35">
        <v>644616</v>
      </c>
      <c r="G7" s="35">
        <v>683332</v>
      </c>
      <c r="H7" s="35">
        <v>726212</v>
      </c>
      <c r="I7" s="35">
        <v>804012</v>
      </c>
      <c r="J7" s="35">
        <v>876092</v>
      </c>
      <c r="K7" s="35">
        <v>901593</v>
      </c>
      <c r="L7" s="35">
        <v>979615</v>
      </c>
      <c r="M7" s="35">
        <v>994260</v>
      </c>
      <c r="N7" s="35">
        <v>1020222</v>
      </c>
      <c r="O7" s="35">
        <v>1041583</v>
      </c>
      <c r="P7" s="35">
        <v>1067682</v>
      </c>
      <c r="Q7" s="35">
        <v>1105020</v>
      </c>
      <c r="R7" s="35">
        <v>1132761</v>
      </c>
      <c r="S7" s="35">
        <v>1165081</v>
      </c>
      <c r="T7" s="35">
        <v>1216830</v>
      </c>
      <c r="U7" s="35">
        <v>1222788</v>
      </c>
      <c r="V7" s="35">
        <v>1254787</v>
      </c>
      <c r="W7" s="35">
        <v>1273600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56550.231507069664</v>
      </c>
      <c r="D8" s="52">
        <v>60618.745988450421</v>
      </c>
      <c r="E8" s="52">
        <v>62673.181682825671</v>
      </c>
      <c r="F8" s="52">
        <v>60190.748460547067</v>
      </c>
      <c r="G8" s="52">
        <v>66921.82258514897</v>
      </c>
      <c r="H8" s="52">
        <v>72547.955338833272</v>
      </c>
      <c r="I8" s="52">
        <v>109005.88209508371</v>
      </c>
      <c r="J8" s="52">
        <v>104903.53186158463</v>
      </c>
      <c r="K8" s="52">
        <v>60026.037317826645</v>
      </c>
      <c r="L8" s="52">
        <v>114336.74537304032</v>
      </c>
      <c r="M8" s="52">
        <v>52842.22827143257</v>
      </c>
      <c r="N8" s="52">
        <v>66139.295273095835</v>
      </c>
      <c r="O8" s="52">
        <v>63621.004940431332</v>
      </c>
      <c r="P8" s="52">
        <v>70549.678061476909</v>
      </c>
      <c r="Q8" s="52">
        <v>84092.911243152805</v>
      </c>
      <c r="R8" s="52">
        <v>84291.231507069664</v>
      </c>
      <c r="S8" s="52">
        <v>92938.745988450479</v>
      </c>
      <c r="T8" s="52">
        <v>114422.18168282555</v>
      </c>
      <c r="U8" s="52">
        <v>66148.748460547067</v>
      </c>
      <c r="V8" s="52">
        <v>98920.82258514897</v>
      </c>
      <c r="W8" s="52">
        <v>91360.955338833388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23043.231507069664</v>
      </c>
      <c r="D9" s="36">
        <v>24237.745988450479</v>
      </c>
      <c r="E9" s="36">
        <v>25494.181682825671</v>
      </c>
      <c r="F9" s="36">
        <v>26815.748460547067</v>
      </c>
      <c r="G9" s="36">
        <v>28205.82258514897</v>
      </c>
      <c r="H9" s="36">
        <v>29667.955338833272</v>
      </c>
      <c r="I9" s="36">
        <v>31205.882095083711</v>
      </c>
      <c r="J9" s="36">
        <v>32823.531861584634</v>
      </c>
      <c r="K9" s="36">
        <v>34525.037317826645</v>
      </c>
      <c r="L9" s="36">
        <v>36314.745373040321</v>
      </c>
      <c r="M9" s="36">
        <v>38197.22827143257</v>
      </c>
      <c r="N9" s="36">
        <v>40177.295273095835</v>
      </c>
      <c r="O9" s="36">
        <v>42260.004940431332</v>
      </c>
      <c r="P9" s="36">
        <v>44450.678061476909</v>
      </c>
      <c r="Q9" s="36">
        <v>46754.911243152805</v>
      </c>
      <c r="R9" s="36">
        <v>56550.231507069664</v>
      </c>
      <c r="S9" s="36">
        <v>60618.745988450479</v>
      </c>
      <c r="T9" s="36">
        <v>62673.181682825554</v>
      </c>
      <c r="U9" s="36">
        <v>60190.748460547067</v>
      </c>
      <c r="V9" s="36">
        <v>66921.82258514897</v>
      </c>
      <c r="W9" s="36">
        <v>72547.955338833388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489.27866450659343</v>
      </c>
      <c r="C11" s="54">
        <v>489.66188388869938</v>
      </c>
      <c r="D11" s="54">
        <v>489.40726966295415</v>
      </c>
      <c r="E11" s="54">
        <v>489.71662404448796</v>
      </c>
      <c r="F11" s="54">
        <v>490.21001242299855</v>
      </c>
      <c r="G11" s="54">
        <v>490.78039203359242</v>
      </c>
      <c r="H11" s="54">
        <v>491.48802541214195</v>
      </c>
      <c r="I11" s="54">
        <v>491.4644583086602</v>
      </c>
      <c r="J11" s="54">
        <v>489.74237119608131</v>
      </c>
      <c r="K11" s="54">
        <v>486.94903593224615</v>
      </c>
      <c r="L11" s="54">
        <v>485.94076036107623</v>
      </c>
      <c r="M11" s="54">
        <v>481.65113776702862</v>
      </c>
      <c r="N11" s="54">
        <v>483.35455709598392</v>
      </c>
      <c r="O11" s="54">
        <v>481.87779031693759</v>
      </c>
      <c r="P11" s="54">
        <v>478.44101383245226</v>
      </c>
      <c r="Q11" s="54">
        <v>483.81819999852178</v>
      </c>
      <c r="R11" s="54">
        <v>484.14996484900979</v>
      </c>
      <c r="S11" s="54">
        <v>493.79373128632591</v>
      </c>
      <c r="T11" s="54">
        <v>496.98970312698185</v>
      </c>
      <c r="U11" s="54">
        <v>501.46321823645786</v>
      </c>
      <c r="V11" s="54">
        <v>519.69187761317721</v>
      </c>
      <c r="W11" s="54">
        <v>547.34685903167576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650.13956102870645</v>
      </c>
      <c r="C13" s="35">
        <v>642.97432503843493</v>
      </c>
      <c r="D13" s="35">
        <v>634.75297244522517</v>
      </c>
      <c r="E13" s="35">
        <v>625.68263509124449</v>
      </c>
      <c r="F13" s="35">
        <v>616.49072396908298</v>
      </c>
      <c r="G13" s="35">
        <v>606.14426983031046</v>
      </c>
      <c r="H13" s="35">
        <v>595.02489769511931</v>
      </c>
      <c r="I13" s="35">
        <v>580.07286515330247</v>
      </c>
      <c r="J13" s="35">
        <v>566.30629528209897</v>
      </c>
      <c r="K13" s="35">
        <v>556.90623852860426</v>
      </c>
      <c r="L13" s="35">
        <v>541.81557545409282</v>
      </c>
      <c r="M13" s="35">
        <v>532.15221357707935</v>
      </c>
      <c r="N13" s="35">
        <v>520.69968527717606</v>
      </c>
      <c r="O13" s="35">
        <v>509.04712333178168</v>
      </c>
      <c r="P13" s="35">
        <v>496.45294919164934</v>
      </c>
      <c r="Q13" s="35">
        <v>483.06240880687773</v>
      </c>
      <c r="R13" s="35">
        <v>472.08663204596184</v>
      </c>
      <c r="S13" s="35">
        <v>461.06162223400179</v>
      </c>
      <c r="T13" s="35">
        <v>449.63426089868335</v>
      </c>
      <c r="U13" s="35">
        <v>441.67118636468967</v>
      </c>
      <c r="V13" s="35">
        <v>432.10721289360612</v>
      </c>
      <c r="W13" s="35">
        <v>423.33680570897269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582.01231999338893</v>
      </c>
      <c r="D14" s="36">
        <v>567.98272189062652</v>
      </c>
      <c r="E14" s="36">
        <v>552.55045054629056</v>
      </c>
      <c r="F14" s="36">
        <v>538.13725078156222</v>
      </c>
      <c r="G14" s="36">
        <v>525.02623847233474</v>
      </c>
      <c r="H14" s="36">
        <v>512.82983924394318</v>
      </c>
      <c r="I14" s="36">
        <v>500.51887926459966</v>
      </c>
      <c r="J14" s="36">
        <v>487.0259950061735</v>
      </c>
      <c r="K14" s="36">
        <v>473.3353281894689</v>
      </c>
      <c r="L14" s="36">
        <v>457.22441267569485</v>
      </c>
      <c r="M14" s="36">
        <v>438.29575135667233</v>
      </c>
      <c r="N14" s="36">
        <v>427.16608087851841</v>
      </c>
      <c r="O14" s="36">
        <v>415.90755496952841</v>
      </c>
      <c r="P14" s="36">
        <v>407.34689299114643</v>
      </c>
      <c r="Q14" s="36">
        <v>405.94340531023806</v>
      </c>
      <c r="R14" s="36">
        <v>401.94731116238324</v>
      </c>
      <c r="S14" s="36">
        <v>396.42466060056773</v>
      </c>
      <c r="T14" s="36">
        <v>389.64836988454954</v>
      </c>
      <c r="U14" s="36">
        <v>382.96496051340466</v>
      </c>
      <c r="V14" s="36">
        <v>376.74575000766379</v>
      </c>
      <c r="W14" s="36">
        <v>373.94528716346849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0.38904025871508235</v>
      </c>
      <c r="C16" s="44">
        <f>C7/RES_summary!C$6</f>
        <v>0.40592932941155152</v>
      </c>
      <c r="D16" s="44">
        <f>D7/RES_summary!D$6</f>
        <v>0.42282227693930358</v>
      </c>
      <c r="E16" s="44">
        <f>E7/RES_summary!E$6</f>
        <v>0.43959751333375524</v>
      </c>
      <c r="F16" s="44">
        <f>F7/RES_summary!F$6</f>
        <v>0.45599986417964505</v>
      </c>
      <c r="G16" s="44">
        <f>G7/RES_summary!G$6</f>
        <v>0.46800003561373071</v>
      </c>
      <c r="H16" s="44">
        <f>H7/RES_summary!H$6</f>
        <v>0.48699969688759892</v>
      </c>
      <c r="I16" s="44">
        <f>I7/RES_summary!I$6</f>
        <v>0.51999997412974064</v>
      </c>
      <c r="J16" s="44">
        <f>J7/RES_summary!J$6</f>
        <v>0.54399974168935161</v>
      </c>
      <c r="K16" s="44">
        <f>K7/RES_summary!K$6</f>
        <v>0.53999989219084377</v>
      </c>
      <c r="L16" s="44">
        <f>L7/RES_summary!L$6</f>
        <v>0.57599982595616805</v>
      </c>
      <c r="M16" s="44">
        <f>M7/RES_summary!M$6</f>
        <v>0.58600014498826836</v>
      </c>
      <c r="N16" s="44">
        <f>N7/RES_summary!N$6</f>
        <v>0.5959999579385693</v>
      </c>
      <c r="O16" s="44">
        <f>O7/RES_summary!O$6</f>
        <v>0.60599993949210607</v>
      </c>
      <c r="P16" s="44">
        <f>P7/RES_summary!P$6</f>
        <v>0.61799992012229388</v>
      </c>
      <c r="Q16" s="44">
        <f>Q7/RES_summary!Q$6</f>
        <v>0.63499999138024665</v>
      </c>
      <c r="R16" s="44">
        <f>R7/RES_summary!R$6</f>
        <v>0.64400023877949564</v>
      </c>
      <c r="S16" s="44">
        <f>S7/RES_summary!S$6</f>
        <v>0.64800018242856916</v>
      </c>
      <c r="T16" s="44">
        <f>T7/RES_summary!T$6</f>
        <v>0.65899982669728352</v>
      </c>
      <c r="U16" s="44">
        <f>U7/RES_summary!U$6</f>
        <v>0.65400014761679104</v>
      </c>
      <c r="V16" s="44">
        <f>V7/RES_summary!V$6</f>
        <v>0.65589920750789699</v>
      </c>
      <c r="W16" s="44">
        <f>W7/RES_summary!W$6</f>
        <v>0.65838277493658359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252.93046302351803</v>
      </c>
      <c r="C17" s="52">
        <f t="shared" si="2"/>
        <v>261.00213659169685</v>
      </c>
      <c r="D17" s="52">
        <f t="shared" si="2"/>
        <v>268.38769710328114</v>
      </c>
      <c r="E17" s="52">
        <f t="shared" si="2"/>
        <v>275.04853052222245</v>
      </c>
      <c r="F17" s="52">
        <f t="shared" si="2"/>
        <v>281.11968639791291</v>
      </c>
      <c r="G17" s="52">
        <f t="shared" si="2"/>
        <v>283.67553986764409</v>
      </c>
      <c r="H17" s="52">
        <f t="shared" si="2"/>
        <v>289.77694481809766</v>
      </c>
      <c r="I17" s="52">
        <f t="shared" si="2"/>
        <v>301.63787487308184</v>
      </c>
      <c r="J17" s="52">
        <f t="shared" si="2"/>
        <v>308.07047835051554</v>
      </c>
      <c r="K17" s="52">
        <f t="shared" si="2"/>
        <v>300.72930876585463</v>
      </c>
      <c r="L17" s="52">
        <f t="shared" si="2"/>
        <v>312.0856771618985</v>
      </c>
      <c r="M17" s="52">
        <f t="shared" si="2"/>
        <v>311.84127431199647</v>
      </c>
      <c r="N17" s="52">
        <f t="shared" si="2"/>
        <v>310.3369905238232</v>
      </c>
      <c r="O17" s="52">
        <f t="shared" si="2"/>
        <v>308.48252593769035</v>
      </c>
      <c r="P17" s="52">
        <f t="shared" si="2"/>
        <v>306.80788294491651</v>
      </c>
      <c r="Q17" s="52">
        <f t="shared" si="2"/>
        <v>306.74462542848852</v>
      </c>
      <c r="R17" s="52">
        <f t="shared" ref="R17:V17" si="3">R13*R16</f>
        <v>304.02390376220734</v>
      </c>
      <c r="S17" s="52">
        <f t="shared" si="3"/>
        <v>298.76801531844518</v>
      </c>
      <c r="T17" s="52">
        <f t="shared" si="3"/>
        <v>296.30890000939348</v>
      </c>
      <c r="U17" s="52">
        <f t="shared" si="3"/>
        <v>288.85302108059028</v>
      </c>
      <c r="V17" s="52">
        <f t="shared" si="3"/>
        <v>283.4187784953624</v>
      </c>
      <c r="W17" s="52">
        <f t="shared" ref="W17" si="4">W13*W16</f>
        <v>278.7176608754628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123.75347916118122</v>
      </c>
      <c r="C18" s="36">
        <f>C3*11630*1000/RES_summary!C$6</f>
        <v>127.80279790246593</v>
      </c>
      <c r="D18" s="36">
        <f>D3*11630*1000/RES_summary!D$6</f>
        <v>131.35089005044475</v>
      </c>
      <c r="E18" s="36">
        <f>E3*11630*1000/RES_summary!E$6</f>
        <v>134.69583781574005</v>
      </c>
      <c r="F18" s="36">
        <f>F3*11630*1000/RES_summary!F$6</f>
        <v>137.80768496147033</v>
      </c>
      <c r="G18" s="36">
        <f>G3*11630*1000/RES_summary!G$6</f>
        <v>139.22239266658337</v>
      </c>
      <c r="H18" s="36">
        <f>H3*11630*1000/RES_summary!H$6</f>
        <v>142.42189841861006</v>
      </c>
      <c r="I18" s="36">
        <f>I3*11630*1000/RES_summary!I$6</f>
        <v>148.24429477987456</v>
      </c>
      <c r="J18" s="36">
        <f>J3*11630*1000/RES_summary!J$6</f>
        <v>150.8751665628925</v>
      </c>
      <c r="K18" s="36">
        <f>K3*11630*1000/RES_summary!K$6</f>
        <v>146.43984698010371</v>
      </c>
      <c r="L18" s="36">
        <f>L3*11630*1000/RES_summary!L$6</f>
        <v>151.6551512578543</v>
      </c>
      <c r="M18" s="36">
        <f>M3*11630*1000/RES_summary!M$6</f>
        <v>150.19870457509313</v>
      </c>
      <c r="N18" s="36">
        <f>N3*11630*1000/RES_summary!N$6</f>
        <v>150.00279860514314</v>
      </c>
      <c r="O18" s="36">
        <f>O3*11630*1000/RES_summary!O$6</f>
        <v>148.65087795024161</v>
      </c>
      <c r="P18" s="36">
        <f>P3*11630*1000/RES_summary!P$6</f>
        <v>146.78947456795419</v>
      </c>
      <c r="Q18" s="36">
        <f>Q3*11630*1000/RES_summary!Q$6</f>
        <v>148.40863253403211</v>
      </c>
      <c r="R18" s="36">
        <f>R3*11630*1000/RES_summary!R$6</f>
        <v>147.19316231973144</v>
      </c>
      <c r="S18" s="36">
        <f>S3*11630*1000/RES_summary!S$6</f>
        <v>147.52977307310522</v>
      </c>
      <c r="T18" s="36">
        <f>T3*11630*1000/RES_summary!T$6</f>
        <v>147.26247224955097</v>
      </c>
      <c r="U18" s="36">
        <f>U3*11630*1000/RES_summary!U$6</f>
        <v>144.8491655483962</v>
      </c>
      <c r="V18" s="36">
        <f>V3*11630*1000/RES_summary!V$6</f>
        <v>147.29043714708803</v>
      </c>
      <c r="W18" s="36">
        <f>W3*11630*1000/RES_summary!W$6</f>
        <v>152.55523623684033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40.63656869359906</v>
      </c>
      <c r="C3" s="49">
        <f t="shared" ref="C3:W3" si="0">C5*C11/11630</f>
        <v>48.655698253687227</v>
      </c>
      <c r="D3" s="49">
        <f t="shared" si="0"/>
        <v>55.327115302450217</v>
      </c>
      <c r="E3" s="49">
        <f t="shared" si="0"/>
        <v>62.250803320652729</v>
      </c>
      <c r="F3" s="49">
        <f t="shared" si="0"/>
        <v>66.511699903453845</v>
      </c>
      <c r="G3" s="49">
        <f t="shared" si="0"/>
        <v>71.814281950051452</v>
      </c>
      <c r="H3" s="49">
        <f t="shared" si="0"/>
        <v>78.02279424147433</v>
      </c>
      <c r="I3" s="49">
        <f t="shared" si="0"/>
        <v>83.786311582076081</v>
      </c>
      <c r="J3" s="49">
        <f t="shared" si="0"/>
        <v>90.1278819045028</v>
      </c>
      <c r="K3" s="49">
        <f t="shared" si="0"/>
        <v>96.076051033122951</v>
      </c>
      <c r="L3" s="49">
        <f t="shared" si="0"/>
        <v>98.743904701480162</v>
      </c>
      <c r="M3" s="49">
        <f t="shared" si="0"/>
        <v>100.66670304906395</v>
      </c>
      <c r="N3" s="49">
        <f t="shared" si="0"/>
        <v>103.50656523176794</v>
      </c>
      <c r="O3" s="49">
        <f t="shared" si="0"/>
        <v>106.36933891750431</v>
      </c>
      <c r="P3" s="49">
        <f t="shared" si="0"/>
        <v>108.56864601656233</v>
      </c>
      <c r="Q3" s="49">
        <f t="shared" si="0"/>
        <v>115.60881906578753</v>
      </c>
      <c r="R3" s="49">
        <f t="shared" si="0"/>
        <v>115.72660561110776</v>
      </c>
      <c r="S3" s="49">
        <f t="shared" si="0"/>
        <v>115.31097001503974</v>
      </c>
      <c r="T3" s="49">
        <f t="shared" si="0"/>
        <v>115.40643270145515</v>
      </c>
      <c r="U3" s="49">
        <f t="shared" si="0"/>
        <v>115.31008451891381</v>
      </c>
      <c r="V3" s="49">
        <f t="shared" si="0"/>
        <v>121.18611768257065</v>
      </c>
      <c r="W3" s="49">
        <f t="shared" si="0"/>
        <v>127.53073585179133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296.72278385372056</v>
      </c>
      <c r="C5" s="49">
        <f t="shared" ref="C5:W5" si="1">C7*C13/1000000</f>
        <v>352.84345654704816</v>
      </c>
      <c r="D5" s="49">
        <f t="shared" si="1"/>
        <v>399.39540023248458</v>
      </c>
      <c r="E5" s="49">
        <f t="shared" si="1"/>
        <v>448.06826784144408</v>
      </c>
      <c r="F5" s="49">
        <f t="shared" si="1"/>
        <v>477.6702971634258</v>
      </c>
      <c r="G5" s="49">
        <f t="shared" si="1"/>
        <v>515.70982148554401</v>
      </c>
      <c r="H5" s="49">
        <f t="shared" si="1"/>
        <v>560.1800515005724</v>
      </c>
      <c r="I5" s="49">
        <f t="shared" si="1"/>
        <v>602.55681913960814</v>
      </c>
      <c r="J5" s="49">
        <f t="shared" si="1"/>
        <v>651.5455368408725</v>
      </c>
      <c r="K5" s="49">
        <f t="shared" si="1"/>
        <v>700.37003974977188</v>
      </c>
      <c r="L5" s="49">
        <f t="shared" si="1"/>
        <v>724.13880998929801</v>
      </c>
      <c r="M5" s="49">
        <f t="shared" si="1"/>
        <v>738.0278466620955</v>
      </c>
      <c r="N5" s="49">
        <f t="shared" si="1"/>
        <v>760.31121722585908</v>
      </c>
      <c r="O5" s="49">
        <f t="shared" si="1"/>
        <v>783.74978548692104</v>
      </c>
      <c r="P5" s="49">
        <f t="shared" si="1"/>
        <v>803.76044475864956</v>
      </c>
      <c r="Q5" s="49">
        <f t="shared" si="1"/>
        <v>853.14190758349991</v>
      </c>
      <c r="R5" s="49">
        <f t="shared" si="1"/>
        <v>851.66953910986808</v>
      </c>
      <c r="S5" s="49">
        <f t="shared" si="1"/>
        <v>842.62740510249319</v>
      </c>
      <c r="T5" s="49">
        <f t="shared" si="1"/>
        <v>852.61908369609932</v>
      </c>
      <c r="U5" s="49">
        <f t="shared" si="1"/>
        <v>858.18111423804135</v>
      </c>
      <c r="V5" s="49">
        <f t="shared" si="1"/>
        <v>868.26410834635817</v>
      </c>
      <c r="W5" s="49">
        <f t="shared" si="1"/>
        <v>870.00402796531148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792521.92786770477</v>
      </c>
      <c r="C7" s="35">
        <v>968365.05825771741</v>
      </c>
      <c r="D7" s="35">
        <v>1125041.9044711976</v>
      </c>
      <c r="E7" s="35">
        <v>1296110.0458951592</v>
      </c>
      <c r="F7" s="35">
        <v>1412569.2783530317</v>
      </c>
      <c r="G7" s="35">
        <v>1563189.8964052664</v>
      </c>
      <c r="H7" s="35">
        <v>1748832.113919324</v>
      </c>
      <c r="I7" s="35">
        <v>1947147.9356036012</v>
      </c>
      <c r="J7" s="35">
        <v>2191248.9840505659</v>
      </c>
      <c r="K7" s="35">
        <v>2484229.8190130629</v>
      </c>
      <c r="L7" s="35">
        <v>2687500.212083478</v>
      </c>
      <c r="M7" s="35">
        <v>2881745.4870233196</v>
      </c>
      <c r="N7" s="35">
        <v>3088949.7596189342</v>
      </c>
      <c r="O7" s="35">
        <v>3365530.7126547773</v>
      </c>
      <c r="P7" s="35">
        <v>3713102.504999632</v>
      </c>
      <c r="Q7" s="35">
        <v>4326026.2860540655</v>
      </c>
      <c r="R7" s="35">
        <v>4679717.8178347321</v>
      </c>
      <c r="S7" s="35">
        <v>5105261.3405655753</v>
      </c>
      <c r="T7" s="35">
        <v>5553775.4783938834</v>
      </c>
      <c r="U7" s="35">
        <v>5934634.5157066137</v>
      </c>
      <c r="V7" s="35">
        <v>6330738.7290459964</v>
      </c>
      <c r="W7" s="35">
        <v>6657383.0399829736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251104.33551401366</v>
      </c>
      <c r="D8" s="52">
        <v>237749.52177985688</v>
      </c>
      <c r="E8" s="52">
        <v>258401.03375091264</v>
      </c>
      <c r="F8" s="52">
        <v>210535.73886287375</v>
      </c>
      <c r="G8" s="52">
        <v>251961.46251020534</v>
      </c>
      <c r="H8" s="52">
        <v>294808.33292274643</v>
      </c>
      <c r="I8" s="52">
        <v>315911.4546905288</v>
      </c>
      <c r="J8" s="52">
        <v>370777.10401942814</v>
      </c>
      <c r="K8" s="52">
        <v>544085.17047651066</v>
      </c>
      <c r="L8" s="52">
        <v>441019.91485027177</v>
      </c>
      <c r="M8" s="52">
        <v>452646.30869075423</v>
      </c>
      <c r="N8" s="52">
        <v>417740.01145848818</v>
      </c>
      <c r="O8" s="52">
        <v>528542.41554604843</v>
      </c>
      <c r="P8" s="52">
        <v>642380.12526760111</v>
      </c>
      <c r="Q8" s="52">
        <v>928835.23574496247</v>
      </c>
      <c r="R8" s="52">
        <v>724468.63580009481</v>
      </c>
      <c r="S8" s="52">
        <v>969628.69320735382</v>
      </c>
      <c r="T8" s="52">
        <v>889534.0526785804</v>
      </c>
      <c r="U8" s="52">
        <v>833505.34600348398</v>
      </c>
      <c r="V8" s="52">
        <v>813844.22479787096</v>
      </c>
      <c r="W8" s="52">
        <v>855186.72648302559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75261.205124001019</v>
      </c>
      <c r="D9" s="36">
        <v>81072.675566376653</v>
      </c>
      <c r="E9" s="36">
        <v>87332.892326951027</v>
      </c>
      <c r="F9" s="36">
        <v>94076.506405001273</v>
      </c>
      <c r="G9" s="36">
        <v>101340.8444579707</v>
      </c>
      <c r="H9" s="36">
        <v>109166.11540868878</v>
      </c>
      <c r="I9" s="36">
        <v>117595.63300625165</v>
      </c>
      <c r="J9" s="36">
        <v>126676.05557246367</v>
      </c>
      <c r="K9" s="36">
        <v>251104.33551401366</v>
      </c>
      <c r="L9" s="36">
        <v>237749.52177985664</v>
      </c>
      <c r="M9" s="36">
        <v>258401.03375091264</v>
      </c>
      <c r="N9" s="36">
        <v>210535.73886287352</v>
      </c>
      <c r="O9" s="36">
        <v>251961.46251020534</v>
      </c>
      <c r="P9" s="36">
        <v>294808.33292274643</v>
      </c>
      <c r="Q9" s="36">
        <v>315911.45469052903</v>
      </c>
      <c r="R9" s="36">
        <v>370777.1040194286</v>
      </c>
      <c r="S9" s="36">
        <v>544085.17047651112</v>
      </c>
      <c r="T9" s="36">
        <v>441019.91485027224</v>
      </c>
      <c r="U9" s="36">
        <v>452646.30869075377</v>
      </c>
      <c r="V9" s="36">
        <v>417740.01145848818</v>
      </c>
      <c r="W9" s="36">
        <v>528542.41554604843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1592.7435290562071</v>
      </c>
      <c r="C11" s="54">
        <v>1603.7303801181017</v>
      </c>
      <c r="D11" s="54">
        <v>1611.0710103144575</v>
      </c>
      <c r="E11" s="54">
        <v>1615.7735206443624</v>
      </c>
      <c r="F11" s="54">
        <v>1619.382813774831</v>
      </c>
      <c r="G11" s="54">
        <v>1619.5155963352349</v>
      </c>
      <c r="H11" s="54">
        <v>1619.8454311210319</v>
      </c>
      <c r="I11" s="54">
        <v>1617.1666683499523</v>
      </c>
      <c r="J11" s="54">
        <v>1608.7705421660607</v>
      </c>
      <c r="K11" s="54">
        <v>1595.3915931561432</v>
      </c>
      <c r="L11" s="54">
        <v>1585.8722054894231</v>
      </c>
      <c r="M11" s="54">
        <v>1586.3273476138102</v>
      </c>
      <c r="N11" s="54">
        <v>1583.2744886201833</v>
      </c>
      <c r="O11" s="54">
        <v>1578.4060608603752</v>
      </c>
      <c r="P11" s="54">
        <v>1570.9324356609327</v>
      </c>
      <c r="Q11" s="54">
        <v>1575.9752906095696</v>
      </c>
      <c r="R11" s="54">
        <v>1580.3082785652591</v>
      </c>
      <c r="S11" s="54">
        <v>1591.529747494732</v>
      </c>
      <c r="T11" s="54">
        <v>1574.1810592598911</v>
      </c>
      <c r="U11" s="54">
        <v>1562.6727979741895</v>
      </c>
      <c r="V11" s="54">
        <v>1623.2325338571716</v>
      </c>
      <c r="W11" s="54">
        <v>1704.7995299804177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374.40324793543419</v>
      </c>
      <c r="C13" s="35">
        <v>364.37028942564717</v>
      </c>
      <c r="D13" s="35">
        <v>355.00491016840124</v>
      </c>
      <c r="E13" s="35">
        <v>345.70233388784936</v>
      </c>
      <c r="F13" s="35">
        <v>338.15707624645484</v>
      </c>
      <c r="G13" s="35">
        <v>329.90861997731537</v>
      </c>
      <c r="H13" s="35">
        <v>320.31665420710266</v>
      </c>
      <c r="I13" s="35">
        <v>309.45610660692819</v>
      </c>
      <c r="J13" s="35">
        <v>297.33980099170572</v>
      </c>
      <c r="K13" s="35">
        <v>281.92642821911522</v>
      </c>
      <c r="L13" s="35">
        <v>269.44697780243564</v>
      </c>
      <c r="M13" s="35">
        <v>256.1044512728418</v>
      </c>
      <c r="N13" s="35">
        <v>246.13906874278661</v>
      </c>
      <c r="O13" s="35">
        <v>232.87554100752459</v>
      </c>
      <c r="P13" s="35">
        <v>216.46599943750522</v>
      </c>
      <c r="Q13" s="35">
        <v>197.2114479132496</v>
      </c>
      <c r="R13" s="35">
        <v>181.99164399701533</v>
      </c>
      <c r="S13" s="35">
        <v>165.050787587917</v>
      </c>
      <c r="T13" s="35">
        <v>153.52062520587731</v>
      </c>
      <c r="U13" s="35">
        <v>144.60555438869534</v>
      </c>
      <c r="V13" s="35">
        <v>137.15051994843583</v>
      </c>
      <c r="W13" s="35">
        <v>130.68258544539697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335.71189506835083</v>
      </c>
      <c r="D14" s="36">
        <v>323.47411746852714</v>
      </c>
      <c r="E14" s="36">
        <v>314.90038939319123</v>
      </c>
      <c r="F14" s="36">
        <v>307.90296804028327</v>
      </c>
      <c r="G14" s="36">
        <v>301.56145657641815</v>
      </c>
      <c r="H14" s="36">
        <v>289.48428065939265</v>
      </c>
      <c r="I14" s="36">
        <v>273.51003990736331</v>
      </c>
      <c r="J14" s="36">
        <v>260.03936947032292</v>
      </c>
      <c r="K14" s="36">
        <v>244.67348582134346</v>
      </c>
      <c r="L14" s="36">
        <v>228.27673668661689</v>
      </c>
      <c r="M14" s="36">
        <v>210.45045765665114</v>
      </c>
      <c r="N14" s="36">
        <v>208.52192045016119</v>
      </c>
      <c r="O14" s="36">
        <v>188.10303766075384</v>
      </c>
      <c r="P14" s="36">
        <v>164.0041983185217</v>
      </c>
      <c r="Q14" s="36">
        <v>146.18999385347828</v>
      </c>
      <c r="R14" s="36">
        <v>131.0536732411573</v>
      </c>
      <c r="S14" s="36">
        <v>127.96762524258178</v>
      </c>
      <c r="T14" s="36">
        <v>124.40925137851181</v>
      </c>
      <c r="U14" s="36">
        <v>120.96101584222328</v>
      </c>
      <c r="V14" s="36">
        <v>119.42204734653224</v>
      </c>
      <c r="W14" s="36">
        <v>118.29036908903127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0.61154072969853213</v>
      </c>
      <c r="C16" s="44">
        <f>C7/RES_summary!C$6</f>
        <v>0.73107991304162367</v>
      </c>
      <c r="D16" s="44">
        <f>D7/RES_summary!D$6</f>
        <v>0.82864356062697453</v>
      </c>
      <c r="E16" s="44">
        <f>E7/RES_summary!E$6</f>
        <v>0.93214747240844675</v>
      </c>
      <c r="F16" s="44">
        <f>F7/RES_summary!F$6</f>
        <v>0.99924823317032418</v>
      </c>
      <c r="G16" s="44">
        <f>G7/RES_summary!G$6</f>
        <v>1.0705966165622109</v>
      </c>
      <c r="H16" s="44">
        <f>H7/RES_summary!H$6</f>
        <v>1.172771462583942</v>
      </c>
      <c r="I16" s="44">
        <f>I7/RES_summary!I$6</f>
        <v>1.2593305524552501</v>
      </c>
      <c r="J16" s="44">
        <f>J7/RES_summary!J$6</f>
        <v>1.360632081220422</v>
      </c>
      <c r="K16" s="44">
        <f>K7/RES_summary!K$6</f>
        <v>1.4879040037404165</v>
      </c>
      <c r="L16" s="44">
        <f>L7/RES_summary!L$6</f>
        <v>1.5802122817813609</v>
      </c>
      <c r="M16" s="44">
        <f>M7/RES_summary!M$6</f>
        <v>1.6984523899331696</v>
      </c>
      <c r="N16" s="44">
        <f>N7/RES_summary!N$6</f>
        <v>1.8045228654226615</v>
      </c>
      <c r="O16" s="44">
        <f>O7/RES_summary!O$6</f>
        <v>1.9580882255447907</v>
      </c>
      <c r="P16" s="44">
        <f>P7/RES_summary!P$6</f>
        <v>2.1492326849152295</v>
      </c>
      <c r="Q16" s="44">
        <f>Q7/RES_summary!Q$6</f>
        <v>2.4859519776610846</v>
      </c>
      <c r="R16" s="44">
        <f>R7/RES_summary!R$6</f>
        <v>2.6605253818821692</v>
      </c>
      <c r="S16" s="44">
        <f>S7/RES_summary!S$6</f>
        <v>2.8394680541799366</v>
      </c>
      <c r="T16" s="44">
        <f>T7/RES_summary!T$6</f>
        <v>3.0077636792133591</v>
      </c>
      <c r="U16" s="44">
        <f>U7/RES_summary!U$6</f>
        <v>3.1741003749822774</v>
      </c>
      <c r="V16" s="44">
        <f>V7/RES_summary!V$6</f>
        <v>3.3091883445722821</v>
      </c>
      <c r="W16" s="44">
        <f>W7/RES_summary!W$6</f>
        <v>3.4415093590450212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228.96283544393586</v>
      </c>
      <c r="C17" s="52">
        <f t="shared" si="2"/>
        <v>266.38379950825339</v>
      </c>
      <c r="D17" s="52">
        <f t="shared" si="2"/>
        <v>294.17253280200322</v>
      </c>
      <c r="E17" s="52">
        <f t="shared" si="2"/>
        <v>322.24555673925971</v>
      </c>
      <c r="F17" s="52">
        <f t="shared" si="2"/>
        <v>337.90286097331261</v>
      </c>
      <c r="G17" s="52">
        <f t="shared" si="2"/>
        <v>353.19905232242206</v>
      </c>
      <c r="H17" s="52">
        <f t="shared" si="2"/>
        <v>375.6582310444586</v>
      </c>
      <c r="I17" s="52">
        <f t="shared" si="2"/>
        <v>389.70752969395363</v>
      </c>
      <c r="J17" s="52">
        <f t="shared" si="2"/>
        <v>404.57007225301066</v>
      </c>
      <c r="K17" s="52">
        <f t="shared" si="2"/>
        <v>419.47946130745669</v>
      </c>
      <c r="L17" s="52">
        <f t="shared" si="2"/>
        <v>425.78342361227851</v>
      </c>
      <c r="M17" s="52">
        <f t="shared" si="2"/>
        <v>434.98121733688112</v>
      </c>
      <c r="N17" s="52">
        <f t="shared" si="2"/>
        <v>444.16357762019874</v>
      </c>
      <c r="O17" s="52">
        <f t="shared" si="2"/>
        <v>455.99085486420694</v>
      </c>
      <c r="P17" s="52">
        <f t="shared" si="2"/>
        <v>465.23580116392787</v>
      </c>
      <c r="Q17" s="52">
        <f t="shared" si="2"/>
        <v>490.25818895734881</v>
      </c>
      <c r="R17" s="52">
        <f t="shared" ref="R17:V17" si="3">R13*R16</f>
        <v>484.193388144523</v>
      </c>
      <c r="S17" s="52">
        <f t="shared" si="3"/>
        <v>468.65643867312872</v>
      </c>
      <c r="T17" s="52">
        <f t="shared" si="3"/>
        <v>461.75376050436466</v>
      </c>
      <c r="U17" s="52">
        <f t="shared" si="3"/>
        <v>458.99254440967798</v>
      </c>
      <c r="V17" s="52">
        <f t="shared" si="3"/>
        <v>453.85690206539209</v>
      </c>
      <c r="W17" s="52">
        <f t="shared" ref="W17" si="4">W13*W16</f>
        <v>449.74534087453435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364.67907454769005</v>
      </c>
      <c r="C18" s="36">
        <f>C3*11630*1000/RES_summary!C$6</f>
        <v>427.20779204267541</v>
      </c>
      <c r="D18" s="36">
        <f>D3*11630*1000/RES_summary!D$6</f>
        <v>473.93283962808624</v>
      </c>
      <c r="E18" s="36">
        <f>E3*11630*1000/RES_summary!E$6</f>
        <v>520.67583772459636</v>
      </c>
      <c r="F18" s="36">
        <f>F3*11630*1000/RES_summary!F$6</f>
        <v>547.1940857855285</v>
      </c>
      <c r="G18" s="36">
        <f>G3*11630*1000/RES_summary!G$6</f>
        <v>572.01137384698734</v>
      </c>
      <c r="H18" s="36">
        <f>H3*11630*1000/RES_summary!H$6</f>
        <v>608.50826922037515</v>
      </c>
      <c r="I18" s="36">
        <f>I3*11630*1000/RES_summary!I$6</f>
        <v>630.22202742606112</v>
      </c>
      <c r="J18" s="36">
        <f>J3*11630*1000/RES_summary!J$6</f>
        <v>650.86041448263825</v>
      </c>
      <c r="K18" s="36">
        <f>K3*11630*1000/RES_summary!K$6</f>
        <v>669.23400607158408</v>
      </c>
      <c r="L18" s="36">
        <f>L3*11630*1000/RES_summary!L$6</f>
        <v>675.23809706484155</v>
      </c>
      <c r="M18" s="36">
        <f>M3*11630*1000/RES_summary!M$6</f>
        <v>690.02260075984088</v>
      </c>
      <c r="N18" s="36">
        <f>N3*11630*1000/RES_summary!N$6</f>
        <v>703.2328612203313</v>
      </c>
      <c r="O18" s="36">
        <f>O3*11630*1000/RES_summary!O$6</f>
        <v>719.73872901456798</v>
      </c>
      <c r="P18" s="36">
        <f>P3*11630*1000/RES_summary!P$6</f>
        <v>730.85401027911462</v>
      </c>
      <c r="Q18" s="36">
        <f>Q3*11630*1000/RES_summary!Q$6</f>
        <v>772.63479181577907</v>
      </c>
      <c r="R18" s="36">
        <f>R3*11630*1000/RES_summary!R$6</f>
        <v>765.17481971135157</v>
      </c>
      <c r="S18" s="36">
        <f>S3*11630*1000/RES_summary!S$6</f>
        <v>745.88066350322481</v>
      </c>
      <c r="T18" s="36">
        <f>T3*11630*1000/RES_summary!T$6</f>
        <v>726.88402382799882</v>
      </c>
      <c r="U18" s="36">
        <f>U3*11630*1000/RES_summary!U$6</f>
        <v>717.25516362196379</v>
      </c>
      <c r="V18" s="36">
        <f>V3*11630*1000/RES_summary!V$6</f>
        <v>736.71528914817247</v>
      </c>
      <c r="W18" s="36">
        <f>W3*11630*1000/RES_summary!W$6</f>
        <v>766.72564573378872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9.2229357291026233</v>
      </c>
      <c r="C3" s="49">
        <f t="shared" ref="C3:W3" si="0">C5*C11/11630</f>
        <v>9.9632005721480006</v>
      </c>
      <c r="D3" s="49">
        <f t="shared" si="0"/>
        <v>11.065086246560684</v>
      </c>
      <c r="E3" s="49">
        <f t="shared" si="0"/>
        <v>12.621525733823733</v>
      </c>
      <c r="F3" s="49">
        <f t="shared" si="0"/>
        <v>14.084732283854036</v>
      </c>
      <c r="G3" s="49">
        <f t="shared" si="0"/>
        <v>16.206236907332887</v>
      </c>
      <c r="H3" s="49">
        <f t="shared" si="0"/>
        <v>17.627244602031404</v>
      </c>
      <c r="I3" s="49">
        <f t="shared" si="0"/>
        <v>19.558807138666936</v>
      </c>
      <c r="J3" s="49">
        <f t="shared" si="0"/>
        <v>21.538488227810372</v>
      </c>
      <c r="K3" s="49">
        <f t="shared" si="0"/>
        <v>23.524121809283507</v>
      </c>
      <c r="L3" s="49">
        <f t="shared" si="0"/>
        <v>24.727175021569003</v>
      </c>
      <c r="M3" s="49">
        <f t="shared" si="0"/>
        <v>26.040228600911188</v>
      </c>
      <c r="N3" s="49">
        <f t="shared" si="0"/>
        <v>27.196396737118604</v>
      </c>
      <c r="O3" s="49">
        <f t="shared" si="0"/>
        <v>28.530657698576483</v>
      </c>
      <c r="P3" s="49">
        <f t="shared" si="0"/>
        <v>30.570789876731475</v>
      </c>
      <c r="Q3" s="49">
        <f t="shared" si="0"/>
        <v>34.105287771318594</v>
      </c>
      <c r="R3" s="49">
        <f t="shared" si="0"/>
        <v>36.525478008873492</v>
      </c>
      <c r="S3" s="49">
        <f t="shared" si="0"/>
        <v>38.761096217292099</v>
      </c>
      <c r="T3" s="49">
        <f t="shared" si="0"/>
        <v>40.912382012354463</v>
      </c>
      <c r="U3" s="49">
        <f t="shared" si="0"/>
        <v>43.427431558063425</v>
      </c>
      <c r="V3" s="49">
        <f t="shared" si="0"/>
        <v>48.08682268935064</v>
      </c>
      <c r="W3" s="49">
        <f t="shared" si="0"/>
        <v>52.280019433476696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156.10574961245604</v>
      </c>
      <c r="C5" s="49">
        <f t="shared" ref="C5:W5" si="1">C7*C13/1000000</f>
        <v>165.33866451681519</v>
      </c>
      <c r="D5" s="49">
        <f t="shared" si="1"/>
        <v>180.39257095247555</v>
      </c>
      <c r="E5" s="49">
        <f t="shared" si="1"/>
        <v>202.4009049984995</v>
      </c>
      <c r="F5" s="49">
        <f t="shared" si="1"/>
        <v>222.26508188898356</v>
      </c>
      <c r="G5" s="49">
        <f t="shared" si="1"/>
        <v>252.17849000845192</v>
      </c>
      <c r="H5" s="49">
        <f t="shared" si="1"/>
        <v>270.3652228016025</v>
      </c>
      <c r="I5" s="49">
        <f t="shared" si="1"/>
        <v>296.14220235555143</v>
      </c>
      <c r="J5" s="49">
        <f t="shared" si="1"/>
        <v>323.07552522802212</v>
      </c>
      <c r="K5" s="49">
        <f t="shared" si="1"/>
        <v>350.59008834402681</v>
      </c>
      <c r="L5" s="49">
        <f t="shared" si="1"/>
        <v>365.20962453671041</v>
      </c>
      <c r="M5" s="49">
        <f t="shared" si="1"/>
        <v>382.74421660898196</v>
      </c>
      <c r="N5" s="49">
        <f t="shared" si="1"/>
        <v>398.65590705452445</v>
      </c>
      <c r="O5" s="49">
        <f t="shared" si="1"/>
        <v>416.70233355785911</v>
      </c>
      <c r="P5" s="49">
        <f t="shared" si="1"/>
        <v>443.88117039703093</v>
      </c>
      <c r="Q5" s="49">
        <f t="shared" si="1"/>
        <v>492.69814078878022</v>
      </c>
      <c r="R5" s="49">
        <f t="shared" si="1"/>
        <v>526.27756432153558</v>
      </c>
      <c r="S5" s="49">
        <f t="shared" si="1"/>
        <v>554.07551109154701</v>
      </c>
      <c r="T5" s="49">
        <f t="shared" si="1"/>
        <v>591.74409497761064</v>
      </c>
      <c r="U5" s="49">
        <f t="shared" si="1"/>
        <v>632.77876323478051</v>
      </c>
      <c r="V5" s="49">
        <f t="shared" si="1"/>
        <v>675.23612267295721</v>
      </c>
      <c r="W5" s="49">
        <f t="shared" si="1"/>
        <v>704.70972414442633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448995.23845785332</v>
      </c>
      <c r="C7" s="35">
        <v>483980.21261984913</v>
      </c>
      <c r="D7" s="35">
        <v>541770.11082824133</v>
      </c>
      <c r="E7" s="35">
        <v>627888.81924327486</v>
      </c>
      <c r="F7" s="35">
        <v>714226.20093788765</v>
      </c>
      <c r="G7" s="35">
        <v>846425.16646624915</v>
      </c>
      <c r="H7" s="35">
        <v>939126.57489669218</v>
      </c>
      <c r="I7" s="35">
        <v>1073812.863282226</v>
      </c>
      <c r="J7" s="35">
        <v>1228630.6261388541</v>
      </c>
      <c r="K7" s="35">
        <v>1397690.2596474374</v>
      </c>
      <c r="L7" s="35">
        <v>1539105.2158585796</v>
      </c>
      <c r="M7" s="35">
        <v>1699449.515864237</v>
      </c>
      <c r="N7" s="35">
        <v>1890512.0751252447</v>
      </c>
      <c r="O7" s="35">
        <v>2140630.1001510452</v>
      </c>
      <c r="P7" s="35">
        <v>2487775.2712605651</v>
      </c>
      <c r="Q7" s="35">
        <v>3009255.992435276</v>
      </c>
      <c r="R7" s="35">
        <v>3397315.7015957977</v>
      </c>
      <c r="S7" s="35">
        <v>3742731.607742561</v>
      </c>
      <c r="T7" s="35">
        <v>4141024.6552495807</v>
      </c>
      <c r="U7" s="35">
        <v>4526506.032575082</v>
      </c>
      <c r="V7" s="35">
        <v>4889278.3015009547</v>
      </c>
      <c r="W7" s="35">
        <v>5156088.6001488157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118749.89157209138</v>
      </c>
      <c r="D8" s="52">
        <v>144468.73896623467</v>
      </c>
      <c r="E8" s="52">
        <v>175812.83893438027</v>
      </c>
      <c r="F8" s="52">
        <v>179151.6946143863</v>
      </c>
      <c r="G8" s="52">
        <v>228242.00237915653</v>
      </c>
      <c r="H8" s="52">
        <v>211451.30000253441</v>
      </c>
      <c r="I8" s="52">
        <v>279155.02735176845</v>
      </c>
      <c r="J8" s="52">
        <v>330630.60179100838</v>
      </c>
      <c r="K8" s="52">
        <v>348211.32812296972</v>
      </c>
      <c r="L8" s="52">
        <v>369656.95859029889</v>
      </c>
      <c r="M8" s="52">
        <v>371795.60000819177</v>
      </c>
      <c r="N8" s="52">
        <v>470217.58661277615</v>
      </c>
      <c r="O8" s="52">
        <v>580748.62681680894</v>
      </c>
      <c r="P8" s="52">
        <v>695356.49923248962</v>
      </c>
      <c r="Q8" s="52">
        <v>891137.67976500979</v>
      </c>
      <c r="R8" s="52">
        <v>759855.30916871363</v>
      </c>
      <c r="S8" s="52">
        <v>815633.49275953975</v>
      </c>
      <c r="T8" s="52">
        <v>979041.67432382889</v>
      </c>
      <c r="U8" s="52">
        <v>1080837.8765579909</v>
      </c>
      <c r="V8" s="52">
        <v>1253909.9486908824</v>
      </c>
      <c r="W8" s="52">
        <v>1026665.6078165746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83764.917410095572</v>
      </c>
      <c r="D9" s="36">
        <v>86678.840757842408</v>
      </c>
      <c r="E9" s="36">
        <v>89694.1305193468</v>
      </c>
      <c r="F9" s="36">
        <v>92814.312919773511</v>
      </c>
      <c r="G9" s="36">
        <v>96043.036850795033</v>
      </c>
      <c r="H9" s="36">
        <v>118749.89157209138</v>
      </c>
      <c r="I9" s="36">
        <v>144468.73896623449</v>
      </c>
      <c r="J9" s="36">
        <v>175812.83893438033</v>
      </c>
      <c r="K9" s="36">
        <v>179151.69461438642</v>
      </c>
      <c r="L9" s="36">
        <v>228242.00237915665</v>
      </c>
      <c r="M9" s="36">
        <v>211451.30000253441</v>
      </c>
      <c r="N9" s="36">
        <v>279155.02735176845</v>
      </c>
      <c r="O9" s="36">
        <v>330630.60179100838</v>
      </c>
      <c r="P9" s="36">
        <v>348211.32812296972</v>
      </c>
      <c r="Q9" s="36">
        <v>369656.95859029889</v>
      </c>
      <c r="R9" s="36">
        <v>371795.60000819201</v>
      </c>
      <c r="S9" s="36">
        <v>470217.58661277592</v>
      </c>
      <c r="T9" s="36">
        <v>580748.62681680918</v>
      </c>
      <c r="U9" s="36">
        <v>695356.49923248962</v>
      </c>
      <c r="V9" s="36">
        <v>891137.67976500932</v>
      </c>
      <c r="W9" s="36">
        <v>759855.30916871317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687.11589929103263</v>
      </c>
      <c r="C11" s="54">
        <v>700.81624883511074</v>
      </c>
      <c r="D11" s="54">
        <v>713.37168913349183</v>
      </c>
      <c r="E11" s="54">
        <v>725.23561238749517</v>
      </c>
      <c r="F11" s="54">
        <v>736.98232339994638</v>
      </c>
      <c r="G11" s="54">
        <v>747.40131573459928</v>
      </c>
      <c r="H11" s="54">
        <v>758.25157021789164</v>
      </c>
      <c r="I11" s="54">
        <v>768.10709589305634</v>
      </c>
      <c r="J11" s="54">
        <v>775.33764872049812</v>
      </c>
      <c r="K11" s="54">
        <v>780.35730540534666</v>
      </c>
      <c r="L11" s="54">
        <v>787.43008447725242</v>
      </c>
      <c r="M11" s="54">
        <v>791.25391184680313</v>
      </c>
      <c r="N11" s="54">
        <v>793.4012476815742</v>
      </c>
      <c r="O11" s="54">
        <v>796.27955572361225</v>
      </c>
      <c r="P11" s="54">
        <v>800.97627468264693</v>
      </c>
      <c r="Q11" s="54">
        <v>805.04565360330196</v>
      </c>
      <c r="R11" s="54">
        <v>807.16210996155519</v>
      </c>
      <c r="S11" s="54">
        <v>813.59226311777047</v>
      </c>
      <c r="T11" s="54">
        <v>804.08238433149938</v>
      </c>
      <c r="U11" s="54">
        <v>798.16368431581577</v>
      </c>
      <c r="V11" s="54">
        <v>828.22842128665877</v>
      </c>
      <c r="W11" s="54">
        <v>862.79017470564145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347.6779623512856</v>
      </c>
      <c r="C13" s="35">
        <v>341.62277755492329</v>
      </c>
      <c r="D13" s="35">
        <v>332.96885034262408</v>
      </c>
      <c r="E13" s="35">
        <v>322.3515036347215</v>
      </c>
      <c r="F13" s="35">
        <v>311.19704317359918</v>
      </c>
      <c r="G13" s="35">
        <v>297.93359176839579</v>
      </c>
      <c r="H13" s="35">
        <v>287.89007789641539</v>
      </c>
      <c r="I13" s="35">
        <v>275.78567223562635</v>
      </c>
      <c r="J13" s="35">
        <v>262.95578048817873</v>
      </c>
      <c r="K13" s="35">
        <v>250.83532343744167</v>
      </c>
      <c r="L13" s="35">
        <v>237.28697737729425</v>
      </c>
      <c r="M13" s="35">
        <v>225.21658515660081</v>
      </c>
      <c r="N13" s="35">
        <v>210.87191787871222</v>
      </c>
      <c r="O13" s="35">
        <v>194.66340005611252</v>
      </c>
      <c r="P13" s="35">
        <v>178.4249467887486</v>
      </c>
      <c r="Q13" s="35">
        <v>163.7275599109328</v>
      </c>
      <c r="R13" s="35">
        <v>154.90982014839858</v>
      </c>
      <c r="S13" s="35">
        <v>148.04040715752504</v>
      </c>
      <c r="T13" s="35">
        <v>142.89798884135018</v>
      </c>
      <c r="U13" s="35">
        <v>139.794083710698</v>
      </c>
      <c r="V13" s="35">
        <v>138.10547917995731</v>
      </c>
      <c r="W13" s="35">
        <v>136.67525498380436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322.99929034242069</v>
      </c>
      <c r="D14" s="36">
        <v>312.80282151476706</v>
      </c>
      <c r="E14" s="36">
        <v>302.55473321669206</v>
      </c>
      <c r="F14" s="36">
        <v>291.00293020214076</v>
      </c>
      <c r="G14" s="36">
        <v>277.36111149524072</v>
      </c>
      <c r="H14" s="36">
        <v>267.40371659336085</v>
      </c>
      <c r="I14" s="36">
        <v>254.22149619336935</v>
      </c>
      <c r="J14" s="36">
        <v>242.34396035421787</v>
      </c>
      <c r="K14" s="36">
        <v>228.73532469151237</v>
      </c>
      <c r="L14" s="36">
        <v>210.80352973642306</v>
      </c>
      <c r="M14" s="36">
        <v>199.24242129227699</v>
      </c>
      <c r="N14" s="36">
        <v>184.76318547471666</v>
      </c>
      <c r="O14" s="36">
        <v>169.04517965676322</v>
      </c>
      <c r="P14" s="36">
        <v>153.62920768922709</v>
      </c>
      <c r="Q14" s="36">
        <v>142.22489401148042</v>
      </c>
      <c r="R14" s="36">
        <v>141.68076185712198</v>
      </c>
      <c r="S14" s="36">
        <v>140.59850037647959</v>
      </c>
      <c r="T14" s="36">
        <v>138.74929270559181</v>
      </c>
      <c r="U14" s="36">
        <v>136.80288182228475</v>
      </c>
      <c r="V14" s="36">
        <v>134.93737861242795</v>
      </c>
      <c r="W14" s="36">
        <v>133.56878766720237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0.34646218117452182</v>
      </c>
      <c r="C16" s="44">
        <f>C7/RES_summary!C$6</f>
        <v>0.3653872150164047</v>
      </c>
      <c r="D16" s="44">
        <f>D7/RES_summary!D$6</f>
        <v>0.39903785973998601</v>
      </c>
      <c r="E16" s="44">
        <f>E7/RES_summary!E$6</f>
        <v>0.45157043390317625</v>
      </c>
      <c r="F16" s="44">
        <f>F7/RES_summary!F$6</f>
        <v>0.50524195896661062</v>
      </c>
      <c r="G16" s="44">
        <f>G7/RES_summary!G$6</f>
        <v>0.57969919168217288</v>
      </c>
      <c r="H16" s="44">
        <f>H7/RES_summary!H$6</f>
        <v>0.62978077656907083</v>
      </c>
      <c r="I16" s="44">
        <f>I7/RES_summary!I$6</f>
        <v>0.69449543181810747</v>
      </c>
      <c r="J16" s="44">
        <f>J7/RES_summary!J$6</f>
        <v>0.7629047443090029</v>
      </c>
      <c r="K16" s="44">
        <f>K7/RES_summary!K$6</f>
        <v>0.83713226425427945</v>
      </c>
      <c r="L16" s="44">
        <f>L7/RES_summary!L$6</f>
        <v>0.90497219465072731</v>
      </c>
      <c r="M16" s="44">
        <f>M7/RES_summary!M$6</f>
        <v>1.0016270016863651</v>
      </c>
      <c r="N16" s="44">
        <f>N7/RES_summary!N$6</f>
        <v>1.1044117037831014</v>
      </c>
      <c r="O16" s="44">
        <f>O7/RES_summary!O$6</f>
        <v>1.2454328758884452</v>
      </c>
      <c r="P16" s="44">
        <f>P7/RES_summary!P$6</f>
        <v>1.4399839267883576</v>
      </c>
      <c r="Q16" s="44">
        <f>Q7/RES_summary!Q$6</f>
        <v>1.729269632456748</v>
      </c>
      <c r="R16" s="44">
        <f>R7/RES_summary!R$6</f>
        <v>1.9314507853263165</v>
      </c>
      <c r="S16" s="44">
        <f>S7/RES_summary!S$6</f>
        <v>2.081649914983037</v>
      </c>
      <c r="T16" s="44">
        <f>T7/RES_summary!T$6</f>
        <v>2.2426588185355816</v>
      </c>
      <c r="U16" s="44">
        <f>U7/RES_summary!U$6</f>
        <v>2.4209720846887595</v>
      </c>
      <c r="V16" s="44">
        <f>V7/RES_summary!V$6</f>
        <v>2.5557116572295002</v>
      </c>
      <c r="W16" s="44">
        <f>W7/RES_summary!W$6</f>
        <v>2.665420791759471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120.45726518253969</v>
      </c>
      <c r="C17" s="52">
        <f t="shared" si="2"/>
        <v>124.82459527696214</v>
      </c>
      <c r="D17" s="52">
        <f t="shared" si="2"/>
        <v>132.86717740080442</v>
      </c>
      <c r="E17" s="52">
        <f t="shared" si="2"/>
        <v>145.56440836567248</v>
      </c>
      <c r="F17" s="52">
        <f t="shared" si="2"/>
        <v>157.22980371764615</v>
      </c>
      <c r="G17" s="52">
        <f t="shared" si="2"/>
        <v>172.71186232310552</v>
      </c>
      <c r="H17" s="52">
        <f t="shared" si="2"/>
        <v>181.30763682413479</v>
      </c>
      <c r="I17" s="52">
        <f t="shared" si="2"/>
        <v>191.53188952852838</v>
      </c>
      <c r="J17" s="52">
        <f t="shared" si="2"/>
        <v>200.61021247790828</v>
      </c>
      <c r="K17" s="52">
        <f t="shared" si="2"/>
        <v>209.98234226414007</v>
      </c>
      <c r="L17" s="52">
        <f t="shared" si="2"/>
        <v>214.73811667916746</v>
      </c>
      <c r="M17" s="52">
        <f t="shared" si="2"/>
        <v>225.583012920448</v>
      </c>
      <c r="N17" s="52">
        <f t="shared" si="2"/>
        <v>232.8894141044388</v>
      </c>
      <c r="O17" s="52">
        <f t="shared" si="2"/>
        <v>242.44019816210715</v>
      </c>
      <c r="P17" s="52">
        <f t="shared" si="2"/>
        <v>256.92905551386599</v>
      </c>
      <c r="Q17" s="52">
        <f t="shared" si="2"/>
        <v>283.12909735021896</v>
      </c>
      <c r="R17" s="52">
        <f t="shared" ref="R17:V17" si="3">R13*R16</f>
        <v>299.20069378038289</v>
      </c>
      <c r="S17" s="52">
        <f t="shared" si="3"/>
        <v>308.16830097351618</v>
      </c>
      <c r="T17" s="52">
        <f t="shared" si="3"/>
        <v>320.4714348260531</v>
      </c>
      <c r="U17" s="52">
        <f t="shared" si="3"/>
        <v>338.43757426824351</v>
      </c>
      <c r="V17" s="52">
        <f t="shared" si="3"/>
        <v>352.95778306748292</v>
      </c>
      <c r="W17" s="52">
        <f t="shared" ref="W17" si="4">W13*W16</f>
        <v>364.29706635285942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82.768102092039157</v>
      </c>
      <c r="C18" s="36">
        <f>C3*11630*1000/RES_summary!C$6</f>
        <v>87.479104624361483</v>
      </c>
      <c r="D18" s="36">
        <f>D3*11630*1000/RES_summary!D$6</f>
        <v>94.783682772811147</v>
      </c>
      <c r="E18" s="36">
        <f>E3*11630*1000/RES_summary!E$6</f>
        <v>105.5684928429019</v>
      </c>
      <c r="F18" s="36">
        <f>F3*11630*1000/RES_summary!F$6</f>
        <v>115.87558605154838</v>
      </c>
      <c r="G18" s="36">
        <f>G3*11630*1000/RES_summary!G$6</f>
        <v>129.08507314326201</v>
      </c>
      <c r="H18" s="36">
        <f>H3*11630*1000/RES_summary!H$6</f>
        <v>137.47680031439543</v>
      </c>
      <c r="I18" s="36">
        <f>I3*11630*1000/RES_summary!I$6</f>
        <v>147.11700343666763</v>
      </c>
      <c r="J18" s="36">
        <f>J3*11630*1000/RES_summary!J$6</f>
        <v>155.54065045194093</v>
      </c>
      <c r="K18" s="36">
        <f>K3*11630*1000/RES_summary!K$6</f>
        <v>163.8612547919476</v>
      </c>
      <c r="L18" s="36">
        <f>L3*11630*1000/RES_summary!L$6</f>
        <v>169.09125335716294</v>
      </c>
      <c r="M18" s="36">
        <f>M3*11630*1000/RES_summary!M$6</f>
        <v>178.4934414194924</v>
      </c>
      <c r="N18" s="36">
        <f>N3*11630*1000/RES_summary!N$6</f>
        <v>184.77475172229254</v>
      </c>
      <c r="O18" s="36">
        <f>O3*11630*1000/RES_summary!O$6</f>
        <v>193.05017328206716</v>
      </c>
      <c r="P18" s="36">
        <f>P3*11630*1000/RES_summary!P$6</f>
        <v>205.79407774322735</v>
      </c>
      <c r="Q18" s="36">
        <f>Q3*11630*1000/RES_summary!Q$6</f>
        <v>227.93184923041994</v>
      </c>
      <c r="R18" s="36">
        <f>R3*11630*1000/RES_summary!R$6</f>
        <v>241.503463293735</v>
      </c>
      <c r="S18" s="36">
        <f>S3*11630*1000/RES_summary!S$6</f>
        <v>250.72334541020126</v>
      </c>
      <c r="T18" s="36">
        <f>T3*11630*1000/RES_summary!T$6</f>
        <v>257.68543542506956</v>
      </c>
      <c r="U18" s="36">
        <f>U3*11630*1000/RES_summary!U$6</f>
        <v>270.12858118884873</v>
      </c>
      <c r="V18" s="36">
        <f>V3*11630*1000/RES_summary!V$6</f>
        <v>292.32966745082041</v>
      </c>
      <c r="W18" s="36">
        <f>W3*11630*1000/RES_summary!W$6</f>
        <v>314.31192952333629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54.97639292428736</v>
      </c>
      <c r="C3" s="49">
        <f t="shared" ref="C3:W3" si="0">C5*C11/11630</f>
        <v>56.609762950632614</v>
      </c>
      <c r="D3" s="49">
        <f t="shared" si="0"/>
        <v>58.001116104469318</v>
      </c>
      <c r="E3" s="49">
        <f t="shared" si="0"/>
        <v>59.146684913247853</v>
      </c>
      <c r="F3" s="49">
        <f t="shared" si="0"/>
        <v>59.73186380725064</v>
      </c>
      <c r="G3" s="49">
        <f t="shared" si="0"/>
        <v>61.283593565313687</v>
      </c>
      <c r="H3" s="49">
        <f t="shared" si="0"/>
        <v>62.283576773110802</v>
      </c>
      <c r="I3" s="49">
        <f t="shared" si="0"/>
        <v>64.201315518076186</v>
      </c>
      <c r="J3" s="49">
        <f t="shared" si="0"/>
        <v>66.129457228405414</v>
      </c>
      <c r="K3" s="49">
        <f t="shared" si="0"/>
        <v>66.912057836860455</v>
      </c>
      <c r="L3" s="49">
        <f t="shared" si="0"/>
        <v>65.828711275672703</v>
      </c>
      <c r="M3" s="49">
        <f t="shared" si="0"/>
        <v>62.615468317360111</v>
      </c>
      <c r="N3" s="49">
        <f t="shared" si="0"/>
        <v>59.633690779021293</v>
      </c>
      <c r="O3" s="49">
        <f t="shared" si="0"/>
        <v>57.434132103225714</v>
      </c>
      <c r="P3" s="49">
        <f t="shared" si="0"/>
        <v>54.437984671041221</v>
      </c>
      <c r="Q3" s="49">
        <f t="shared" si="0"/>
        <v>51.997021748206542</v>
      </c>
      <c r="R3" s="49">
        <f t="shared" si="0"/>
        <v>50.230444565734778</v>
      </c>
      <c r="S3" s="49">
        <f t="shared" si="0"/>
        <v>47.995204172849839</v>
      </c>
      <c r="T3" s="49">
        <f t="shared" si="0"/>
        <v>44.968209806228231</v>
      </c>
      <c r="U3" s="49">
        <f t="shared" si="0"/>
        <v>42.219734405519205</v>
      </c>
      <c r="V3" s="49">
        <f t="shared" si="0"/>
        <v>41.767225798396019</v>
      </c>
      <c r="W3" s="49">
        <f t="shared" si="0"/>
        <v>41.602951299310789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1207.327686881968</v>
      </c>
      <c r="C5" s="49">
        <f t="shared" ref="C5:W5" si="1">C7*C13/1000000</f>
        <v>1241.0893686091015</v>
      </c>
      <c r="D5" s="49">
        <f t="shared" si="1"/>
        <v>1270.3761988363917</v>
      </c>
      <c r="E5" s="49">
        <f t="shared" si="1"/>
        <v>1294.5092839190502</v>
      </c>
      <c r="F5" s="49">
        <f t="shared" si="1"/>
        <v>1304.8882891161481</v>
      </c>
      <c r="G5" s="49">
        <f t="shared" si="1"/>
        <v>1337.9394003136811</v>
      </c>
      <c r="H5" s="49">
        <f t="shared" si="1"/>
        <v>1356.8736021699863</v>
      </c>
      <c r="I5" s="49">
        <f t="shared" si="1"/>
        <v>1396.9600338736411</v>
      </c>
      <c r="J5" s="49">
        <f t="shared" si="1"/>
        <v>1441.608718884592</v>
      </c>
      <c r="K5" s="49">
        <f t="shared" si="1"/>
        <v>1465.178758473791</v>
      </c>
      <c r="L5" s="49">
        <f t="shared" si="1"/>
        <v>1443.1748142765996</v>
      </c>
      <c r="M5" s="49">
        <f t="shared" si="1"/>
        <v>1370.2672733144348</v>
      </c>
      <c r="N5" s="49">
        <f t="shared" si="1"/>
        <v>1305.5583426396183</v>
      </c>
      <c r="O5" s="49">
        <f t="shared" si="1"/>
        <v>1256.709675305168</v>
      </c>
      <c r="P5" s="49">
        <f t="shared" si="1"/>
        <v>1187.1223695416725</v>
      </c>
      <c r="Q5" s="49">
        <f t="shared" si="1"/>
        <v>1131.4143586295049</v>
      </c>
      <c r="R5" s="49">
        <f t="shared" si="1"/>
        <v>1088.4912063820752</v>
      </c>
      <c r="S5" s="49">
        <f t="shared" si="1"/>
        <v>1032.3249870173597</v>
      </c>
      <c r="T5" s="49">
        <f t="shared" si="1"/>
        <v>975.55539820006243</v>
      </c>
      <c r="U5" s="49">
        <f t="shared" si="1"/>
        <v>919.12194634311834</v>
      </c>
      <c r="V5" s="49">
        <f t="shared" si="1"/>
        <v>872.03993964279107</v>
      </c>
      <c r="W5" s="49">
        <f t="shared" si="1"/>
        <v>829.18990248051239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17664252.127431743</v>
      </c>
      <c r="C7" s="35">
        <v>18333804.996290699</v>
      </c>
      <c r="D7" s="35">
        <v>19091219.538458373</v>
      </c>
      <c r="E7" s="35">
        <v>19870529.113667358</v>
      </c>
      <c r="F7" s="35">
        <v>20540580.305352703</v>
      </c>
      <c r="G7" s="35">
        <v>21608241.963023368</v>
      </c>
      <c r="H7" s="35">
        <v>22459961.863408297</v>
      </c>
      <c r="I7" s="35">
        <v>23720908.809240714</v>
      </c>
      <c r="J7" s="35">
        <v>25202308.04836091</v>
      </c>
      <c r="K7" s="35">
        <v>26652904.691910341</v>
      </c>
      <c r="L7" s="35">
        <v>27671526.534223218</v>
      </c>
      <c r="M7" s="35">
        <v>27820827.377822209</v>
      </c>
      <c r="N7" s="35">
        <v>28270689.490875006</v>
      </c>
      <c r="O7" s="35">
        <v>28606289.319258239</v>
      </c>
      <c r="P7" s="35">
        <v>28400706.803396389</v>
      </c>
      <c r="Q7" s="35">
        <v>29186742.916247234</v>
      </c>
      <c r="R7" s="35">
        <v>30472744.724941891</v>
      </c>
      <c r="S7" s="35">
        <v>31141098.124452334</v>
      </c>
      <c r="T7" s="35">
        <v>32311049.01316556</v>
      </c>
      <c r="U7" s="35">
        <v>33473762.4818714</v>
      </c>
      <c r="V7" s="35">
        <v>34627725.881149866</v>
      </c>
      <c r="W7" s="35">
        <v>35225357.93821089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4921577.8813557923</v>
      </c>
      <c r="D8" s="52">
        <v>5050142.3348909058</v>
      </c>
      <c r="E8" s="52">
        <v>5168920.4278288856</v>
      </c>
      <c r="F8" s="52">
        <v>5104252.8617033511</v>
      </c>
      <c r="G8" s="52">
        <v>5705230.046971418</v>
      </c>
      <c r="H8" s="52">
        <v>5645583.488621518</v>
      </c>
      <c r="I8" s="52">
        <v>6382385.862298701</v>
      </c>
      <c r="J8" s="52">
        <v>6729601.4583141059</v>
      </c>
      <c r="K8" s="52">
        <v>6948144.5802181438</v>
      </c>
      <c r="L8" s="52">
        <v>6819754.8836137168</v>
      </c>
      <c r="M8" s="52">
        <v>6200195.2371873967</v>
      </c>
      <c r="N8" s="52">
        <v>6112427.8664870784</v>
      </c>
      <c r="O8" s="52">
        <v>4681798.0931281634</v>
      </c>
      <c r="P8" s="52">
        <v>4135011.1331746615</v>
      </c>
      <c r="Q8" s="52">
        <v>5826735.2029337771</v>
      </c>
      <c r="R8" s="52">
        <v>5351362.9003333487</v>
      </c>
      <c r="S8" s="52">
        <v>3845505.7503430843</v>
      </c>
      <c r="T8" s="52">
        <v>4179572.7104604281</v>
      </c>
      <c r="U8" s="52">
        <v>3788460.3149442114</v>
      </c>
      <c r="V8" s="52">
        <v>3357851.0358012542</v>
      </c>
      <c r="W8" s="52">
        <v>2427678.8553459793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4252025.0124968365</v>
      </c>
      <c r="D9" s="36">
        <v>4292727.792723231</v>
      </c>
      <c r="E9" s="36">
        <v>4389610.8526199013</v>
      </c>
      <c r="F9" s="36">
        <v>4434201.6700180061</v>
      </c>
      <c r="G9" s="36">
        <v>4637568.3893007524</v>
      </c>
      <c r="H9" s="36">
        <v>4793863.588236589</v>
      </c>
      <c r="I9" s="36">
        <v>5121438.9164662845</v>
      </c>
      <c r="J9" s="36">
        <v>5248202.2191939093</v>
      </c>
      <c r="K9" s="36">
        <v>5497547.9366687126</v>
      </c>
      <c r="L9" s="36">
        <v>5801133.0413008407</v>
      </c>
      <c r="M9" s="36">
        <v>6050894.3935884051</v>
      </c>
      <c r="N9" s="36">
        <v>5662565.7534342855</v>
      </c>
      <c r="O9" s="36">
        <v>4346198.26474493</v>
      </c>
      <c r="P9" s="36">
        <v>4340593.6490365118</v>
      </c>
      <c r="Q9" s="36">
        <v>5040699.0900829285</v>
      </c>
      <c r="R9" s="36">
        <v>4065361.091638688</v>
      </c>
      <c r="S9" s="36">
        <v>3177152.3508326449</v>
      </c>
      <c r="T9" s="36">
        <v>3009621.8217472024</v>
      </c>
      <c r="U9" s="36">
        <v>2625746.846238371</v>
      </c>
      <c r="V9" s="36">
        <v>2203887.6365227923</v>
      </c>
      <c r="W9" s="36">
        <v>1830046.7982849553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529.5790502085697</v>
      </c>
      <c r="C11" s="54">
        <v>530.47875500996304</v>
      </c>
      <c r="D11" s="54">
        <v>530.98679030104529</v>
      </c>
      <c r="E11" s="54">
        <v>531.37969274238719</v>
      </c>
      <c r="F11" s="54">
        <v>532.36861873353155</v>
      </c>
      <c r="G11" s="54">
        <v>532.70588563091758</v>
      </c>
      <c r="H11" s="54">
        <v>533.84338578983761</v>
      </c>
      <c r="I11" s="54">
        <v>534.49009375365108</v>
      </c>
      <c r="J11" s="54">
        <v>533.49121539818054</v>
      </c>
      <c r="K11" s="54">
        <v>531.12101724248907</v>
      </c>
      <c r="L11" s="54">
        <v>530.4886868607316</v>
      </c>
      <c r="M11" s="54">
        <v>531.44223080616052</v>
      </c>
      <c r="N11" s="54">
        <v>531.22085862344329</v>
      </c>
      <c r="O11" s="54">
        <v>531.51413527417458</v>
      </c>
      <c r="P11" s="54">
        <v>533.31802851010525</v>
      </c>
      <c r="Q11" s="54">
        <v>534.48620155762637</v>
      </c>
      <c r="R11" s="54">
        <v>536.68790971788553</v>
      </c>
      <c r="S11" s="54">
        <v>540.70591291505491</v>
      </c>
      <c r="T11" s="54">
        <v>536.08465599324575</v>
      </c>
      <c r="U11" s="54">
        <v>534.22237722619548</v>
      </c>
      <c r="V11" s="54">
        <v>557.03049132625961</v>
      </c>
      <c r="W11" s="54">
        <v>583.51207867290179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68.348644379177856</v>
      </c>
      <c r="C13" s="35">
        <v>67.694042172925862</v>
      </c>
      <c r="D13" s="35">
        <v>66.542433094820268</v>
      </c>
      <c r="E13" s="35">
        <v>65.147197465852088</v>
      </c>
      <c r="F13" s="35">
        <v>63.527333196915826</v>
      </c>
      <c r="G13" s="35">
        <v>61.918012701042535</v>
      </c>
      <c r="H13" s="35">
        <v>60.412996710408521</v>
      </c>
      <c r="I13" s="35">
        <v>58.891505595664256</v>
      </c>
      <c r="J13" s="35">
        <v>57.201456157042344</v>
      </c>
      <c r="K13" s="35">
        <v>54.972573361525598</v>
      </c>
      <c r="L13" s="35">
        <v>52.153783872087047</v>
      </c>
      <c r="M13" s="35">
        <v>49.253289799956271</v>
      </c>
      <c r="N13" s="35">
        <v>46.180633233618742</v>
      </c>
      <c r="O13" s="35">
        <v>43.931236983579339</v>
      </c>
      <c r="P13" s="35">
        <v>41.799043163239396</v>
      </c>
      <c r="Q13" s="35">
        <v>38.764666611692611</v>
      </c>
      <c r="R13" s="35">
        <v>35.720156362913613</v>
      </c>
      <c r="S13" s="35">
        <v>33.149922423794258</v>
      </c>
      <c r="T13" s="35">
        <v>30.192625371047519</v>
      </c>
      <c r="U13" s="35">
        <v>27.457981361996371</v>
      </c>
      <c r="V13" s="35">
        <v>25.183286440346329</v>
      </c>
      <c r="W13" s="35">
        <v>23.539573506534744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65.910127812157739</v>
      </c>
      <c r="D14" s="36">
        <v>63.894682526599169</v>
      </c>
      <c r="E14" s="36">
        <v>62.63929908494994</v>
      </c>
      <c r="F14" s="36">
        <v>60.848426616573249</v>
      </c>
      <c r="G14" s="36">
        <v>59.593645928879461</v>
      </c>
      <c r="H14" s="36">
        <v>57.878589365189782</v>
      </c>
      <c r="I14" s="36">
        <v>56.637377734636452</v>
      </c>
      <c r="J14" s="36">
        <v>54.368101026364457</v>
      </c>
      <c r="K14" s="36">
        <v>50.610009934657377</v>
      </c>
      <c r="L14" s="36">
        <v>46.257702956757086</v>
      </c>
      <c r="M14" s="36">
        <v>43.491118183332162</v>
      </c>
      <c r="N14" s="36">
        <v>40.327259440918851</v>
      </c>
      <c r="O14" s="36">
        <v>38.221019166247288</v>
      </c>
      <c r="P14" s="36">
        <v>34.806739560116526</v>
      </c>
      <c r="Q14" s="36">
        <v>31.586109102070761</v>
      </c>
      <c r="R14" s="36">
        <v>26.568367641201679</v>
      </c>
      <c r="S14" s="36">
        <v>21.116729958188937</v>
      </c>
      <c r="T14" s="36">
        <v>16.572057321887335</v>
      </c>
      <c r="U14" s="36">
        <v>13.27554505874004</v>
      </c>
      <c r="V14" s="36">
        <v>11.862614642905138</v>
      </c>
      <c r="W14" s="36">
        <v>11.170387175968745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13.630423658626762</v>
      </c>
      <c r="C16" s="44">
        <f>C7/RES_summary!C$6</f>
        <v>13.841346760823679</v>
      </c>
      <c r="D16" s="44">
        <f>D7/RES_summary!D$6</f>
        <v>14.061535016773606</v>
      </c>
      <c r="E16" s="44">
        <f>E7/RES_summary!E$6</f>
        <v>14.290656528266524</v>
      </c>
      <c r="F16" s="44">
        <f>F7/RES_summary!F$6</f>
        <v>14.530358894926476</v>
      </c>
      <c r="G16" s="44">
        <f>G7/RES_summary!G$6</f>
        <v>14.799040595559768</v>
      </c>
      <c r="H16" s="44">
        <f>H7/RES_summary!H$6</f>
        <v>15.061710106121728</v>
      </c>
      <c r="I16" s="44">
        <f>I7/RES_summary!I$6</f>
        <v>15.341651576268896</v>
      </c>
      <c r="J16" s="44">
        <f>J7/RES_summary!J$6</f>
        <v>15.64909743301366</v>
      </c>
      <c r="K16" s="44">
        <f>K7/RES_summary!K$6</f>
        <v>15.963484255317441</v>
      </c>
      <c r="L16" s="44">
        <f>L7/RES_summary!L$6</f>
        <v>16.270467956956619</v>
      </c>
      <c r="M16" s="44">
        <f>M7/RES_summary!M$6</f>
        <v>16.397128394079417</v>
      </c>
      <c r="N16" s="44">
        <f>N7/RES_summary!N$6</f>
        <v>16.515356214094439</v>
      </c>
      <c r="O16" s="44">
        <f>O7/RES_summary!O$6</f>
        <v>16.643330004967606</v>
      </c>
      <c r="P16" s="44">
        <f>P7/RES_summary!P$6</f>
        <v>16.439009495257633</v>
      </c>
      <c r="Q16" s="44">
        <f>Q7/RES_summary!Q$6</f>
        <v>16.772168377255134</v>
      </c>
      <c r="R16" s="44">
        <f>R7/RES_summary!R$6</f>
        <v>17.324444325969196</v>
      </c>
      <c r="S16" s="44">
        <f>S7/RES_summary!S$6</f>
        <v>17.320201141097559</v>
      </c>
      <c r="T16" s="44">
        <f>T7/RES_summary!T$6</f>
        <v>17.498726773734653</v>
      </c>
      <c r="U16" s="44">
        <f>U7/RES_summary!U$6</f>
        <v>17.903222475550379</v>
      </c>
      <c r="V16" s="44">
        <f>V7/RES_summary!V$6</f>
        <v>18.100520616843248</v>
      </c>
      <c r="W16" s="44">
        <f>W7/RES_summary!W$6</f>
        <v>18.209617546713016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931.62097938101294</v>
      </c>
      <c r="C17" s="52">
        <f t="shared" si="2"/>
        <v>936.97671135728888</v>
      </c>
      <c r="D17" s="52">
        <f t="shared" si="2"/>
        <v>935.68875306413008</v>
      </c>
      <c r="E17" s="52">
        <f t="shared" si="2"/>
        <v>930.99622276364744</v>
      </c>
      <c r="F17" s="52">
        <f t="shared" si="2"/>
        <v>923.07495098876382</v>
      </c>
      <c r="G17" s="52">
        <f t="shared" si="2"/>
        <v>916.32718355911379</v>
      </c>
      <c r="H17" s="52">
        <f t="shared" si="2"/>
        <v>909.92304309425867</v>
      </c>
      <c r="I17" s="52">
        <f t="shared" si="2"/>
        <v>903.49295965057104</v>
      </c>
      <c r="J17" s="52">
        <f t="shared" si="2"/>
        <v>895.15116071181478</v>
      </c>
      <c r="K17" s="52">
        <f t="shared" si="2"/>
        <v>877.55380933099684</v>
      </c>
      <c r="L17" s="52">
        <f t="shared" si="2"/>
        <v>848.56646932483318</v>
      </c>
      <c r="M17" s="52">
        <f t="shared" si="2"/>
        <v>807.61251668068508</v>
      </c>
      <c r="N17" s="52">
        <f t="shared" si="2"/>
        <v>762.68960804566143</v>
      </c>
      <c r="O17" s="52">
        <f t="shared" si="2"/>
        <v>731.16207464414856</v>
      </c>
      <c r="P17" s="52">
        <f t="shared" si="2"/>
        <v>687.13486745317607</v>
      </c>
      <c r="Q17" s="52">
        <f t="shared" si="2"/>
        <v>650.16751549946878</v>
      </c>
      <c r="R17" s="52">
        <f t="shared" ref="R17:V17" si="3">R13*R16</f>
        <v>618.83186022421125</v>
      </c>
      <c r="S17" s="52">
        <f t="shared" si="3"/>
        <v>574.16332419189689</v>
      </c>
      <c r="T17" s="52">
        <f t="shared" si="3"/>
        <v>528.33250194968934</v>
      </c>
      <c r="U17" s="52">
        <f t="shared" si="3"/>
        <v>491.58634905333685</v>
      </c>
      <c r="V17" s="52">
        <f t="shared" si="3"/>
        <v>455.83059541335774</v>
      </c>
      <c r="W17" s="52">
        <f t="shared" ref="W17" si="4">W13*W16</f>
        <v>428.64663076673588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493.36695341497432</v>
      </c>
      <c r="C18" s="52">
        <f>C3*11630*1000/RES_summary!C$6</f>
        <v>497.04623931414409</v>
      </c>
      <c r="D18" s="52">
        <f>D3*11630*1000/RES_summary!D$6</f>
        <v>496.83836771030974</v>
      </c>
      <c r="E18" s="52">
        <f>E3*11630*1000/RES_summary!E$6</f>
        <v>494.71248679646999</v>
      </c>
      <c r="F18" s="52">
        <f>F3*11630*1000/RES_summary!F$6</f>
        <v>491.41613664541046</v>
      </c>
      <c r="G18" s="52">
        <f>G3*11630*1000/RES_summary!G$6</f>
        <v>488.13288384554204</v>
      </c>
      <c r="H18" s="52">
        <f>H3*11630*1000/RES_summary!H$6</f>
        <v>485.75639813363142</v>
      </c>
      <c r="I18" s="52">
        <f>I3*11630*1000/RES_summary!I$6</f>
        <v>482.90803670939749</v>
      </c>
      <c r="J18" s="52">
        <f>J3*11630*1000/RES_summary!J$6</f>
        <v>477.5552806932381</v>
      </c>
      <c r="K18" s="52">
        <f>K3*11630*1000/RES_summary!K$6</f>
        <v>466.08727189690035</v>
      </c>
      <c r="L18" s="52">
        <f>L3*11630*1000/RES_summary!L$6</f>
        <v>450.15491202617807</v>
      </c>
      <c r="M18" s="52">
        <f>M3*11630*1000/RES_summary!M$6</f>
        <v>429.19939749176075</v>
      </c>
      <c r="N18" s="52">
        <f>N3*11630*1000/RES_summary!N$6</f>
        <v>405.15662844919365</v>
      </c>
      <c r="O18" s="52">
        <f>O3*11630*1000/RES_summary!O$6</f>
        <v>388.62297784975607</v>
      </c>
      <c r="P18" s="52">
        <f>P3*11630*1000/RES_summary!P$6</f>
        <v>366.46141283068033</v>
      </c>
      <c r="Q18" s="52">
        <f>Q3*11630*1000/RES_summary!Q$6</f>
        <v>347.50556573547016</v>
      </c>
      <c r="R18" s="52">
        <f>R3*11630*1000/RES_summary!R$6</f>
        <v>332.11957753056259</v>
      </c>
      <c r="S18" s="52">
        <f>S3*11630*1000/RES_summary!S$6</f>
        <v>310.45350436952219</v>
      </c>
      <c r="T18" s="52">
        <f>T3*11630*1000/RES_summary!T$6</f>
        <v>283.23094755775008</v>
      </c>
      <c r="U18" s="52">
        <f>U3*11630*1000/RES_summary!U$6</f>
        <v>262.61642800321994</v>
      </c>
      <c r="V18" s="52">
        <f>V3*11630*1000/RES_summary!V$6</f>
        <v>253.91154052464412</v>
      </c>
      <c r="W18" s="52">
        <f>W3*11630*1000/RES_summary!W$6</f>
        <v>250.1204865348339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135.25086268074099</v>
      </c>
      <c r="D19" s="36">
        <v>137.43054535149204</v>
      </c>
      <c r="E19" s="36">
        <v>139.09691558974251</v>
      </c>
      <c r="F19" s="36">
        <v>139.92513841270687</v>
      </c>
      <c r="G19" s="36">
        <v>144.36472408961384</v>
      </c>
      <c r="H19" s="36">
        <v>144.6880726544768</v>
      </c>
      <c r="I19" s="36">
        <v>149.12285847139731</v>
      </c>
      <c r="J19" s="36">
        <v>152.12393942854138</v>
      </c>
      <c r="K19" s="36">
        <v>153.65426882740792</v>
      </c>
      <c r="L19" s="36">
        <v>153.09928357901356</v>
      </c>
      <c r="M19" s="36">
        <v>150.52169826199301</v>
      </c>
      <c r="N19" s="36">
        <v>152.87631082753248</v>
      </c>
      <c r="O19" s="36">
        <v>152.76459322413444</v>
      </c>
      <c r="P19" s="36">
        <v>150.54048204143851</v>
      </c>
      <c r="Q19" s="36">
        <v>153.36433439128874</v>
      </c>
      <c r="R19" s="36">
        <v>158.35497974652833</v>
      </c>
      <c r="S19" s="36">
        <v>159.39554828280788</v>
      </c>
      <c r="T19" s="36">
        <v>160.88159977518592</v>
      </c>
      <c r="U19" s="36">
        <v>161.27393235460585</v>
      </c>
      <c r="V19" s="36">
        <v>163.93683010758588</v>
      </c>
      <c r="W19" s="36">
        <v>161.98373618058082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17.315069859790796</v>
      </c>
      <c r="C3" s="49">
        <f t="shared" ref="C3:W3" si="0">C5*C11/11630</f>
        <v>19.025221399738633</v>
      </c>
      <c r="D3" s="49">
        <f t="shared" si="0"/>
        <v>20.541298292407237</v>
      </c>
      <c r="E3" s="49">
        <f t="shared" si="0"/>
        <v>21.836611094225976</v>
      </c>
      <c r="F3" s="49">
        <f t="shared" si="0"/>
        <v>22.562058985371294</v>
      </c>
      <c r="G3" s="49">
        <f t="shared" si="0"/>
        <v>23.768982156035701</v>
      </c>
      <c r="H3" s="49">
        <f t="shared" si="0"/>
        <v>25.291567204513203</v>
      </c>
      <c r="I3" s="49">
        <f t="shared" si="0"/>
        <v>27.584936385363079</v>
      </c>
      <c r="J3" s="49">
        <f t="shared" si="0"/>
        <v>29.882208490780851</v>
      </c>
      <c r="K3" s="49">
        <f t="shared" si="0"/>
        <v>32.526376646268439</v>
      </c>
      <c r="L3" s="49">
        <f t="shared" si="0"/>
        <v>33.9480717182022</v>
      </c>
      <c r="M3" s="49">
        <f t="shared" si="0"/>
        <v>34.758493078948362</v>
      </c>
      <c r="N3" s="49">
        <f t="shared" si="0"/>
        <v>35.874951228285639</v>
      </c>
      <c r="O3" s="49">
        <f t="shared" si="0"/>
        <v>36.427105905129778</v>
      </c>
      <c r="P3" s="49">
        <f t="shared" si="0"/>
        <v>36.013488176400074</v>
      </c>
      <c r="Q3" s="49">
        <f t="shared" si="0"/>
        <v>37.151044504954847</v>
      </c>
      <c r="R3" s="49">
        <f t="shared" si="0"/>
        <v>37.994102064023146</v>
      </c>
      <c r="S3" s="49">
        <f t="shared" si="0"/>
        <v>38.359421567601082</v>
      </c>
      <c r="T3" s="49">
        <f t="shared" si="0"/>
        <v>38.600137549167286</v>
      </c>
      <c r="U3" s="49">
        <f t="shared" si="0"/>
        <v>39.07453544049676</v>
      </c>
      <c r="V3" s="49">
        <f t="shared" si="0"/>
        <v>41.38224726484664</v>
      </c>
      <c r="W3" s="49">
        <f t="shared" si="0"/>
        <v>43.332127842145205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5492.7438351050396</v>
      </c>
      <c r="C5" s="49">
        <f t="shared" ref="C5:W5" si="1">C7*C13/1000000</f>
        <v>5988.4282927400927</v>
      </c>
      <c r="D5" s="49">
        <f t="shared" si="1"/>
        <v>6430.7690315283762</v>
      </c>
      <c r="E5" s="49">
        <f t="shared" si="1"/>
        <v>6810.4626023507099</v>
      </c>
      <c r="F5" s="49">
        <f t="shared" si="1"/>
        <v>7010.8551101367148</v>
      </c>
      <c r="G5" s="49">
        <f t="shared" si="1"/>
        <v>7375.7232018529594</v>
      </c>
      <c r="H5" s="49">
        <f t="shared" si="1"/>
        <v>7833.1917142780139</v>
      </c>
      <c r="I5" s="49">
        <f t="shared" si="1"/>
        <v>8542.4551770045782</v>
      </c>
      <c r="J5" s="49">
        <f t="shared" si="1"/>
        <v>9288.6877038734001</v>
      </c>
      <c r="K5" s="49">
        <f t="shared" si="1"/>
        <v>10182.336292635018</v>
      </c>
      <c r="L5" s="49">
        <f t="shared" si="1"/>
        <v>10675.187717908089</v>
      </c>
      <c r="M5" s="49">
        <f t="shared" si="1"/>
        <v>10943.738406842094</v>
      </c>
      <c r="N5" s="49">
        <f t="shared" si="1"/>
        <v>11338.742275886507</v>
      </c>
      <c r="O5" s="49">
        <f t="shared" si="1"/>
        <v>11550.461664297076</v>
      </c>
      <c r="P5" s="49">
        <f t="shared" si="1"/>
        <v>11427.547145903125</v>
      </c>
      <c r="Q5" s="49">
        <f t="shared" si="1"/>
        <v>11814.874222647424</v>
      </c>
      <c r="R5" s="49">
        <f t="shared" si="1"/>
        <v>12065.99543561397</v>
      </c>
      <c r="S5" s="49">
        <f t="shared" si="1"/>
        <v>12021.953343512627</v>
      </c>
      <c r="T5" s="49">
        <f t="shared" si="1"/>
        <v>12209.909790687723</v>
      </c>
      <c r="U5" s="49">
        <f t="shared" si="1"/>
        <v>12414.247957176995</v>
      </c>
      <c r="V5" s="49">
        <f t="shared" si="1"/>
        <v>12641.80416737594</v>
      </c>
      <c r="W5" s="49">
        <f t="shared" si="1"/>
        <v>12620.12966826806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618609.78698079509</v>
      </c>
      <c r="C7" s="35">
        <v>686907.21395070653</v>
      </c>
      <c r="D7" s="35">
        <v>751564.92339570553</v>
      </c>
      <c r="E7" s="35">
        <v>810379.49460934964</v>
      </c>
      <c r="F7" s="35">
        <v>846459.47308127023</v>
      </c>
      <c r="G7" s="35">
        <v>904060.717331419</v>
      </c>
      <c r="H7" s="35">
        <v>974389.48411825078</v>
      </c>
      <c r="I7" s="35">
        <v>1080309.0707012583</v>
      </c>
      <c r="J7" s="35">
        <v>1193345.1244535914</v>
      </c>
      <c r="K7" s="35">
        <v>1326748.5365231461</v>
      </c>
      <c r="L7" s="35">
        <v>1409661.9085283088</v>
      </c>
      <c r="M7" s="35">
        <v>1462616.5107547375</v>
      </c>
      <c r="N7" s="35">
        <v>1538120.4166661461</v>
      </c>
      <c r="O7" s="35">
        <v>1592680.1888048563</v>
      </c>
      <c r="P7" s="35">
        <v>1604616.2456860826</v>
      </c>
      <c r="Q7" s="35">
        <v>1700280.0610164308</v>
      </c>
      <c r="R7" s="35">
        <v>1778231.3518972835</v>
      </c>
      <c r="S7" s="35">
        <v>1825195.6286522581</v>
      </c>
      <c r="T7" s="35">
        <v>1897286.3419460889</v>
      </c>
      <c r="U7" s="35">
        <v>1966940.5917122299</v>
      </c>
      <c r="V7" s="35">
        <v>2037960.5421413388</v>
      </c>
      <c r="W7" s="35">
        <v>2066366.633332124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141076.15453428985</v>
      </c>
      <c r="D8" s="52">
        <v>138691.48929546843</v>
      </c>
      <c r="E8" s="52">
        <v>134125.0464359459</v>
      </c>
      <c r="F8" s="52">
        <v>112689.16538179258</v>
      </c>
      <c r="G8" s="52">
        <v>135531.53882959031</v>
      </c>
      <c r="H8" s="52">
        <v>149602.95123135997</v>
      </c>
      <c r="I8" s="52">
        <v>186560.83596182009</v>
      </c>
      <c r="J8" s="52">
        <v>195067.94278332416</v>
      </c>
      <c r="K8" s="52">
        <v>274479.56660384452</v>
      </c>
      <c r="L8" s="52">
        <v>221604.86130063119</v>
      </c>
      <c r="M8" s="52">
        <v>187079.64866237459</v>
      </c>
      <c r="N8" s="52">
        <v>188193.07129320106</v>
      </c>
      <c r="O8" s="52">
        <v>190091.31096830056</v>
      </c>
      <c r="P8" s="52">
        <v>161539.00811258634</v>
      </c>
      <c r="Q8" s="52">
        <v>282224.6512921683</v>
      </c>
      <c r="R8" s="52">
        <v>273019.23366417689</v>
      </c>
      <c r="S8" s="52">
        <v>321443.84335881914</v>
      </c>
      <c r="T8" s="52">
        <v>293695.57459446206</v>
      </c>
      <c r="U8" s="52">
        <v>256733.89842851553</v>
      </c>
      <c r="V8" s="52">
        <v>259213.02172230999</v>
      </c>
      <c r="W8" s="52">
        <v>218497.40215908573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72778.727564378409</v>
      </c>
      <c r="D9" s="36">
        <v>74033.779850469436</v>
      </c>
      <c r="E9" s="36">
        <v>75310.475222301786</v>
      </c>
      <c r="F9" s="36">
        <v>76609.186909871991</v>
      </c>
      <c r="G9" s="36">
        <v>77930.294579441543</v>
      </c>
      <c r="H9" s="36">
        <v>79274.184444528189</v>
      </c>
      <c r="I9" s="36">
        <v>80641.249378812499</v>
      </c>
      <c r="J9" s="36">
        <v>82031.889030990889</v>
      </c>
      <c r="K9" s="36">
        <v>141076.15453428985</v>
      </c>
      <c r="L9" s="36">
        <v>138691.48929546843</v>
      </c>
      <c r="M9" s="36">
        <v>134125.0464359459</v>
      </c>
      <c r="N9" s="36">
        <v>112689.16538179247</v>
      </c>
      <c r="O9" s="36">
        <v>135531.53882959043</v>
      </c>
      <c r="P9" s="36">
        <v>149602.95123135997</v>
      </c>
      <c r="Q9" s="36">
        <v>186560.83596182009</v>
      </c>
      <c r="R9" s="36">
        <v>195067.94278332428</v>
      </c>
      <c r="S9" s="36">
        <v>274479.56660384475</v>
      </c>
      <c r="T9" s="36">
        <v>221604.86130063119</v>
      </c>
      <c r="U9" s="36">
        <v>187079.64866237435</v>
      </c>
      <c r="V9" s="36">
        <v>188193.0712932013</v>
      </c>
      <c r="W9" s="36">
        <v>190091.31096830033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36.661870372026186</v>
      </c>
      <c r="C11" s="54">
        <v>36.948480312806424</v>
      </c>
      <c r="D11" s="54">
        <v>37.148791687192478</v>
      </c>
      <c r="E11" s="54">
        <v>37.289652972793789</v>
      </c>
      <c r="F11" s="54">
        <v>37.427209930565986</v>
      </c>
      <c r="G11" s="54">
        <v>37.478801048993887</v>
      </c>
      <c r="H11" s="54">
        <v>37.550584400014209</v>
      </c>
      <c r="I11" s="54">
        <v>37.555106057257177</v>
      </c>
      <c r="J11" s="54">
        <v>37.414336214884322</v>
      </c>
      <c r="K11" s="54">
        <v>37.150782445647252</v>
      </c>
      <c r="L11" s="54">
        <v>36.9844619612984</v>
      </c>
      <c r="M11" s="54">
        <v>36.938133888090313</v>
      </c>
      <c r="N11" s="54">
        <v>36.796469364353875</v>
      </c>
      <c r="O11" s="54">
        <v>36.677948811879041</v>
      </c>
      <c r="P11" s="54">
        <v>36.651510787394962</v>
      </c>
      <c r="Q11" s="54">
        <v>36.569720460029522</v>
      </c>
      <c r="R11" s="54">
        <v>36.621214500078658</v>
      </c>
      <c r="S11" s="54">
        <v>37.108784245277334</v>
      </c>
      <c r="T11" s="54">
        <v>36.766823620531447</v>
      </c>
      <c r="U11" s="54">
        <v>36.606071406061751</v>
      </c>
      <c r="V11" s="54">
        <v>38.07016224251992</v>
      </c>
      <c r="W11" s="54">
        <v>39.932446024804541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8879.1738357601571</v>
      </c>
      <c r="C13" s="35">
        <v>8717.9580751496233</v>
      </c>
      <c r="D13" s="35">
        <v>8556.505008872693</v>
      </c>
      <c r="E13" s="35">
        <v>8404.0411284514939</v>
      </c>
      <c r="F13" s="35">
        <v>8282.5644145913993</v>
      </c>
      <c r="G13" s="35">
        <v>8158.4378797304807</v>
      </c>
      <c r="H13" s="35">
        <v>8039.0766135643016</v>
      </c>
      <c r="I13" s="35">
        <v>7907.4178017032073</v>
      </c>
      <c r="J13" s="35">
        <v>7783.7396018410864</v>
      </c>
      <c r="K13" s="35">
        <v>7674.6542485878063</v>
      </c>
      <c r="L13" s="35">
        <v>7572.8709510587651</v>
      </c>
      <c r="M13" s="35">
        <v>7482.3019748320221</v>
      </c>
      <c r="N13" s="35">
        <v>7371.8170261747564</v>
      </c>
      <c r="O13" s="35">
        <v>7252.2165752337987</v>
      </c>
      <c r="P13" s="35">
        <v>7121.6698550980154</v>
      </c>
      <c r="Q13" s="35">
        <v>6948.781258767729</v>
      </c>
      <c r="R13" s="35">
        <v>6785.3912387385135</v>
      </c>
      <c r="S13" s="35">
        <v>6586.665645473714</v>
      </c>
      <c r="T13" s="35">
        <v>6435.4596988052663</v>
      </c>
      <c r="U13" s="35">
        <v>6311.4503861910443</v>
      </c>
      <c r="V13" s="35">
        <v>6203.1643429626283</v>
      </c>
      <c r="W13" s="35">
        <v>6107.4010123350872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8094.2058209209908</v>
      </c>
      <c r="D14" s="36">
        <v>7929.1061433207342</v>
      </c>
      <c r="E14" s="36">
        <v>7816.499601180295</v>
      </c>
      <c r="F14" s="36">
        <v>7814.5826423636281</v>
      </c>
      <c r="G14" s="36">
        <v>7797.6294926297196</v>
      </c>
      <c r="H14" s="36">
        <v>7762.9336001540651</v>
      </c>
      <c r="I14" s="36">
        <v>7639.819616726063</v>
      </c>
      <c r="J14" s="36">
        <v>7559.4580463112316</v>
      </c>
      <c r="K14" s="36">
        <v>7416.0275213641507</v>
      </c>
      <c r="L14" s="36">
        <v>7186.4441769244477</v>
      </c>
      <c r="M14" s="36">
        <v>7039.4565647574209</v>
      </c>
      <c r="N14" s="36">
        <v>6778.2658312219155</v>
      </c>
      <c r="O14" s="36">
        <v>6673.3408608098562</v>
      </c>
      <c r="P14" s="36">
        <v>6428.4365153364834</v>
      </c>
      <c r="Q14" s="36">
        <v>6422.6076734939188</v>
      </c>
      <c r="R14" s="36">
        <v>6320.906844021215</v>
      </c>
      <c r="S14" s="36">
        <v>6195.5018552394768</v>
      </c>
      <c r="T14" s="36">
        <v>6062.4250627736237</v>
      </c>
      <c r="U14" s="36">
        <v>5925.5019952954017</v>
      </c>
      <c r="V14" s="36">
        <v>5799.0098839582479</v>
      </c>
      <c r="W14" s="36">
        <v>5706.5649355133282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0.47734336076570888</v>
      </c>
      <c r="C16" s="44">
        <f>C7/RES_summary!C$6</f>
        <v>0.51858961861581021</v>
      </c>
      <c r="D16" s="44">
        <f>D7/RES_summary!D$6</f>
        <v>0.5535610999820324</v>
      </c>
      <c r="E16" s="44">
        <f>E7/RES_summary!E$6</f>
        <v>0.58281563358304733</v>
      </c>
      <c r="F16" s="44">
        <f>F7/RES_summary!F$6</f>
        <v>0.59878346916401881</v>
      </c>
      <c r="G16" s="44">
        <f>G7/RES_summary!G$6</f>
        <v>0.6191725953242041</v>
      </c>
      <c r="H16" s="44">
        <f>H7/RES_summary!H$6</f>
        <v>0.65342817719350832</v>
      </c>
      <c r="I16" s="44">
        <f>I7/RES_summary!I$6</f>
        <v>0.69869689608709629</v>
      </c>
      <c r="J16" s="44">
        <f>J7/RES_summary!J$6</f>
        <v>0.74099459811184321</v>
      </c>
      <c r="K16" s="44">
        <f>K7/RES_summary!K$6</f>
        <v>0.794642445856233</v>
      </c>
      <c r="L16" s="44">
        <f>L7/RES_summary!L$6</f>
        <v>0.82886135264297256</v>
      </c>
      <c r="M16" s="44">
        <f>M7/RES_summary!M$6</f>
        <v>0.86204160618400749</v>
      </c>
      <c r="N16" s="44">
        <f>N7/RES_summary!N$6</f>
        <v>0.89854924088823585</v>
      </c>
      <c r="O16" s="44">
        <f>O7/RES_summary!O$6</f>
        <v>0.92663196120330205</v>
      </c>
      <c r="P16" s="44">
        <f>P7/RES_summary!P$6</f>
        <v>0.92879032489161961</v>
      </c>
      <c r="Q16" s="44">
        <f>Q7/RES_summary!Q$6</f>
        <v>0.9770663192425828</v>
      </c>
      <c r="R16" s="44">
        <f>R7/RES_summary!R$6</f>
        <v>1.0109647270933904</v>
      </c>
      <c r="S16" s="44">
        <f>S7/RES_summary!S$6</f>
        <v>1.0151458141832974</v>
      </c>
      <c r="T16" s="44">
        <f>T7/RES_summary!T$6</f>
        <v>1.0275152408615793</v>
      </c>
      <c r="U16" s="44">
        <f>U7/RES_summary!U$6</f>
        <v>1.0520052840993344</v>
      </c>
      <c r="V16" s="44">
        <f>V7/RES_summary!V$6</f>
        <v>1.0652777758479073</v>
      </c>
      <c r="W16" s="44">
        <f>W7/RES_summary!W$6</f>
        <v>1.0682005324195742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4238.4146795847037</v>
      </c>
      <c r="C17" s="52">
        <f t="shared" si="2"/>
        <v>4521.0425533004664</v>
      </c>
      <c r="D17" s="52">
        <f t="shared" si="2"/>
        <v>4736.5483247133379</v>
      </c>
      <c r="E17" s="52">
        <f t="shared" si="2"/>
        <v>4898.0065549364454</v>
      </c>
      <c r="F17" s="52">
        <f t="shared" si="2"/>
        <v>4959.4626537434888</v>
      </c>
      <c r="G17" s="52">
        <f t="shared" si="2"/>
        <v>5051.4811557840185</v>
      </c>
      <c r="H17" s="52">
        <f t="shared" si="2"/>
        <v>5252.9591779202829</v>
      </c>
      <c r="I17" s="52">
        <f t="shared" si="2"/>
        <v>5524.8882741138814</v>
      </c>
      <c r="J17" s="52">
        <f t="shared" si="2"/>
        <v>5767.7089980734745</v>
      </c>
      <c r="K17" s="52">
        <f t="shared" si="2"/>
        <v>6098.606023198744</v>
      </c>
      <c r="L17" s="52">
        <f t="shared" si="2"/>
        <v>6276.8600598852418</v>
      </c>
      <c r="M17" s="52">
        <f t="shared" si="2"/>
        <v>6450.0556123379674</v>
      </c>
      <c r="N17" s="52">
        <f t="shared" si="2"/>
        <v>6623.9405928362994</v>
      </c>
      <c r="O17" s="52">
        <f t="shared" si="2"/>
        <v>6720.1356681799898</v>
      </c>
      <c r="P17" s="52">
        <f t="shared" si="2"/>
        <v>6614.5380584873392</v>
      </c>
      <c r="Q17" s="52">
        <f t="shared" si="2"/>
        <v>6789.4201277260263</v>
      </c>
      <c r="R17" s="52">
        <f t="shared" ref="R17:V17" si="3">R13*R16</f>
        <v>6859.7912018931629</v>
      </c>
      <c r="S17" s="52">
        <f t="shared" si="3"/>
        <v>6686.4260594275675</v>
      </c>
      <c r="T17" s="52">
        <f t="shared" si="3"/>
        <v>6612.5329224728794</v>
      </c>
      <c r="U17" s="52">
        <f t="shared" si="3"/>
        <v>6639.6791566037627</v>
      </c>
      <c r="V17" s="52">
        <f t="shared" si="3"/>
        <v>6608.0931144902743</v>
      </c>
      <c r="W17" s="52">
        <f t="shared" ref="W17" si="4">W13*W16</f>
        <v>6523.9290130761865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155.38820956582731</v>
      </c>
      <c r="C18" s="36">
        <f>C3*11630*1000/RES_summary!C$6</f>
        <v>167.04565177398237</v>
      </c>
      <c r="D18" s="36">
        <f>D3*11630*1000/RES_summary!D$6</f>
        <v>175.95704703109629</v>
      </c>
      <c r="E18" s="36">
        <f>E3*11630*1000/RES_summary!E$6</f>
        <v>182.64496469204931</v>
      </c>
      <c r="F18" s="36">
        <f>F3*11630*1000/RES_summary!F$6</f>
        <v>185.61884988445942</v>
      </c>
      <c r="G18" s="36">
        <f>G3*11630*1000/RES_summary!G$6</f>
        <v>189.32345724037091</v>
      </c>
      <c r="H18" s="36">
        <f>H3*11630*1000/RES_summary!H$6</f>
        <v>197.25168696032486</v>
      </c>
      <c r="I18" s="36">
        <f>I3*11630*1000/RES_summary!I$6</f>
        <v>207.48776508884339</v>
      </c>
      <c r="J18" s="36">
        <f>J3*11630*1000/RES_summary!J$6</f>
        <v>215.79500364353459</v>
      </c>
      <c r="K18" s="36">
        <f>K3*11630*1000/RES_summary!K$6</f>
        <v>226.56798558957047</v>
      </c>
      <c r="L18" s="36">
        <f>L3*11630*1000/RES_summary!L$6</f>
        <v>232.14629212121892</v>
      </c>
      <c r="M18" s="36">
        <f>M3*11630*1000/RES_summary!M$6</f>
        <v>238.25301779416822</v>
      </c>
      <c r="N18" s="36">
        <f>N3*11630*1000/RES_summary!N$6</f>
        <v>243.73762709560097</v>
      </c>
      <c r="O18" s="36">
        <f>O3*11630*1000/RES_summary!O$6</f>
        <v>246.48079204638822</v>
      </c>
      <c r="P18" s="36">
        <f>P3*11630*1000/RES_summary!P$6</f>
        <v>242.43281300428322</v>
      </c>
      <c r="Q18" s="36">
        <f>Q3*11630*1000/RES_summary!Q$6</f>
        <v>248.28719615663869</v>
      </c>
      <c r="R18" s="36">
        <f>R3*11630*1000/RES_summary!R$6</f>
        <v>251.21388503028186</v>
      </c>
      <c r="S18" s="36">
        <f>S3*11630*1000/RES_summary!S$6</f>
        <v>248.12514201129756</v>
      </c>
      <c r="T18" s="36">
        <f>T3*11630*1000/RES_summary!T$6</f>
        <v>243.12183164551772</v>
      </c>
      <c r="U18" s="36">
        <f>U3*11630*1000/RES_summary!U$6</f>
        <v>243.05256931997721</v>
      </c>
      <c r="V18" s="36">
        <f>V3*11630*1000/RES_summary!V$6</f>
        <v>251.57117698232346</v>
      </c>
      <c r="W18" s="36">
        <f>W3*11630*1000/RES_summary!W$6</f>
        <v>260.51644318432119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368695</v>
      </c>
      <c r="C3" s="120">
        <v>354211</v>
      </c>
      <c r="D3" s="120">
        <v>339998</v>
      </c>
      <c r="E3" s="120">
        <v>322421</v>
      </c>
      <c r="F3" s="120">
        <v>311002</v>
      </c>
      <c r="G3" s="120">
        <v>305780</v>
      </c>
      <c r="H3" s="120">
        <v>302837</v>
      </c>
      <c r="I3" s="120">
        <v>307205</v>
      </c>
      <c r="J3" s="120">
        <v>311116</v>
      </c>
      <c r="K3" s="120">
        <v>322208</v>
      </c>
      <c r="L3" s="120">
        <v>323360</v>
      </c>
      <c r="M3" s="120">
        <v>337769</v>
      </c>
      <c r="N3" s="120">
        <v>356554</v>
      </c>
      <c r="O3" s="120">
        <v>376912</v>
      </c>
      <c r="P3" s="120">
        <v>385904</v>
      </c>
      <c r="Q3" s="120">
        <v>378346</v>
      </c>
      <c r="R3" s="120">
        <v>362018</v>
      </c>
      <c r="S3" s="120">
        <v>336091</v>
      </c>
      <c r="T3" s="120">
        <v>317703</v>
      </c>
      <c r="U3" s="120">
        <v>299402</v>
      </c>
      <c r="V3" s="120">
        <v>285159</v>
      </c>
      <c r="W3" s="120">
        <v>279392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368695</v>
      </c>
      <c r="C5" s="52">
        <v>354211</v>
      </c>
      <c r="D5" s="52">
        <v>339998</v>
      </c>
      <c r="E5" s="52">
        <v>322421</v>
      </c>
      <c r="F5" s="52">
        <v>311002</v>
      </c>
      <c r="G5" s="52">
        <v>305780</v>
      </c>
      <c r="H5" s="52">
        <v>302837</v>
      </c>
      <c r="I5" s="52">
        <v>307205</v>
      </c>
      <c r="J5" s="52">
        <v>311116</v>
      </c>
      <c r="K5" s="52">
        <v>322208</v>
      </c>
      <c r="L5" s="52">
        <v>323360</v>
      </c>
      <c r="M5" s="52">
        <v>337769</v>
      </c>
      <c r="N5" s="52">
        <v>356554</v>
      </c>
      <c r="O5" s="52">
        <v>376912</v>
      </c>
      <c r="P5" s="52">
        <v>385904</v>
      </c>
      <c r="Q5" s="52">
        <v>378346</v>
      </c>
      <c r="R5" s="52">
        <v>362018</v>
      </c>
      <c r="S5" s="52">
        <v>336091</v>
      </c>
      <c r="T5" s="52">
        <v>317703</v>
      </c>
      <c r="U5" s="52">
        <v>299402</v>
      </c>
      <c r="V5" s="52">
        <v>285159</v>
      </c>
      <c r="W5" s="52">
        <v>279392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2139</v>
      </c>
      <c r="C8" s="52">
        <v>2052</v>
      </c>
      <c r="D8" s="52">
        <v>2140</v>
      </c>
      <c r="E8" s="52">
        <v>2001</v>
      </c>
      <c r="F8" s="52">
        <v>1922</v>
      </c>
      <c r="G8" s="52">
        <v>2026</v>
      </c>
      <c r="H8" s="52">
        <v>2232</v>
      </c>
      <c r="I8" s="52">
        <v>2761</v>
      </c>
      <c r="J8" s="52">
        <v>3268</v>
      </c>
      <c r="K8" s="52">
        <v>3790</v>
      </c>
      <c r="L8" s="52">
        <v>4277</v>
      </c>
      <c r="M8" s="52">
        <v>4757</v>
      </c>
      <c r="N8" s="52">
        <v>5468</v>
      </c>
      <c r="O8" s="52">
        <v>6305</v>
      </c>
      <c r="P8" s="52">
        <v>7137</v>
      </c>
      <c r="Q8" s="52">
        <v>7506</v>
      </c>
      <c r="R8" s="52">
        <v>7262</v>
      </c>
      <c r="S8" s="52">
        <v>6525</v>
      </c>
      <c r="T8" s="52">
        <v>5560</v>
      </c>
      <c r="U8" s="52">
        <v>4484</v>
      </c>
      <c r="V8" s="52">
        <v>3492</v>
      </c>
      <c r="W8" s="52">
        <v>2673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214496</v>
      </c>
      <c r="C10" s="52">
        <v>205567</v>
      </c>
      <c r="D10" s="52">
        <v>196537</v>
      </c>
      <c r="E10" s="52">
        <v>185647</v>
      </c>
      <c r="F10" s="52">
        <v>178432</v>
      </c>
      <c r="G10" s="52">
        <v>174952</v>
      </c>
      <c r="H10" s="52">
        <v>172961</v>
      </c>
      <c r="I10" s="52">
        <v>175377</v>
      </c>
      <c r="J10" s="52">
        <v>177769</v>
      </c>
      <c r="K10" s="52">
        <v>178085</v>
      </c>
      <c r="L10" s="52">
        <v>179456</v>
      </c>
      <c r="M10" s="52">
        <v>177141</v>
      </c>
      <c r="N10" s="52">
        <v>174239</v>
      </c>
      <c r="O10" s="52">
        <v>174773</v>
      </c>
      <c r="P10" s="52">
        <v>174413</v>
      </c>
      <c r="Q10" s="52">
        <v>169454</v>
      </c>
      <c r="R10" s="52">
        <v>161864</v>
      </c>
      <c r="S10" s="52">
        <v>150513</v>
      </c>
      <c r="T10" s="52">
        <v>142708</v>
      </c>
      <c r="U10" s="52">
        <v>135440</v>
      </c>
      <c r="V10" s="52">
        <v>130664</v>
      </c>
      <c r="W10" s="52">
        <v>128924</v>
      </c>
      <c r="DA10" s="63" t="s">
        <v>1060</v>
      </c>
    </row>
    <row r="11" spans="1:105" ht="12" customHeight="1" x14ac:dyDescent="0.25">
      <c r="A11" s="97" t="s">
        <v>124</v>
      </c>
      <c r="B11" s="52">
        <v>10271</v>
      </c>
      <c r="C11" s="52">
        <v>10080</v>
      </c>
      <c r="D11" s="52">
        <v>10043</v>
      </c>
      <c r="E11" s="52">
        <v>9807</v>
      </c>
      <c r="F11" s="52">
        <v>9563</v>
      </c>
      <c r="G11" s="52">
        <v>9550</v>
      </c>
      <c r="H11" s="52">
        <v>9374</v>
      </c>
      <c r="I11" s="52">
        <v>9428</v>
      </c>
      <c r="J11" s="52">
        <v>9307</v>
      </c>
      <c r="K11" s="52">
        <v>9638</v>
      </c>
      <c r="L11" s="52">
        <v>9784</v>
      </c>
      <c r="M11" s="52">
        <v>10860</v>
      </c>
      <c r="N11" s="52">
        <v>12032</v>
      </c>
      <c r="O11" s="52">
        <v>13766</v>
      </c>
      <c r="P11" s="52">
        <v>14977</v>
      </c>
      <c r="Q11" s="52">
        <v>15753</v>
      </c>
      <c r="R11" s="52">
        <v>16537</v>
      </c>
      <c r="S11" s="52">
        <v>16379</v>
      </c>
      <c r="T11" s="52">
        <v>16364</v>
      </c>
      <c r="U11" s="52">
        <v>15643</v>
      </c>
      <c r="V11" s="52">
        <v>14923</v>
      </c>
      <c r="W11" s="52">
        <v>13917</v>
      </c>
      <c r="DA11" s="63" t="s">
        <v>1061</v>
      </c>
    </row>
    <row r="12" spans="1:105" ht="12" customHeight="1" x14ac:dyDescent="0.25">
      <c r="A12" s="97" t="s">
        <v>123</v>
      </c>
      <c r="B12" s="52">
        <v>1</v>
      </c>
      <c r="C12" s="52">
        <v>1</v>
      </c>
      <c r="D12" s="52">
        <v>1</v>
      </c>
      <c r="E12" s="52">
        <v>1</v>
      </c>
      <c r="F12" s="52">
        <v>2</v>
      </c>
      <c r="G12" s="52">
        <v>4</v>
      </c>
      <c r="H12" s="52">
        <v>6</v>
      </c>
      <c r="I12" s="52">
        <v>12</v>
      </c>
      <c r="J12" s="52">
        <v>22</v>
      </c>
      <c r="K12" s="52">
        <v>41</v>
      </c>
      <c r="L12" s="52">
        <v>56</v>
      </c>
      <c r="M12" s="52">
        <v>73</v>
      </c>
      <c r="N12" s="52">
        <v>74</v>
      </c>
      <c r="O12" s="52">
        <v>107</v>
      </c>
      <c r="P12" s="52">
        <v>118</v>
      </c>
      <c r="Q12" s="52">
        <v>123</v>
      </c>
      <c r="R12" s="52">
        <v>145</v>
      </c>
      <c r="S12" s="52">
        <v>147</v>
      </c>
      <c r="T12" s="52">
        <v>150</v>
      </c>
      <c r="U12" s="52">
        <v>145</v>
      </c>
      <c r="V12" s="52">
        <v>138</v>
      </c>
      <c r="W12" s="52">
        <v>111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142618</v>
      </c>
      <c r="C15" s="52">
        <v>137267</v>
      </c>
      <c r="D15" s="52">
        <v>131708</v>
      </c>
      <c r="E15" s="52">
        <v>124853</v>
      </c>
      <c r="F15" s="52">
        <v>120366</v>
      </c>
      <c r="G15" s="52">
        <v>116894</v>
      </c>
      <c r="H15" s="52">
        <v>114542</v>
      </c>
      <c r="I15" s="52">
        <v>108602</v>
      </c>
      <c r="J15" s="52">
        <v>96123</v>
      </c>
      <c r="K15" s="52">
        <v>81533</v>
      </c>
      <c r="L15" s="52">
        <v>63997</v>
      </c>
      <c r="M15" s="52">
        <v>65087</v>
      </c>
      <c r="N15" s="52">
        <v>75814</v>
      </c>
      <c r="O15" s="52">
        <v>75466</v>
      </c>
      <c r="P15" s="52">
        <v>70271</v>
      </c>
      <c r="Q15" s="52">
        <v>63671</v>
      </c>
      <c r="R15" s="52">
        <v>59434</v>
      </c>
      <c r="S15" s="52">
        <v>53924</v>
      </c>
      <c r="T15" s="52">
        <v>47750</v>
      </c>
      <c r="U15" s="52">
        <v>43719</v>
      </c>
      <c r="V15" s="52">
        <v>40706</v>
      </c>
      <c r="W15" s="52">
        <v>40415</v>
      </c>
      <c r="DA15" s="63" t="s">
        <v>1063</v>
      </c>
    </row>
    <row r="16" spans="1:105" ht="12" customHeight="1" x14ac:dyDescent="0.25">
      <c r="A16" s="97" t="s">
        <v>121</v>
      </c>
      <c r="B16" s="52">
        <v>1309</v>
      </c>
      <c r="C16" s="52">
        <v>1296</v>
      </c>
      <c r="D16" s="52">
        <v>1709</v>
      </c>
      <c r="E16" s="52">
        <v>2113</v>
      </c>
      <c r="F16" s="52">
        <v>2639</v>
      </c>
      <c r="G16" s="52">
        <v>4380</v>
      </c>
      <c r="H16" s="52">
        <v>5954</v>
      </c>
      <c r="I16" s="52">
        <v>13786</v>
      </c>
      <c r="J16" s="52">
        <v>27895</v>
      </c>
      <c r="K16" s="52">
        <v>52911</v>
      </c>
      <c r="L16" s="52">
        <v>70067</v>
      </c>
      <c r="M16" s="52">
        <v>84608</v>
      </c>
      <c r="N16" s="52">
        <v>94395</v>
      </c>
      <c r="O16" s="52">
        <v>112800</v>
      </c>
      <c r="P16" s="52">
        <v>126125</v>
      </c>
      <c r="Q16" s="52">
        <v>129345</v>
      </c>
      <c r="R16" s="52">
        <v>124038</v>
      </c>
      <c r="S16" s="52">
        <v>115128</v>
      </c>
      <c r="T16" s="52">
        <v>110731</v>
      </c>
      <c r="U16" s="52">
        <v>104455</v>
      </c>
      <c r="V16" s="52">
        <v>98728</v>
      </c>
      <c r="W16" s="52">
        <v>96025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1065</v>
      </c>
    </row>
    <row r="21" spans="1:105" ht="12" customHeight="1" x14ac:dyDescent="0.25">
      <c r="A21" s="97" t="s">
        <v>50</v>
      </c>
      <c r="B21" s="52">
        <v>5455</v>
      </c>
      <c r="C21" s="52">
        <v>5180</v>
      </c>
      <c r="D21" s="52">
        <v>4926</v>
      </c>
      <c r="E21" s="52">
        <v>4650</v>
      </c>
      <c r="F21" s="52">
        <v>4515</v>
      </c>
      <c r="G21" s="52">
        <v>4432</v>
      </c>
      <c r="H21" s="52">
        <v>4428</v>
      </c>
      <c r="I21" s="52">
        <v>4420</v>
      </c>
      <c r="J21" s="52">
        <v>4399</v>
      </c>
      <c r="K21" s="52">
        <v>4434</v>
      </c>
      <c r="L21" s="52">
        <v>4541</v>
      </c>
      <c r="M21" s="52">
        <v>4989</v>
      </c>
      <c r="N21" s="52">
        <v>5464</v>
      </c>
      <c r="O21" s="52">
        <v>5918</v>
      </c>
      <c r="P21" s="52">
        <v>6139</v>
      </c>
      <c r="Q21" s="52">
        <v>6184</v>
      </c>
      <c r="R21" s="52">
        <v>6333</v>
      </c>
      <c r="S21" s="52">
        <v>6130</v>
      </c>
      <c r="T21" s="52">
        <v>5785</v>
      </c>
      <c r="U21" s="52">
        <v>5407</v>
      </c>
      <c r="V21" s="52">
        <v>5022</v>
      </c>
      <c r="W21" s="52">
        <v>4836</v>
      </c>
      <c r="DA21" s="63" t="s">
        <v>1066</v>
      </c>
    </row>
    <row r="22" spans="1:105" ht="12" customHeight="1" x14ac:dyDescent="0.25">
      <c r="A22" s="109" t="s">
        <v>120</v>
      </c>
      <c r="B22" s="36">
        <v>363240</v>
      </c>
      <c r="C22" s="36">
        <v>349031</v>
      </c>
      <c r="D22" s="36">
        <v>335072</v>
      </c>
      <c r="E22" s="36">
        <v>317771</v>
      </c>
      <c r="F22" s="36">
        <v>306487</v>
      </c>
      <c r="G22" s="36">
        <v>301348</v>
      </c>
      <c r="H22" s="36">
        <v>298409</v>
      </c>
      <c r="I22" s="36">
        <v>302785</v>
      </c>
      <c r="J22" s="36">
        <v>306717</v>
      </c>
      <c r="K22" s="36">
        <v>317774</v>
      </c>
      <c r="L22" s="36">
        <v>318819</v>
      </c>
      <c r="M22" s="36">
        <v>332780</v>
      </c>
      <c r="N22" s="36">
        <v>351090</v>
      </c>
      <c r="O22" s="36">
        <v>370994</v>
      </c>
      <c r="P22" s="36">
        <v>379765</v>
      </c>
      <c r="Q22" s="36">
        <v>372162</v>
      </c>
      <c r="R22" s="36">
        <v>355685</v>
      </c>
      <c r="S22" s="36">
        <v>329961</v>
      </c>
      <c r="T22" s="36">
        <v>311918</v>
      </c>
      <c r="U22" s="36">
        <v>293995</v>
      </c>
      <c r="V22" s="36">
        <v>280137</v>
      </c>
      <c r="W22" s="36">
        <v>274556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30135</v>
      </c>
      <c r="C24" s="120">
        <v>28988</v>
      </c>
      <c r="D24" s="120">
        <v>26992</v>
      </c>
      <c r="E24" s="120">
        <v>25287</v>
      </c>
      <c r="F24" s="120">
        <v>24246</v>
      </c>
      <c r="G24" s="120">
        <v>24047</v>
      </c>
      <c r="H24" s="120">
        <v>23124</v>
      </c>
      <c r="I24" s="120">
        <v>21463</v>
      </c>
      <c r="J24" s="120">
        <v>19801</v>
      </c>
      <c r="K24" s="120">
        <v>18879</v>
      </c>
      <c r="L24" s="120">
        <v>18937</v>
      </c>
      <c r="M24" s="120">
        <v>19568</v>
      </c>
      <c r="N24" s="120">
        <v>21422</v>
      </c>
      <c r="O24" s="120">
        <v>24128</v>
      </c>
      <c r="P24" s="120">
        <v>26176</v>
      </c>
      <c r="Q24" s="120">
        <v>28093</v>
      </c>
      <c r="R24" s="120">
        <v>31450</v>
      </c>
      <c r="S24" s="120">
        <v>33696</v>
      </c>
      <c r="T24" s="120">
        <v>35440</v>
      </c>
      <c r="U24" s="120">
        <v>35219</v>
      </c>
      <c r="V24" s="120">
        <v>34785</v>
      </c>
      <c r="W24" s="120">
        <v>33565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30135</v>
      </c>
      <c r="C26" s="52">
        <v>28988</v>
      </c>
      <c r="D26" s="52">
        <v>26992</v>
      </c>
      <c r="E26" s="52">
        <v>25287</v>
      </c>
      <c r="F26" s="52">
        <v>24246</v>
      </c>
      <c r="G26" s="52">
        <v>24047</v>
      </c>
      <c r="H26" s="52">
        <v>23124</v>
      </c>
      <c r="I26" s="52">
        <v>21463</v>
      </c>
      <c r="J26" s="52">
        <v>19801</v>
      </c>
      <c r="K26" s="52">
        <v>18879</v>
      </c>
      <c r="L26" s="52">
        <v>18937</v>
      </c>
      <c r="M26" s="52">
        <v>19568</v>
      </c>
      <c r="N26" s="52">
        <v>21422</v>
      </c>
      <c r="O26" s="52">
        <v>24128</v>
      </c>
      <c r="P26" s="52">
        <v>26176</v>
      </c>
      <c r="Q26" s="52">
        <v>28093</v>
      </c>
      <c r="R26" s="52">
        <v>31450</v>
      </c>
      <c r="S26" s="52">
        <v>33696</v>
      </c>
      <c r="T26" s="52">
        <v>35440</v>
      </c>
      <c r="U26" s="52">
        <v>35219</v>
      </c>
      <c r="V26" s="52">
        <v>34785</v>
      </c>
      <c r="W26" s="52">
        <v>33565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175</v>
      </c>
      <c r="C29" s="52">
        <v>168</v>
      </c>
      <c r="D29" s="52">
        <v>171</v>
      </c>
      <c r="E29" s="52">
        <v>156</v>
      </c>
      <c r="F29" s="52">
        <v>143</v>
      </c>
      <c r="G29" s="52">
        <v>150</v>
      </c>
      <c r="H29" s="52">
        <v>162</v>
      </c>
      <c r="I29" s="52">
        <v>178</v>
      </c>
      <c r="J29" s="52">
        <v>185</v>
      </c>
      <c r="K29" s="52">
        <v>180</v>
      </c>
      <c r="L29" s="52">
        <v>193</v>
      </c>
      <c r="M29" s="52">
        <v>220</v>
      </c>
      <c r="N29" s="52">
        <v>277</v>
      </c>
      <c r="O29" s="52">
        <v>352</v>
      </c>
      <c r="P29" s="52">
        <v>460</v>
      </c>
      <c r="Q29" s="52">
        <v>549</v>
      </c>
      <c r="R29" s="52">
        <v>624</v>
      </c>
      <c r="S29" s="52">
        <v>691</v>
      </c>
      <c r="T29" s="52">
        <v>716</v>
      </c>
      <c r="U29" s="52">
        <v>689</v>
      </c>
      <c r="V29" s="52">
        <v>638</v>
      </c>
      <c r="W29" s="52">
        <v>549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2007</v>
      </c>
      <c r="C31" s="52">
        <v>1965</v>
      </c>
      <c r="D31" s="52">
        <v>1877</v>
      </c>
      <c r="E31" s="52">
        <v>1799</v>
      </c>
      <c r="F31" s="52">
        <v>1739</v>
      </c>
      <c r="G31" s="52">
        <v>1746</v>
      </c>
      <c r="H31" s="52">
        <v>1666</v>
      </c>
      <c r="I31" s="52">
        <v>1542</v>
      </c>
      <c r="J31" s="52">
        <v>1395</v>
      </c>
      <c r="K31" s="52">
        <v>1291</v>
      </c>
      <c r="L31" s="52">
        <v>1327</v>
      </c>
      <c r="M31" s="52">
        <v>1360</v>
      </c>
      <c r="N31" s="52">
        <v>1449</v>
      </c>
      <c r="O31" s="52">
        <v>1693</v>
      </c>
      <c r="P31" s="52">
        <v>1891</v>
      </c>
      <c r="Q31" s="52">
        <v>2198</v>
      </c>
      <c r="R31" s="52">
        <v>2905</v>
      </c>
      <c r="S31" s="52">
        <v>3356</v>
      </c>
      <c r="T31" s="52">
        <v>3678</v>
      </c>
      <c r="U31" s="52">
        <v>3658</v>
      </c>
      <c r="V31" s="52">
        <v>3600</v>
      </c>
      <c r="W31" s="52">
        <v>3370</v>
      </c>
      <c r="DA31" s="63" t="s">
        <v>1070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1</v>
      </c>
      <c r="L32" s="52">
        <v>3</v>
      </c>
      <c r="M32" s="52">
        <v>5</v>
      </c>
      <c r="N32" s="52">
        <v>5</v>
      </c>
      <c r="O32" s="52">
        <v>8</v>
      </c>
      <c r="P32" s="52">
        <v>9</v>
      </c>
      <c r="Q32" s="52">
        <v>10</v>
      </c>
      <c r="R32" s="52">
        <v>22</v>
      </c>
      <c r="S32" s="52">
        <v>23</v>
      </c>
      <c r="T32" s="52">
        <v>23</v>
      </c>
      <c r="U32" s="52">
        <v>22</v>
      </c>
      <c r="V32" s="52">
        <v>21</v>
      </c>
      <c r="W32" s="52">
        <v>19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27872</v>
      </c>
      <c r="C35" s="52">
        <v>26771</v>
      </c>
      <c r="D35" s="52">
        <v>24815</v>
      </c>
      <c r="E35" s="52">
        <v>23123</v>
      </c>
      <c r="F35" s="52">
        <v>22047</v>
      </c>
      <c r="G35" s="52">
        <v>21491</v>
      </c>
      <c r="H35" s="52">
        <v>20393</v>
      </c>
      <c r="I35" s="52">
        <v>18236</v>
      </c>
      <c r="J35" s="52">
        <v>15580</v>
      </c>
      <c r="K35" s="52">
        <v>12848</v>
      </c>
      <c r="L35" s="52">
        <v>9964</v>
      </c>
      <c r="M35" s="52">
        <v>8938</v>
      </c>
      <c r="N35" s="52">
        <v>9349</v>
      </c>
      <c r="O35" s="52">
        <v>8831</v>
      </c>
      <c r="P35" s="52">
        <v>8749</v>
      </c>
      <c r="Q35" s="52">
        <v>8208</v>
      </c>
      <c r="R35" s="52">
        <v>8022</v>
      </c>
      <c r="S35" s="52">
        <v>8095</v>
      </c>
      <c r="T35" s="52">
        <v>8182</v>
      </c>
      <c r="U35" s="52">
        <v>8291</v>
      </c>
      <c r="V35" s="52">
        <v>8362</v>
      </c>
      <c r="W35" s="52">
        <v>8253</v>
      </c>
      <c r="DA35" s="63" t="s">
        <v>1072</v>
      </c>
    </row>
    <row r="36" spans="1:105" ht="12" customHeight="1" x14ac:dyDescent="0.25">
      <c r="A36" s="97" t="s">
        <v>121</v>
      </c>
      <c r="B36" s="52">
        <v>256</v>
      </c>
      <c r="C36" s="52">
        <v>252</v>
      </c>
      <c r="D36" s="52">
        <v>300</v>
      </c>
      <c r="E36" s="52">
        <v>365</v>
      </c>
      <c r="F36" s="52">
        <v>460</v>
      </c>
      <c r="G36" s="52">
        <v>810</v>
      </c>
      <c r="H36" s="52">
        <v>1065</v>
      </c>
      <c r="I36" s="52">
        <v>1685</v>
      </c>
      <c r="J36" s="52">
        <v>2826</v>
      </c>
      <c r="K36" s="52">
        <v>4739</v>
      </c>
      <c r="L36" s="52">
        <v>7643</v>
      </c>
      <c r="M36" s="52">
        <v>9265</v>
      </c>
      <c r="N36" s="52">
        <v>10619</v>
      </c>
      <c r="O36" s="52">
        <v>13596</v>
      </c>
      <c r="P36" s="52">
        <v>15527</v>
      </c>
      <c r="Q36" s="52">
        <v>17677</v>
      </c>
      <c r="R36" s="52">
        <v>20501</v>
      </c>
      <c r="S36" s="52">
        <v>22222</v>
      </c>
      <c r="T36" s="52">
        <v>23557</v>
      </c>
      <c r="U36" s="52">
        <v>23248</v>
      </c>
      <c r="V36" s="52">
        <v>22802</v>
      </c>
      <c r="W36" s="52">
        <v>21923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446</v>
      </c>
      <c r="C40" s="52">
        <v>424</v>
      </c>
      <c r="D40" s="52">
        <v>393</v>
      </c>
      <c r="E40" s="52">
        <v>366</v>
      </c>
      <c r="F40" s="52">
        <v>352</v>
      </c>
      <c r="G40" s="52">
        <v>348</v>
      </c>
      <c r="H40" s="52">
        <v>337</v>
      </c>
      <c r="I40" s="52">
        <v>308</v>
      </c>
      <c r="J40" s="52">
        <v>278</v>
      </c>
      <c r="K40" s="52">
        <v>260</v>
      </c>
      <c r="L40" s="52">
        <v>267</v>
      </c>
      <c r="M40" s="52">
        <v>293</v>
      </c>
      <c r="N40" s="52">
        <v>332</v>
      </c>
      <c r="O40" s="52">
        <v>385</v>
      </c>
      <c r="P40" s="52">
        <v>419</v>
      </c>
      <c r="Q40" s="52">
        <v>467</v>
      </c>
      <c r="R40" s="52">
        <v>566</v>
      </c>
      <c r="S40" s="52">
        <v>625</v>
      </c>
      <c r="T40" s="52">
        <v>647</v>
      </c>
      <c r="U40" s="52">
        <v>629</v>
      </c>
      <c r="V40" s="52">
        <v>598</v>
      </c>
      <c r="W40" s="52">
        <v>548</v>
      </c>
      <c r="DA40" s="63" t="s">
        <v>1074</v>
      </c>
    </row>
    <row r="41" spans="1:105" ht="12" customHeight="1" x14ac:dyDescent="0.25">
      <c r="A41" s="109" t="s">
        <v>120</v>
      </c>
      <c r="B41" s="36">
        <v>29689</v>
      </c>
      <c r="C41" s="36">
        <v>28564</v>
      </c>
      <c r="D41" s="36">
        <v>26599</v>
      </c>
      <c r="E41" s="36">
        <v>24921</v>
      </c>
      <c r="F41" s="36">
        <v>23894</v>
      </c>
      <c r="G41" s="36">
        <v>23699</v>
      </c>
      <c r="H41" s="36">
        <v>22787</v>
      </c>
      <c r="I41" s="36">
        <v>21155</v>
      </c>
      <c r="J41" s="36">
        <v>19523</v>
      </c>
      <c r="K41" s="36">
        <v>18619</v>
      </c>
      <c r="L41" s="36">
        <v>18670</v>
      </c>
      <c r="M41" s="36">
        <v>19275</v>
      </c>
      <c r="N41" s="36">
        <v>21090</v>
      </c>
      <c r="O41" s="36">
        <v>23743</v>
      </c>
      <c r="P41" s="36">
        <v>25757</v>
      </c>
      <c r="Q41" s="36">
        <v>27626</v>
      </c>
      <c r="R41" s="36">
        <v>30884</v>
      </c>
      <c r="S41" s="36">
        <v>33071</v>
      </c>
      <c r="T41" s="36">
        <v>34793</v>
      </c>
      <c r="U41" s="36">
        <v>34590</v>
      </c>
      <c r="V41" s="36">
        <v>34187</v>
      </c>
      <c r="W41" s="36">
        <v>33017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552592</v>
      </c>
      <c r="C43" s="120">
        <v>587816</v>
      </c>
      <c r="D43" s="120">
        <v>618118</v>
      </c>
      <c r="E43" s="120">
        <v>642070</v>
      </c>
      <c r="F43" s="120">
        <v>646530</v>
      </c>
      <c r="G43" s="120">
        <v>674742</v>
      </c>
      <c r="H43" s="120">
        <v>681939</v>
      </c>
      <c r="I43" s="120">
        <v>719458</v>
      </c>
      <c r="J43" s="120">
        <v>762929</v>
      </c>
      <c r="K43" s="120">
        <v>802879</v>
      </c>
      <c r="L43" s="120">
        <v>806564</v>
      </c>
      <c r="M43" s="120">
        <v>770103</v>
      </c>
      <c r="N43" s="120">
        <v>736089</v>
      </c>
      <c r="O43" s="120">
        <v>704357</v>
      </c>
      <c r="P43" s="120">
        <v>693639</v>
      </c>
      <c r="Q43" s="120">
        <v>710417</v>
      </c>
      <c r="R43" s="120">
        <v>737347</v>
      </c>
      <c r="S43" s="120">
        <v>780615</v>
      </c>
      <c r="T43" s="120">
        <v>826644</v>
      </c>
      <c r="U43" s="120">
        <v>847772</v>
      </c>
      <c r="V43" s="120">
        <v>894144</v>
      </c>
      <c r="W43" s="120">
        <v>902712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552592</v>
      </c>
      <c r="C45" s="52">
        <v>587816</v>
      </c>
      <c r="D45" s="52">
        <v>618118</v>
      </c>
      <c r="E45" s="52">
        <v>642070</v>
      </c>
      <c r="F45" s="52">
        <v>646530</v>
      </c>
      <c r="G45" s="52">
        <v>674742</v>
      </c>
      <c r="H45" s="52">
        <v>681939</v>
      </c>
      <c r="I45" s="52">
        <v>719458</v>
      </c>
      <c r="J45" s="52">
        <v>762929</v>
      </c>
      <c r="K45" s="52">
        <v>802879</v>
      </c>
      <c r="L45" s="52">
        <v>806564</v>
      </c>
      <c r="M45" s="52">
        <v>770103</v>
      </c>
      <c r="N45" s="52">
        <v>736089</v>
      </c>
      <c r="O45" s="52">
        <v>704357</v>
      </c>
      <c r="P45" s="52">
        <v>693639</v>
      </c>
      <c r="Q45" s="52">
        <v>710417</v>
      </c>
      <c r="R45" s="52">
        <v>737347</v>
      </c>
      <c r="S45" s="52">
        <v>780615</v>
      </c>
      <c r="T45" s="52">
        <v>826644</v>
      </c>
      <c r="U45" s="52">
        <v>847772</v>
      </c>
      <c r="V45" s="52">
        <v>894144</v>
      </c>
      <c r="W45" s="52">
        <v>902712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3206</v>
      </c>
      <c r="C48" s="52">
        <v>3098</v>
      </c>
      <c r="D48" s="52">
        <v>3535</v>
      </c>
      <c r="E48" s="52">
        <v>4024</v>
      </c>
      <c r="F48" s="52">
        <v>4600</v>
      </c>
      <c r="G48" s="52">
        <v>5617</v>
      </c>
      <c r="H48" s="52">
        <v>6484</v>
      </c>
      <c r="I48" s="52">
        <v>7946</v>
      </c>
      <c r="J48" s="52">
        <v>9199</v>
      </c>
      <c r="K48" s="52">
        <v>10376</v>
      </c>
      <c r="L48" s="52">
        <v>11172</v>
      </c>
      <c r="M48" s="52">
        <v>11367</v>
      </c>
      <c r="N48" s="52">
        <v>11219</v>
      </c>
      <c r="O48" s="52">
        <v>10523</v>
      </c>
      <c r="P48" s="52">
        <v>10010</v>
      </c>
      <c r="Q48" s="52">
        <v>9515</v>
      </c>
      <c r="R48" s="52">
        <v>9754</v>
      </c>
      <c r="S48" s="52">
        <v>10633</v>
      </c>
      <c r="T48" s="52">
        <v>11615</v>
      </c>
      <c r="U48" s="52">
        <v>12433</v>
      </c>
      <c r="V48" s="52">
        <v>14015</v>
      </c>
      <c r="W48" s="52">
        <v>14800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479046</v>
      </c>
      <c r="C50" s="52">
        <v>511275</v>
      </c>
      <c r="D50" s="52">
        <v>538701</v>
      </c>
      <c r="E50" s="52">
        <v>560509</v>
      </c>
      <c r="F50" s="52">
        <v>563993</v>
      </c>
      <c r="G50" s="52">
        <v>590110</v>
      </c>
      <c r="H50" s="52">
        <v>595256</v>
      </c>
      <c r="I50" s="52">
        <v>628150</v>
      </c>
      <c r="J50" s="52">
        <v>666293</v>
      </c>
      <c r="K50" s="52">
        <v>703671</v>
      </c>
      <c r="L50" s="52">
        <v>714311</v>
      </c>
      <c r="M50" s="52">
        <v>697747</v>
      </c>
      <c r="N50" s="52">
        <v>689583</v>
      </c>
      <c r="O50" s="52">
        <v>674182</v>
      </c>
      <c r="P50" s="52">
        <v>670092</v>
      </c>
      <c r="Q50" s="52">
        <v>686739</v>
      </c>
      <c r="R50" s="52">
        <v>712305</v>
      </c>
      <c r="S50" s="52">
        <v>754098</v>
      </c>
      <c r="T50" s="52">
        <v>799353</v>
      </c>
      <c r="U50" s="52">
        <v>820328</v>
      </c>
      <c r="V50" s="52">
        <v>867186</v>
      </c>
      <c r="W50" s="52">
        <v>876972</v>
      </c>
      <c r="DA50" s="63" t="s">
        <v>1078</v>
      </c>
    </row>
    <row r="51" spans="1:105" ht="12" customHeight="1" x14ac:dyDescent="0.25">
      <c r="A51" s="97" t="s">
        <v>137</v>
      </c>
      <c r="B51" s="52">
        <v>43</v>
      </c>
      <c r="C51" s="52">
        <v>48</v>
      </c>
      <c r="D51" s="52">
        <v>75</v>
      </c>
      <c r="E51" s="52">
        <v>103</v>
      </c>
      <c r="F51" s="52">
        <v>131</v>
      </c>
      <c r="G51" s="52">
        <v>229</v>
      </c>
      <c r="H51" s="52">
        <v>293</v>
      </c>
      <c r="I51" s="52">
        <v>699</v>
      </c>
      <c r="J51" s="52">
        <v>1621</v>
      </c>
      <c r="K51" s="52">
        <v>2899</v>
      </c>
      <c r="L51" s="52">
        <v>4065</v>
      </c>
      <c r="M51" s="52">
        <v>4602</v>
      </c>
      <c r="N51" s="52">
        <v>4856</v>
      </c>
      <c r="O51" s="52">
        <v>4939</v>
      </c>
      <c r="P51" s="52">
        <v>5035</v>
      </c>
      <c r="Q51" s="52">
        <v>5684</v>
      </c>
      <c r="R51" s="52">
        <v>6198</v>
      </c>
      <c r="S51" s="52">
        <v>6668</v>
      </c>
      <c r="T51" s="52">
        <v>6970</v>
      </c>
      <c r="U51" s="52">
        <v>7129</v>
      </c>
      <c r="V51" s="52">
        <v>7652</v>
      </c>
      <c r="W51" s="52">
        <v>7173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72834</v>
      </c>
      <c r="C54" s="52">
        <v>75767</v>
      </c>
      <c r="D54" s="52">
        <v>78210</v>
      </c>
      <c r="E54" s="52">
        <v>79915</v>
      </c>
      <c r="F54" s="52">
        <v>80476</v>
      </c>
      <c r="G54" s="52">
        <v>81284</v>
      </c>
      <c r="H54" s="52">
        <v>82228</v>
      </c>
      <c r="I54" s="52">
        <v>80061</v>
      </c>
      <c r="J54" s="52">
        <v>70795</v>
      </c>
      <c r="K54" s="52">
        <v>58758</v>
      </c>
      <c r="L54" s="52">
        <v>45523</v>
      </c>
      <c r="M54" s="52">
        <v>27281</v>
      </c>
      <c r="N54" s="52">
        <v>6333</v>
      </c>
      <c r="O54" s="52">
        <v>1490</v>
      </c>
      <c r="P54" s="52">
        <v>1285</v>
      </c>
      <c r="Q54" s="52">
        <v>997</v>
      </c>
      <c r="R54" s="52">
        <v>1186</v>
      </c>
      <c r="S54" s="52">
        <v>2262</v>
      </c>
      <c r="T54" s="52">
        <v>3014</v>
      </c>
      <c r="U54" s="52">
        <v>3249</v>
      </c>
      <c r="V54" s="52">
        <v>3212</v>
      </c>
      <c r="W54" s="52">
        <v>3339</v>
      </c>
      <c r="DA54" s="63" t="s">
        <v>1080</v>
      </c>
    </row>
    <row r="55" spans="1:105" ht="12" customHeight="1" x14ac:dyDescent="0.25">
      <c r="A55" s="97" t="s">
        <v>121</v>
      </c>
      <c r="B55" s="52">
        <v>669</v>
      </c>
      <c r="C55" s="52">
        <v>726</v>
      </c>
      <c r="D55" s="52">
        <v>1132</v>
      </c>
      <c r="E55" s="52">
        <v>1543</v>
      </c>
      <c r="F55" s="52">
        <v>1930</v>
      </c>
      <c r="G55" s="52">
        <v>3119</v>
      </c>
      <c r="H55" s="52">
        <v>4162</v>
      </c>
      <c r="I55" s="52">
        <v>10548</v>
      </c>
      <c r="J55" s="52">
        <v>24220</v>
      </c>
      <c r="K55" s="52">
        <v>37551</v>
      </c>
      <c r="L55" s="52">
        <v>42665</v>
      </c>
      <c r="M55" s="52">
        <v>40473</v>
      </c>
      <c r="N55" s="52">
        <v>35317</v>
      </c>
      <c r="O55" s="52">
        <v>23746</v>
      </c>
      <c r="P55" s="52">
        <v>17227</v>
      </c>
      <c r="Q55" s="52">
        <v>16997</v>
      </c>
      <c r="R55" s="52">
        <v>17658</v>
      </c>
      <c r="S55" s="52">
        <v>17587</v>
      </c>
      <c r="T55" s="52">
        <v>17307</v>
      </c>
      <c r="U55" s="52">
        <v>17066</v>
      </c>
      <c r="V55" s="52">
        <v>16094</v>
      </c>
      <c r="W55" s="52">
        <v>15228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8176</v>
      </c>
      <c r="C59" s="52">
        <v>8526</v>
      </c>
      <c r="D59" s="52">
        <v>8858</v>
      </c>
      <c r="E59" s="52">
        <v>9170</v>
      </c>
      <c r="F59" s="52">
        <v>9306</v>
      </c>
      <c r="G59" s="52">
        <v>9717</v>
      </c>
      <c r="H59" s="52">
        <v>9911</v>
      </c>
      <c r="I59" s="52">
        <v>10274</v>
      </c>
      <c r="J59" s="52">
        <v>10645</v>
      </c>
      <c r="K59" s="52">
        <v>10904</v>
      </c>
      <c r="L59" s="52">
        <v>11179</v>
      </c>
      <c r="M59" s="52">
        <v>10963</v>
      </c>
      <c r="N59" s="52">
        <v>10719</v>
      </c>
      <c r="O59" s="52">
        <v>10497</v>
      </c>
      <c r="P59" s="52">
        <v>10561</v>
      </c>
      <c r="Q59" s="52">
        <v>11429</v>
      </c>
      <c r="R59" s="52">
        <v>13480</v>
      </c>
      <c r="S59" s="52">
        <v>15203</v>
      </c>
      <c r="T59" s="52">
        <v>15869</v>
      </c>
      <c r="U59" s="52">
        <v>16030</v>
      </c>
      <c r="V59" s="52">
        <v>16288</v>
      </c>
      <c r="W59" s="52">
        <v>16092</v>
      </c>
      <c r="DA59" s="63" t="s">
        <v>1082</v>
      </c>
    </row>
    <row r="60" spans="1:105" ht="12" customHeight="1" x14ac:dyDescent="0.25">
      <c r="A60" s="109" t="s">
        <v>120</v>
      </c>
      <c r="B60" s="36">
        <v>544416</v>
      </c>
      <c r="C60" s="36">
        <v>579290</v>
      </c>
      <c r="D60" s="36">
        <v>609260</v>
      </c>
      <c r="E60" s="36">
        <v>632900</v>
      </c>
      <c r="F60" s="36">
        <v>637224</v>
      </c>
      <c r="G60" s="36">
        <v>665025</v>
      </c>
      <c r="H60" s="36">
        <v>672028</v>
      </c>
      <c r="I60" s="36">
        <v>709184</v>
      </c>
      <c r="J60" s="36">
        <v>752284</v>
      </c>
      <c r="K60" s="36">
        <v>791975</v>
      </c>
      <c r="L60" s="36">
        <v>795385</v>
      </c>
      <c r="M60" s="36">
        <v>759140</v>
      </c>
      <c r="N60" s="36">
        <v>725370</v>
      </c>
      <c r="O60" s="36">
        <v>693860</v>
      </c>
      <c r="P60" s="36">
        <v>683078</v>
      </c>
      <c r="Q60" s="36">
        <v>698988</v>
      </c>
      <c r="R60" s="36">
        <v>723867</v>
      </c>
      <c r="S60" s="36">
        <v>765412</v>
      </c>
      <c r="T60" s="36">
        <v>810775</v>
      </c>
      <c r="U60" s="36">
        <v>831742</v>
      </c>
      <c r="V60" s="36">
        <v>877856</v>
      </c>
      <c r="W60" s="36">
        <v>886620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237664</v>
      </c>
      <c r="C62" s="120">
        <v>245939</v>
      </c>
      <c r="D62" s="120">
        <v>263540</v>
      </c>
      <c r="E62" s="120">
        <v>283987</v>
      </c>
      <c r="F62" s="120">
        <v>303790</v>
      </c>
      <c r="G62" s="120">
        <v>315745</v>
      </c>
      <c r="H62" s="120">
        <v>328351</v>
      </c>
      <c r="I62" s="120">
        <v>336846</v>
      </c>
      <c r="J62" s="120">
        <v>351774</v>
      </c>
      <c r="K62" s="120">
        <v>356415</v>
      </c>
      <c r="L62" s="120">
        <v>379519</v>
      </c>
      <c r="M62" s="120">
        <v>388287</v>
      </c>
      <c r="N62" s="120">
        <v>409508</v>
      </c>
      <c r="O62" s="120">
        <v>422111</v>
      </c>
      <c r="P62" s="120">
        <v>427135</v>
      </c>
      <c r="Q62" s="120">
        <v>424783</v>
      </c>
      <c r="R62" s="120">
        <v>424855</v>
      </c>
      <c r="S62" s="120">
        <v>433288</v>
      </c>
      <c r="T62" s="120">
        <v>440691</v>
      </c>
      <c r="U62" s="120">
        <v>444937</v>
      </c>
      <c r="V62" s="120">
        <v>438191</v>
      </c>
      <c r="W62" s="120">
        <v>441606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237664</v>
      </c>
      <c r="C64" s="52">
        <v>245939</v>
      </c>
      <c r="D64" s="52">
        <v>263540</v>
      </c>
      <c r="E64" s="52">
        <v>283987</v>
      </c>
      <c r="F64" s="52">
        <v>303790</v>
      </c>
      <c r="G64" s="52">
        <v>315745</v>
      </c>
      <c r="H64" s="52">
        <v>328351</v>
      </c>
      <c r="I64" s="52">
        <v>336846</v>
      </c>
      <c r="J64" s="52">
        <v>351774</v>
      </c>
      <c r="K64" s="52">
        <v>356415</v>
      </c>
      <c r="L64" s="52">
        <v>379519</v>
      </c>
      <c r="M64" s="52">
        <v>388287</v>
      </c>
      <c r="N64" s="52">
        <v>409508</v>
      </c>
      <c r="O64" s="52">
        <v>422111</v>
      </c>
      <c r="P64" s="52">
        <v>427135</v>
      </c>
      <c r="Q64" s="52">
        <v>424783</v>
      </c>
      <c r="R64" s="52">
        <v>424855</v>
      </c>
      <c r="S64" s="52">
        <v>433288</v>
      </c>
      <c r="T64" s="52">
        <v>440691</v>
      </c>
      <c r="U64" s="52">
        <v>444937</v>
      </c>
      <c r="V64" s="52">
        <v>438191</v>
      </c>
      <c r="W64" s="52">
        <v>441606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1379</v>
      </c>
      <c r="C67" s="52">
        <v>1330</v>
      </c>
      <c r="D67" s="52">
        <v>1531</v>
      </c>
      <c r="E67" s="52">
        <v>1759</v>
      </c>
      <c r="F67" s="52">
        <v>2183</v>
      </c>
      <c r="G67" s="52">
        <v>2815</v>
      </c>
      <c r="H67" s="52">
        <v>3394</v>
      </c>
      <c r="I67" s="52">
        <v>3971</v>
      </c>
      <c r="J67" s="52">
        <v>4452</v>
      </c>
      <c r="K67" s="52">
        <v>4736</v>
      </c>
      <c r="L67" s="52">
        <v>5042</v>
      </c>
      <c r="M67" s="52">
        <v>5180</v>
      </c>
      <c r="N67" s="52">
        <v>5706</v>
      </c>
      <c r="O67" s="52">
        <v>6193</v>
      </c>
      <c r="P67" s="52">
        <v>6824</v>
      </c>
      <c r="Q67" s="52">
        <v>7219</v>
      </c>
      <c r="R67" s="52">
        <v>7387</v>
      </c>
      <c r="S67" s="52">
        <v>7398</v>
      </c>
      <c r="T67" s="52">
        <v>7295</v>
      </c>
      <c r="U67" s="52">
        <v>7009</v>
      </c>
      <c r="V67" s="52">
        <v>6849</v>
      </c>
      <c r="W67" s="52">
        <v>6444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230813</v>
      </c>
      <c r="C69" s="52">
        <v>239065</v>
      </c>
      <c r="D69" s="52">
        <v>256562</v>
      </c>
      <c r="E69" s="52">
        <v>276846</v>
      </c>
      <c r="F69" s="52">
        <v>296463</v>
      </c>
      <c r="G69" s="52">
        <v>308338</v>
      </c>
      <c r="H69" s="52">
        <v>320736</v>
      </c>
      <c r="I69" s="52">
        <v>328961</v>
      </c>
      <c r="J69" s="52">
        <v>344065</v>
      </c>
      <c r="K69" s="52">
        <v>353838</v>
      </c>
      <c r="L69" s="52">
        <v>369859</v>
      </c>
      <c r="M69" s="52">
        <v>376985</v>
      </c>
      <c r="N69" s="52">
        <v>396284</v>
      </c>
      <c r="O69" s="52">
        <v>408008</v>
      </c>
      <c r="P69" s="52">
        <v>412665</v>
      </c>
      <c r="Q69" s="52">
        <v>410116</v>
      </c>
      <c r="R69" s="52">
        <v>409991</v>
      </c>
      <c r="S69" s="52">
        <v>417937</v>
      </c>
      <c r="T69" s="52">
        <v>425182</v>
      </c>
      <c r="U69" s="52">
        <v>429733</v>
      </c>
      <c r="V69" s="52">
        <v>424449</v>
      </c>
      <c r="W69" s="52">
        <v>428308</v>
      </c>
      <c r="DA69" s="63" t="s">
        <v>1086</v>
      </c>
    </row>
    <row r="70" spans="1:105" ht="12" customHeight="1" x14ac:dyDescent="0.25">
      <c r="A70" s="97" t="s">
        <v>133</v>
      </c>
      <c r="B70" s="52">
        <v>21</v>
      </c>
      <c r="C70" s="52">
        <v>23</v>
      </c>
      <c r="D70" s="52">
        <v>33</v>
      </c>
      <c r="E70" s="52">
        <v>51</v>
      </c>
      <c r="F70" s="52">
        <v>72</v>
      </c>
      <c r="G70" s="52">
        <v>118</v>
      </c>
      <c r="H70" s="52">
        <v>162</v>
      </c>
      <c r="I70" s="52">
        <v>358</v>
      </c>
      <c r="J70" s="52">
        <v>840</v>
      </c>
      <c r="K70" s="52">
        <v>1441</v>
      </c>
      <c r="L70" s="52">
        <v>2236</v>
      </c>
      <c r="M70" s="52">
        <v>2295</v>
      </c>
      <c r="N70" s="52">
        <v>2814</v>
      </c>
      <c r="O70" s="52">
        <v>3131</v>
      </c>
      <c r="P70" s="52">
        <v>3222</v>
      </c>
      <c r="Q70" s="52">
        <v>3369</v>
      </c>
      <c r="R70" s="52">
        <v>3453</v>
      </c>
      <c r="S70" s="52">
        <v>3644</v>
      </c>
      <c r="T70" s="52">
        <v>3810</v>
      </c>
      <c r="U70" s="52">
        <v>3845</v>
      </c>
      <c r="V70" s="52">
        <v>3592</v>
      </c>
      <c r="W70" s="52">
        <v>3638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6768</v>
      </c>
      <c r="C73" s="52">
        <v>6787</v>
      </c>
      <c r="D73" s="52">
        <v>6849</v>
      </c>
      <c r="E73" s="52">
        <v>6958</v>
      </c>
      <c r="F73" s="52">
        <v>7084</v>
      </c>
      <c r="G73" s="52">
        <v>7023</v>
      </c>
      <c r="H73" s="52">
        <v>7094</v>
      </c>
      <c r="I73" s="52">
        <v>6747</v>
      </c>
      <c r="J73" s="52">
        <v>5987</v>
      </c>
      <c r="K73" s="52">
        <v>573</v>
      </c>
      <c r="L73" s="52">
        <v>553</v>
      </c>
      <c r="M73" s="52">
        <v>1368</v>
      </c>
      <c r="N73" s="52">
        <v>2367</v>
      </c>
      <c r="O73" s="52">
        <v>2625</v>
      </c>
      <c r="P73" s="52">
        <v>2634</v>
      </c>
      <c r="Q73" s="52">
        <v>2350</v>
      </c>
      <c r="R73" s="52">
        <v>2297</v>
      </c>
      <c r="S73" s="52">
        <v>2507</v>
      </c>
      <c r="T73" s="52">
        <v>2894</v>
      </c>
      <c r="U73" s="52">
        <v>2786</v>
      </c>
      <c r="V73" s="52">
        <v>2341</v>
      </c>
      <c r="W73" s="52">
        <v>2303</v>
      </c>
      <c r="DA73" s="63" t="s">
        <v>1088</v>
      </c>
    </row>
    <row r="74" spans="1:105" ht="12" customHeight="1" x14ac:dyDescent="0.25">
      <c r="A74" s="97" t="s">
        <v>121</v>
      </c>
      <c r="B74" s="52">
        <v>62</v>
      </c>
      <c r="C74" s="52">
        <v>64</v>
      </c>
      <c r="D74" s="52">
        <v>96</v>
      </c>
      <c r="E74" s="52">
        <v>132</v>
      </c>
      <c r="F74" s="52">
        <v>171</v>
      </c>
      <c r="G74" s="52">
        <v>266</v>
      </c>
      <c r="H74" s="52">
        <v>359</v>
      </c>
      <c r="I74" s="52">
        <v>780</v>
      </c>
      <c r="J74" s="52">
        <v>882</v>
      </c>
      <c r="K74" s="52">
        <v>563</v>
      </c>
      <c r="L74" s="52">
        <v>6871</v>
      </c>
      <c r="M74" s="52">
        <v>7639</v>
      </c>
      <c r="N74" s="52">
        <v>8043</v>
      </c>
      <c r="O74" s="52">
        <v>8347</v>
      </c>
      <c r="P74" s="52">
        <v>8614</v>
      </c>
      <c r="Q74" s="52">
        <v>8948</v>
      </c>
      <c r="R74" s="52">
        <v>9114</v>
      </c>
      <c r="S74" s="52">
        <v>9200</v>
      </c>
      <c r="T74" s="52">
        <v>8805</v>
      </c>
      <c r="U74" s="52">
        <v>8573</v>
      </c>
      <c r="V74" s="52">
        <v>7809</v>
      </c>
      <c r="W74" s="52">
        <v>7357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168812</v>
      </c>
      <c r="C78" s="52">
        <v>174726</v>
      </c>
      <c r="D78" s="52">
        <v>187229</v>
      </c>
      <c r="E78" s="52">
        <v>201743</v>
      </c>
      <c r="F78" s="52">
        <v>215770</v>
      </c>
      <c r="G78" s="52">
        <v>224218</v>
      </c>
      <c r="H78" s="52">
        <v>233161</v>
      </c>
      <c r="I78" s="52">
        <v>239209</v>
      </c>
      <c r="J78" s="52">
        <v>250566</v>
      </c>
      <c r="K78" s="52">
        <v>260209</v>
      </c>
      <c r="L78" s="52">
        <v>273079</v>
      </c>
      <c r="M78" s="52">
        <v>279504</v>
      </c>
      <c r="N78" s="52">
        <v>283226</v>
      </c>
      <c r="O78" s="52">
        <v>286682</v>
      </c>
      <c r="P78" s="52">
        <v>286599</v>
      </c>
      <c r="Q78" s="52">
        <v>287971</v>
      </c>
      <c r="R78" s="52">
        <v>291833</v>
      </c>
      <c r="S78" s="52">
        <v>300345</v>
      </c>
      <c r="T78" s="52">
        <v>306660</v>
      </c>
      <c r="U78" s="52">
        <v>309148</v>
      </c>
      <c r="V78" s="52">
        <v>305553</v>
      </c>
      <c r="W78" s="52">
        <v>303216</v>
      </c>
      <c r="DA78" s="63" t="s">
        <v>1090</v>
      </c>
    </row>
    <row r="79" spans="1:105" ht="12" customHeight="1" x14ac:dyDescent="0.25">
      <c r="A79" s="109" t="s">
        <v>120</v>
      </c>
      <c r="B79" s="36">
        <v>68852</v>
      </c>
      <c r="C79" s="36">
        <v>71213</v>
      </c>
      <c r="D79" s="36">
        <v>76311</v>
      </c>
      <c r="E79" s="36">
        <v>82244</v>
      </c>
      <c r="F79" s="36">
        <v>88020</v>
      </c>
      <c r="G79" s="36">
        <v>91527</v>
      </c>
      <c r="H79" s="36">
        <v>95190</v>
      </c>
      <c r="I79" s="36">
        <v>97637</v>
      </c>
      <c r="J79" s="36">
        <v>101208</v>
      </c>
      <c r="K79" s="36">
        <v>96206</v>
      </c>
      <c r="L79" s="36">
        <v>106440</v>
      </c>
      <c r="M79" s="36">
        <v>108783</v>
      </c>
      <c r="N79" s="36">
        <v>126282</v>
      </c>
      <c r="O79" s="36">
        <v>135429</v>
      </c>
      <c r="P79" s="36">
        <v>140536</v>
      </c>
      <c r="Q79" s="36">
        <v>136812</v>
      </c>
      <c r="R79" s="36">
        <v>133022</v>
      </c>
      <c r="S79" s="36">
        <v>132943</v>
      </c>
      <c r="T79" s="36">
        <v>134031</v>
      </c>
      <c r="U79" s="36">
        <v>135789</v>
      </c>
      <c r="V79" s="36">
        <v>132638</v>
      </c>
      <c r="W79" s="36">
        <v>138390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8229</v>
      </c>
      <c r="C81" s="120">
        <v>8003</v>
      </c>
      <c r="D81" s="120">
        <v>7781</v>
      </c>
      <c r="E81" s="120">
        <v>7490</v>
      </c>
      <c r="F81" s="120">
        <v>7458</v>
      </c>
      <c r="G81" s="120">
        <v>8140</v>
      </c>
      <c r="H81" s="120">
        <v>9221</v>
      </c>
      <c r="I81" s="120">
        <v>11296</v>
      </c>
      <c r="J81" s="120">
        <v>12418</v>
      </c>
      <c r="K81" s="120">
        <v>14294</v>
      </c>
      <c r="L81" s="120">
        <v>15370</v>
      </c>
      <c r="M81" s="120">
        <v>16771</v>
      </c>
      <c r="N81" s="120">
        <v>19088</v>
      </c>
      <c r="O81" s="120">
        <v>21258</v>
      </c>
      <c r="P81" s="120">
        <v>23353</v>
      </c>
      <c r="Q81" s="120">
        <v>25077</v>
      </c>
      <c r="R81" s="120">
        <v>25120</v>
      </c>
      <c r="S81" s="120">
        <v>23610</v>
      </c>
      <c r="T81" s="120">
        <v>21950</v>
      </c>
      <c r="U81" s="120">
        <v>20237</v>
      </c>
      <c r="V81" s="120">
        <v>18962</v>
      </c>
      <c r="W81" s="120">
        <v>19141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8229</v>
      </c>
      <c r="C83" s="52">
        <v>8003</v>
      </c>
      <c r="D83" s="52">
        <v>7781</v>
      </c>
      <c r="E83" s="52">
        <v>7490</v>
      </c>
      <c r="F83" s="52">
        <v>7458</v>
      </c>
      <c r="G83" s="52">
        <v>8140</v>
      </c>
      <c r="H83" s="52">
        <v>9221</v>
      </c>
      <c r="I83" s="52">
        <v>11296</v>
      </c>
      <c r="J83" s="52">
        <v>12418</v>
      </c>
      <c r="K83" s="52">
        <v>14294</v>
      </c>
      <c r="L83" s="52">
        <v>15370</v>
      </c>
      <c r="M83" s="52">
        <v>16771</v>
      </c>
      <c r="N83" s="52">
        <v>19088</v>
      </c>
      <c r="O83" s="52">
        <v>21258</v>
      </c>
      <c r="P83" s="52">
        <v>23353</v>
      </c>
      <c r="Q83" s="52">
        <v>25077</v>
      </c>
      <c r="R83" s="52">
        <v>25120</v>
      </c>
      <c r="S83" s="52">
        <v>23610</v>
      </c>
      <c r="T83" s="52">
        <v>21950</v>
      </c>
      <c r="U83" s="52">
        <v>20237</v>
      </c>
      <c r="V83" s="52">
        <v>18962</v>
      </c>
      <c r="W83" s="52">
        <v>19141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48</v>
      </c>
      <c r="C86" s="52">
        <v>46</v>
      </c>
      <c r="D86" s="52">
        <v>48</v>
      </c>
      <c r="E86" s="52">
        <v>46</v>
      </c>
      <c r="F86" s="52">
        <v>46</v>
      </c>
      <c r="G86" s="52">
        <v>58</v>
      </c>
      <c r="H86" s="52">
        <v>82</v>
      </c>
      <c r="I86" s="52">
        <v>133</v>
      </c>
      <c r="J86" s="52">
        <v>174</v>
      </c>
      <c r="K86" s="52">
        <v>218</v>
      </c>
      <c r="L86" s="52">
        <v>253</v>
      </c>
      <c r="M86" s="52">
        <v>285</v>
      </c>
      <c r="N86" s="52">
        <v>315</v>
      </c>
      <c r="O86" s="52">
        <v>358</v>
      </c>
      <c r="P86" s="52">
        <v>414</v>
      </c>
      <c r="Q86" s="52">
        <v>464</v>
      </c>
      <c r="R86" s="52">
        <v>507</v>
      </c>
      <c r="S86" s="52">
        <v>503</v>
      </c>
      <c r="T86" s="52">
        <v>453</v>
      </c>
      <c r="U86" s="52">
        <v>388</v>
      </c>
      <c r="V86" s="52">
        <v>308</v>
      </c>
      <c r="W86" s="52">
        <v>233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6677</v>
      </c>
      <c r="C88" s="52">
        <v>6455</v>
      </c>
      <c r="D88" s="52">
        <v>6215</v>
      </c>
      <c r="E88" s="52">
        <v>5928</v>
      </c>
      <c r="F88" s="52">
        <v>5859</v>
      </c>
      <c r="G88" s="52">
        <v>6378</v>
      </c>
      <c r="H88" s="52">
        <v>7229</v>
      </c>
      <c r="I88" s="52">
        <v>8877</v>
      </c>
      <c r="J88" s="52">
        <v>9783</v>
      </c>
      <c r="K88" s="52">
        <v>11389</v>
      </c>
      <c r="L88" s="52">
        <v>12394</v>
      </c>
      <c r="M88" s="52">
        <v>13766</v>
      </c>
      <c r="N88" s="52">
        <v>15419</v>
      </c>
      <c r="O88" s="52">
        <v>17008</v>
      </c>
      <c r="P88" s="52">
        <v>18494</v>
      </c>
      <c r="Q88" s="52">
        <v>19773</v>
      </c>
      <c r="R88" s="52">
        <v>19779</v>
      </c>
      <c r="S88" s="52">
        <v>18621</v>
      </c>
      <c r="T88" s="52">
        <v>17357</v>
      </c>
      <c r="U88" s="52">
        <v>16220</v>
      </c>
      <c r="V88" s="52">
        <v>15735</v>
      </c>
      <c r="W88" s="52">
        <v>15532</v>
      </c>
      <c r="DA88" s="63" t="s">
        <v>1094</v>
      </c>
    </row>
    <row r="89" spans="1:105" ht="12" customHeight="1" x14ac:dyDescent="0.25">
      <c r="A89" s="97" t="s">
        <v>131</v>
      </c>
      <c r="B89" s="52">
        <v>1</v>
      </c>
      <c r="C89" s="52">
        <v>1</v>
      </c>
      <c r="D89" s="52">
        <v>1</v>
      </c>
      <c r="E89" s="52">
        <v>1</v>
      </c>
      <c r="F89" s="52">
        <v>1</v>
      </c>
      <c r="G89" s="52">
        <v>1</v>
      </c>
      <c r="H89" s="52">
        <v>3</v>
      </c>
      <c r="I89" s="52">
        <v>11</v>
      </c>
      <c r="J89" s="52">
        <v>20</v>
      </c>
      <c r="K89" s="52">
        <v>48</v>
      </c>
      <c r="L89" s="52">
        <v>67</v>
      </c>
      <c r="M89" s="52">
        <v>79</v>
      </c>
      <c r="N89" s="52">
        <v>111</v>
      </c>
      <c r="O89" s="52">
        <v>123</v>
      </c>
      <c r="P89" s="52">
        <v>135</v>
      </c>
      <c r="Q89" s="52">
        <v>174</v>
      </c>
      <c r="R89" s="52">
        <v>175</v>
      </c>
      <c r="S89" s="52">
        <v>171</v>
      </c>
      <c r="T89" s="52">
        <v>161</v>
      </c>
      <c r="U89" s="52">
        <v>152</v>
      </c>
      <c r="V89" s="52">
        <v>144</v>
      </c>
      <c r="W89" s="52">
        <v>135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103</v>
      </c>
      <c r="C92" s="52">
        <v>105</v>
      </c>
      <c r="D92" s="52">
        <v>111</v>
      </c>
      <c r="E92" s="52">
        <v>114</v>
      </c>
      <c r="F92" s="52">
        <v>118</v>
      </c>
      <c r="G92" s="52">
        <v>130</v>
      </c>
      <c r="H92" s="52">
        <v>144</v>
      </c>
      <c r="I92" s="52">
        <v>172</v>
      </c>
      <c r="J92" s="52">
        <v>181</v>
      </c>
      <c r="K92" s="52">
        <v>189</v>
      </c>
      <c r="L92" s="52">
        <v>195</v>
      </c>
      <c r="M92" s="52">
        <v>194</v>
      </c>
      <c r="N92" s="52">
        <v>228</v>
      </c>
      <c r="O92" s="52">
        <v>279</v>
      </c>
      <c r="P92" s="52">
        <v>342</v>
      </c>
      <c r="Q92" s="52">
        <v>410</v>
      </c>
      <c r="R92" s="52">
        <v>458</v>
      </c>
      <c r="S92" s="52">
        <v>445</v>
      </c>
      <c r="T92" s="52">
        <v>419</v>
      </c>
      <c r="U92" s="52">
        <v>372</v>
      </c>
      <c r="V92" s="52">
        <v>305</v>
      </c>
      <c r="W92" s="52">
        <v>312</v>
      </c>
      <c r="DA92" s="63" t="s">
        <v>1096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1435</v>
      </c>
      <c r="C96" s="52">
        <v>1429</v>
      </c>
      <c r="D96" s="52">
        <v>1434</v>
      </c>
      <c r="E96" s="52">
        <v>1420</v>
      </c>
      <c r="F96" s="52">
        <v>1445</v>
      </c>
      <c r="G96" s="52">
        <v>1563</v>
      </c>
      <c r="H96" s="52">
        <v>1745</v>
      </c>
      <c r="I96" s="52">
        <v>1882</v>
      </c>
      <c r="J96" s="52">
        <v>1723</v>
      </c>
      <c r="K96" s="52">
        <v>1529</v>
      </c>
      <c r="L96" s="52">
        <v>1266</v>
      </c>
      <c r="M96" s="52">
        <v>1170</v>
      </c>
      <c r="N96" s="52">
        <v>1520</v>
      </c>
      <c r="O96" s="52">
        <v>1575</v>
      </c>
      <c r="P96" s="52">
        <v>1521</v>
      </c>
      <c r="Q96" s="52">
        <v>1366</v>
      </c>
      <c r="R96" s="52">
        <v>1305</v>
      </c>
      <c r="S96" s="52">
        <v>1183</v>
      </c>
      <c r="T96" s="52">
        <v>1024</v>
      </c>
      <c r="U96" s="52">
        <v>810</v>
      </c>
      <c r="V96" s="52">
        <v>537</v>
      </c>
      <c r="W96" s="52">
        <v>674</v>
      </c>
      <c r="DA96" s="63" t="s">
        <v>1098</v>
      </c>
    </row>
    <row r="97" spans="1:105" ht="12" customHeight="1" x14ac:dyDescent="0.25">
      <c r="A97" s="97" t="s">
        <v>121</v>
      </c>
      <c r="B97" s="52">
        <v>13</v>
      </c>
      <c r="C97" s="52">
        <v>13</v>
      </c>
      <c r="D97" s="52">
        <v>20</v>
      </c>
      <c r="E97" s="52">
        <v>27</v>
      </c>
      <c r="F97" s="52">
        <v>35</v>
      </c>
      <c r="G97" s="52">
        <v>68</v>
      </c>
      <c r="H97" s="52">
        <v>100</v>
      </c>
      <c r="I97" s="52">
        <v>354</v>
      </c>
      <c r="J97" s="52">
        <v>711</v>
      </c>
      <c r="K97" s="52">
        <v>1139</v>
      </c>
      <c r="L97" s="52">
        <v>1448</v>
      </c>
      <c r="M97" s="52">
        <v>1562</v>
      </c>
      <c r="N97" s="52">
        <v>1810</v>
      </c>
      <c r="O97" s="52">
        <v>2273</v>
      </c>
      <c r="P97" s="52">
        <v>2861</v>
      </c>
      <c r="Q97" s="52">
        <v>3354</v>
      </c>
      <c r="R97" s="52">
        <v>3403</v>
      </c>
      <c r="S97" s="52">
        <v>3190</v>
      </c>
      <c r="T97" s="52">
        <v>2989</v>
      </c>
      <c r="U97" s="52">
        <v>2683</v>
      </c>
      <c r="V97" s="52">
        <v>2241</v>
      </c>
      <c r="W97" s="52">
        <v>2488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1100</v>
      </c>
    </row>
    <row r="102" spans="1:105" ht="12" customHeight="1" x14ac:dyDescent="0.25">
      <c r="A102" s="97" t="s">
        <v>50</v>
      </c>
      <c r="B102" s="52">
        <v>122</v>
      </c>
      <c r="C102" s="52">
        <v>117</v>
      </c>
      <c r="D102" s="52">
        <v>113</v>
      </c>
      <c r="E102" s="52">
        <v>108</v>
      </c>
      <c r="F102" s="52">
        <v>108</v>
      </c>
      <c r="G102" s="52">
        <v>118</v>
      </c>
      <c r="H102" s="52">
        <v>134</v>
      </c>
      <c r="I102" s="52">
        <v>155</v>
      </c>
      <c r="J102" s="52">
        <v>165</v>
      </c>
      <c r="K102" s="52">
        <v>181</v>
      </c>
      <c r="L102" s="52">
        <v>203</v>
      </c>
      <c r="M102" s="52">
        <v>237</v>
      </c>
      <c r="N102" s="52">
        <v>282</v>
      </c>
      <c r="O102" s="52">
        <v>324</v>
      </c>
      <c r="P102" s="52">
        <v>365</v>
      </c>
      <c r="Q102" s="52">
        <v>413</v>
      </c>
      <c r="R102" s="52">
        <v>448</v>
      </c>
      <c r="S102" s="52">
        <v>432</v>
      </c>
      <c r="T102" s="52">
        <v>399</v>
      </c>
      <c r="U102" s="52">
        <v>363</v>
      </c>
      <c r="V102" s="52">
        <v>316</v>
      </c>
      <c r="W102" s="52">
        <v>310</v>
      </c>
      <c r="DA102" s="63" t="s">
        <v>1101</v>
      </c>
    </row>
    <row r="103" spans="1:105" ht="12" customHeight="1" x14ac:dyDescent="0.25">
      <c r="A103" s="109" t="s">
        <v>120</v>
      </c>
      <c r="B103" s="36">
        <v>8107</v>
      </c>
      <c r="C103" s="36">
        <v>7886</v>
      </c>
      <c r="D103" s="36">
        <v>7668</v>
      </c>
      <c r="E103" s="36">
        <v>7382</v>
      </c>
      <c r="F103" s="36">
        <v>7350</v>
      </c>
      <c r="G103" s="36">
        <v>8022</v>
      </c>
      <c r="H103" s="36">
        <v>9087</v>
      </c>
      <c r="I103" s="36">
        <v>11141</v>
      </c>
      <c r="J103" s="36">
        <v>12253</v>
      </c>
      <c r="K103" s="36">
        <v>14113</v>
      </c>
      <c r="L103" s="36">
        <v>15167</v>
      </c>
      <c r="M103" s="36">
        <v>16534</v>
      </c>
      <c r="N103" s="36">
        <v>18806</v>
      </c>
      <c r="O103" s="36">
        <v>20934</v>
      </c>
      <c r="P103" s="36">
        <v>22988</v>
      </c>
      <c r="Q103" s="36">
        <v>24664</v>
      </c>
      <c r="R103" s="36">
        <v>24672</v>
      </c>
      <c r="S103" s="36">
        <v>23178</v>
      </c>
      <c r="T103" s="36">
        <v>21551</v>
      </c>
      <c r="U103" s="36">
        <v>19874</v>
      </c>
      <c r="V103" s="36">
        <v>18646</v>
      </c>
      <c r="W103" s="36">
        <v>18831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0</v>
      </c>
      <c r="C124" s="120">
        <v>0</v>
      </c>
      <c r="D124" s="120">
        <v>0</v>
      </c>
      <c r="E124" s="120">
        <v>0</v>
      </c>
      <c r="F124" s="120">
        <v>0</v>
      </c>
      <c r="G124" s="120">
        <v>0</v>
      </c>
      <c r="H124" s="120">
        <v>0</v>
      </c>
      <c r="I124" s="120">
        <v>0</v>
      </c>
      <c r="J124" s="120">
        <v>0</v>
      </c>
      <c r="K124" s="120">
        <v>0</v>
      </c>
      <c r="L124" s="120">
        <v>0</v>
      </c>
      <c r="M124" s="120">
        <v>0</v>
      </c>
      <c r="N124" s="120">
        <v>0</v>
      </c>
      <c r="O124" s="120">
        <v>0</v>
      </c>
      <c r="P124" s="120">
        <v>0</v>
      </c>
      <c r="Q124" s="120">
        <v>0</v>
      </c>
      <c r="R124" s="120">
        <v>0</v>
      </c>
      <c r="S124" s="120">
        <v>0</v>
      </c>
      <c r="T124" s="120">
        <v>0</v>
      </c>
      <c r="U124" s="120">
        <v>0</v>
      </c>
      <c r="V124" s="120">
        <v>0</v>
      </c>
      <c r="W124" s="120">
        <v>0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1113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1115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1117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1097</v>
      </c>
      <c r="C143" s="120">
        <v>1285</v>
      </c>
      <c r="D143" s="120">
        <v>2202</v>
      </c>
      <c r="E143" s="120">
        <v>3734</v>
      </c>
      <c r="F143" s="120">
        <v>5821</v>
      </c>
      <c r="G143" s="120">
        <v>8565</v>
      </c>
      <c r="H143" s="120">
        <v>11680</v>
      </c>
      <c r="I143" s="120">
        <v>15055</v>
      </c>
      <c r="J143" s="120">
        <v>17701</v>
      </c>
      <c r="K143" s="120">
        <v>20015</v>
      </c>
      <c r="L143" s="120">
        <v>21952</v>
      </c>
      <c r="M143" s="120">
        <v>24670</v>
      </c>
      <c r="N143" s="120">
        <v>27677</v>
      </c>
      <c r="O143" s="120">
        <v>30856</v>
      </c>
      <c r="P143" s="120">
        <v>34957</v>
      </c>
      <c r="Q143" s="120">
        <v>38911</v>
      </c>
      <c r="R143" s="120">
        <v>43724</v>
      </c>
      <c r="S143" s="120">
        <v>50479</v>
      </c>
      <c r="T143" s="120">
        <v>57816</v>
      </c>
      <c r="U143" s="120">
        <v>69228</v>
      </c>
      <c r="V143" s="120">
        <v>81559</v>
      </c>
      <c r="W143" s="120">
        <v>93619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1097</v>
      </c>
      <c r="C145" s="52">
        <v>1285</v>
      </c>
      <c r="D145" s="52">
        <v>2202</v>
      </c>
      <c r="E145" s="52">
        <v>3734</v>
      </c>
      <c r="F145" s="52">
        <v>5821</v>
      </c>
      <c r="G145" s="52">
        <v>8565</v>
      </c>
      <c r="H145" s="52">
        <v>11680</v>
      </c>
      <c r="I145" s="52">
        <v>15055</v>
      </c>
      <c r="J145" s="52">
        <v>17701</v>
      </c>
      <c r="K145" s="52">
        <v>20015</v>
      </c>
      <c r="L145" s="52">
        <v>21952</v>
      </c>
      <c r="M145" s="52">
        <v>24670</v>
      </c>
      <c r="N145" s="52">
        <v>27677</v>
      </c>
      <c r="O145" s="52">
        <v>30856</v>
      </c>
      <c r="P145" s="52">
        <v>34957</v>
      </c>
      <c r="Q145" s="52">
        <v>38911</v>
      </c>
      <c r="R145" s="52">
        <v>43724</v>
      </c>
      <c r="S145" s="52">
        <v>50479</v>
      </c>
      <c r="T145" s="52">
        <v>57816</v>
      </c>
      <c r="U145" s="52">
        <v>69228</v>
      </c>
      <c r="V145" s="52">
        <v>81559</v>
      </c>
      <c r="W145" s="52">
        <v>93619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64</v>
      </c>
      <c r="C147" s="52">
        <v>62</v>
      </c>
      <c r="D147" s="52">
        <v>90</v>
      </c>
      <c r="E147" s="52">
        <v>139</v>
      </c>
      <c r="F147" s="52">
        <v>234</v>
      </c>
      <c r="G147" s="52">
        <v>410</v>
      </c>
      <c r="H147" s="52">
        <v>661</v>
      </c>
      <c r="I147" s="52">
        <v>1019</v>
      </c>
      <c r="J147" s="52">
        <v>1400</v>
      </c>
      <c r="K147" s="52">
        <v>1775</v>
      </c>
      <c r="L147" s="52">
        <v>2048</v>
      </c>
      <c r="M147" s="52">
        <v>2219</v>
      </c>
      <c r="N147" s="52">
        <v>2370</v>
      </c>
      <c r="O147" s="52">
        <v>2514</v>
      </c>
      <c r="P147" s="52">
        <v>2840</v>
      </c>
      <c r="Q147" s="52">
        <v>3135</v>
      </c>
      <c r="R147" s="52">
        <v>3618</v>
      </c>
      <c r="S147" s="52">
        <v>4135</v>
      </c>
      <c r="T147" s="52">
        <v>4789</v>
      </c>
      <c r="U147" s="52">
        <v>5518</v>
      </c>
      <c r="V147" s="52">
        <v>7120</v>
      </c>
      <c r="W147" s="52">
        <v>8713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73</v>
      </c>
      <c r="C149" s="52">
        <v>89</v>
      </c>
      <c r="D149" s="52">
        <v>167</v>
      </c>
      <c r="E149" s="52">
        <v>290</v>
      </c>
      <c r="F149" s="52">
        <v>431</v>
      </c>
      <c r="G149" s="52">
        <v>631</v>
      </c>
      <c r="H149" s="52">
        <v>829</v>
      </c>
      <c r="I149" s="52">
        <v>1049</v>
      </c>
      <c r="J149" s="52">
        <v>1202</v>
      </c>
      <c r="K149" s="52">
        <v>1322</v>
      </c>
      <c r="L149" s="52">
        <v>1502</v>
      </c>
      <c r="M149" s="52">
        <v>1691</v>
      </c>
      <c r="N149" s="52">
        <v>1854</v>
      </c>
      <c r="O149" s="52">
        <v>2131</v>
      </c>
      <c r="P149" s="52">
        <v>2542</v>
      </c>
      <c r="Q149" s="52">
        <v>3155</v>
      </c>
      <c r="R149" s="52">
        <v>4178</v>
      </c>
      <c r="S149" s="52">
        <v>5214</v>
      </c>
      <c r="T149" s="52">
        <v>6164</v>
      </c>
      <c r="U149" s="52">
        <v>7008</v>
      </c>
      <c r="V149" s="52">
        <v>7920</v>
      </c>
      <c r="W149" s="52">
        <v>8526</v>
      </c>
      <c r="DA149" s="63" t="s">
        <v>1121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2</v>
      </c>
      <c r="J150" s="52">
        <v>4</v>
      </c>
      <c r="K150" s="52">
        <v>6</v>
      </c>
      <c r="L150" s="52">
        <v>8</v>
      </c>
      <c r="M150" s="52">
        <v>9</v>
      </c>
      <c r="N150" s="52">
        <v>9</v>
      </c>
      <c r="O150" s="52">
        <v>12</v>
      </c>
      <c r="P150" s="52">
        <v>12</v>
      </c>
      <c r="Q150" s="52">
        <v>12</v>
      </c>
      <c r="R150" s="52">
        <v>32</v>
      </c>
      <c r="S150" s="52">
        <v>38</v>
      </c>
      <c r="T150" s="52">
        <v>46</v>
      </c>
      <c r="U150" s="52">
        <v>48</v>
      </c>
      <c r="V150" s="52">
        <v>57</v>
      </c>
      <c r="W150" s="52">
        <v>56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1015</v>
      </c>
      <c r="C153" s="52">
        <v>1184</v>
      </c>
      <c r="D153" s="52">
        <v>1989</v>
      </c>
      <c r="E153" s="52">
        <v>3340</v>
      </c>
      <c r="F153" s="52">
        <v>5208</v>
      </c>
      <c r="G153" s="52">
        <v>7512</v>
      </c>
      <c r="H153" s="52">
        <v>10200</v>
      </c>
      <c r="I153" s="52">
        <v>11756</v>
      </c>
      <c r="J153" s="52">
        <v>11013</v>
      </c>
      <c r="K153" s="52">
        <v>10198</v>
      </c>
      <c r="L153" s="52">
        <v>8544</v>
      </c>
      <c r="M153" s="52">
        <v>9090</v>
      </c>
      <c r="N153" s="52">
        <v>10723</v>
      </c>
      <c r="O153" s="52">
        <v>10924</v>
      </c>
      <c r="P153" s="52">
        <v>10660</v>
      </c>
      <c r="Q153" s="52">
        <v>9594</v>
      </c>
      <c r="R153" s="52">
        <v>9496</v>
      </c>
      <c r="S153" s="52">
        <v>10412</v>
      </c>
      <c r="T153" s="52">
        <v>11925</v>
      </c>
      <c r="U153" s="52">
        <v>17541</v>
      </c>
      <c r="V153" s="52">
        <v>23098</v>
      </c>
      <c r="W153" s="52">
        <v>26608</v>
      </c>
      <c r="DA153" s="63" t="s">
        <v>1123</v>
      </c>
    </row>
    <row r="154" spans="1:105" ht="12" customHeight="1" x14ac:dyDescent="0.25">
      <c r="A154" s="97" t="s">
        <v>121</v>
      </c>
      <c r="B154" s="52">
        <v>9</v>
      </c>
      <c r="C154" s="52">
        <v>12</v>
      </c>
      <c r="D154" s="52">
        <v>46</v>
      </c>
      <c r="E154" s="52">
        <v>104</v>
      </c>
      <c r="F154" s="52">
        <v>182</v>
      </c>
      <c r="G154" s="52">
        <v>422</v>
      </c>
      <c r="H154" s="52">
        <v>651</v>
      </c>
      <c r="I154" s="52">
        <v>2248</v>
      </c>
      <c r="J154" s="52">
        <v>5482</v>
      </c>
      <c r="K154" s="52">
        <v>8489</v>
      </c>
      <c r="L154" s="52">
        <v>11898</v>
      </c>
      <c r="M154" s="52">
        <v>13880</v>
      </c>
      <c r="N154" s="52">
        <v>15091</v>
      </c>
      <c r="O154" s="52">
        <v>17789</v>
      </c>
      <c r="P154" s="52">
        <v>21743</v>
      </c>
      <c r="Q154" s="52">
        <v>26150</v>
      </c>
      <c r="R154" s="52">
        <v>30018</v>
      </c>
      <c r="S154" s="52">
        <v>34815</v>
      </c>
      <c r="T154" s="52">
        <v>39681</v>
      </c>
      <c r="U154" s="52">
        <v>44631</v>
      </c>
      <c r="V154" s="52">
        <v>50484</v>
      </c>
      <c r="W154" s="52">
        <v>58429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16</v>
      </c>
      <c r="C158" s="52">
        <v>19</v>
      </c>
      <c r="D158" s="52">
        <v>30</v>
      </c>
      <c r="E158" s="52">
        <v>52</v>
      </c>
      <c r="F158" s="52">
        <v>83</v>
      </c>
      <c r="G158" s="52">
        <v>123</v>
      </c>
      <c r="H158" s="52">
        <v>168</v>
      </c>
      <c r="I158" s="52">
        <v>211</v>
      </c>
      <c r="J158" s="52">
        <v>241</v>
      </c>
      <c r="K158" s="52">
        <v>264</v>
      </c>
      <c r="L158" s="52">
        <v>299</v>
      </c>
      <c r="M158" s="52">
        <v>359</v>
      </c>
      <c r="N158" s="52">
        <v>423</v>
      </c>
      <c r="O158" s="52">
        <v>487</v>
      </c>
      <c r="P158" s="52">
        <v>561</v>
      </c>
      <c r="Q158" s="52">
        <v>645</v>
      </c>
      <c r="R158" s="52">
        <v>798</v>
      </c>
      <c r="S158" s="52">
        <v>971</v>
      </c>
      <c r="T158" s="52">
        <v>1079</v>
      </c>
      <c r="U158" s="52">
        <v>1244</v>
      </c>
      <c r="V158" s="52">
        <v>1382</v>
      </c>
      <c r="W158" s="52">
        <v>1543</v>
      </c>
      <c r="DA158" s="63" t="s">
        <v>1125</v>
      </c>
    </row>
    <row r="159" spans="1:105" ht="12" customHeight="1" x14ac:dyDescent="0.25">
      <c r="A159" s="109" t="s">
        <v>120</v>
      </c>
      <c r="B159" s="36">
        <v>1081</v>
      </c>
      <c r="C159" s="36">
        <v>1266</v>
      </c>
      <c r="D159" s="36">
        <v>2172</v>
      </c>
      <c r="E159" s="36">
        <v>3682</v>
      </c>
      <c r="F159" s="36">
        <v>5738</v>
      </c>
      <c r="G159" s="36">
        <v>8442</v>
      </c>
      <c r="H159" s="36">
        <v>11512</v>
      </c>
      <c r="I159" s="36">
        <v>14844</v>
      </c>
      <c r="J159" s="36">
        <v>17460</v>
      </c>
      <c r="K159" s="36">
        <v>19751</v>
      </c>
      <c r="L159" s="36">
        <v>21653</v>
      </c>
      <c r="M159" s="36">
        <v>24311</v>
      </c>
      <c r="N159" s="36">
        <v>27254</v>
      </c>
      <c r="O159" s="36">
        <v>30369</v>
      </c>
      <c r="P159" s="36">
        <v>34396</v>
      </c>
      <c r="Q159" s="36">
        <v>38266</v>
      </c>
      <c r="R159" s="36">
        <v>42926</v>
      </c>
      <c r="S159" s="36">
        <v>49508</v>
      </c>
      <c r="T159" s="36">
        <v>56737</v>
      </c>
      <c r="U159" s="36">
        <v>67984</v>
      </c>
      <c r="V159" s="36">
        <v>80177</v>
      </c>
      <c r="W159" s="36">
        <v>92076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97531</v>
      </c>
      <c r="C161" s="120">
        <v>98326</v>
      </c>
      <c r="D161" s="120">
        <v>99060</v>
      </c>
      <c r="E161" s="120">
        <v>105467</v>
      </c>
      <c r="F161" s="120">
        <v>114785</v>
      </c>
      <c r="G161" s="120">
        <v>123092</v>
      </c>
      <c r="H161" s="120">
        <v>134044</v>
      </c>
      <c r="I161" s="120">
        <v>134854</v>
      </c>
      <c r="J161" s="120">
        <v>134725</v>
      </c>
      <c r="K161" s="120">
        <v>134927</v>
      </c>
      <c r="L161" s="120">
        <v>135019</v>
      </c>
      <c r="M161" s="120">
        <v>139521</v>
      </c>
      <c r="N161" s="120">
        <v>141444</v>
      </c>
      <c r="O161" s="120">
        <v>139162</v>
      </c>
      <c r="P161" s="120">
        <v>136477</v>
      </c>
      <c r="Q161" s="120">
        <v>134562</v>
      </c>
      <c r="R161" s="120">
        <v>134431</v>
      </c>
      <c r="S161" s="120">
        <v>140185</v>
      </c>
      <c r="T161" s="120">
        <v>146236</v>
      </c>
      <c r="U161" s="120">
        <v>152911</v>
      </c>
      <c r="V161" s="120">
        <v>160279</v>
      </c>
      <c r="W161" s="120">
        <v>164402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97531</v>
      </c>
      <c r="C163" s="52">
        <v>98326</v>
      </c>
      <c r="D163" s="52">
        <v>99060</v>
      </c>
      <c r="E163" s="52">
        <v>105467</v>
      </c>
      <c r="F163" s="52">
        <v>114785</v>
      </c>
      <c r="G163" s="52">
        <v>123092</v>
      </c>
      <c r="H163" s="52">
        <v>134044</v>
      </c>
      <c r="I163" s="52">
        <v>134854</v>
      </c>
      <c r="J163" s="52">
        <v>134725</v>
      </c>
      <c r="K163" s="52">
        <v>134927</v>
      </c>
      <c r="L163" s="52">
        <v>135019</v>
      </c>
      <c r="M163" s="52">
        <v>139521</v>
      </c>
      <c r="N163" s="52">
        <v>141444</v>
      </c>
      <c r="O163" s="52">
        <v>139162</v>
      </c>
      <c r="P163" s="52">
        <v>136477</v>
      </c>
      <c r="Q163" s="52">
        <v>134562</v>
      </c>
      <c r="R163" s="52">
        <v>134431</v>
      </c>
      <c r="S163" s="52">
        <v>140185</v>
      </c>
      <c r="T163" s="52">
        <v>146236</v>
      </c>
      <c r="U163" s="52">
        <v>152911</v>
      </c>
      <c r="V163" s="52">
        <v>160279</v>
      </c>
      <c r="W163" s="52">
        <v>164402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2829</v>
      </c>
      <c r="C165" s="52">
        <v>2716</v>
      </c>
      <c r="D165" s="52">
        <v>2936</v>
      </c>
      <c r="E165" s="52">
        <v>3026</v>
      </c>
      <c r="F165" s="52">
        <v>3448</v>
      </c>
      <c r="G165" s="52">
        <v>4294</v>
      </c>
      <c r="H165" s="52">
        <v>5413</v>
      </c>
      <c r="I165" s="52">
        <v>6468</v>
      </c>
      <c r="J165" s="52">
        <v>7171</v>
      </c>
      <c r="K165" s="52">
        <v>7492</v>
      </c>
      <c r="L165" s="52">
        <v>7665</v>
      </c>
      <c r="M165" s="52">
        <v>7751</v>
      </c>
      <c r="N165" s="52">
        <v>7868</v>
      </c>
      <c r="O165" s="52">
        <v>7752</v>
      </c>
      <c r="P165" s="52">
        <v>7547</v>
      </c>
      <c r="Q165" s="52">
        <v>7220</v>
      </c>
      <c r="R165" s="52">
        <v>7074</v>
      </c>
      <c r="S165" s="52">
        <v>7202</v>
      </c>
      <c r="T165" s="52">
        <v>7722</v>
      </c>
      <c r="U165" s="52">
        <v>8272</v>
      </c>
      <c r="V165" s="52">
        <v>9681</v>
      </c>
      <c r="W165" s="52">
        <v>10682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6496</v>
      </c>
      <c r="C167" s="52">
        <v>6704</v>
      </c>
      <c r="D167" s="52">
        <v>7014</v>
      </c>
      <c r="E167" s="52">
        <v>7702</v>
      </c>
      <c r="F167" s="52">
        <v>8371</v>
      </c>
      <c r="G167" s="52">
        <v>9039</v>
      </c>
      <c r="H167" s="52">
        <v>9658</v>
      </c>
      <c r="I167" s="52">
        <v>9639</v>
      </c>
      <c r="J167" s="52">
        <v>9410</v>
      </c>
      <c r="K167" s="52">
        <v>9121</v>
      </c>
      <c r="L167" s="52">
        <v>9303</v>
      </c>
      <c r="M167" s="52">
        <v>9525</v>
      </c>
      <c r="N167" s="52">
        <v>9470</v>
      </c>
      <c r="O167" s="52">
        <v>9516</v>
      </c>
      <c r="P167" s="52">
        <v>9619</v>
      </c>
      <c r="Q167" s="52">
        <v>10177</v>
      </c>
      <c r="R167" s="52">
        <v>11730</v>
      </c>
      <c r="S167" s="52">
        <v>13522</v>
      </c>
      <c r="T167" s="52">
        <v>14902</v>
      </c>
      <c r="U167" s="52">
        <v>15434</v>
      </c>
      <c r="V167" s="52">
        <v>15943</v>
      </c>
      <c r="W167" s="52">
        <v>15682</v>
      </c>
      <c r="DA167" s="63" t="s">
        <v>1129</v>
      </c>
    </row>
    <row r="168" spans="1:105" ht="12" customHeight="1" x14ac:dyDescent="0.25">
      <c r="A168" s="97" t="s">
        <v>123</v>
      </c>
      <c r="B168" s="52">
        <v>1</v>
      </c>
      <c r="C168" s="52">
        <v>1</v>
      </c>
      <c r="D168" s="52">
        <v>1</v>
      </c>
      <c r="E168" s="52">
        <v>1</v>
      </c>
      <c r="F168" s="52">
        <v>3</v>
      </c>
      <c r="G168" s="52">
        <v>3</v>
      </c>
      <c r="H168" s="52">
        <v>6</v>
      </c>
      <c r="I168" s="52">
        <v>10</v>
      </c>
      <c r="J168" s="52">
        <v>22</v>
      </c>
      <c r="K168" s="52">
        <v>36</v>
      </c>
      <c r="L168" s="52">
        <v>52</v>
      </c>
      <c r="M168" s="52">
        <v>64</v>
      </c>
      <c r="N168" s="52">
        <v>67</v>
      </c>
      <c r="O168" s="52">
        <v>76</v>
      </c>
      <c r="P168" s="52">
        <v>80</v>
      </c>
      <c r="Q168" s="52">
        <v>78</v>
      </c>
      <c r="R168" s="52">
        <v>113</v>
      </c>
      <c r="S168" s="52">
        <v>128</v>
      </c>
      <c r="T168" s="52">
        <v>143</v>
      </c>
      <c r="U168" s="52">
        <v>138</v>
      </c>
      <c r="V168" s="52">
        <v>152</v>
      </c>
      <c r="W168" s="52">
        <v>138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90206</v>
      </c>
      <c r="C171" s="52">
        <v>90756</v>
      </c>
      <c r="D171" s="52">
        <v>90789</v>
      </c>
      <c r="E171" s="52">
        <v>95884</v>
      </c>
      <c r="F171" s="52">
        <v>103769</v>
      </c>
      <c r="G171" s="52">
        <v>109511</v>
      </c>
      <c r="H171" s="52">
        <v>117999</v>
      </c>
      <c r="I171" s="52">
        <v>113035</v>
      </c>
      <c r="J171" s="52">
        <v>99664</v>
      </c>
      <c r="K171" s="52">
        <v>84631</v>
      </c>
      <c r="L171" s="52">
        <v>66319</v>
      </c>
      <c r="M171" s="52">
        <v>60093</v>
      </c>
      <c r="N171" s="52">
        <v>57456</v>
      </c>
      <c r="O171" s="52">
        <v>48768</v>
      </c>
      <c r="P171" s="52">
        <v>42850</v>
      </c>
      <c r="Q171" s="52">
        <v>38618</v>
      </c>
      <c r="R171" s="52">
        <v>36527</v>
      </c>
      <c r="S171" s="52">
        <v>36189</v>
      </c>
      <c r="T171" s="52">
        <v>36209</v>
      </c>
      <c r="U171" s="52">
        <v>39911</v>
      </c>
      <c r="V171" s="52">
        <v>43396</v>
      </c>
      <c r="W171" s="52">
        <v>45044</v>
      </c>
      <c r="DA171" s="63" t="s">
        <v>1131</v>
      </c>
    </row>
    <row r="172" spans="1:105" ht="12" customHeight="1" x14ac:dyDescent="0.25">
      <c r="A172" s="97" t="s">
        <v>121</v>
      </c>
      <c r="B172" s="52">
        <v>828</v>
      </c>
      <c r="C172" s="52">
        <v>865</v>
      </c>
      <c r="D172" s="52">
        <v>1256</v>
      </c>
      <c r="E172" s="52">
        <v>1880</v>
      </c>
      <c r="F172" s="52">
        <v>2642</v>
      </c>
      <c r="G172" s="52">
        <v>4539</v>
      </c>
      <c r="H172" s="52">
        <v>6381</v>
      </c>
      <c r="I172" s="52">
        <v>12170</v>
      </c>
      <c r="J172" s="52">
        <v>25629</v>
      </c>
      <c r="K172" s="52">
        <v>41139</v>
      </c>
      <c r="L172" s="52">
        <v>59345</v>
      </c>
      <c r="M172" s="52">
        <v>69839</v>
      </c>
      <c r="N172" s="52">
        <v>74451</v>
      </c>
      <c r="O172" s="52">
        <v>80802</v>
      </c>
      <c r="P172" s="52">
        <v>83928</v>
      </c>
      <c r="Q172" s="52">
        <v>85689</v>
      </c>
      <c r="R172" s="52">
        <v>86061</v>
      </c>
      <c r="S172" s="52">
        <v>90346</v>
      </c>
      <c r="T172" s="52">
        <v>94982</v>
      </c>
      <c r="U172" s="52">
        <v>97428</v>
      </c>
      <c r="V172" s="52">
        <v>100788</v>
      </c>
      <c r="W172" s="52">
        <v>103538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1443</v>
      </c>
      <c r="C176" s="52">
        <v>1432</v>
      </c>
      <c r="D176" s="52">
        <v>1426</v>
      </c>
      <c r="E176" s="52">
        <v>1512</v>
      </c>
      <c r="F176" s="52">
        <v>1668</v>
      </c>
      <c r="G176" s="52">
        <v>1786</v>
      </c>
      <c r="H176" s="52">
        <v>1966</v>
      </c>
      <c r="I176" s="52">
        <v>1954</v>
      </c>
      <c r="J176" s="52">
        <v>1929</v>
      </c>
      <c r="K176" s="52">
        <v>1886</v>
      </c>
      <c r="L176" s="52">
        <v>1927</v>
      </c>
      <c r="M176" s="52">
        <v>2097</v>
      </c>
      <c r="N176" s="52">
        <v>2190</v>
      </c>
      <c r="O176" s="52">
        <v>2199</v>
      </c>
      <c r="P176" s="52">
        <v>2186</v>
      </c>
      <c r="Q176" s="52">
        <v>2207</v>
      </c>
      <c r="R176" s="52">
        <v>2409</v>
      </c>
      <c r="S176" s="52">
        <v>2652</v>
      </c>
      <c r="T176" s="52">
        <v>2728</v>
      </c>
      <c r="U176" s="52">
        <v>2787</v>
      </c>
      <c r="V176" s="52">
        <v>2806</v>
      </c>
      <c r="W176" s="52">
        <v>2825</v>
      </c>
      <c r="DA176" s="63" t="s">
        <v>1133</v>
      </c>
    </row>
    <row r="177" spans="1:105" ht="12" customHeight="1" x14ac:dyDescent="0.25">
      <c r="A177" s="109" t="s">
        <v>120</v>
      </c>
      <c r="B177" s="36">
        <v>96088</v>
      </c>
      <c r="C177" s="36">
        <v>96894</v>
      </c>
      <c r="D177" s="36">
        <v>97634</v>
      </c>
      <c r="E177" s="36">
        <v>103955</v>
      </c>
      <c r="F177" s="36">
        <v>113117</v>
      </c>
      <c r="G177" s="36">
        <v>121306</v>
      </c>
      <c r="H177" s="36">
        <v>132078</v>
      </c>
      <c r="I177" s="36">
        <v>132900</v>
      </c>
      <c r="J177" s="36">
        <v>132796</v>
      </c>
      <c r="K177" s="36">
        <v>133041</v>
      </c>
      <c r="L177" s="36">
        <v>133092</v>
      </c>
      <c r="M177" s="36">
        <v>137424</v>
      </c>
      <c r="N177" s="36">
        <v>139254</v>
      </c>
      <c r="O177" s="36">
        <v>136963</v>
      </c>
      <c r="P177" s="36">
        <v>134291</v>
      </c>
      <c r="Q177" s="36">
        <v>132355</v>
      </c>
      <c r="R177" s="36">
        <v>132022</v>
      </c>
      <c r="S177" s="36">
        <v>137533</v>
      </c>
      <c r="T177" s="36">
        <v>143508</v>
      </c>
      <c r="U177" s="36">
        <v>150124</v>
      </c>
      <c r="V177" s="36">
        <v>157473</v>
      </c>
      <c r="W177" s="36">
        <v>161577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28804</v>
      </c>
      <c r="D5" s="52">
        <v>28809</v>
      </c>
      <c r="E5" s="52">
        <v>28832</v>
      </c>
      <c r="F5" s="52">
        <v>28896</v>
      </c>
      <c r="G5" s="52">
        <v>29026</v>
      </c>
      <c r="H5" s="52">
        <v>29238</v>
      </c>
      <c r="I5" s="52">
        <v>29568</v>
      </c>
      <c r="J5" s="52">
        <v>30062</v>
      </c>
      <c r="K5" s="52">
        <v>30760</v>
      </c>
      <c r="L5" s="52">
        <v>31722</v>
      </c>
      <c r="M5" s="52">
        <v>32992</v>
      </c>
      <c r="N5" s="52">
        <v>34642</v>
      </c>
      <c r="O5" s="52">
        <v>30965</v>
      </c>
      <c r="P5" s="52">
        <v>10513</v>
      </c>
      <c r="Q5" s="52">
        <v>13705</v>
      </c>
      <c r="R5" s="52">
        <v>17489</v>
      </c>
      <c r="S5" s="52">
        <v>25927</v>
      </c>
      <c r="T5" s="52">
        <v>20185</v>
      </c>
      <c r="U5" s="52">
        <v>26417</v>
      </c>
      <c r="V5" s="52">
        <v>29825</v>
      </c>
      <c r="W5" s="52">
        <v>32249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334</v>
      </c>
      <c r="D8" s="52">
        <v>334</v>
      </c>
      <c r="E8" s="52">
        <v>340</v>
      </c>
      <c r="F8" s="52">
        <v>348</v>
      </c>
      <c r="G8" s="52">
        <v>369</v>
      </c>
      <c r="H8" s="52">
        <v>406</v>
      </c>
      <c r="I8" s="52">
        <v>262</v>
      </c>
      <c r="J8" s="52">
        <v>204</v>
      </c>
      <c r="K8" s="52">
        <v>322</v>
      </c>
      <c r="L8" s="52">
        <v>380</v>
      </c>
      <c r="M8" s="52">
        <v>389</v>
      </c>
      <c r="N8" s="52">
        <v>502</v>
      </c>
      <c r="O8" s="52">
        <v>679</v>
      </c>
      <c r="P8" s="52">
        <v>725</v>
      </c>
      <c r="Q8" s="52">
        <v>804</v>
      </c>
      <c r="R8" s="52">
        <v>865</v>
      </c>
      <c r="S8" s="52">
        <v>989</v>
      </c>
      <c r="T8" s="52">
        <v>1073</v>
      </c>
      <c r="U8" s="52">
        <v>1154</v>
      </c>
      <c r="V8" s="52">
        <v>1265</v>
      </c>
      <c r="W8" s="52">
        <v>1200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16757</v>
      </c>
      <c r="D10" s="52">
        <v>16760</v>
      </c>
      <c r="E10" s="52">
        <v>16772</v>
      </c>
      <c r="F10" s="52">
        <v>16809</v>
      </c>
      <c r="G10" s="52">
        <v>16874</v>
      </c>
      <c r="H10" s="52">
        <v>16990</v>
      </c>
      <c r="I10" s="52">
        <v>17170</v>
      </c>
      <c r="J10" s="52">
        <v>24510</v>
      </c>
      <c r="K10" s="52">
        <v>23679</v>
      </c>
      <c r="L10" s="52">
        <v>24672</v>
      </c>
      <c r="M10" s="52">
        <v>26198</v>
      </c>
      <c r="N10" s="52">
        <v>28591</v>
      </c>
      <c r="O10" s="52">
        <v>25144</v>
      </c>
      <c r="P10" s="52">
        <v>5413</v>
      </c>
      <c r="Q10" s="52">
        <v>11500</v>
      </c>
      <c r="R10" s="52">
        <v>17853</v>
      </c>
      <c r="S10" s="52">
        <v>26116</v>
      </c>
      <c r="T10" s="52">
        <v>19239</v>
      </c>
      <c r="U10" s="52">
        <v>18489</v>
      </c>
      <c r="V10" s="52">
        <v>16354</v>
      </c>
      <c r="W10" s="52">
        <v>14174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1605</v>
      </c>
      <c r="D11" s="52">
        <v>1608</v>
      </c>
      <c r="E11" s="52">
        <v>1626</v>
      </c>
      <c r="F11" s="52">
        <v>1682</v>
      </c>
      <c r="G11" s="52">
        <v>1785</v>
      </c>
      <c r="H11" s="52">
        <v>1963</v>
      </c>
      <c r="I11" s="52">
        <v>1261</v>
      </c>
      <c r="J11" s="52">
        <v>1071</v>
      </c>
      <c r="K11" s="52">
        <v>1522</v>
      </c>
      <c r="L11" s="52">
        <v>1545</v>
      </c>
      <c r="M11" s="52">
        <v>1505</v>
      </c>
      <c r="N11" s="52">
        <v>1576</v>
      </c>
      <c r="O11" s="52">
        <v>1633</v>
      </c>
      <c r="P11" s="52">
        <v>1539</v>
      </c>
      <c r="Q11" s="52">
        <v>1569</v>
      </c>
      <c r="R11" s="52">
        <v>1731</v>
      </c>
      <c r="S11" s="52">
        <v>2149</v>
      </c>
      <c r="T11" s="52">
        <v>2381</v>
      </c>
      <c r="U11" s="52">
        <v>2800</v>
      </c>
      <c r="V11" s="52">
        <v>2977</v>
      </c>
      <c r="W11" s="52">
        <v>3077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1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2</v>
      </c>
      <c r="N12" s="52">
        <v>5</v>
      </c>
      <c r="O12" s="52">
        <v>5</v>
      </c>
      <c r="P12" s="52">
        <v>10</v>
      </c>
      <c r="Q12" s="52">
        <v>9</v>
      </c>
      <c r="R12" s="52">
        <v>17</v>
      </c>
      <c r="S12" s="52">
        <v>15</v>
      </c>
      <c r="T12" s="52">
        <v>16</v>
      </c>
      <c r="U12" s="52">
        <v>15</v>
      </c>
      <c r="V12" s="52">
        <v>22</v>
      </c>
      <c r="W12" s="52">
        <v>33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22284</v>
      </c>
      <c r="D15" s="52">
        <v>22317</v>
      </c>
      <c r="E15" s="52">
        <v>22547</v>
      </c>
      <c r="F15" s="52">
        <v>23174</v>
      </c>
      <c r="G15" s="52">
        <v>24380</v>
      </c>
      <c r="H15" s="52">
        <v>26386</v>
      </c>
      <c r="I15" s="52">
        <v>16083</v>
      </c>
      <c r="J15" s="52">
        <v>12479</v>
      </c>
      <c r="K15" s="52">
        <v>17741</v>
      </c>
      <c r="L15" s="52">
        <v>17536</v>
      </c>
      <c r="M15" s="52">
        <v>17054</v>
      </c>
      <c r="N15" s="52">
        <v>16904</v>
      </c>
      <c r="O15" s="52">
        <v>15166</v>
      </c>
      <c r="P15" s="52">
        <v>11193</v>
      </c>
      <c r="Q15" s="52">
        <v>6678</v>
      </c>
      <c r="R15" s="52">
        <v>5509</v>
      </c>
      <c r="S15" s="52">
        <v>8607</v>
      </c>
      <c r="T15" s="52">
        <v>11611</v>
      </c>
      <c r="U15" s="52">
        <v>16249</v>
      </c>
      <c r="V15" s="52">
        <v>14224</v>
      </c>
      <c r="W15" s="52">
        <v>7745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205</v>
      </c>
      <c r="D16" s="52">
        <v>204</v>
      </c>
      <c r="E16" s="52">
        <v>208</v>
      </c>
      <c r="F16" s="52">
        <v>219</v>
      </c>
      <c r="G16" s="52">
        <v>254</v>
      </c>
      <c r="H16" s="52">
        <v>307</v>
      </c>
      <c r="I16" s="52">
        <v>295</v>
      </c>
      <c r="J16" s="52">
        <v>444</v>
      </c>
      <c r="K16" s="52">
        <v>797</v>
      </c>
      <c r="L16" s="52">
        <v>1570</v>
      </c>
      <c r="M16" s="52">
        <v>2768</v>
      </c>
      <c r="N16" s="52">
        <v>4681</v>
      </c>
      <c r="O16" s="52">
        <v>7444</v>
      </c>
      <c r="P16" s="52">
        <v>10819</v>
      </c>
      <c r="Q16" s="52">
        <v>15530</v>
      </c>
      <c r="R16" s="52">
        <v>18757</v>
      </c>
      <c r="S16" s="52">
        <v>20462</v>
      </c>
      <c r="T16" s="52">
        <v>18585</v>
      </c>
      <c r="U16" s="52">
        <v>19248</v>
      </c>
      <c r="V16" s="52">
        <v>20614</v>
      </c>
      <c r="W16" s="52">
        <v>22829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852</v>
      </c>
      <c r="D21" s="52">
        <v>854</v>
      </c>
      <c r="E21" s="52">
        <v>861</v>
      </c>
      <c r="F21" s="52">
        <v>882</v>
      </c>
      <c r="G21" s="52">
        <v>926</v>
      </c>
      <c r="H21" s="52">
        <v>999</v>
      </c>
      <c r="I21" s="52">
        <v>597</v>
      </c>
      <c r="J21" s="52">
        <v>547</v>
      </c>
      <c r="K21" s="52">
        <v>638</v>
      </c>
      <c r="L21" s="52">
        <v>677</v>
      </c>
      <c r="M21" s="52">
        <v>738</v>
      </c>
      <c r="N21" s="52">
        <v>832</v>
      </c>
      <c r="O21" s="52">
        <v>827</v>
      </c>
      <c r="P21" s="52">
        <v>564</v>
      </c>
      <c r="Q21" s="52">
        <v>679</v>
      </c>
      <c r="R21" s="52">
        <v>776</v>
      </c>
      <c r="S21" s="52">
        <v>959</v>
      </c>
      <c r="T21" s="52">
        <v>1030</v>
      </c>
      <c r="U21" s="52">
        <v>1145</v>
      </c>
      <c r="V21" s="52">
        <v>1089</v>
      </c>
      <c r="W21" s="52">
        <v>974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56756</v>
      </c>
      <c r="D22" s="36">
        <v>56840</v>
      </c>
      <c r="E22" s="36">
        <v>57422</v>
      </c>
      <c r="F22" s="36">
        <v>58999</v>
      </c>
      <c r="G22" s="36">
        <v>62062</v>
      </c>
      <c r="H22" s="36">
        <v>67175</v>
      </c>
      <c r="I22" s="36">
        <v>40946</v>
      </c>
      <c r="J22" s="36">
        <v>38498</v>
      </c>
      <c r="K22" s="36">
        <v>44260</v>
      </c>
      <c r="L22" s="36">
        <v>46588</v>
      </c>
      <c r="M22" s="36">
        <v>50000</v>
      </c>
      <c r="N22" s="36">
        <v>56270</v>
      </c>
      <c r="O22" s="36">
        <v>56884</v>
      </c>
      <c r="P22" s="36">
        <v>40523</v>
      </c>
      <c r="Q22" s="36">
        <v>47689</v>
      </c>
      <c r="R22" s="36">
        <v>53136</v>
      </c>
      <c r="S22" s="36">
        <v>60470</v>
      </c>
      <c r="T22" s="36">
        <v>59527</v>
      </c>
      <c r="U22" s="36">
        <v>64623</v>
      </c>
      <c r="V22" s="36">
        <v>62945</v>
      </c>
      <c r="W22" s="36">
        <v>55799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2354</v>
      </c>
      <c r="D26" s="52">
        <v>2355</v>
      </c>
      <c r="E26" s="52">
        <v>2356</v>
      </c>
      <c r="F26" s="52">
        <v>2359</v>
      </c>
      <c r="G26" s="52">
        <v>2370</v>
      </c>
      <c r="H26" s="52">
        <v>2381</v>
      </c>
      <c r="I26" s="52">
        <v>2403</v>
      </c>
      <c r="J26" s="52">
        <v>2434</v>
      </c>
      <c r="K26" s="52">
        <v>2476</v>
      </c>
      <c r="L26" s="52">
        <v>2534</v>
      </c>
      <c r="M26" s="52">
        <v>2602</v>
      </c>
      <c r="N26" s="52">
        <v>2693</v>
      </c>
      <c r="O26" s="52">
        <v>2337</v>
      </c>
      <c r="P26" s="52">
        <v>598</v>
      </c>
      <c r="Q26" s="52">
        <v>784</v>
      </c>
      <c r="R26" s="52">
        <v>1000</v>
      </c>
      <c r="S26" s="52">
        <v>1272</v>
      </c>
      <c r="T26" s="52">
        <v>1348</v>
      </c>
      <c r="U26" s="52">
        <v>1629</v>
      </c>
      <c r="V26" s="52">
        <v>1893</v>
      </c>
      <c r="W26" s="52">
        <v>2072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27</v>
      </c>
      <c r="D29" s="52">
        <v>28</v>
      </c>
      <c r="E29" s="52">
        <v>27</v>
      </c>
      <c r="F29" s="52">
        <v>28</v>
      </c>
      <c r="G29" s="52">
        <v>30</v>
      </c>
      <c r="H29" s="52">
        <v>32</v>
      </c>
      <c r="I29" s="52">
        <v>19</v>
      </c>
      <c r="J29" s="52">
        <v>12</v>
      </c>
      <c r="K29" s="52">
        <v>29</v>
      </c>
      <c r="L29" s="52">
        <v>24</v>
      </c>
      <c r="M29" s="52">
        <v>22</v>
      </c>
      <c r="N29" s="52">
        <v>30</v>
      </c>
      <c r="O29" s="52">
        <v>39</v>
      </c>
      <c r="P29" s="52">
        <v>33</v>
      </c>
      <c r="Q29" s="52">
        <v>36</v>
      </c>
      <c r="R29" s="52">
        <v>35</v>
      </c>
      <c r="S29" s="52">
        <v>50</v>
      </c>
      <c r="T29" s="52">
        <v>70</v>
      </c>
      <c r="U29" s="52">
        <v>87</v>
      </c>
      <c r="V29" s="52">
        <v>111</v>
      </c>
      <c r="W29" s="52">
        <v>119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314</v>
      </c>
      <c r="D31" s="52">
        <v>313</v>
      </c>
      <c r="E31" s="52">
        <v>319</v>
      </c>
      <c r="F31" s="52">
        <v>325</v>
      </c>
      <c r="G31" s="52">
        <v>345</v>
      </c>
      <c r="H31" s="52">
        <v>378</v>
      </c>
      <c r="I31" s="52">
        <v>231</v>
      </c>
      <c r="J31" s="52">
        <v>228</v>
      </c>
      <c r="K31" s="52">
        <v>250</v>
      </c>
      <c r="L31" s="52">
        <v>248</v>
      </c>
      <c r="M31" s="52">
        <v>261</v>
      </c>
      <c r="N31" s="52">
        <v>271</v>
      </c>
      <c r="O31" s="52">
        <v>253</v>
      </c>
      <c r="P31" s="52">
        <v>127</v>
      </c>
      <c r="Q31" s="52">
        <v>142</v>
      </c>
      <c r="R31" s="52">
        <v>201</v>
      </c>
      <c r="S31" s="52">
        <v>275</v>
      </c>
      <c r="T31" s="52">
        <v>354</v>
      </c>
      <c r="U31" s="52">
        <v>397</v>
      </c>
      <c r="V31" s="52">
        <v>469</v>
      </c>
      <c r="W31" s="52">
        <v>523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1</v>
      </c>
      <c r="S32" s="52">
        <v>2</v>
      </c>
      <c r="T32" s="52">
        <v>2</v>
      </c>
      <c r="U32" s="52">
        <v>1</v>
      </c>
      <c r="V32" s="52">
        <v>2</v>
      </c>
      <c r="W32" s="52">
        <v>2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4355</v>
      </c>
      <c r="D35" s="52">
        <v>4361</v>
      </c>
      <c r="E35" s="52">
        <v>4405</v>
      </c>
      <c r="F35" s="52">
        <v>4514</v>
      </c>
      <c r="G35" s="52">
        <v>4722</v>
      </c>
      <c r="H35" s="52">
        <v>5072</v>
      </c>
      <c r="I35" s="52">
        <v>2994</v>
      </c>
      <c r="J35" s="52">
        <v>2656</v>
      </c>
      <c r="K35" s="52">
        <v>2981</v>
      </c>
      <c r="L35" s="52">
        <v>2884</v>
      </c>
      <c r="M35" s="52">
        <v>3090</v>
      </c>
      <c r="N35" s="52">
        <v>3215</v>
      </c>
      <c r="O35" s="52">
        <v>2692</v>
      </c>
      <c r="P35" s="52">
        <v>790</v>
      </c>
      <c r="Q35" s="52">
        <v>552</v>
      </c>
      <c r="R35" s="52">
        <v>643</v>
      </c>
      <c r="S35" s="52">
        <v>1059</v>
      </c>
      <c r="T35" s="52">
        <v>1468</v>
      </c>
      <c r="U35" s="52">
        <v>2108</v>
      </c>
      <c r="V35" s="52">
        <v>1982</v>
      </c>
      <c r="W35" s="52">
        <v>1186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40</v>
      </c>
      <c r="D36" s="52">
        <v>40</v>
      </c>
      <c r="E36" s="52">
        <v>40</v>
      </c>
      <c r="F36" s="52">
        <v>42</v>
      </c>
      <c r="G36" s="52">
        <v>48</v>
      </c>
      <c r="H36" s="52">
        <v>58</v>
      </c>
      <c r="I36" s="52">
        <v>48</v>
      </c>
      <c r="J36" s="52">
        <v>118</v>
      </c>
      <c r="K36" s="52">
        <v>131</v>
      </c>
      <c r="L36" s="52">
        <v>216</v>
      </c>
      <c r="M36" s="52">
        <v>341</v>
      </c>
      <c r="N36" s="52">
        <v>544</v>
      </c>
      <c r="O36" s="52">
        <v>827</v>
      </c>
      <c r="P36" s="52">
        <v>952</v>
      </c>
      <c r="Q36" s="52">
        <v>1473</v>
      </c>
      <c r="R36" s="52">
        <v>2035</v>
      </c>
      <c r="S36" s="52">
        <v>2530</v>
      </c>
      <c r="T36" s="52">
        <v>2734</v>
      </c>
      <c r="U36" s="52">
        <v>2688</v>
      </c>
      <c r="V36" s="52">
        <v>3188</v>
      </c>
      <c r="W36" s="52">
        <v>3791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70</v>
      </c>
      <c r="D40" s="52">
        <v>69</v>
      </c>
      <c r="E40" s="52">
        <v>70</v>
      </c>
      <c r="F40" s="52">
        <v>73</v>
      </c>
      <c r="G40" s="52">
        <v>75</v>
      </c>
      <c r="H40" s="52">
        <v>80</v>
      </c>
      <c r="I40" s="52">
        <v>47</v>
      </c>
      <c r="J40" s="52">
        <v>43</v>
      </c>
      <c r="K40" s="52">
        <v>48</v>
      </c>
      <c r="L40" s="52">
        <v>48</v>
      </c>
      <c r="M40" s="52">
        <v>49</v>
      </c>
      <c r="N40" s="52">
        <v>60</v>
      </c>
      <c r="O40" s="52">
        <v>53</v>
      </c>
      <c r="P40" s="52">
        <v>23</v>
      </c>
      <c r="Q40" s="52">
        <v>21</v>
      </c>
      <c r="R40" s="52">
        <v>45</v>
      </c>
      <c r="S40" s="52">
        <v>60</v>
      </c>
      <c r="T40" s="52">
        <v>73</v>
      </c>
      <c r="U40" s="52">
        <v>85</v>
      </c>
      <c r="V40" s="52">
        <v>92</v>
      </c>
      <c r="W40" s="52">
        <v>104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4639</v>
      </c>
      <c r="D41" s="36">
        <v>4646</v>
      </c>
      <c r="E41" s="36">
        <v>4691</v>
      </c>
      <c r="F41" s="36">
        <v>4814</v>
      </c>
      <c r="G41" s="36">
        <v>5040</v>
      </c>
      <c r="H41" s="36">
        <v>5422</v>
      </c>
      <c r="I41" s="36">
        <v>3234</v>
      </c>
      <c r="J41" s="36">
        <v>2961</v>
      </c>
      <c r="K41" s="36">
        <v>3319</v>
      </c>
      <c r="L41" s="36">
        <v>3307</v>
      </c>
      <c r="M41" s="36">
        <v>3636</v>
      </c>
      <c r="N41" s="36">
        <v>3980</v>
      </c>
      <c r="O41" s="36">
        <v>3713</v>
      </c>
      <c r="P41" s="36">
        <v>1858</v>
      </c>
      <c r="Q41" s="36">
        <v>2153</v>
      </c>
      <c r="R41" s="36">
        <v>2830</v>
      </c>
      <c r="S41" s="36">
        <v>3802</v>
      </c>
      <c r="T41" s="36">
        <v>4492</v>
      </c>
      <c r="U41" s="36">
        <v>5110</v>
      </c>
      <c r="V41" s="36">
        <v>5543</v>
      </c>
      <c r="W41" s="36">
        <v>5411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43171</v>
      </c>
      <c r="D45" s="52">
        <v>43190</v>
      </c>
      <c r="E45" s="52">
        <v>43324</v>
      </c>
      <c r="F45" s="52">
        <v>43677</v>
      </c>
      <c r="G45" s="52">
        <v>44346</v>
      </c>
      <c r="H45" s="52">
        <v>45413</v>
      </c>
      <c r="I45" s="52">
        <v>46977</v>
      </c>
      <c r="J45" s="52">
        <v>49119</v>
      </c>
      <c r="K45" s="52">
        <v>51958</v>
      </c>
      <c r="L45" s="52">
        <v>55643</v>
      </c>
      <c r="M45" s="52">
        <v>60277</v>
      </c>
      <c r="N45" s="52">
        <v>65968</v>
      </c>
      <c r="O45" s="52">
        <v>64112</v>
      </c>
      <c r="P45" s="52">
        <v>37492</v>
      </c>
      <c r="Q45" s="52">
        <v>46587</v>
      </c>
      <c r="R45" s="52">
        <v>56926</v>
      </c>
      <c r="S45" s="52">
        <v>68577</v>
      </c>
      <c r="T45" s="52">
        <v>66042</v>
      </c>
      <c r="U45" s="52">
        <v>64142</v>
      </c>
      <c r="V45" s="52">
        <v>63286</v>
      </c>
      <c r="W45" s="52">
        <v>66260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501</v>
      </c>
      <c r="D48" s="52">
        <v>502</v>
      </c>
      <c r="E48" s="52">
        <v>508</v>
      </c>
      <c r="F48" s="52">
        <v>532</v>
      </c>
      <c r="G48" s="52">
        <v>579</v>
      </c>
      <c r="H48" s="52">
        <v>669</v>
      </c>
      <c r="I48" s="52">
        <v>517</v>
      </c>
      <c r="J48" s="52">
        <v>546</v>
      </c>
      <c r="K48" s="52">
        <v>876</v>
      </c>
      <c r="L48" s="52">
        <v>1162</v>
      </c>
      <c r="M48" s="52">
        <v>1303</v>
      </c>
      <c r="N48" s="52">
        <v>1510</v>
      </c>
      <c r="O48" s="52">
        <v>1769</v>
      </c>
      <c r="P48" s="52">
        <v>1746</v>
      </c>
      <c r="Q48" s="52">
        <v>1865</v>
      </c>
      <c r="R48" s="52">
        <v>1794</v>
      </c>
      <c r="S48" s="52">
        <v>1795</v>
      </c>
      <c r="T48" s="52">
        <v>1617</v>
      </c>
      <c r="U48" s="52">
        <v>1432</v>
      </c>
      <c r="V48" s="52">
        <v>1385</v>
      </c>
      <c r="W48" s="52">
        <v>1479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37425</v>
      </c>
      <c r="D50" s="52">
        <v>37443</v>
      </c>
      <c r="E50" s="52">
        <v>37560</v>
      </c>
      <c r="F50" s="52">
        <v>37873</v>
      </c>
      <c r="G50" s="52">
        <v>38467</v>
      </c>
      <c r="H50" s="52">
        <v>39409</v>
      </c>
      <c r="I50" s="52">
        <v>41633</v>
      </c>
      <c r="J50" s="52">
        <v>47938</v>
      </c>
      <c r="K50" s="52">
        <v>50213</v>
      </c>
      <c r="L50" s="52">
        <v>53888</v>
      </c>
      <c r="M50" s="52">
        <v>58509</v>
      </c>
      <c r="N50" s="52">
        <v>64666</v>
      </c>
      <c r="O50" s="52">
        <v>63617</v>
      </c>
      <c r="P50" s="52">
        <v>37073</v>
      </c>
      <c r="Q50" s="52">
        <v>45980</v>
      </c>
      <c r="R50" s="52">
        <v>54960</v>
      </c>
      <c r="S50" s="52">
        <v>67442</v>
      </c>
      <c r="T50" s="52">
        <v>65364</v>
      </c>
      <c r="U50" s="52">
        <v>63631</v>
      </c>
      <c r="V50" s="52">
        <v>62630</v>
      </c>
      <c r="W50" s="52">
        <v>65464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3</v>
      </c>
      <c r="D51" s="52">
        <v>4</v>
      </c>
      <c r="E51" s="52">
        <v>3</v>
      </c>
      <c r="F51" s="52">
        <v>3</v>
      </c>
      <c r="G51" s="52">
        <v>4</v>
      </c>
      <c r="H51" s="52">
        <v>3</v>
      </c>
      <c r="I51" s="52">
        <v>4</v>
      </c>
      <c r="J51" s="52">
        <v>5</v>
      </c>
      <c r="K51" s="52">
        <v>10</v>
      </c>
      <c r="L51" s="52">
        <v>16</v>
      </c>
      <c r="M51" s="52">
        <v>26</v>
      </c>
      <c r="N51" s="52">
        <v>47</v>
      </c>
      <c r="O51" s="52">
        <v>83</v>
      </c>
      <c r="P51" s="52">
        <v>116</v>
      </c>
      <c r="Q51" s="52">
        <v>171</v>
      </c>
      <c r="R51" s="52">
        <v>219</v>
      </c>
      <c r="S51" s="52">
        <v>338</v>
      </c>
      <c r="T51" s="52">
        <v>403</v>
      </c>
      <c r="U51" s="52">
        <v>447</v>
      </c>
      <c r="V51" s="52">
        <v>510</v>
      </c>
      <c r="W51" s="52">
        <v>546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11380</v>
      </c>
      <c r="D54" s="52">
        <v>11409</v>
      </c>
      <c r="E54" s="52">
        <v>11603</v>
      </c>
      <c r="F54" s="52">
        <v>12127</v>
      </c>
      <c r="G54" s="52">
        <v>13135</v>
      </c>
      <c r="H54" s="52">
        <v>14781</v>
      </c>
      <c r="I54" s="52">
        <v>10397</v>
      </c>
      <c r="J54" s="52">
        <v>9266</v>
      </c>
      <c r="K54" s="52">
        <v>13739</v>
      </c>
      <c r="L54" s="52">
        <v>13235</v>
      </c>
      <c r="M54" s="52">
        <v>18242</v>
      </c>
      <c r="N54" s="52">
        <v>20948</v>
      </c>
      <c r="O54" s="52">
        <v>4843</v>
      </c>
      <c r="P54" s="52">
        <v>205</v>
      </c>
      <c r="Q54" s="52">
        <v>300</v>
      </c>
      <c r="R54" s="52">
        <v>423</v>
      </c>
      <c r="S54" s="52">
        <v>563</v>
      </c>
      <c r="T54" s="52">
        <v>10</v>
      </c>
      <c r="U54" s="52">
        <v>49</v>
      </c>
      <c r="V54" s="52">
        <v>112</v>
      </c>
      <c r="W54" s="52">
        <v>227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105</v>
      </c>
      <c r="D55" s="52">
        <v>104</v>
      </c>
      <c r="E55" s="52">
        <v>108</v>
      </c>
      <c r="F55" s="52">
        <v>119</v>
      </c>
      <c r="G55" s="52">
        <v>143</v>
      </c>
      <c r="H55" s="52">
        <v>188</v>
      </c>
      <c r="I55" s="52">
        <v>208</v>
      </c>
      <c r="J55" s="52">
        <v>310</v>
      </c>
      <c r="K55" s="52">
        <v>590</v>
      </c>
      <c r="L55" s="52">
        <v>1097</v>
      </c>
      <c r="M55" s="52">
        <v>2192</v>
      </c>
      <c r="N55" s="52">
        <v>5156</v>
      </c>
      <c r="O55" s="52">
        <v>11571</v>
      </c>
      <c r="P55" s="52">
        <v>6519</v>
      </c>
      <c r="Q55" s="52">
        <v>3225</v>
      </c>
      <c r="R55" s="52">
        <v>5819</v>
      </c>
      <c r="S55" s="52">
        <v>6190</v>
      </c>
      <c r="T55" s="52">
        <v>2266</v>
      </c>
      <c r="U55" s="52">
        <v>542</v>
      </c>
      <c r="V55" s="52">
        <v>1077</v>
      </c>
      <c r="W55" s="52">
        <v>1824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1277</v>
      </c>
      <c r="D59" s="52">
        <v>1281</v>
      </c>
      <c r="E59" s="52">
        <v>1302</v>
      </c>
      <c r="F59" s="52">
        <v>1363</v>
      </c>
      <c r="G59" s="52">
        <v>1480</v>
      </c>
      <c r="H59" s="52">
        <v>1670</v>
      </c>
      <c r="I59" s="52">
        <v>1197</v>
      </c>
      <c r="J59" s="52">
        <v>1288</v>
      </c>
      <c r="K59" s="52">
        <v>1621</v>
      </c>
      <c r="L59" s="52">
        <v>1662</v>
      </c>
      <c r="M59" s="52">
        <v>1713</v>
      </c>
      <c r="N59" s="52">
        <v>1793</v>
      </c>
      <c r="O59" s="52">
        <v>1842</v>
      </c>
      <c r="P59" s="52">
        <v>1430</v>
      </c>
      <c r="Q59" s="52">
        <v>1647</v>
      </c>
      <c r="R59" s="52">
        <v>1738</v>
      </c>
      <c r="S59" s="52">
        <v>1883</v>
      </c>
      <c r="T59" s="52">
        <v>1852</v>
      </c>
      <c r="U59" s="52">
        <v>1797</v>
      </c>
      <c r="V59" s="52">
        <v>1932</v>
      </c>
      <c r="W59" s="52">
        <v>2193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85065</v>
      </c>
      <c r="D60" s="36">
        <v>85299</v>
      </c>
      <c r="E60" s="36">
        <v>86930</v>
      </c>
      <c r="F60" s="36">
        <v>91308</v>
      </c>
      <c r="G60" s="36">
        <v>99709</v>
      </c>
      <c r="H60" s="36">
        <v>113339</v>
      </c>
      <c r="I60" s="36">
        <v>82597</v>
      </c>
      <c r="J60" s="36">
        <v>90441</v>
      </c>
      <c r="K60" s="36">
        <v>114157</v>
      </c>
      <c r="L60" s="36">
        <v>114291</v>
      </c>
      <c r="M60" s="36">
        <v>116659</v>
      </c>
      <c r="N60" s="36">
        <v>122149</v>
      </c>
      <c r="O60" s="36">
        <v>128675</v>
      </c>
      <c r="P60" s="36">
        <v>104389</v>
      </c>
      <c r="Q60" s="36">
        <v>121375</v>
      </c>
      <c r="R60" s="36">
        <v>124935</v>
      </c>
      <c r="S60" s="36">
        <v>123881</v>
      </c>
      <c r="T60" s="36">
        <v>105902</v>
      </c>
      <c r="U60" s="36">
        <v>98227</v>
      </c>
      <c r="V60" s="36">
        <v>105633</v>
      </c>
      <c r="W60" s="36">
        <v>117926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18567</v>
      </c>
      <c r="D64" s="52">
        <v>18575</v>
      </c>
      <c r="E64" s="52">
        <v>18621</v>
      </c>
      <c r="F64" s="52">
        <v>18764</v>
      </c>
      <c r="G64" s="52">
        <v>19053</v>
      </c>
      <c r="H64" s="52">
        <v>19549</v>
      </c>
      <c r="I64" s="52">
        <v>20294</v>
      </c>
      <c r="J64" s="52">
        <v>21340</v>
      </c>
      <c r="K64" s="52">
        <v>22727</v>
      </c>
      <c r="L64" s="52">
        <v>24504</v>
      </c>
      <c r="M64" s="52">
        <v>26720</v>
      </c>
      <c r="N64" s="52">
        <v>29440</v>
      </c>
      <c r="O64" s="52">
        <v>29005</v>
      </c>
      <c r="P64" s="52">
        <v>18057</v>
      </c>
      <c r="Q64" s="52">
        <v>22642</v>
      </c>
      <c r="R64" s="52">
        <v>27965</v>
      </c>
      <c r="S64" s="52">
        <v>34030</v>
      </c>
      <c r="T64" s="52">
        <v>35557</v>
      </c>
      <c r="U64" s="52">
        <v>35389</v>
      </c>
      <c r="V64" s="52">
        <v>34638</v>
      </c>
      <c r="W64" s="52">
        <v>33908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215</v>
      </c>
      <c r="D67" s="52">
        <v>216</v>
      </c>
      <c r="E67" s="52">
        <v>217</v>
      </c>
      <c r="F67" s="52">
        <v>228</v>
      </c>
      <c r="G67" s="52">
        <v>250</v>
      </c>
      <c r="H67" s="52">
        <v>297</v>
      </c>
      <c r="I67" s="52">
        <v>233</v>
      </c>
      <c r="J67" s="52">
        <v>255</v>
      </c>
      <c r="K67" s="52">
        <v>425</v>
      </c>
      <c r="L67" s="52">
        <v>575</v>
      </c>
      <c r="M67" s="52">
        <v>668</v>
      </c>
      <c r="N67" s="52">
        <v>780</v>
      </c>
      <c r="O67" s="52">
        <v>854</v>
      </c>
      <c r="P67" s="52">
        <v>814</v>
      </c>
      <c r="Q67" s="52">
        <v>791</v>
      </c>
      <c r="R67" s="52">
        <v>834</v>
      </c>
      <c r="S67" s="52">
        <v>952</v>
      </c>
      <c r="T67" s="52">
        <v>1085</v>
      </c>
      <c r="U67" s="52">
        <v>1164</v>
      </c>
      <c r="V67" s="52">
        <v>1301</v>
      </c>
      <c r="W67" s="52">
        <v>1241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18032</v>
      </c>
      <c r="D69" s="52">
        <v>18040</v>
      </c>
      <c r="E69" s="52">
        <v>18085</v>
      </c>
      <c r="F69" s="52">
        <v>18224</v>
      </c>
      <c r="G69" s="52">
        <v>18508</v>
      </c>
      <c r="H69" s="52">
        <v>18996</v>
      </c>
      <c r="I69" s="52">
        <v>19804</v>
      </c>
      <c r="J69" s="52">
        <v>21237</v>
      </c>
      <c r="K69" s="52">
        <v>22578</v>
      </c>
      <c r="L69" s="52">
        <v>24489</v>
      </c>
      <c r="M69" s="52">
        <v>26702</v>
      </c>
      <c r="N69" s="52">
        <v>29396</v>
      </c>
      <c r="O69" s="52">
        <v>28917</v>
      </c>
      <c r="P69" s="52">
        <v>17882</v>
      </c>
      <c r="Q69" s="52">
        <v>22413</v>
      </c>
      <c r="R69" s="52">
        <v>27696</v>
      </c>
      <c r="S69" s="52">
        <v>33634</v>
      </c>
      <c r="T69" s="52">
        <v>35014</v>
      </c>
      <c r="U69" s="52">
        <v>35003</v>
      </c>
      <c r="V69" s="52">
        <v>34219</v>
      </c>
      <c r="W69" s="52">
        <v>33443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2</v>
      </c>
      <c r="D70" s="52">
        <v>1</v>
      </c>
      <c r="E70" s="52">
        <v>2</v>
      </c>
      <c r="F70" s="52">
        <v>2</v>
      </c>
      <c r="G70" s="52">
        <v>1</v>
      </c>
      <c r="H70" s="52">
        <v>2</v>
      </c>
      <c r="I70" s="52">
        <v>1</v>
      </c>
      <c r="J70" s="52">
        <v>2</v>
      </c>
      <c r="K70" s="52">
        <v>4</v>
      </c>
      <c r="L70" s="52">
        <v>10</v>
      </c>
      <c r="M70" s="52">
        <v>8</v>
      </c>
      <c r="N70" s="52">
        <v>20</v>
      </c>
      <c r="O70" s="52">
        <v>29</v>
      </c>
      <c r="P70" s="52">
        <v>39</v>
      </c>
      <c r="Q70" s="52">
        <v>63</v>
      </c>
      <c r="R70" s="52">
        <v>91</v>
      </c>
      <c r="S70" s="52">
        <v>122</v>
      </c>
      <c r="T70" s="52">
        <v>168</v>
      </c>
      <c r="U70" s="52">
        <v>206</v>
      </c>
      <c r="V70" s="52">
        <v>253</v>
      </c>
      <c r="W70" s="52">
        <v>297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1057</v>
      </c>
      <c r="D73" s="52">
        <v>1060</v>
      </c>
      <c r="E73" s="52">
        <v>1073</v>
      </c>
      <c r="F73" s="52">
        <v>1116</v>
      </c>
      <c r="G73" s="52">
        <v>1196</v>
      </c>
      <c r="H73" s="52">
        <v>1330</v>
      </c>
      <c r="I73" s="52">
        <v>896</v>
      </c>
      <c r="J73" s="52">
        <v>760</v>
      </c>
      <c r="K73" s="52">
        <v>5414</v>
      </c>
      <c r="L73" s="52">
        <v>20</v>
      </c>
      <c r="M73" s="52">
        <v>38</v>
      </c>
      <c r="N73" s="52">
        <v>68</v>
      </c>
      <c r="O73" s="52">
        <v>110</v>
      </c>
      <c r="P73" s="52">
        <v>215</v>
      </c>
      <c r="Q73" s="52">
        <v>288</v>
      </c>
      <c r="R73" s="52">
        <v>196</v>
      </c>
      <c r="S73" s="52">
        <v>316</v>
      </c>
      <c r="T73" s="52">
        <v>459</v>
      </c>
      <c r="U73" s="52">
        <v>651</v>
      </c>
      <c r="V73" s="52">
        <v>530</v>
      </c>
      <c r="W73" s="52">
        <v>271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10</v>
      </c>
      <c r="D74" s="52">
        <v>9</v>
      </c>
      <c r="E74" s="52">
        <v>10</v>
      </c>
      <c r="F74" s="52">
        <v>10</v>
      </c>
      <c r="G74" s="52">
        <v>13</v>
      </c>
      <c r="H74" s="52">
        <v>16</v>
      </c>
      <c r="I74" s="52">
        <v>19</v>
      </c>
      <c r="J74" s="52">
        <v>25</v>
      </c>
      <c r="K74" s="52">
        <v>320</v>
      </c>
      <c r="L74" s="52">
        <v>17</v>
      </c>
      <c r="M74" s="52">
        <v>47</v>
      </c>
      <c r="N74" s="52">
        <v>153</v>
      </c>
      <c r="O74" s="52">
        <v>337</v>
      </c>
      <c r="P74" s="52">
        <v>631</v>
      </c>
      <c r="Q74" s="52">
        <v>1020</v>
      </c>
      <c r="R74" s="52">
        <v>1338</v>
      </c>
      <c r="S74" s="52">
        <v>1884</v>
      </c>
      <c r="T74" s="52">
        <v>2604</v>
      </c>
      <c r="U74" s="52">
        <v>814</v>
      </c>
      <c r="V74" s="52">
        <v>880</v>
      </c>
      <c r="W74" s="52">
        <v>1080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26377</v>
      </c>
      <c r="D78" s="52">
        <v>26440</v>
      </c>
      <c r="E78" s="52">
        <v>26894</v>
      </c>
      <c r="F78" s="52">
        <v>28186</v>
      </c>
      <c r="G78" s="52">
        <v>30805</v>
      </c>
      <c r="H78" s="52">
        <v>35227</v>
      </c>
      <c r="I78" s="52">
        <v>26112</v>
      </c>
      <c r="J78" s="52">
        <v>30642</v>
      </c>
      <c r="K78" s="52">
        <v>37352</v>
      </c>
      <c r="L78" s="52">
        <v>40713</v>
      </c>
      <c r="M78" s="52">
        <v>42306</v>
      </c>
      <c r="N78" s="52">
        <v>43460</v>
      </c>
      <c r="O78" s="52">
        <v>42153</v>
      </c>
      <c r="P78" s="52">
        <v>34276</v>
      </c>
      <c r="Q78" s="52">
        <v>40153</v>
      </c>
      <c r="R78" s="52">
        <v>46438</v>
      </c>
      <c r="S78" s="52">
        <v>50429</v>
      </c>
      <c r="T78" s="52">
        <v>51023</v>
      </c>
      <c r="U78" s="52">
        <v>48474</v>
      </c>
      <c r="V78" s="52">
        <v>46714</v>
      </c>
      <c r="W78" s="52">
        <v>45066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10758</v>
      </c>
      <c r="D79" s="36">
        <v>10783</v>
      </c>
      <c r="E79" s="36">
        <v>10969</v>
      </c>
      <c r="F79" s="36">
        <v>11495</v>
      </c>
      <c r="G79" s="36">
        <v>12560</v>
      </c>
      <c r="H79" s="36">
        <v>14364</v>
      </c>
      <c r="I79" s="36">
        <v>10643</v>
      </c>
      <c r="J79" s="36">
        <v>10496</v>
      </c>
      <c r="K79" s="36">
        <v>15438</v>
      </c>
      <c r="L79" s="36">
        <v>16521</v>
      </c>
      <c r="M79" s="36">
        <v>16800</v>
      </c>
      <c r="N79" s="36">
        <v>16750</v>
      </c>
      <c r="O79" s="36">
        <v>16146</v>
      </c>
      <c r="P79" s="36">
        <v>15056</v>
      </c>
      <c r="Q79" s="36">
        <v>15904</v>
      </c>
      <c r="R79" s="36">
        <v>17965</v>
      </c>
      <c r="S79" s="36">
        <v>20311</v>
      </c>
      <c r="T79" s="36">
        <v>24774</v>
      </c>
      <c r="U79" s="36">
        <v>23482</v>
      </c>
      <c r="V79" s="36">
        <v>24816</v>
      </c>
      <c r="W79" s="36">
        <v>20101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643</v>
      </c>
      <c r="D83" s="52">
        <v>643</v>
      </c>
      <c r="E83" s="52">
        <v>643</v>
      </c>
      <c r="F83" s="52">
        <v>646</v>
      </c>
      <c r="G83" s="52">
        <v>649</v>
      </c>
      <c r="H83" s="52">
        <v>657</v>
      </c>
      <c r="I83" s="52">
        <v>666</v>
      </c>
      <c r="J83" s="52">
        <v>686</v>
      </c>
      <c r="K83" s="52">
        <v>715</v>
      </c>
      <c r="L83" s="52">
        <v>758</v>
      </c>
      <c r="M83" s="52">
        <v>818</v>
      </c>
      <c r="N83" s="52">
        <v>902</v>
      </c>
      <c r="O83" s="52">
        <v>876</v>
      </c>
      <c r="P83" s="52">
        <v>494</v>
      </c>
      <c r="Q83" s="52">
        <v>664</v>
      </c>
      <c r="R83" s="52">
        <v>864</v>
      </c>
      <c r="S83" s="52">
        <v>1510</v>
      </c>
      <c r="T83" s="52">
        <v>1660</v>
      </c>
      <c r="U83" s="52">
        <v>1713</v>
      </c>
      <c r="V83" s="52">
        <v>1275</v>
      </c>
      <c r="W83" s="52">
        <v>1816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7</v>
      </c>
      <c r="D86" s="52">
        <v>8</v>
      </c>
      <c r="E86" s="52">
        <v>7</v>
      </c>
      <c r="F86" s="52">
        <v>8</v>
      </c>
      <c r="G86" s="52">
        <v>8</v>
      </c>
      <c r="H86" s="52">
        <v>9</v>
      </c>
      <c r="I86" s="52">
        <v>5</v>
      </c>
      <c r="J86" s="52">
        <v>4</v>
      </c>
      <c r="K86" s="52">
        <v>10</v>
      </c>
      <c r="L86" s="52">
        <v>14</v>
      </c>
      <c r="M86" s="52">
        <v>17</v>
      </c>
      <c r="N86" s="52">
        <v>29</v>
      </c>
      <c r="O86" s="52">
        <v>37</v>
      </c>
      <c r="P86" s="52">
        <v>44</v>
      </c>
      <c r="Q86" s="52">
        <v>52</v>
      </c>
      <c r="R86" s="52">
        <v>52</v>
      </c>
      <c r="S86" s="52">
        <v>57</v>
      </c>
      <c r="T86" s="52">
        <v>60</v>
      </c>
      <c r="U86" s="52">
        <v>65</v>
      </c>
      <c r="V86" s="52">
        <v>81</v>
      </c>
      <c r="W86" s="52">
        <v>83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522</v>
      </c>
      <c r="D88" s="52">
        <v>521</v>
      </c>
      <c r="E88" s="52">
        <v>522</v>
      </c>
      <c r="F88" s="52">
        <v>525</v>
      </c>
      <c r="G88" s="52">
        <v>525</v>
      </c>
      <c r="H88" s="52">
        <v>529</v>
      </c>
      <c r="I88" s="52">
        <v>561</v>
      </c>
      <c r="J88" s="52">
        <v>665</v>
      </c>
      <c r="K88" s="52">
        <v>680</v>
      </c>
      <c r="L88" s="52">
        <v>718</v>
      </c>
      <c r="M88" s="52">
        <v>773</v>
      </c>
      <c r="N88" s="52">
        <v>848</v>
      </c>
      <c r="O88" s="52">
        <v>816</v>
      </c>
      <c r="P88" s="52">
        <v>428</v>
      </c>
      <c r="Q88" s="52">
        <v>594</v>
      </c>
      <c r="R88" s="52">
        <v>800</v>
      </c>
      <c r="S88" s="52">
        <v>1923</v>
      </c>
      <c r="T88" s="52">
        <v>2322</v>
      </c>
      <c r="U88" s="52">
        <v>2194</v>
      </c>
      <c r="V88" s="52">
        <v>1317</v>
      </c>
      <c r="W88" s="52">
        <v>1665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1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3</v>
      </c>
      <c r="R89" s="52">
        <v>3</v>
      </c>
      <c r="S89" s="52">
        <v>4</v>
      </c>
      <c r="T89" s="52">
        <v>10</v>
      </c>
      <c r="U89" s="52">
        <v>9</v>
      </c>
      <c r="V89" s="52">
        <v>8</v>
      </c>
      <c r="W89" s="52">
        <v>14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16</v>
      </c>
      <c r="D92" s="52">
        <v>16</v>
      </c>
      <c r="E92" s="52">
        <v>16</v>
      </c>
      <c r="F92" s="52">
        <v>17</v>
      </c>
      <c r="G92" s="52">
        <v>19</v>
      </c>
      <c r="H92" s="52">
        <v>20</v>
      </c>
      <c r="I92" s="52">
        <v>14</v>
      </c>
      <c r="J92" s="52">
        <v>14</v>
      </c>
      <c r="K92" s="52">
        <v>23</v>
      </c>
      <c r="L92" s="52">
        <v>24</v>
      </c>
      <c r="M92" s="52">
        <v>25</v>
      </c>
      <c r="N92" s="52">
        <v>31</v>
      </c>
      <c r="O92" s="52">
        <v>31</v>
      </c>
      <c r="P92" s="52">
        <v>32</v>
      </c>
      <c r="Q92" s="52">
        <v>35</v>
      </c>
      <c r="R92" s="52">
        <v>28</v>
      </c>
      <c r="S92" s="52">
        <v>39</v>
      </c>
      <c r="T92" s="52">
        <v>49</v>
      </c>
      <c r="U92" s="52">
        <v>62</v>
      </c>
      <c r="V92" s="52">
        <v>79</v>
      </c>
      <c r="W92" s="52">
        <v>81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224</v>
      </c>
      <c r="D96" s="52">
        <v>224</v>
      </c>
      <c r="E96" s="52">
        <v>228</v>
      </c>
      <c r="F96" s="52">
        <v>236</v>
      </c>
      <c r="G96" s="52">
        <v>253</v>
      </c>
      <c r="H96" s="52">
        <v>276</v>
      </c>
      <c r="I96" s="52">
        <v>188</v>
      </c>
      <c r="J96" s="52">
        <v>159</v>
      </c>
      <c r="K96" s="52">
        <v>247</v>
      </c>
      <c r="L96" s="52">
        <v>263</v>
      </c>
      <c r="M96" s="52">
        <v>281</v>
      </c>
      <c r="N96" s="52">
        <v>300</v>
      </c>
      <c r="O96" s="52">
        <v>301</v>
      </c>
      <c r="P96" s="52">
        <v>255</v>
      </c>
      <c r="Q96" s="52">
        <v>157</v>
      </c>
      <c r="R96" s="52">
        <v>99</v>
      </c>
      <c r="S96" s="52">
        <v>161</v>
      </c>
      <c r="T96" s="52">
        <v>218</v>
      </c>
      <c r="U96" s="52">
        <v>313</v>
      </c>
      <c r="V96" s="52">
        <v>341</v>
      </c>
      <c r="W96" s="52">
        <v>186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2</v>
      </c>
      <c r="D97" s="52">
        <v>2</v>
      </c>
      <c r="E97" s="52">
        <v>2</v>
      </c>
      <c r="F97" s="52">
        <v>2</v>
      </c>
      <c r="G97" s="52">
        <v>2</v>
      </c>
      <c r="H97" s="52">
        <v>3</v>
      </c>
      <c r="I97" s="52">
        <v>3</v>
      </c>
      <c r="J97" s="52">
        <v>8</v>
      </c>
      <c r="K97" s="52">
        <v>13</v>
      </c>
      <c r="L97" s="52">
        <v>28</v>
      </c>
      <c r="M97" s="52">
        <v>56</v>
      </c>
      <c r="N97" s="52">
        <v>93</v>
      </c>
      <c r="O97" s="52">
        <v>157</v>
      </c>
      <c r="P97" s="52">
        <v>226</v>
      </c>
      <c r="Q97" s="52">
        <v>332</v>
      </c>
      <c r="R97" s="52">
        <v>369</v>
      </c>
      <c r="S97" s="52">
        <v>387</v>
      </c>
      <c r="T97" s="52">
        <v>380</v>
      </c>
      <c r="U97" s="52">
        <v>429</v>
      </c>
      <c r="V97" s="52">
        <v>551</v>
      </c>
      <c r="W97" s="52">
        <v>640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19</v>
      </c>
      <c r="D102" s="52">
        <v>19</v>
      </c>
      <c r="E102" s="52">
        <v>19</v>
      </c>
      <c r="F102" s="52">
        <v>19</v>
      </c>
      <c r="G102" s="52">
        <v>20</v>
      </c>
      <c r="H102" s="52">
        <v>22</v>
      </c>
      <c r="I102" s="52">
        <v>16</v>
      </c>
      <c r="J102" s="52">
        <v>13</v>
      </c>
      <c r="K102" s="52">
        <v>19</v>
      </c>
      <c r="L102" s="52">
        <v>19</v>
      </c>
      <c r="M102" s="52">
        <v>22</v>
      </c>
      <c r="N102" s="52">
        <v>31</v>
      </c>
      <c r="O102" s="52">
        <v>33</v>
      </c>
      <c r="P102" s="52">
        <v>29</v>
      </c>
      <c r="Q102" s="52">
        <v>31</v>
      </c>
      <c r="R102" s="52">
        <v>34</v>
      </c>
      <c r="S102" s="52">
        <v>54</v>
      </c>
      <c r="T102" s="52">
        <v>58</v>
      </c>
      <c r="U102" s="52">
        <v>65</v>
      </c>
      <c r="V102" s="52">
        <v>79</v>
      </c>
      <c r="W102" s="52">
        <v>66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1267</v>
      </c>
      <c r="D103" s="36">
        <v>1267</v>
      </c>
      <c r="E103" s="36">
        <v>1284</v>
      </c>
      <c r="F103" s="36">
        <v>1321</v>
      </c>
      <c r="G103" s="36">
        <v>1399</v>
      </c>
      <c r="H103" s="36">
        <v>1523</v>
      </c>
      <c r="I103" s="36">
        <v>971</v>
      </c>
      <c r="J103" s="36">
        <v>975</v>
      </c>
      <c r="K103" s="36">
        <v>1218</v>
      </c>
      <c r="L103" s="36">
        <v>1405</v>
      </c>
      <c r="M103" s="36">
        <v>1703</v>
      </c>
      <c r="N103" s="36">
        <v>2151</v>
      </c>
      <c r="O103" s="36">
        <v>2527</v>
      </c>
      <c r="P103" s="36">
        <v>2433</v>
      </c>
      <c r="Q103" s="36">
        <v>2786</v>
      </c>
      <c r="R103" s="36">
        <v>2863</v>
      </c>
      <c r="S103" s="36">
        <v>3410</v>
      </c>
      <c r="T103" s="36">
        <v>3535</v>
      </c>
      <c r="U103" s="36">
        <v>3900</v>
      </c>
      <c r="V103" s="36">
        <v>4072</v>
      </c>
      <c r="W103" s="36">
        <v>4130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86</v>
      </c>
      <c r="D145" s="52">
        <v>85</v>
      </c>
      <c r="E145" s="52">
        <v>86</v>
      </c>
      <c r="F145" s="52">
        <v>90</v>
      </c>
      <c r="G145" s="52">
        <v>96</v>
      </c>
      <c r="H145" s="52">
        <v>110</v>
      </c>
      <c r="I145" s="52">
        <v>138</v>
      </c>
      <c r="J145" s="52">
        <v>178</v>
      </c>
      <c r="K145" s="52">
        <v>244</v>
      </c>
      <c r="L145" s="52">
        <v>334</v>
      </c>
      <c r="M145" s="52">
        <v>448</v>
      </c>
      <c r="N145" s="52">
        <v>603</v>
      </c>
      <c r="O145" s="52">
        <v>777</v>
      </c>
      <c r="P145" s="52">
        <v>938</v>
      </c>
      <c r="Q145" s="52">
        <v>1216</v>
      </c>
      <c r="R145" s="52">
        <v>1559</v>
      </c>
      <c r="S145" s="52">
        <v>1954</v>
      </c>
      <c r="T145" s="52">
        <v>2378</v>
      </c>
      <c r="U145" s="52">
        <v>2725</v>
      </c>
      <c r="V145" s="52">
        <v>3022</v>
      </c>
      <c r="W145" s="52">
        <v>3315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10</v>
      </c>
      <c r="D147" s="52">
        <v>10</v>
      </c>
      <c r="E147" s="52">
        <v>10</v>
      </c>
      <c r="F147" s="52">
        <v>10</v>
      </c>
      <c r="G147" s="52">
        <v>14</v>
      </c>
      <c r="H147" s="52">
        <v>17</v>
      </c>
      <c r="I147" s="52">
        <v>19</v>
      </c>
      <c r="J147" s="52">
        <v>36</v>
      </c>
      <c r="K147" s="52">
        <v>62</v>
      </c>
      <c r="L147" s="52">
        <v>109</v>
      </c>
      <c r="M147" s="52">
        <v>160</v>
      </c>
      <c r="N147" s="52">
        <v>225</v>
      </c>
      <c r="O147" s="52">
        <v>300</v>
      </c>
      <c r="P147" s="52">
        <v>356</v>
      </c>
      <c r="Q147" s="52">
        <v>386</v>
      </c>
      <c r="R147" s="52">
        <v>401</v>
      </c>
      <c r="S147" s="52">
        <v>420</v>
      </c>
      <c r="T147" s="52">
        <v>425</v>
      </c>
      <c r="U147" s="52">
        <v>464</v>
      </c>
      <c r="V147" s="52">
        <v>562</v>
      </c>
      <c r="W147" s="52">
        <v>684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11</v>
      </c>
      <c r="D149" s="52">
        <v>12</v>
      </c>
      <c r="E149" s="52">
        <v>11</v>
      </c>
      <c r="F149" s="52">
        <v>15</v>
      </c>
      <c r="G149" s="52">
        <v>17</v>
      </c>
      <c r="H149" s="52">
        <v>29</v>
      </c>
      <c r="I149" s="52">
        <v>40</v>
      </c>
      <c r="J149" s="52">
        <v>61</v>
      </c>
      <c r="K149" s="52">
        <v>100</v>
      </c>
      <c r="L149" s="52">
        <v>145</v>
      </c>
      <c r="M149" s="52">
        <v>170</v>
      </c>
      <c r="N149" s="52">
        <v>209</v>
      </c>
      <c r="O149" s="52">
        <v>236</v>
      </c>
      <c r="P149" s="52">
        <v>244</v>
      </c>
      <c r="Q149" s="52">
        <v>267</v>
      </c>
      <c r="R149" s="52">
        <v>293</v>
      </c>
      <c r="S149" s="52">
        <v>337</v>
      </c>
      <c r="T149" s="52">
        <v>437</v>
      </c>
      <c r="U149" s="52">
        <v>528</v>
      </c>
      <c r="V149" s="52">
        <v>652</v>
      </c>
      <c r="W149" s="52">
        <v>817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2</v>
      </c>
      <c r="Q150" s="52">
        <v>2</v>
      </c>
      <c r="R150" s="52">
        <v>2</v>
      </c>
      <c r="S150" s="52">
        <v>2</v>
      </c>
      <c r="T150" s="52">
        <v>1</v>
      </c>
      <c r="U150" s="52">
        <v>1</v>
      </c>
      <c r="V150" s="52">
        <v>3</v>
      </c>
      <c r="W150" s="52">
        <v>4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159</v>
      </c>
      <c r="D153" s="52">
        <v>158</v>
      </c>
      <c r="E153" s="52">
        <v>166</v>
      </c>
      <c r="F153" s="52">
        <v>185</v>
      </c>
      <c r="G153" s="52">
        <v>245</v>
      </c>
      <c r="H153" s="52">
        <v>355</v>
      </c>
      <c r="I153" s="52">
        <v>460</v>
      </c>
      <c r="J153" s="52">
        <v>743</v>
      </c>
      <c r="K153" s="52">
        <v>1188</v>
      </c>
      <c r="L153" s="52">
        <v>1654</v>
      </c>
      <c r="M153" s="52">
        <v>1980</v>
      </c>
      <c r="N153" s="52">
        <v>2122</v>
      </c>
      <c r="O153" s="52">
        <v>2045</v>
      </c>
      <c r="P153" s="52">
        <v>1692</v>
      </c>
      <c r="Q153" s="52">
        <v>1093</v>
      </c>
      <c r="R153" s="52">
        <v>759</v>
      </c>
      <c r="S153" s="52">
        <v>1223</v>
      </c>
      <c r="T153" s="52">
        <v>1663</v>
      </c>
      <c r="U153" s="52">
        <v>2415</v>
      </c>
      <c r="V153" s="52">
        <v>2255</v>
      </c>
      <c r="W153" s="52">
        <v>1652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1</v>
      </c>
      <c r="D154" s="52">
        <v>2</v>
      </c>
      <c r="E154" s="52">
        <v>1</v>
      </c>
      <c r="F154" s="52">
        <v>2</v>
      </c>
      <c r="G154" s="52">
        <v>3</v>
      </c>
      <c r="H154" s="52">
        <v>8</v>
      </c>
      <c r="I154" s="52">
        <v>17</v>
      </c>
      <c r="J154" s="52">
        <v>37</v>
      </c>
      <c r="K154" s="52">
        <v>80</v>
      </c>
      <c r="L154" s="52">
        <v>203</v>
      </c>
      <c r="M154" s="52">
        <v>417</v>
      </c>
      <c r="N154" s="52">
        <v>752</v>
      </c>
      <c r="O154" s="52">
        <v>1229</v>
      </c>
      <c r="P154" s="52">
        <v>1810</v>
      </c>
      <c r="Q154" s="52">
        <v>2649</v>
      </c>
      <c r="R154" s="52">
        <v>3191</v>
      </c>
      <c r="S154" s="52">
        <v>3213</v>
      </c>
      <c r="T154" s="52">
        <v>3453</v>
      </c>
      <c r="U154" s="52">
        <v>3614</v>
      </c>
      <c r="V154" s="52">
        <v>4529</v>
      </c>
      <c r="W154" s="52">
        <v>5960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2</v>
      </c>
      <c r="D158" s="52">
        <v>3</v>
      </c>
      <c r="E158" s="52">
        <v>2</v>
      </c>
      <c r="F158" s="52">
        <v>3</v>
      </c>
      <c r="G158" s="52">
        <v>2</v>
      </c>
      <c r="H158" s="52">
        <v>7</v>
      </c>
      <c r="I158" s="52">
        <v>6</v>
      </c>
      <c r="J158" s="52">
        <v>12</v>
      </c>
      <c r="K158" s="52">
        <v>19</v>
      </c>
      <c r="L158" s="52">
        <v>27</v>
      </c>
      <c r="M158" s="52">
        <v>35</v>
      </c>
      <c r="N158" s="52">
        <v>42</v>
      </c>
      <c r="O158" s="52">
        <v>44</v>
      </c>
      <c r="P158" s="52">
        <v>46</v>
      </c>
      <c r="Q158" s="52">
        <v>55</v>
      </c>
      <c r="R158" s="52">
        <v>65</v>
      </c>
      <c r="S158" s="52">
        <v>66</v>
      </c>
      <c r="T158" s="52">
        <v>92</v>
      </c>
      <c r="U158" s="52">
        <v>115</v>
      </c>
      <c r="V158" s="52">
        <v>133</v>
      </c>
      <c r="W158" s="52">
        <v>148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169</v>
      </c>
      <c r="D159" s="36">
        <v>169</v>
      </c>
      <c r="E159" s="36">
        <v>176</v>
      </c>
      <c r="F159" s="36">
        <v>199</v>
      </c>
      <c r="G159" s="36">
        <v>263</v>
      </c>
      <c r="H159" s="36">
        <v>387</v>
      </c>
      <c r="I159" s="36">
        <v>508</v>
      </c>
      <c r="J159" s="36">
        <v>832</v>
      </c>
      <c r="K159" s="36">
        <v>1354</v>
      </c>
      <c r="L159" s="36">
        <v>1977</v>
      </c>
      <c r="M159" s="36">
        <v>2542</v>
      </c>
      <c r="N159" s="36">
        <v>3045</v>
      </c>
      <c r="O159" s="36">
        <v>3465</v>
      </c>
      <c r="P159" s="36">
        <v>3702</v>
      </c>
      <c r="Q159" s="36">
        <v>3961</v>
      </c>
      <c r="R159" s="36">
        <v>4169</v>
      </c>
      <c r="S159" s="36">
        <v>4713</v>
      </c>
      <c r="T159" s="36">
        <v>5466</v>
      </c>
      <c r="U159" s="36">
        <v>6443</v>
      </c>
      <c r="V159" s="36">
        <v>7318</v>
      </c>
      <c r="W159" s="36">
        <v>8302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7620</v>
      </c>
      <c r="D163" s="52">
        <v>7621</v>
      </c>
      <c r="E163" s="52">
        <v>7636</v>
      </c>
      <c r="F163" s="52">
        <v>7677</v>
      </c>
      <c r="G163" s="52">
        <v>7762</v>
      </c>
      <c r="H163" s="52">
        <v>7919</v>
      </c>
      <c r="I163" s="52">
        <v>8167</v>
      </c>
      <c r="J163" s="52">
        <v>8539</v>
      </c>
      <c r="K163" s="52">
        <v>9038</v>
      </c>
      <c r="L163" s="52">
        <v>9694</v>
      </c>
      <c r="M163" s="52">
        <v>10499</v>
      </c>
      <c r="N163" s="52">
        <v>11489</v>
      </c>
      <c r="O163" s="52">
        <v>11143</v>
      </c>
      <c r="P163" s="52">
        <v>6451</v>
      </c>
      <c r="Q163" s="52">
        <v>8073</v>
      </c>
      <c r="R163" s="52">
        <v>9939</v>
      </c>
      <c r="S163" s="52">
        <v>12035</v>
      </c>
      <c r="T163" s="52">
        <v>12728</v>
      </c>
      <c r="U163" s="52">
        <v>13498</v>
      </c>
      <c r="V163" s="52">
        <v>13225</v>
      </c>
      <c r="W163" s="52">
        <v>12341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442</v>
      </c>
      <c r="D165" s="52">
        <v>443</v>
      </c>
      <c r="E165" s="52">
        <v>447</v>
      </c>
      <c r="F165" s="52">
        <v>462</v>
      </c>
      <c r="G165" s="52">
        <v>501</v>
      </c>
      <c r="H165" s="52">
        <v>563</v>
      </c>
      <c r="I165" s="52">
        <v>405</v>
      </c>
      <c r="J165" s="52">
        <v>403</v>
      </c>
      <c r="K165" s="52">
        <v>657</v>
      </c>
      <c r="L165" s="52">
        <v>860</v>
      </c>
      <c r="M165" s="52">
        <v>999</v>
      </c>
      <c r="N165" s="52">
        <v>1231</v>
      </c>
      <c r="O165" s="52">
        <v>1425</v>
      </c>
      <c r="P165" s="52">
        <v>1339</v>
      </c>
      <c r="Q165" s="52">
        <v>1188</v>
      </c>
      <c r="R165" s="52">
        <v>1088</v>
      </c>
      <c r="S165" s="52">
        <v>1111</v>
      </c>
      <c r="T165" s="52">
        <v>1170</v>
      </c>
      <c r="U165" s="52">
        <v>1238</v>
      </c>
      <c r="V165" s="52">
        <v>1269</v>
      </c>
      <c r="W165" s="52">
        <v>1175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1015</v>
      </c>
      <c r="D167" s="52">
        <v>1018</v>
      </c>
      <c r="E167" s="52">
        <v>1034</v>
      </c>
      <c r="F167" s="52">
        <v>1082</v>
      </c>
      <c r="G167" s="52">
        <v>1178</v>
      </c>
      <c r="H167" s="52">
        <v>1348</v>
      </c>
      <c r="I167" s="52">
        <v>998</v>
      </c>
      <c r="J167" s="52">
        <v>1138</v>
      </c>
      <c r="K167" s="52">
        <v>1457</v>
      </c>
      <c r="L167" s="52">
        <v>1598</v>
      </c>
      <c r="M167" s="52">
        <v>1718</v>
      </c>
      <c r="N167" s="52">
        <v>1718</v>
      </c>
      <c r="O167" s="52">
        <v>1600</v>
      </c>
      <c r="P167" s="52">
        <v>1198</v>
      </c>
      <c r="Q167" s="52">
        <v>1163</v>
      </c>
      <c r="R167" s="52">
        <v>1329</v>
      </c>
      <c r="S167" s="52">
        <v>1617</v>
      </c>
      <c r="T167" s="52">
        <v>1846</v>
      </c>
      <c r="U167" s="52">
        <v>1889</v>
      </c>
      <c r="V167" s="52">
        <v>1901</v>
      </c>
      <c r="W167" s="52">
        <v>1989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1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3</v>
      </c>
      <c r="N168" s="52">
        <v>0</v>
      </c>
      <c r="O168" s="52">
        <v>7</v>
      </c>
      <c r="P168" s="52">
        <v>4</v>
      </c>
      <c r="Q168" s="52">
        <v>11</v>
      </c>
      <c r="R168" s="52">
        <v>13</v>
      </c>
      <c r="S168" s="52">
        <v>15</v>
      </c>
      <c r="T168" s="52">
        <v>12</v>
      </c>
      <c r="U168" s="52">
        <v>15</v>
      </c>
      <c r="V168" s="52">
        <v>5</v>
      </c>
      <c r="W168" s="52">
        <v>17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14095</v>
      </c>
      <c r="D171" s="52">
        <v>14123</v>
      </c>
      <c r="E171" s="52">
        <v>14324</v>
      </c>
      <c r="F171" s="52">
        <v>14867</v>
      </c>
      <c r="G171" s="52">
        <v>15988</v>
      </c>
      <c r="H171" s="52">
        <v>17937</v>
      </c>
      <c r="I171" s="52">
        <v>12523</v>
      </c>
      <c r="J171" s="52">
        <v>13371</v>
      </c>
      <c r="K171" s="52">
        <v>17026</v>
      </c>
      <c r="L171" s="52">
        <v>18312</v>
      </c>
      <c r="M171" s="52">
        <v>19893</v>
      </c>
      <c r="N171" s="52">
        <v>19366</v>
      </c>
      <c r="O171" s="52">
        <v>15932</v>
      </c>
      <c r="P171" s="52">
        <v>8754</v>
      </c>
      <c r="Q171" s="52">
        <v>4290</v>
      </c>
      <c r="R171" s="52">
        <v>3540</v>
      </c>
      <c r="S171" s="52">
        <v>5667</v>
      </c>
      <c r="T171" s="52">
        <v>7419</v>
      </c>
      <c r="U171" s="52">
        <v>10533</v>
      </c>
      <c r="V171" s="52">
        <v>8515</v>
      </c>
      <c r="W171" s="52">
        <v>4570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129</v>
      </c>
      <c r="D172" s="52">
        <v>130</v>
      </c>
      <c r="E172" s="52">
        <v>132</v>
      </c>
      <c r="F172" s="52">
        <v>145</v>
      </c>
      <c r="G172" s="52">
        <v>175</v>
      </c>
      <c r="H172" s="52">
        <v>226</v>
      </c>
      <c r="I172" s="52">
        <v>263</v>
      </c>
      <c r="J172" s="52">
        <v>568</v>
      </c>
      <c r="K172" s="52">
        <v>800</v>
      </c>
      <c r="L172" s="52">
        <v>1503</v>
      </c>
      <c r="M172" s="52">
        <v>2533</v>
      </c>
      <c r="N172" s="52">
        <v>4147</v>
      </c>
      <c r="O172" s="52">
        <v>6298</v>
      </c>
      <c r="P172" s="52">
        <v>8299</v>
      </c>
      <c r="Q172" s="52">
        <v>11977</v>
      </c>
      <c r="R172" s="52">
        <v>15016</v>
      </c>
      <c r="S172" s="52">
        <v>15577</v>
      </c>
      <c r="T172" s="52">
        <v>14801</v>
      </c>
      <c r="U172" s="52">
        <v>12678</v>
      </c>
      <c r="V172" s="52">
        <v>12576</v>
      </c>
      <c r="W172" s="52">
        <v>14035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225</v>
      </c>
      <c r="D176" s="52">
        <v>226</v>
      </c>
      <c r="E176" s="52">
        <v>229</v>
      </c>
      <c r="F176" s="52">
        <v>237</v>
      </c>
      <c r="G176" s="52">
        <v>254</v>
      </c>
      <c r="H176" s="52">
        <v>285</v>
      </c>
      <c r="I176" s="52">
        <v>198</v>
      </c>
      <c r="J176" s="52">
        <v>208</v>
      </c>
      <c r="K176" s="52">
        <v>273</v>
      </c>
      <c r="L176" s="52">
        <v>306</v>
      </c>
      <c r="M176" s="52">
        <v>352</v>
      </c>
      <c r="N176" s="52">
        <v>373</v>
      </c>
      <c r="O176" s="52">
        <v>342</v>
      </c>
      <c r="P176" s="52">
        <v>255</v>
      </c>
      <c r="Q176" s="52">
        <v>254</v>
      </c>
      <c r="R176" s="52">
        <v>283</v>
      </c>
      <c r="S176" s="52">
        <v>359</v>
      </c>
      <c r="T176" s="52">
        <v>411</v>
      </c>
      <c r="U176" s="52">
        <v>446</v>
      </c>
      <c r="V176" s="52">
        <v>408</v>
      </c>
      <c r="W176" s="52">
        <v>360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15014</v>
      </c>
      <c r="D177" s="36">
        <v>15044</v>
      </c>
      <c r="E177" s="36">
        <v>15261</v>
      </c>
      <c r="F177" s="36">
        <v>15857</v>
      </c>
      <c r="G177" s="36">
        <v>17087</v>
      </c>
      <c r="H177" s="36">
        <v>19230</v>
      </c>
      <c r="I177" s="36">
        <v>13590</v>
      </c>
      <c r="J177" s="36">
        <v>14874</v>
      </c>
      <c r="K177" s="36">
        <v>19002</v>
      </c>
      <c r="L177" s="36">
        <v>21104</v>
      </c>
      <c r="M177" s="36">
        <v>23784</v>
      </c>
      <c r="N177" s="36">
        <v>24858</v>
      </c>
      <c r="O177" s="36">
        <v>23505</v>
      </c>
      <c r="P177" s="36">
        <v>18006</v>
      </c>
      <c r="Q177" s="36">
        <v>17200</v>
      </c>
      <c r="R177" s="36">
        <v>19609</v>
      </c>
      <c r="S177" s="36">
        <v>22519</v>
      </c>
      <c r="T177" s="36">
        <v>23665</v>
      </c>
      <c r="U177" s="36">
        <v>24700</v>
      </c>
      <c r="V177" s="36">
        <v>22630</v>
      </c>
      <c r="W177" s="36">
        <v>20257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14320</v>
      </c>
      <c r="D5" s="52">
        <v>14596</v>
      </c>
      <c r="E5" s="52">
        <v>11255</v>
      </c>
      <c r="F5" s="52">
        <v>17477</v>
      </c>
      <c r="G5" s="52">
        <v>23804</v>
      </c>
      <c r="H5" s="52">
        <v>26295</v>
      </c>
      <c r="I5" s="52">
        <v>33936</v>
      </c>
      <c r="J5" s="52">
        <v>33973</v>
      </c>
      <c r="K5" s="52">
        <v>41852</v>
      </c>
      <c r="L5" s="52">
        <v>32874</v>
      </c>
      <c r="M5" s="52">
        <v>47401</v>
      </c>
      <c r="N5" s="52">
        <v>53427</v>
      </c>
      <c r="O5" s="52">
        <v>51323</v>
      </c>
      <c r="P5" s="52">
        <v>19505</v>
      </c>
      <c r="Q5" s="52">
        <v>6147</v>
      </c>
      <c r="R5" s="52">
        <v>1161</v>
      </c>
      <c r="S5" s="52">
        <v>0</v>
      </c>
      <c r="T5" s="52">
        <v>1797</v>
      </c>
      <c r="U5" s="52">
        <v>8116</v>
      </c>
      <c r="V5" s="52">
        <v>15582</v>
      </c>
      <c r="W5" s="52">
        <v>26482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247</v>
      </c>
      <c r="D8" s="52">
        <v>422</v>
      </c>
      <c r="E8" s="52">
        <v>201</v>
      </c>
      <c r="F8" s="52">
        <v>269</v>
      </c>
      <c r="G8" s="52">
        <v>473</v>
      </c>
      <c r="H8" s="52">
        <v>612</v>
      </c>
      <c r="I8" s="52">
        <v>791</v>
      </c>
      <c r="J8" s="52">
        <v>711</v>
      </c>
      <c r="K8" s="52">
        <v>844</v>
      </c>
      <c r="L8" s="52">
        <v>867</v>
      </c>
      <c r="M8" s="52">
        <v>869</v>
      </c>
      <c r="N8" s="52">
        <v>1213</v>
      </c>
      <c r="O8" s="52">
        <v>1516</v>
      </c>
      <c r="P8" s="52">
        <v>1557</v>
      </c>
      <c r="Q8" s="52">
        <v>1173</v>
      </c>
      <c r="R8" s="52">
        <v>621</v>
      </c>
      <c r="S8" s="52">
        <v>252</v>
      </c>
      <c r="T8" s="52">
        <v>108</v>
      </c>
      <c r="U8" s="52">
        <v>78</v>
      </c>
      <c r="V8" s="52">
        <v>273</v>
      </c>
      <c r="W8" s="52">
        <v>381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7828</v>
      </c>
      <c r="D10" s="52">
        <v>7730</v>
      </c>
      <c r="E10" s="52">
        <v>5882</v>
      </c>
      <c r="F10" s="52">
        <v>9594</v>
      </c>
      <c r="G10" s="52">
        <v>13394</v>
      </c>
      <c r="H10" s="52">
        <v>14999</v>
      </c>
      <c r="I10" s="52">
        <v>19586</v>
      </c>
      <c r="J10" s="52">
        <v>26902</v>
      </c>
      <c r="K10" s="52">
        <v>23995</v>
      </c>
      <c r="L10" s="52">
        <v>26043</v>
      </c>
      <c r="M10" s="52">
        <v>23883</v>
      </c>
      <c r="N10" s="52">
        <v>25689</v>
      </c>
      <c r="O10" s="52">
        <v>25678</v>
      </c>
      <c r="P10" s="52">
        <v>5053</v>
      </c>
      <c r="Q10" s="52">
        <v>6541</v>
      </c>
      <c r="R10" s="52">
        <v>10263</v>
      </c>
      <c r="S10" s="52">
        <v>14765</v>
      </c>
      <c r="T10" s="52">
        <v>11434</v>
      </c>
      <c r="U10" s="52">
        <v>11221</v>
      </c>
      <c r="V10" s="52">
        <v>11578</v>
      </c>
      <c r="W10" s="52">
        <v>12434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1414</v>
      </c>
      <c r="D11" s="52">
        <v>1571</v>
      </c>
      <c r="E11" s="52">
        <v>1390</v>
      </c>
      <c r="F11" s="52">
        <v>1438</v>
      </c>
      <c r="G11" s="52">
        <v>1772</v>
      </c>
      <c r="H11" s="52">
        <v>1787</v>
      </c>
      <c r="I11" s="52">
        <v>1315</v>
      </c>
      <c r="J11" s="52">
        <v>950</v>
      </c>
      <c r="K11" s="52">
        <v>1853</v>
      </c>
      <c r="L11" s="52">
        <v>1691</v>
      </c>
      <c r="M11" s="52">
        <v>2581</v>
      </c>
      <c r="N11" s="52">
        <v>2748</v>
      </c>
      <c r="O11" s="52">
        <v>3367</v>
      </c>
      <c r="P11" s="52">
        <v>2750</v>
      </c>
      <c r="Q11" s="52">
        <v>2345</v>
      </c>
      <c r="R11" s="52">
        <v>2515</v>
      </c>
      <c r="S11" s="52">
        <v>1991</v>
      </c>
      <c r="T11" s="52">
        <v>2366</v>
      </c>
      <c r="U11" s="52">
        <v>2079</v>
      </c>
      <c r="V11" s="52">
        <v>2257</v>
      </c>
      <c r="W11" s="52">
        <v>2071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2</v>
      </c>
      <c r="G12" s="52">
        <v>2</v>
      </c>
      <c r="H12" s="52">
        <v>2</v>
      </c>
      <c r="I12" s="52">
        <v>6</v>
      </c>
      <c r="J12" s="52">
        <v>10</v>
      </c>
      <c r="K12" s="52">
        <v>19</v>
      </c>
      <c r="L12" s="52">
        <v>15</v>
      </c>
      <c r="M12" s="52">
        <v>19</v>
      </c>
      <c r="N12" s="52">
        <v>6</v>
      </c>
      <c r="O12" s="52">
        <v>38</v>
      </c>
      <c r="P12" s="52">
        <v>21</v>
      </c>
      <c r="Q12" s="52">
        <v>14</v>
      </c>
      <c r="R12" s="52">
        <v>39</v>
      </c>
      <c r="S12" s="52">
        <v>17</v>
      </c>
      <c r="T12" s="52">
        <v>19</v>
      </c>
      <c r="U12" s="52">
        <v>10</v>
      </c>
      <c r="V12" s="52">
        <v>15</v>
      </c>
      <c r="W12" s="52">
        <v>6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16933</v>
      </c>
      <c r="D15" s="52">
        <v>16758</v>
      </c>
      <c r="E15" s="52">
        <v>15692</v>
      </c>
      <c r="F15" s="52">
        <v>18687</v>
      </c>
      <c r="G15" s="52">
        <v>20908</v>
      </c>
      <c r="H15" s="52">
        <v>24034</v>
      </c>
      <c r="I15" s="52">
        <v>10143</v>
      </c>
      <c r="J15" s="52">
        <v>0</v>
      </c>
      <c r="K15" s="52">
        <v>3151</v>
      </c>
      <c r="L15" s="52">
        <v>0</v>
      </c>
      <c r="M15" s="52">
        <v>18144</v>
      </c>
      <c r="N15" s="52">
        <v>27631</v>
      </c>
      <c r="O15" s="52">
        <v>14818</v>
      </c>
      <c r="P15" s="52">
        <v>5998</v>
      </c>
      <c r="Q15" s="52">
        <v>78</v>
      </c>
      <c r="R15" s="52">
        <v>1272</v>
      </c>
      <c r="S15" s="52">
        <v>3097</v>
      </c>
      <c r="T15" s="52">
        <v>5437</v>
      </c>
      <c r="U15" s="52">
        <v>12218</v>
      </c>
      <c r="V15" s="52">
        <v>11211</v>
      </c>
      <c r="W15" s="52">
        <v>7454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192</v>
      </c>
      <c r="D16" s="52">
        <v>617</v>
      </c>
      <c r="E16" s="52">
        <v>612</v>
      </c>
      <c r="F16" s="52">
        <v>745</v>
      </c>
      <c r="G16" s="52">
        <v>1995</v>
      </c>
      <c r="H16" s="52">
        <v>1881</v>
      </c>
      <c r="I16" s="52">
        <v>8127</v>
      </c>
      <c r="J16" s="52">
        <v>14553</v>
      </c>
      <c r="K16" s="52">
        <v>25813</v>
      </c>
      <c r="L16" s="52">
        <v>18726</v>
      </c>
      <c r="M16" s="52">
        <v>17309</v>
      </c>
      <c r="N16" s="52">
        <v>14468</v>
      </c>
      <c r="O16" s="52">
        <v>25849</v>
      </c>
      <c r="P16" s="52">
        <v>24144</v>
      </c>
      <c r="Q16" s="52">
        <v>18750</v>
      </c>
      <c r="R16" s="52">
        <v>13450</v>
      </c>
      <c r="S16" s="52">
        <v>11552</v>
      </c>
      <c r="T16" s="52">
        <v>14188</v>
      </c>
      <c r="U16" s="52">
        <v>12972</v>
      </c>
      <c r="V16" s="52">
        <v>14887</v>
      </c>
      <c r="W16" s="52">
        <v>20126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577</v>
      </c>
      <c r="D21" s="52">
        <v>600</v>
      </c>
      <c r="E21" s="52">
        <v>585</v>
      </c>
      <c r="F21" s="52">
        <v>747</v>
      </c>
      <c r="G21" s="52">
        <v>843</v>
      </c>
      <c r="H21" s="52">
        <v>995</v>
      </c>
      <c r="I21" s="52">
        <v>589</v>
      </c>
      <c r="J21" s="52">
        <v>526</v>
      </c>
      <c r="K21" s="52">
        <v>673</v>
      </c>
      <c r="L21" s="52">
        <v>784</v>
      </c>
      <c r="M21" s="52">
        <v>1186</v>
      </c>
      <c r="N21" s="52">
        <v>1307</v>
      </c>
      <c r="O21" s="52">
        <v>1281</v>
      </c>
      <c r="P21" s="52">
        <v>785</v>
      </c>
      <c r="Q21" s="52">
        <v>724</v>
      </c>
      <c r="R21" s="52">
        <v>925</v>
      </c>
      <c r="S21" s="52">
        <v>756</v>
      </c>
      <c r="T21" s="52">
        <v>685</v>
      </c>
      <c r="U21" s="52">
        <v>767</v>
      </c>
      <c r="V21" s="52">
        <v>704</v>
      </c>
      <c r="W21" s="52">
        <v>788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42547</v>
      </c>
      <c r="D22" s="36">
        <v>42881</v>
      </c>
      <c r="E22" s="36">
        <v>40121</v>
      </c>
      <c r="F22" s="36">
        <v>47715</v>
      </c>
      <c r="G22" s="36">
        <v>56923</v>
      </c>
      <c r="H22" s="36">
        <v>64236</v>
      </c>
      <c r="I22" s="36">
        <v>45322</v>
      </c>
      <c r="J22" s="36">
        <v>42430</v>
      </c>
      <c r="K22" s="36">
        <v>55317</v>
      </c>
      <c r="L22" s="36">
        <v>47633</v>
      </c>
      <c r="M22" s="36">
        <v>63961</v>
      </c>
      <c r="N22" s="36">
        <v>74580</v>
      </c>
      <c r="O22" s="36">
        <v>76788</v>
      </c>
      <c r="P22" s="36">
        <v>49294</v>
      </c>
      <c r="Q22" s="36">
        <v>40086</v>
      </c>
      <c r="R22" s="36">
        <v>36659</v>
      </c>
      <c r="S22" s="36">
        <v>34746</v>
      </c>
      <c r="T22" s="36">
        <v>41484</v>
      </c>
      <c r="U22" s="36">
        <v>46700</v>
      </c>
      <c r="V22" s="36">
        <v>49087</v>
      </c>
      <c r="W22" s="36">
        <v>50218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1207</v>
      </c>
      <c r="D26" s="52">
        <v>359</v>
      </c>
      <c r="E26" s="52">
        <v>651</v>
      </c>
      <c r="F26" s="52">
        <v>1318</v>
      </c>
      <c r="G26" s="52">
        <v>2171</v>
      </c>
      <c r="H26" s="52">
        <v>1458</v>
      </c>
      <c r="I26" s="52">
        <v>742</v>
      </c>
      <c r="J26" s="52">
        <v>772</v>
      </c>
      <c r="K26" s="52">
        <v>1554</v>
      </c>
      <c r="L26" s="52">
        <v>2592</v>
      </c>
      <c r="M26" s="52">
        <v>3233</v>
      </c>
      <c r="N26" s="52">
        <v>4547</v>
      </c>
      <c r="O26" s="52">
        <v>5043</v>
      </c>
      <c r="P26" s="52">
        <v>2646</v>
      </c>
      <c r="Q26" s="52">
        <v>2701</v>
      </c>
      <c r="R26" s="52">
        <v>4357</v>
      </c>
      <c r="S26" s="52">
        <v>3518</v>
      </c>
      <c r="T26" s="52">
        <v>3092</v>
      </c>
      <c r="U26" s="52">
        <v>1408</v>
      </c>
      <c r="V26" s="52">
        <v>1459</v>
      </c>
      <c r="W26" s="52">
        <v>852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20</v>
      </c>
      <c r="D29" s="52">
        <v>31</v>
      </c>
      <c r="E29" s="52">
        <v>12</v>
      </c>
      <c r="F29" s="52">
        <v>15</v>
      </c>
      <c r="G29" s="52">
        <v>37</v>
      </c>
      <c r="H29" s="52">
        <v>44</v>
      </c>
      <c r="I29" s="52">
        <v>35</v>
      </c>
      <c r="J29" s="52">
        <v>19</v>
      </c>
      <c r="K29" s="52">
        <v>24</v>
      </c>
      <c r="L29" s="52">
        <v>37</v>
      </c>
      <c r="M29" s="52">
        <v>49</v>
      </c>
      <c r="N29" s="52">
        <v>87</v>
      </c>
      <c r="O29" s="52">
        <v>114</v>
      </c>
      <c r="P29" s="52">
        <v>141</v>
      </c>
      <c r="Q29" s="52">
        <v>125</v>
      </c>
      <c r="R29" s="52">
        <v>110</v>
      </c>
      <c r="S29" s="52">
        <v>117</v>
      </c>
      <c r="T29" s="52">
        <v>95</v>
      </c>
      <c r="U29" s="52">
        <v>60</v>
      </c>
      <c r="V29" s="52">
        <v>60</v>
      </c>
      <c r="W29" s="52">
        <v>30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272</v>
      </c>
      <c r="D31" s="52">
        <v>225</v>
      </c>
      <c r="E31" s="52">
        <v>241</v>
      </c>
      <c r="F31" s="52">
        <v>265</v>
      </c>
      <c r="G31" s="52">
        <v>352</v>
      </c>
      <c r="H31" s="52">
        <v>298</v>
      </c>
      <c r="I31" s="52">
        <v>107</v>
      </c>
      <c r="J31" s="52">
        <v>81</v>
      </c>
      <c r="K31" s="52">
        <v>146</v>
      </c>
      <c r="L31" s="52">
        <v>284</v>
      </c>
      <c r="M31" s="52">
        <v>294</v>
      </c>
      <c r="N31" s="52">
        <v>360</v>
      </c>
      <c r="O31" s="52">
        <v>497</v>
      </c>
      <c r="P31" s="52">
        <v>325</v>
      </c>
      <c r="Q31" s="52">
        <v>449</v>
      </c>
      <c r="R31" s="52">
        <v>908</v>
      </c>
      <c r="S31" s="52">
        <v>726</v>
      </c>
      <c r="T31" s="52">
        <v>676</v>
      </c>
      <c r="U31" s="52">
        <v>377</v>
      </c>
      <c r="V31" s="52">
        <v>411</v>
      </c>
      <c r="W31" s="52">
        <v>293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1</v>
      </c>
      <c r="L32" s="52">
        <v>2</v>
      </c>
      <c r="M32" s="52">
        <v>2</v>
      </c>
      <c r="N32" s="52">
        <v>0</v>
      </c>
      <c r="O32" s="52">
        <v>3</v>
      </c>
      <c r="P32" s="52">
        <v>1</v>
      </c>
      <c r="Q32" s="52">
        <v>1</v>
      </c>
      <c r="R32" s="52">
        <v>13</v>
      </c>
      <c r="S32" s="52">
        <v>3</v>
      </c>
      <c r="T32" s="52">
        <v>2</v>
      </c>
      <c r="U32" s="52">
        <v>0</v>
      </c>
      <c r="V32" s="52">
        <v>1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3254</v>
      </c>
      <c r="D35" s="52">
        <v>2405</v>
      </c>
      <c r="E35" s="52">
        <v>2713</v>
      </c>
      <c r="F35" s="52">
        <v>3438</v>
      </c>
      <c r="G35" s="52">
        <v>4166</v>
      </c>
      <c r="H35" s="52">
        <v>3974</v>
      </c>
      <c r="I35" s="52">
        <v>837</v>
      </c>
      <c r="J35" s="52">
        <v>0</v>
      </c>
      <c r="K35" s="52">
        <v>249</v>
      </c>
      <c r="L35" s="52">
        <v>0</v>
      </c>
      <c r="M35" s="52">
        <v>2064</v>
      </c>
      <c r="N35" s="52">
        <v>3626</v>
      </c>
      <c r="O35" s="52">
        <v>2174</v>
      </c>
      <c r="P35" s="52">
        <v>708</v>
      </c>
      <c r="Q35" s="52">
        <v>11</v>
      </c>
      <c r="R35" s="52">
        <v>457</v>
      </c>
      <c r="S35" s="52">
        <v>1132</v>
      </c>
      <c r="T35" s="52">
        <v>1555</v>
      </c>
      <c r="U35" s="52">
        <v>2217</v>
      </c>
      <c r="V35" s="52">
        <v>2053</v>
      </c>
      <c r="W35" s="52">
        <v>1077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36</v>
      </c>
      <c r="D36" s="52">
        <v>88</v>
      </c>
      <c r="E36" s="52">
        <v>105</v>
      </c>
      <c r="F36" s="52">
        <v>137</v>
      </c>
      <c r="G36" s="52">
        <v>398</v>
      </c>
      <c r="H36" s="52">
        <v>313</v>
      </c>
      <c r="I36" s="52">
        <v>668</v>
      </c>
      <c r="J36" s="52">
        <v>1259</v>
      </c>
      <c r="K36" s="52">
        <v>2044</v>
      </c>
      <c r="L36" s="52">
        <v>3120</v>
      </c>
      <c r="M36" s="52">
        <v>1963</v>
      </c>
      <c r="N36" s="52">
        <v>1898</v>
      </c>
      <c r="O36" s="52">
        <v>3804</v>
      </c>
      <c r="P36" s="52">
        <v>2883</v>
      </c>
      <c r="Q36" s="52">
        <v>3623</v>
      </c>
      <c r="R36" s="52">
        <v>4859</v>
      </c>
      <c r="S36" s="52">
        <v>4251</v>
      </c>
      <c r="T36" s="52">
        <v>4069</v>
      </c>
      <c r="U36" s="52">
        <v>2379</v>
      </c>
      <c r="V36" s="52">
        <v>2742</v>
      </c>
      <c r="W36" s="52">
        <v>2912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48</v>
      </c>
      <c r="D40" s="52">
        <v>38</v>
      </c>
      <c r="E40" s="52">
        <v>43</v>
      </c>
      <c r="F40" s="52">
        <v>59</v>
      </c>
      <c r="G40" s="52">
        <v>71</v>
      </c>
      <c r="H40" s="52">
        <v>69</v>
      </c>
      <c r="I40" s="52">
        <v>18</v>
      </c>
      <c r="J40" s="52">
        <v>13</v>
      </c>
      <c r="K40" s="52">
        <v>30</v>
      </c>
      <c r="L40" s="52">
        <v>55</v>
      </c>
      <c r="M40" s="52">
        <v>75</v>
      </c>
      <c r="N40" s="52">
        <v>99</v>
      </c>
      <c r="O40" s="52">
        <v>106</v>
      </c>
      <c r="P40" s="52">
        <v>57</v>
      </c>
      <c r="Q40" s="52">
        <v>69</v>
      </c>
      <c r="R40" s="52">
        <v>144</v>
      </c>
      <c r="S40" s="52">
        <v>119</v>
      </c>
      <c r="T40" s="52">
        <v>95</v>
      </c>
      <c r="U40" s="52">
        <v>67</v>
      </c>
      <c r="V40" s="52">
        <v>61</v>
      </c>
      <c r="W40" s="52">
        <v>54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3514</v>
      </c>
      <c r="D41" s="36">
        <v>2681</v>
      </c>
      <c r="E41" s="36">
        <v>3013</v>
      </c>
      <c r="F41" s="36">
        <v>3787</v>
      </c>
      <c r="G41" s="36">
        <v>4845</v>
      </c>
      <c r="H41" s="36">
        <v>4510</v>
      </c>
      <c r="I41" s="36">
        <v>1602</v>
      </c>
      <c r="J41" s="36">
        <v>1329</v>
      </c>
      <c r="K41" s="36">
        <v>2415</v>
      </c>
      <c r="L41" s="36">
        <v>3358</v>
      </c>
      <c r="M41" s="36">
        <v>4241</v>
      </c>
      <c r="N41" s="36">
        <v>5795</v>
      </c>
      <c r="O41" s="36">
        <v>6366</v>
      </c>
      <c r="P41" s="36">
        <v>3872</v>
      </c>
      <c r="Q41" s="36">
        <v>4022</v>
      </c>
      <c r="R41" s="36">
        <v>6088</v>
      </c>
      <c r="S41" s="36">
        <v>5989</v>
      </c>
      <c r="T41" s="36">
        <v>6214</v>
      </c>
      <c r="U41" s="36">
        <v>4907</v>
      </c>
      <c r="V41" s="36">
        <v>5140</v>
      </c>
      <c r="W41" s="36">
        <v>4241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78395</v>
      </c>
      <c r="D45" s="52">
        <v>73492</v>
      </c>
      <c r="E45" s="52">
        <v>67276</v>
      </c>
      <c r="F45" s="52">
        <v>48137</v>
      </c>
      <c r="G45" s="52">
        <v>72558</v>
      </c>
      <c r="H45" s="52">
        <v>52610</v>
      </c>
      <c r="I45" s="52">
        <v>84496</v>
      </c>
      <c r="J45" s="52">
        <v>92590</v>
      </c>
      <c r="K45" s="52">
        <v>91908</v>
      </c>
      <c r="L45" s="52">
        <v>59328</v>
      </c>
      <c r="M45" s="52">
        <v>23816</v>
      </c>
      <c r="N45" s="52">
        <v>31954</v>
      </c>
      <c r="O45" s="52">
        <v>32380</v>
      </c>
      <c r="P45" s="52">
        <v>26774</v>
      </c>
      <c r="Q45" s="52">
        <v>63365</v>
      </c>
      <c r="R45" s="52">
        <v>83856</v>
      </c>
      <c r="S45" s="52">
        <v>111845</v>
      </c>
      <c r="T45" s="52">
        <v>112071</v>
      </c>
      <c r="U45" s="52">
        <v>85270</v>
      </c>
      <c r="V45" s="52">
        <v>109658</v>
      </c>
      <c r="W45" s="52">
        <v>74828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393</v>
      </c>
      <c r="D48" s="52">
        <v>939</v>
      </c>
      <c r="E48" s="52">
        <v>997</v>
      </c>
      <c r="F48" s="52">
        <v>1108</v>
      </c>
      <c r="G48" s="52">
        <v>1596</v>
      </c>
      <c r="H48" s="52">
        <v>1536</v>
      </c>
      <c r="I48" s="52">
        <v>1979</v>
      </c>
      <c r="J48" s="52">
        <v>1799</v>
      </c>
      <c r="K48" s="52">
        <v>2053</v>
      </c>
      <c r="L48" s="52">
        <v>1958</v>
      </c>
      <c r="M48" s="52">
        <v>1498</v>
      </c>
      <c r="N48" s="52">
        <v>1362</v>
      </c>
      <c r="O48" s="52">
        <v>1073</v>
      </c>
      <c r="P48" s="52">
        <v>1233</v>
      </c>
      <c r="Q48" s="52">
        <v>1370</v>
      </c>
      <c r="R48" s="52">
        <v>2033</v>
      </c>
      <c r="S48" s="52">
        <v>2674</v>
      </c>
      <c r="T48" s="52">
        <v>2599</v>
      </c>
      <c r="U48" s="52">
        <v>2250</v>
      </c>
      <c r="V48" s="52">
        <v>2967</v>
      </c>
      <c r="W48" s="52">
        <v>2264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69654</v>
      </c>
      <c r="D50" s="52">
        <v>64869</v>
      </c>
      <c r="E50" s="52">
        <v>59368</v>
      </c>
      <c r="F50" s="52">
        <v>41357</v>
      </c>
      <c r="G50" s="52">
        <v>64584</v>
      </c>
      <c r="H50" s="52">
        <v>44555</v>
      </c>
      <c r="I50" s="52">
        <v>74527</v>
      </c>
      <c r="J50" s="52">
        <v>86081</v>
      </c>
      <c r="K50" s="52">
        <v>87591</v>
      </c>
      <c r="L50" s="52">
        <v>64528</v>
      </c>
      <c r="M50" s="52">
        <v>41945</v>
      </c>
      <c r="N50" s="52">
        <v>56502</v>
      </c>
      <c r="O50" s="52">
        <v>48216</v>
      </c>
      <c r="P50" s="52">
        <v>32983</v>
      </c>
      <c r="Q50" s="52">
        <v>62627</v>
      </c>
      <c r="R50" s="52">
        <v>80526</v>
      </c>
      <c r="S50" s="52">
        <v>109235</v>
      </c>
      <c r="T50" s="52">
        <v>110619</v>
      </c>
      <c r="U50" s="52">
        <v>84606</v>
      </c>
      <c r="V50" s="52">
        <v>109488</v>
      </c>
      <c r="W50" s="52">
        <v>75250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8</v>
      </c>
      <c r="D51" s="52">
        <v>31</v>
      </c>
      <c r="E51" s="52">
        <v>31</v>
      </c>
      <c r="F51" s="52">
        <v>31</v>
      </c>
      <c r="G51" s="52">
        <v>102</v>
      </c>
      <c r="H51" s="52">
        <v>67</v>
      </c>
      <c r="I51" s="52">
        <v>410</v>
      </c>
      <c r="J51" s="52">
        <v>927</v>
      </c>
      <c r="K51" s="52">
        <v>1288</v>
      </c>
      <c r="L51" s="52">
        <v>1182</v>
      </c>
      <c r="M51" s="52">
        <v>563</v>
      </c>
      <c r="N51" s="52">
        <v>301</v>
      </c>
      <c r="O51" s="52">
        <v>166</v>
      </c>
      <c r="P51" s="52">
        <v>212</v>
      </c>
      <c r="Q51" s="52">
        <v>820</v>
      </c>
      <c r="R51" s="52">
        <v>733</v>
      </c>
      <c r="S51" s="52">
        <v>808</v>
      </c>
      <c r="T51" s="52">
        <v>705</v>
      </c>
      <c r="U51" s="52">
        <v>606</v>
      </c>
      <c r="V51" s="52">
        <v>1033</v>
      </c>
      <c r="W51" s="52">
        <v>67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14313</v>
      </c>
      <c r="D54" s="52">
        <v>13852</v>
      </c>
      <c r="E54" s="52">
        <v>13308</v>
      </c>
      <c r="F54" s="52">
        <v>12688</v>
      </c>
      <c r="G54" s="52">
        <v>13943</v>
      </c>
      <c r="H54" s="52">
        <v>15725</v>
      </c>
      <c r="I54" s="52">
        <v>8230</v>
      </c>
      <c r="J54" s="52">
        <v>0</v>
      </c>
      <c r="K54" s="52">
        <v>1702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12</v>
      </c>
      <c r="R54" s="52">
        <v>612</v>
      </c>
      <c r="S54" s="52">
        <v>1639</v>
      </c>
      <c r="T54" s="52">
        <v>762</v>
      </c>
      <c r="U54" s="52">
        <v>284</v>
      </c>
      <c r="V54" s="52">
        <v>75</v>
      </c>
      <c r="W54" s="52">
        <v>354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162</v>
      </c>
      <c r="D55" s="52">
        <v>510</v>
      </c>
      <c r="E55" s="52">
        <v>519</v>
      </c>
      <c r="F55" s="52">
        <v>506</v>
      </c>
      <c r="G55" s="52">
        <v>1332</v>
      </c>
      <c r="H55" s="52">
        <v>1231</v>
      </c>
      <c r="I55" s="52">
        <v>6594</v>
      </c>
      <c r="J55" s="52">
        <v>13982</v>
      </c>
      <c r="K55" s="52">
        <v>13921</v>
      </c>
      <c r="L55" s="52">
        <v>6211</v>
      </c>
      <c r="M55" s="52">
        <v>0</v>
      </c>
      <c r="N55" s="52">
        <v>0</v>
      </c>
      <c r="O55" s="52">
        <v>0</v>
      </c>
      <c r="P55" s="52">
        <v>0</v>
      </c>
      <c r="Q55" s="52">
        <v>2995</v>
      </c>
      <c r="R55" s="52">
        <v>6480</v>
      </c>
      <c r="S55" s="52">
        <v>6119</v>
      </c>
      <c r="T55" s="52">
        <v>1986</v>
      </c>
      <c r="U55" s="52">
        <v>301</v>
      </c>
      <c r="V55" s="52">
        <v>105</v>
      </c>
      <c r="W55" s="52">
        <v>958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1627</v>
      </c>
      <c r="D59" s="52">
        <v>1613</v>
      </c>
      <c r="E59" s="52">
        <v>1614</v>
      </c>
      <c r="F59" s="52">
        <v>1499</v>
      </c>
      <c r="G59" s="52">
        <v>1891</v>
      </c>
      <c r="H59" s="52">
        <v>1864</v>
      </c>
      <c r="I59" s="52">
        <v>1560</v>
      </c>
      <c r="J59" s="52">
        <v>1659</v>
      </c>
      <c r="K59" s="52">
        <v>1880</v>
      </c>
      <c r="L59" s="52">
        <v>1937</v>
      </c>
      <c r="M59" s="52">
        <v>1497</v>
      </c>
      <c r="N59" s="52">
        <v>1549</v>
      </c>
      <c r="O59" s="52">
        <v>1620</v>
      </c>
      <c r="P59" s="52">
        <v>1494</v>
      </c>
      <c r="Q59" s="52">
        <v>2515</v>
      </c>
      <c r="R59" s="52">
        <v>3789</v>
      </c>
      <c r="S59" s="52">
        <v>3606</v>
      </c>
      <c r="T59" s="52">
        <v>2518</v>
      </c>
      <c r="U59" s="52">
        <v>1958</v>
      </c>
      <c r="V59" s="52">
        <v>2190</v>
      </c>
      <c r="W59" s="52">
        <v>1997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119939</v>
      </c>
      <c r="D60" s="36">
        <v>115269</v>
      </c>
      <c r="E60" s="36">
        <v>110570</v>
      </c>
      <c r="F60" s="36">
        <v>95632</v>
      </c>
      <c r="G60" s="36">
        <v>127510</v>
      </c>
      <c r="H60" s="36">
        <v>120342</v>
      </c>
      <c r="I60" s="36">
        <v>119753</v>
      </c>
      <c r="J60" s="36">
        <v>133541</v>
      </c>
      <c r="K60" s="36">
        <v>153848</v>
      </c>
      <c r="L60" s="36">
        <v>117701</v>
      </c>
      <c r="M60" s="36">
        <v>80414</v>
      </c>
      <c r="N60" s="36">
        <v>88379</v>
      </c>
      <c r="O60" s="36">
        <v>97165</v>
      </c>
      <c r="P60" s="36">
        <v>93607</v>
      </c>
      <c r="Q60" s="36">
        <v>137285</v>
      </c>
      <c r="R60" s="36">
        <v>149814</v>
      </c>
      <c r="S60" s="36">
        <v>165426</v>
      </c>
      <c r="T60" s="36">
        <v>151265</v>
      </c>
      <c r="U60" s="36">
        <v>119194</v>
      </c>
      <c r="V60" s="36">
        <v>151747</v>
      </c>
      <c r="W60" s="36">
        <v>126690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26842</v>
      </c>
      <c r="D64" s="52">
        <v>36176</v>
      </c>
      <c r="E64" s="52">
        <v>39068</v>
      </c>
      <c r="F64" s="52">
        <v>38567</v>
      </c>
      <c r="G64" s="52">
        <v>31008</v>
      </c>
      <c r="H64" s="52">
        <v>32155</v>
      </c>
      <c r="I64" s="52">
        <v>28789</v>
      </c>
      <c r="J64" s="52">
        <v>36268</v>
      </c>
      <c r="K64" s="52">
        <v>27368</v>
      </c>
      <c r="L64" s="52">
        <v>47608</v>
      </c>
      <c r="M64" s="52">
        <v>35488</v>
      </c>
      <c r="N64" s="52">
        <v>50661</v>
      </c>
      <c r="O64" s="52">
        <v>41608</v>
      </c>
      <c r="P64" s="52">
        <v>23081</v>
      </c>
      <c r="Q64" s="52">
        <v>20290</v>
      </c>
      <c r="R64" s="52">
        <v>28037</v>
      </c>
      <c r="S64" s="52">
        <v>42463</v>
      </c>
      <c r="T64" s="52">
        <v>42960</v>
      </c>
      <c r="U64" s="52">
        <v>39635</v>
      </c>
      <c r="V64" s="52">
        <v>27892</v>
      </c>
      <c r="W64" s="52">
        <v>37323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166</v>
      </c>
      <c r="D67" s="52">
        <v>417</v>
      </c>
      <c r="E67" s="52">
        <v>445</v>
      </c>
      <c r="F67" s="52">
        <v>652</v>
      </c>
      <c r="G67" s="52">
        <v>882</v>
      </c>
      <c r="H67" s="52">
        <v>876</v>
      </c>
      <c r="I67" s="52">
        <v>810</v>
      </c>
      <c r="J67" s="52">
        <v>736</v>
      </c>
      <c r="K67" s="52">
        <v>709</v>
      </c>
      <c r="L67" s="52">
        <v>881</v>
      </c>
      <c r="M67" s="52">
        <v>806</v>
      </c>
      <c r="N67" s="52">
        <v>1306</v>
      </c>
      <c r="O67" s="52">
        <v>1341</v>
      </c>
      <c r="P67" s="52">
        <v>1445</v>
      </c>
      <c r="Q67" s="52">
        <v>1186</v>
      </c>
      <c r="R67" s="52">
        <v>1002</v>
      </c>
      <c r="S67" s="52">
        <v>963</v>
      </c>
      <c r="T67" s="52">
        <v>982</v>
      </c>
      <c r="U67" s="52">
        <v>878</v>
      </c>
      <c r="V67" s="52">
        <v>1141</v>
      </c>
      <c r="W67" s="52">
        <v>836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26284</v>
      </c>
      <c r="D69" s="52">
        <v>35537</v>
      </c>
      <c r="E69" s="52">
        <v>38369</v>
      </c>
      <c r="F69" s="52">
        <v>37841</v>
      </c>
      <c r="G69" s="52">
        <v>30383</v>
      </c>
      <c r="H69" s="52">
        <v>31394</v>
      </c>
      <c r="I69" s="52">
        <v>28029</v>
      </c>
      <c r="J69" s="52">
        <v>36341</v>
      </c>
      <c r="K69" s="52">
        <v>32351</v>
      </c>
      <c r="L69" s="52">
        <v>40510</v>
      </c>
      <c r="M69" s="52">
        <v>33828</v>
      </c>
      <c r="N69" s="52">
        <v>48695</v>
      </c>
      <c r="O69" s="52">
        <v>40641</v>
      </c>
      <c r="P69" s="52">
        <v>22539</v>
      </c>
      <c r="Q69" s="52">
        <v>19864</v>
      </c>
      <c r="R69" s="52">
        <v>27571</v>
      </c>
      <c r="S69" s="52">
        <v>41580</v>
      </c>
      <c r="T69" s="52">
        <v>42259</v>
      </c>
      <c r="U69" s="52">
        <v>39554</v>
      </c>
      <c r="V69" s="52">
        <v>28935</v>
      </c>
      <c r="W69" s="52">
        <v>37302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4</v>
      </c>
      <c r="D70" s="52">
        <v>11</v>
      </c>
      <c r="E70" s="52">
        <v>20</v>
      </c>
      <c r="F70" s="52">
        <v>23</v>
      </c>
      <c r="G70" s="52">
        <v>47</v>
      </c>
      <c r="H70" s="52">
        <v>46</v>
      </c>
      <c r="I70" s="52">
        <v>197</v>
      </c>
      <c r="J70" s="52">
        <v>484</v>
      </c>
      <c r="K70" s="52">
        <v>605</v>
      </c>
      <c r="L70" s="52">
        <v>805</v>
      </c>
      <c r="M70" s="52">
        <v>67</v>
      </c>
      <c r="N70" s="52">
        <v>539</v>
      </c>
      <c r="O70" s="52">
        <v>346</v>
      </c>
      <c r="P70" s="52">
        <v>130</v>
      </c>
      <c r="Q70" s="52">
        <v>210</v>
      </c>
      <c r="R70" s="52">
        <v>175</v>
      </c>
      <c r="S70" s="52">
        <v>313</v>
      </c>
      <c r="T70" s="52">
        <v>334</v>
      </c>
      <c r="U70" s="52">
        <v>241</v>
      </c>
      <c r="V70" s="52">
        <v>0</v>
      </c>
      <c r="W70" s="52">
        <v>343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1076</v>
      </c>
      <c r="D73" s="52">
        <v>1122</v>
      </c>
      <c r="E73" s="52">
        <v>1182</v>
      </c>
      <c r="F73" s="52">
        <v>1242</v>
      </c>
      <c r="G73" s="52">
        <v>1135</v>
      </c>
      <c r="H73" s="52">
        <v>1401</v>
      </c>
      <c r="I73" s="52">
        <v>549</v>
      </c>
      <c r="J73" s="52">
        <v>0</v>
      </c>
      <c r="K73" s="52">
        <v>0</v>
      </c>
      <c r="L73" s="52">
        <v>0</v>
      </c>
      <c r="M73" s="52">
        <v>853</v>
      </c>
      <c r="N73" s="52">
        <v>1067</v>
      </c>
      <c r="O73" s="52">
        <v>368</v>
      </c>
      <c r="P73" s="52">
        <v>224</v>
      </c>
      <c r="Q73" s="52">
        <v>4</v>
      </c>
      <c r="R73" s="52">
        <v>143</v>
      </c>
      <c r="S73" s="52">
        <v>526</v>
      </c>
      <c r="T73" s="52">
        <v>846</v>
      </c>
      <c r="U73" s="52">
        <v>543</v>
      </c>
      <c r="V73" s="52">
        <v>85</v>
      </c>
      <c r="W73" s="52">
        <v>233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12</v>
      </c>
      <c r="D74" s="52">
        <v>41</v>
      </c>
      <c r="E74" s="52">
        <v>46</v>
      </c>
      <c r="F74" s="52">
        <v>49</v>
      </c>
      <c r="G74" s="52">
        <v>108</v>
      </c>
      <c r="H74" s="52">
        <v>109</v>
      </c>
      <c r="I74" s="52">
        <v>440</v>
      </c>
      <c r="J74" s="52">
        <v>127</v>
      </c>
      <c r="K74" s="52">
        <v>1</v>
      </c>
      <c r="L74" s="52">
        <v>6325</v>
      </c>
      <c r="M74" s="52">
        <v>815</v>
      </c>
      <c r="N74" s="52">
        <v>557</v>
      </c>
      <c r="O74" s="52">
        <v>641</v>
      </c>
      <c r="P74" s="52">
        <v>898</v>
      </c>
      <c r="Q74" s="52">
        <v>1354</v>
      </c>
      <c r="R74" s="52">
        <v>1504</v>
      </c>
      <c r="S74" s="52">
        <v>1970</v>
      </c>
      <c r="T74" s="52">
        <v>2209</v>
      </c>
      <c r="U74" s="52">
        <v>582</v>
      </c>
      <c r="V74" s="52">
        <v>116</v>
      </c>
      <c r="W74" s="52">
        <v>628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32291</v>
      </c>
      <c r="D78" s="52">
        <v>38943</v>
      </c>
      <c r="E78" s="52">
        <v>41408</v>
      </c>
      <c r="F78" s="52">
        <v>42213</v>
      </c>
      <c r="G78" s="52">
        <v>39253</v>
      </c>
      <c r="H78" s="52">
        <v>44170</v>
      </c>
      <c r="I78" s="52">
        <v>32160</v>
      </c>
      <c r="J78" s="52">
        <v>41999</v>
      </c>
      <c r="K78" s="52">
        <v>46995</v>
      </c>
      <c r="L78" s="52">
        <v>53583</v>
      </c>
      <c r="M78" s="52">
        <v>48731</v>
      </c>
      <c r="N78" s="52">
        <v>47182</v>
      </c>
      <c r="O78" s="52">
        <v>45609</v>
      </c>
      <c r="P78" s="52">
        <v>34193</v>
      </c>
      <c r="Q78" s="52">
        <v>41525</v>
      </c>
      <c r="R78" s="52">
        <v>50300</v>
      </c>
      <c r="S78" s="52">
        <v>58941</v>
      </c>
      <c r="T78" s="52">
        <v>57338</v>
      </c>
      <c r="U78" s="52">
        <v>50962</v>
      </c>
      <c r="V78" s="52">
        <v>43119</v>
      </c>
      <c r="W78" s="52">
        <v>42729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13119</v>
      </c>
      <c r="D79" s="36">
        <v>15881</v>
      </c>
      <c r="E79" s="36">
        <v>16902</v>
      </c>
      <c r="F79" s="36">
        <v>17271</v>
      </c>
      <c r="G79" s="36">
        <v>16067</v>
      </c>
      <c r="H79" s="36">
        <v>18027</v>
      </c>
      <c r="I79" s="36">
        <v>13090</v>
      </c>
      <c r="J79" s="36">
        <v>14067</v>
      </c>
      <c r="K79" s="36">
        <v>10436</v>
      </c>
      <c r="L79" s="36">
        <v>26755</v>
      </c>
      <c r="M79" s="36">
        <v>19143</v>
      </c>
      <c r="N79" s="36">
        <v>34249</v>
      </c>
      <c r="O79" s="36">
        <v>25293</v>
      </c>
      <c r="P79" s="36">
        <v>20163</v>
      </c>
      <c r="Q79" s="36">
        <v>12180</v>
      </c>
      <c r="R79" s="36">
        <v>14175</v>
      </c>
      <c r="S79" s="36">
        <v>20232</v>
      </c>
      <c r="T79" s="36">
        <v>25862</v>
      </c>
      <c r="U79" s="36">
        <v>25240</v>
      </c>
      <c r="V79" s="36">
        <v>21665</v>
      </c>
      <c r="W79" s="36">
        <v>25853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417</v>
      </c>
      <c r="D83" s="52">
        <v>421</v>
      </c>
      <c r="E83" s="52">
        <v>352</v>
      </c>
      <c r="F83" s="52">
        <v>614</v>
      </c>
      <c r="G83" s="52">
        <v>1331</v>
      </c>
      <c r="H83" s="52">
        <v>1738</v>
      </c>
      <c r="I83" s="52">
        <v>2741</v>
      </c>
      <c r="J83" s="52">
        <v>1808</v>
      </c>
      <c r="K83" s="52">
        <v>2591</v>
      </c>
      <c r="L83" s="52">
        <v>1834</v>
      </c>
      <c r="M83" s="52">
        <v>2219</v>
      </c>
      <c r="N83" s="52">
        <v>3219</v>
      </c>
      <c r="O83" s="52">
        <v>3046</v>
      </c>
      <c r="P83" s="52">
        <v>2589</v>
      </c>
      <c r="Q83" s="52">
        <v>2388</v>
      </c>
      <c r="R83" s="52">
        <v>907</v>
      </c>
      <c r="S83" s="52">
        <v>0</v>
      </c>
      <c r="T83" s="52">
        <v>0</v>
      </c>
      <c r="U83" s="52">
        <v>0</v>
      </c>
      <c r="V83" s="52">
        <v>0</v>
      </c>
      <c r="W83" s="52">
        <v>1995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5</v>
      </c>
      <c r="D86" s="52">
        <v>10</v>
      </c>
      <c r="E86" s="52">
        <v>5</v>
      </c>
      <c r="F86" s="52">
        <v>8</v>
      </c>
      <c r="G86" s="52">
        <v>20</v>
      </c>
      <c r="H86" s="52">
        <v>33</v>
      </c>
      <c r="I86" s="52">
        <v>56</v>
      </c>
      <c r="J86" s="52">
        <v>45</v>
      </c>
      <c r="K86" s="52">
        <v>54</v>
      </c>
      <c r="L86" s="52">
        <v>49</v>
      </c>
      <c r="M86" s="52">
        <v>49</v>
      </c>
      <c r="N86" s="52">
        <v>59</v>
      </c>
      <c r="O86" s="52">
        <v>80</v>
      </c>
      <c r="P86" s="52">
        <v>100</v>
      </c>
      <c r="Q86" s="52">
        <v>102</v>
      </c>
      <c r="R86" s="52">
        <v>95</v>
      </c>
      <c r="S86" s="52">
        <v>53</v>
      </c>
      <c r="T86" s="52">
        <v>10</v>
      </c>
      <c r="U86" s="52">
        <v>0</v>
      </c>
      <c r="V86" s="52">
        <v>1</v>
      </c>
      <c r="W86" s="52">
        <v>8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300</v>
      </c>
      <c r="D88" s="52">
        <v>281</v>
      </c>
      <c r="E88" s="52">
        <v>235</v>
      </c>
      <c r="F88" s="52">
        <v>456</v>
      </c>
      <c r="G88" s="52">
        <v>1044</v>
      </c>
      <c r="H88" s="52">
        <v>1380</v>
      </c>
      <c r="I88" s="52">
        <v>2209</v>
      </c>
      <c r="J88" s="52">
        <v>1571</v>
      </c>
      <c r="K88" s="52">
        <v>2286</v>
      </c>
      <c r="L88" s="52">
        <v>1723</v>
      </c>
      <c r="M88" s="52">
        <v>2145</v>
      </c>
      <c r="N88" s="52">
        <v>2501</v>
      </c>
      <c r="O88" s="52">
        <v>2405</v>
      </c>
      <c r="P88" s="52">
        <v>1914</v>
      </c>
      <c r="Q88" s="52">
        <v>1873</v>
      </c>
      <c r="R88" s="52">
        <v>806</v>
      </c>
      <c r="S88" s="52">
        <v>765</v>
      </c>
      <c r="T88" s="52">
        <v>1058</v>
      </c>
      <c r="U88" s="52">
        <v>1057</v>
      </c>
      <c r="V88" s="52">
        <v>832</v>
      </c>
      <c r="W88" s="52">
        <v>1462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2</v>
      </c>
      <c r="I89" s="52">
        <v>9</v>
      </c>
      <c r="J89" s="52">
        <v>9</v>
      </c>
      <c r="K89" s="52">
        <v>28</v>
      </c>
      <c r="L89" s="52">
        <v>19</v>
      </c>
      <c r="M89" s="52">
        <v>12</v>
      </c>
      <c r="N89" s="52">
        <v>32</v>
      </c>
      <c r="O89" s="52">
        <v>12</v>
      </c>
      <c r="P89" s="52">
        <v>12</v>
      </c>
      <c r="Q89" s="52">
        <v>42</v>
      </c>
      <c r="R89" s="52">
        <v>4</v>
      </c>
      <c r="S89" s="52">
        <v>0</v>
      </c>
      <c r="T89" s="52">
        <v>0</v>
      </c>
      <c r="U89" s="52">
        <v>0</v>
      </c>
      <c r="V89" s="52">
        <v>0</v>
      </c>
      <c r="W89" s="52">
        <v>5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18</v>
      </c>
      <c r="D92" s="52">
        <v>22</v>
      </c>
      <c r="E92" s="52">
        <v>19</v>
      </c>
      <c r="F92" s="52">
        <v>21</v>
      </c>
      <c r="G92" s="52">
        <v>31</v>
      </c>
      <c r="H92" s="52">
        <v>34</v>
      </c>
      <c r="I92" s="52">
        <v>42</v>
      </c>
      <c r="J92" s="52">
        <v>23</v>
      </c>
      <c r="K92" s="52">
        <v>31</v>
      </c>
      <c r="L92" s="52">
        <v>30</v>
      </c>
      <c r="M92" s="52">
        <v>24</v>
      </c>
      <c r="N92" s="52">
        <v>65</v>
      </c>
      <c r="O92" s="52">
        <v>82</v>
      </c>
      <c r="P92" s="52">
        <v>95</v>
      </c>
      <c r="Q92" s="52">
        <v>103</v>
      </c>
      <c r="R92" s="52">
        <v>76</v>
      </c>
      <c r="S92" s="52">
        <v>26</v>
      </c>
      <c r="T92" s="52">
        <v>23</v>
      </c>
      <c r="U92" s="52">
        <v>15</v>
      </c>
      <c r="V92" s="52">
        <v>12</v>
      </c>
      <c r="W92" s="52">
        <v>88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218</v>
      </c>
      <c r="D96" s="52">
        <v>229</v>
      </c>
      <c r="E96" s="52">
        <v>214</v>
      </c>
      <c r="F96" s="52">
        <v>261</v>
      </c>
      <c r="G96" s="52">
        <v>371</v>
      </c>
      <c r="H96" s="52">
        <v>458</v>
      </c>
      <c r="I96" s="52">
        <v>325</v>
      </c>
      <c r="J96" s="52">
        <v>0</v>
      </c>
      <c r="K96" s="52">
        <v>53</v>
      </c>
      <c r="L96" s="52">
        <v>0</v>
      </c>
      <c r="M96" s="52">
        <v>185</v>
      </c>
      <c r="N96" s="52">
        <v>650</v>
      </c>
      <c r="O96" s="52">
        <v>356</v>
      </c>
      <c r="P96" s="52">
        <v>201</v>
      </c>
      <c r="Q96" s="52">
        <v>2</v>
      </c>
      <c r="R96" s="52">
        <v>38</v>
      </c>
      <c r="S96" s="52">
        <v>39</v>
      </c>
      <c r="T96" s="52">
        <v>59</v>
      </c>
      <c r="U96" s="52">
        <v>99</v>
      </c>
      <c r="V96" s="52">
        <v>68</v>
      </c>
      <c r="W96" s="52">
        <v>323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2</v>
      </c>
      <c r="D97" s="52">
        <v>9</v>
      </c>
      <c r="E97" s="52">
        <v>9</v>
      </c>
      <c r="F97" s="52">
        <v>10</v>
      </c>
      <c r="G97" s="52">
        <v>35</v>
      </c>
      <c r="H97" s="52">
        <v>35</v>
      </c>
      <c r="I97" s="52">
        <v>257</v>
      </c>
      <c r="J97" s="52">
        <v>365</v>
      </c>
      <c r="K97" s="52">
        <v>441</v>
      </c>
      <c r="L97" s="52">
        <v>337</v>
      </c>
      <c r="M97" s="52">
        <v>170</v>
      </c>
      <c r="N97" s="52">
        <v>341</v>
      </c>
      <c r="O97" s="52">
        <v>620</v>
      </c>
      <c r="P97" s="52">
        <v>814</v>
      </c>
      <c r="Q97" s="52">
        <v>825</v>
      </c>
      <c r="R97" s="52">
        <v>418</v>
      </c>
      <c r="S97" s="52">
        <v>174</v>
      </c>
      <c r="T97" s="52">
        <v>179</v>
      </c>
      <c r="U97" s="52">
        <v>123</v>
      </c>
      <c r="V97" s="52">
        <v>109</v>
      </c>
      <c r="W97" s="52">
        <v>887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14</v>
      </c>
      <c r="D102" s="52">
        <v>15</v>
      </c>
      <c r="E102" s="52">
        <v>14</v>
      </c>
      <c r="F102" s="52">
        <v>19</v>
      </c>
      <c r="G102" s="52">
        <v>30</v>
      </c>
      <c r="H102" s="52">
        <v>38</v>
      </c>
      <c r="I102" s="52">
        <v>37</v>
      </c>
      <c r="J102" s="52">
        <v>23</v>
      </c>
      <c r="K102" s="52">
        <v>35</v>
      </c>
      <c r="L102" s="52">
        <v>41</v>
      </c>
      <c r="M102" s="52">
        <v>56</v>
      </c>
      <c r="N102" s="52">
        <v>76</v>
      </c>
      <c r="O102" s="52">
        <v>75</v>
      </c>
      <c r="P102" s="52">
        <v>70</v>
      </c>
      <c r="Q102" s="52">
        <v>79</v>
      </c>
      <c r="R102" s="52">
        <v>69</v>
      </c>
      <c r="S102" s="52">
        <v>38</v>
      </c>
      <c r="T102" s="52">
        <v>25</v>
      </c>
      <c r="U102" s="52">
        <v>29</v>
      </c>
      <c r="V102" s="52">
        <v>32</v>
      </c>
      <c r="W102" s="52">
        <v>60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1046</v>
      </c>
      <c r="D103" s="36">
        <v>1049</v>
      </c>
      <c r="E103" s="36">
        <v>998</v>
      </c>
      <c r="F103" s="36">
        <v>1289</v>
      </c>
      <c r="G103" s="36">
        <v>2071</v>
      </c>
      <c r="H103" s="36">
        <v>2588</v>
      </c>
      <c r="I103" s="36">
        <v>3025</v>
      </c>
      <c r="J103" s="36">
        <v>2087</v>
      </c>
      <c r="K103" s="36">
        <v>3078</v>
      </c>
      <c r="L103" s="36">
        <v>2459</v>
      </c>
      <c r="M103" s="36">
        <v>3070</v>
      </c>
      <c r="N103" s="36">
        <v>4423</v>
      </c>
      <c r="O103" s="36">
        <v>4655</v>
      </c>
      <c r="P103" s="36">
        <v>4487</v>
      </c>
      <c r="Q103" s="36">
        <v>4462</v>
      </c>
      <c r="R103" s="36">
        <v>2871</v>
      </c>
      <c r="S103" s="36">
        <v>1916</v>
      </c>
      <c r="T103" s="36">
        <v>1908</v>
      </c>
      <c r="U103" s="36">
        <v>2223</v>
      </c>
      <c r="V103" s="36">
        <v>2844</v>
      </c>
      <c r="W103" s="36">
        <v>4315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274</v>
      </c>
      <c r="D145" s="52">
        <v>1002</v>
      </c>
      <c r="E145" s="52">
        <v>1618</v>
      </c>
      <c r="F145" s="52">
        <v>2177</v>
      </c>
      <c r="G145" s="52">
        <v>2840</v>
      </c>
      <c r="H145" s="52">
        <v>3225</v>
      </c>
      <c r="I145" s="52">
        <v>3513</v>
      </c>
      <c r="J145" s="52">
        <v>2824</v>
      </c>
      <c r="K145" s="52">
        <v>2558</v>
      </c>
      <c r="L145" s="52">
        <v>2271</v>
      </c>
      <c r="M145" s="52">
        <v>3166</v>
      </c>
      <c r="N145" s="52">
        <v>3610</v>
      </c>
      <c r="O145" s="52">
        <v>3956</v>
      </c>
      <c r="P145" s="52">
        <v>5039</v>
      </c>
      <c r="Q145" s="52">
        <v>5170</v>
      </c>
      <c r="R145" s="52">
        <v>6372</v>
      </c>
      <c r="S145" s="52">
        <v>8709</v>
      </c>
      <c r="T145" s="52">
        <v>9715</v>
      </c>
      <c r="U145" s="52">
        <v>14137</v>
      </c>
      <c r="V145" s="52">
        <v>15353</v>
      </c>
      <c r="W145" s="52">
        <v>15375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8</v>
      </c>
      <c r="D147" s="52">
        <v>38</v>
      </c>
      <c r="E147" s="52">
        <v>59</v>
      </c>
      <c r="F147" s="52">
        <v>105</v>
      </c>
      <c r="G147" s="52">
        <v>190</v>
      </c>
      <c r="H147" s="52">
        <v>268</v>
      </c>
      <c r="I147" s="52">
        <v>377</v>
      </c>
      <c r="J147" s="52">
        <v>417</v>
      </c>
      <c r="K147" s="52">
        <v>437</v>
      </c>
      <c r="L147" s="52">
        <v>382</v>
      </c>
      <c r="M147" s="52">
        <v>331</v>
      </c>
      <c r="N147" s="52">
        <v>376</v>
      </c>
      <c r="O147" s="52">
        <v>444</v>
      </c>
      <c r="P147" s="52">
        <v>682</v>
      </c>
      <c r="Q147" s="52">
        <v>681</v>
      </c>
      <c r="R147" s="52">
        <v>884</v>
      </c>
      <c r="S147" s="52">
        <v>937</v>
      </c>
      <c r="T147" s="52">
        <v>1079</v>
      </c>
      <c r="U147" s="52">
        <v>1193</v>
      </c>
      <c r="V147" s="52">
        <v>2164</v>
      </c>
      <c r="W147" s="52">
        <v>2277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27</v>
      </c>
      <c r="D149" s="52">
        <v>90</v>
      </c>
      <c r="E149" s="52">
        <v>134</v>
      </c>
      <c r="F149" s="52">
        <v>156</v>
      </c>
      <c r="G149" s="52">
        <v>217</v>
      </c>
      <c r="H149" s="52">
        <v>227</v>
      </c>
      <c r="I149" s="52">
        <v>260</v>
      </c>
      <c r="J149" s="52">
        <v>214</v>
      </c>
      <c r="K149" s="52">
        <v>220</v>
      </c>
      <c r="L149" s="52">
        <v>325</v>
      </c>
      <c r="M149" s="52">
        <v>359</v>
      </c>
      <c r="N149" s="52">
        <v>372</v>
      </c>
      <c r="O149" s="52">
        <v>513</v>
      </c>
      <c r="P149" s="52">
        <v>655</v>
      </c>
      <c r="Q149" s="52">
        <v>880</v>
      </c>
      <c r="R149" s="52">
        <v>1316</v>
      </c>
      <c r="S149" s="52">
        <v>1373</v>
      </c>
      <c r="T149" s="52">
        <v>1387</v>
      </c>
      <c r="U149" s="52">
        <v>1372</v>
      </c>
      <c r="V149" s="52">
        <v>1564</v>
      </c>
      <c r="W149" s="52">
        <v>1423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2</v>
      </c>
      <c r="J150" s="52">
        <v>2</v>
      </c>
      <c r="K150" s="52">
        <v>2</v>
      </c>
      <c r="L150" s="52">
        <v>2</v>
      </c>
      <c r="M150" s="52">
        <v>1</v>
      </c>
      <c r="N150" s="52">
        <v>0</v>
      </c>
      <c r="O150" s="52">
        <v>3</v>
      </c>
      <c r="P150" s="52">
        <v>2</v>
      </c>
      <c r="Q150" s="52">
        <v>2</v>
      </c>
      <c r="R150" s="52">
        <v>22</v>
      </c>
      <c r="S150" s="52">
        <v>8</v>
      </c>
      <c r="T150" s="52">
        <v>9</v>
      </c>
      <c r="U150" s="52">
        <v>3</v>
      </c>
      <c r="V150" s="52">
        <v>12</v>
      </c>
      <c r="W150" s="52">
        <v>3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328</v>
      </c>
      <c r="D153" s="52">
        <v>963</v>
      </c>
      <c r="E153" s="52">
        <v>1517</v>
      </c>
      <c r="F153" s="52">
        <v>2053</v>
      </c>
      <c r="G153" s="52">
        <v>2549</v>
      </c>
      <c r="H153" s="52">
        <v>3043</v>
      </c>
      <c r="I153" s="52">
        <v>2016</v>
      </c>
      <c r="J153" s="52">
        <v>0</v>
      </c>
      <c r="K153" s="52">
        <v>373</v>
      </c>
      <c r="L153" s="52">
        <v>0</v>
      </c>
      <c r="M153" s="52">
        <v>2526</v>
      </c>
      <c r="N153" s="52">
        <v>3755</v>
      </c>
      <c r="O153" s="52">
        <v>2246</v>
      </c>
      <c r="P153" s="52">
        <v>1428</v>
      </c>
      <c r="Q153" s="52">
        <v>27</v>
      </c>
      <c r="R153" s="52">
        <v>661</v>
      </c>
      <c r="S153" s="52">
        <v>2139</v>
      </c>
      <c r="T153" s="52">
        <v>3176</v>
      </c>
      <c r="U153" s="52">
        <v>8031</v>
      </c>
      <c r="V153" s="52">
        <v>7812</v>
      </c>
      <c r="W153" s="52">
        <v>5162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4</v>
      </c>
      <c r="D154" s="52">
        <v>36</v>
      </c>
      <c r="E154" s="52">
        <v>59</v>
      </c>
      <c r="F154" s="52">
        <v>80</v>
      </c>
      <c r="G154" s="52">
        <v>243</v>
      </c>
      <c r="H154" s="52">
        <v>237</v>
      </c>
      <c r="I154" s="52">
        <v>1614</v>
      </c>
      <c r="J154" s="52">
        <v>3271</v>
      </c>
      <c r="K154" s="52">
        <v>3087</v>
      </c>
      <c r="L154" s="52">
        <v>3612</v>
      </c>
      <c r="M154" s="52">
        <v>2399</v>
      </c>
      <c r="N154" s="52">
        <v>1963</v>
      </c>
      <c r="O154" s="52">
        <v>3927</v>
      </c>
      <c r="P154" s="52">
        <v>5764</v>
      </c>
      <c r="Q154" s="52">
        <v>7056</v>
      </c>
      <c r="R154" s="52">
        <v>7059</v>
      </c>
      <c r="S154" s="52">
        <v>8010</v>
      </c>
      <c r="T154" s="52">
        <v>8319</v>
      </c>
      <c r="U154" s="52">
        <v>8564</v>
      </c>
      <c r="V154" s="52">
        <v>10382</v>
      </c>
      <c r="W154" s="52">
        <v>13905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5</v>
      </c>
      <c r="D158" s="52">
        <v>14</v>
      </c>
      <c r="E158" s="52">
        <v>24</v>
      </c>
      <c r="F158" s="52">
        <v>34</v>
      </c>
      <c r="G158" s="52">
        <v>42</v>
      </c>
      <c r="H158" s="52">
        <v>52</v>
      </c>
      <c r="I158" s="52">
        <v>49</v>
      </c>
      <c r="J158" s="52">
        <v>42</v>
      </c>
      <c r="K158" s="52">
        <v>42</v>
      </c>
      <c r="L158" s="52">
        <v>62</v>
      </c>
      <c r="M158" s="52">
        <v>95</v>
      </c>
      <c r="N158" s="52">
        <v>106</v>
      </c>
      <c r="O158" s="52">
        <v>108</v>
      </c>
      <c r="P158" s="52">
        <v>120</v>
      </c>
      <c r="Q158" s="52">
        <v>139</v>
      </c>
      <c r="R158" s="52">
        <v>218</v>
      </c>
      <c r="S158" s="52">
        <v>239</v>
      </c>
      <c r="T158" s="52">
        <v>200</v>
      </c>
      <c r="U158" s="52">
        <v>280</v>
      </c>
      <c r="V158" s="52">
        <v>271</v>
      </c>
      <c r="W158" s="52">
        <v>309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354</v>
      </c>
      <c r="D159" s="36">
        <v>1075</v>
      </c>
      <c r="E159" s="36">
        <v>1686</v>
      </c>
      <c r="F159" s="36">
        <v>2255</v>
      </c>
      <c r="G159" s="36">
        <v>2967</v>
      </c>
      <c r="H159" s="36">
        <v>3457</v>
      </c>
      <c r="I159" s="36">
        <v>3840</v>
      </c>
      <c r="J159" s="36">
        <v>3448</v>
      </c>
      <c r="K159" s="36">
        <v>3645</v>
      </c>
      <c r="L159" s="36">
        <v>3879</v>
      </c>
      <c r="M159" s="36">
        <v>5200</v>
      </c>
      <c r="N159" s="36">
        <v>5988</v>
      </c>
      <c r="O159" s="36">
        <v>6580</v>
      </c>
      <c r="P159" s="36">
        <v>7729</v>
      </c>
      <c r="Q159" s="36">
        <v>7831</v>
      </c>
      <c r="R159" s="36">
        <v>8829</v>
      </c>
      <c r="S159" s="36">
        <v>11295</v>
      </c>
      <c r="T159" s="36">
        <v>12695</v>
      </c>
      <c r="U159" s="36">
        <v>17690</v>
      </c>
      <c r="V159" s="36">
        <v>19511</v>
      </c>
      <c r="W159" s="36">
        <v>20201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8415</v>
      </c>
      <c r="D163" s="52">
        <v>8355</v>
      </c>
      <c r="E163" s="52">
        <v>14043</v>
      </c>
      <c r="F163" s="52">
        <v>16995</v>
      </c>
      <c r="G163" s="52">
        <v>16069</v>
      </c>
      <c r="H163" s="52">
        <v>18871</v>
      </c>
      <c r="I163" s="52">
        <v>8977</v>
      </c>
      <c r="J163" s="52">
        <v>8410</v>
      </c>
      <c r="K163" s="52">
        <v>9240</v>
      </c>
      <c r="L163" s="52">
        <v>9786</v>
      </c>
      <c r="M163" s="52">
        <v>15001</v>
      </c>
      <c r="N163" s="52">
        <v>13412</v>
      </c>
      <c r="O163" s="52">
        <v>8861</v>
      </c>
      <c r="P163" s="52">
        <v>3766</v>
      </c>
      <c r="Q163" s="52">
        <v>6158</v>
      </c>
      <c r="R163" s="52">
        <v>9808</v>
      </c>
      <c r="S163" s="52">
        <v>17789</v>
      </c>
      <c r="T163" s="52">
        <v>18779</v>
      </c>
      <c r="U163" s="52">
        <v>20173</v>
      </c>
      <c r="V163" s="52">
        <v>20593</v>
      </c>
      <c r="W163" s="52">
        <v>16464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329</v>
      </c>
      <c r="D165" s="52">
        <v>663</v>
      </c>
      <c r="E165" s="52">
        <v>537</v>
      </c>
      <c r="F165" s="52">
        <v>884</v>
      </c>
      <c r="G165" s="52">
        <v>1347</v>
      </c>
      <c r="H165" s="52">
        <v>1682</v>
      </c>
      <c r="I165" s="52">
        <v>1460</v>
      </c>
      <c r="J165" s="52">
        <v>1106</v>
      </c>
      <c r="K165" s="52">
        <v>978</v>
      </c>
      <c r="L165" s="52">
        <v>1033</v>
      </c>
      <c r="M165" s="52">
        <v>1085</v>
      </c>
      <c r="N165" s="52">
        <v>1348</v>
      </c>
      <c r="O165" s="52">
        <v>1309</v>
      </c>
      <c r="P165" s="52">
        <v>1134</v>
      </c>
      <c r="Q165" s="52">
        <v>861</v>
      </c>
      <c r="R165" s="52">
        <v>942</v>
      </c>
      <c r="S165" s="52">
        <v>1239</v>
      </c>
      <c r="T165" s="52">
        <v>1690</v>
      </c>
      <c r="U165" s="52">
        <v>1788</v>
      </c>
      <c r="V165" s="52">
        <v>2678</v>
      </c>
      <c r="W165" s="52">
        <v>2176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1223</v>
      </c>
      <c r="D167" s="52">
        <v>1328</v>
      </c>
      <c r="E167" s="52">
        <v>1722</v>
      </c>
      <c r="F167" s="52">
        <v>1751</v>
      </c>
      <c r="G167" s="52">
        <v>1846</v>
      </c>
      <c r="H167" s="52">
        <v>1967</v>
      </c>
      <c r="I167" s="52">
        <v>979</v>
      </c>
      <c r="J167" s="52">
        <v>909</v>
      </c>
      <c r="K167" s="52">
        <v>1168</v>
      </c>
      <c r="L167" s="52">
        <v>1780</v>
      </c>
      <c r="M167" s="52">
        <v>1940</v>
      </c>
      <c r="N167" s="52">
        <v>1663</v>
      </c>
      <c r="O167" s="52">
        <v>1646</v>
      </c>
      <c r="P167" s="52">
        <v>1301</v>
      </c>
      <c r="Q167" s="52">
        <v>1721</v>
      </c>
      <c r="R167" s="52">
        <v>2882</v>
      </c>
      <c r="S167" s="52">
        <v>3409</v>
      </c>
      <c r="T167" s="52">
        <v>3226</v>
      </c>
      <c r="U167" s="52">
        <v>2421</v>
      </c>
      <c r="V167" s="52">
        <v>2410</v>
      </c>
      <c r="W167" s="52">
        <v>1728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3</v>
      </c>
      <c r="G168" s="52">
        <v>0</v>
      </c>
      <c r="H168" s="52">
        <v>3</v>
      </c>
      <c r="I168" s="52">
        <v>4</v>
      </c>
      <c r="J168" s="52">
        <v>12</v>
      </c>
      <c r="K168" s="52">
        <v>14</v>
      </c>
      <c r="L168" s="52">
        <v>16</v>
      </c>
      <c r="M168" s="52">
        <v>15</v>
      </c>
      <c r="N168" s="52">
        <v>3</v>
      </c>
      <c r="O168" s="52">
        <v>16</v>
      </c>
      <c r="P168" s="52">
        <v>8</v>
      </c>
      <c r="Q168" s="52">
        <v>9</v>
      </c>
      <c r="R168" s="52">
        <v>48</v>
      </c>
      <c r="S168" s="52">
        <v>30</v>
      </c>
      <c r="T168" s="52">
        <v>27</v>
      </c>
      <c r="U168" s="52">
        <v>10</v>
      </c>
      <c r="V168" s="52">
        <v>19</v>
      </c>
      <c r="W168" s="52">
        <v>3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14645</v>
      </c>
      <c r="D171" s="52">
        <v>14156</v>
      </c>
      <c r="E171" s="52">
        <v>19419</v>
      </c>
      <c r="F171" s="52">
        <v>22752</v>
      </c>
      <c r="G171" s="52">
        <v>21730</v>
      </c>
      <c r="H171" s="52">
        <v>26425</v>
      </c>
      <c r="I171" s="52">
        <v>7559</v>
      </c>
      <c r="J171" s="52">
        <v>0</v>
      </c>
      <c r="K171" s="52">
        <v>1993</v>
      </c>
      <c r="L171" s="52">
        <v>0</v>
      </c>
      <c r="M171" s="52">
        <v>13667</v>
      </c>
      <c r="N171" s="52">
        <v>16729</v>
      </c>
      <c r="O171" s="52">
        <v>7244</v>
      </c>
      <c r="P171" s="52">
        <v>2836</v>
      </c>
      <c r="Q171" s="52">
        <v>58</v>
      </c>
      <c r="R171" s="52">
        <v>1449</v>
      </c>
      <c r="S171" s="52">
        <v>5329</v>
      </c>
      <c r="T171" s="52">
        <v>7439</v>
      </c>
      <c r="U171" s="52">
        <v>14235</v>
      </c>
      <c r="V171" s="52">
        <v>12000</v>
      </c>
      <c r="W171" s="52">
        <v>6218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166</v>
      </c>
      <c r="D172" s="52">
        <v>521</v>
      </c>
      <c r="E172" s="52">
        <v>756</v>
      </c>
      <c r="F172" s="52">
        <v>907</v>
      </c>
      <c r="G172" s="52">
        <v>2072</v>
      </c>
      <c r="H172" s="52">
        <v>2068</v>
      </c>
      <c r="I172" s="52">
        <v>6052</v>
      </c>
      <c r="J172" s="52">
        <v>14027</v>
      </c>
      <c r="K172" s="52">
        <v>16310</v>
      </c>
      <c r="L172" s="52">
        <v>19709</v>
      </c>
      <c r="M172" s="52">
        <v>13027</v>
      </c>
      <c r="N172" s="52">
        <v>8759</v>
      </c>
      <c r="O172" s="52">
        <v>12649</v>
      </c>
      <c r="P172" s="52">
        <v>11425</v>
      </c>
      <c r="Q172" s="52">
        <v>13738</v>
      </c>
      <c r="R172" s="52">
        <v>15388</v>
      </c>
      <c r="S172" s="52">
        <v>19862</v>
      </c>
      <c r="T172" s="52">
        <v>19437</v>
      </c>
      <c r="U172" s="52">
        <v>15124</v>
      </c>
      <c r="V172" s="52">
        <v>15936</v>
      </c>
      <c r="W172" s="52">
        <v>16785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214</v>
      </c>
      <c r="D176" s="52">
        <v>220</v>
      </c>
      <c r="E176" s="52">
        <v>315</v>
      </c>
      <c r="F176" s="52">
        <v>393</v>
      </c>
      <c r="G176" s="52">
        <v>372</v>
      </c>
      <c r="H176" s="52">
        <v>465</v>
      </c>
      <c r="I176" s="52">
        <v>186</v>
      </c>
      <c r="J176" s="52">
        <v>183</v>
      </c>
      <c r="K176" s="52">
        <v>230</v>
      </c>
      <c r="L176" s="52">
        <v>347</v>
      </c>
      <c r="M176" s="52">
        <v>522</v>
      </c>
      <c r="N176" s="52">
        <v>466</v>
      </c>
      <c r="O176" s="52">
        <v>351</v>
      </c>
      <c r="P176" s="52">
        <v>242</v>
      </c>
      <c r="Q176" s="52">
        <v>275</v>
      </c>
      <c r="R176" s="52">
        <v>485</v>
      </c>
      <c r="S176" s="52">
        <v>602</v>
      </c>
      <c r="T176" s="52">
        <v>487</v>
      </c>
      <c r="U176" s="52">
        <v>505</v>
      </c>
      <c r="V176" s="52">
        <v>427</v>
      </c>
      <c r="W176" s="52">
        <v>379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15820</v>
      </c>
      <c r="D177" s="36">
        <v>15784</v>
      </c>
      <c r="E177" s="36">
        <v>21582</v>
      </c>
      <c r="F177" s="36">
        <v>25019</v>
      </c>
      <c r="G177" s="36">
        <v>25276</v>
      </c>
      <c r="H177" s="36">
        <v>30002</v>
      </c>
      <c r="I177" s="36">
        <v>14412</v>
      </c>
      <c r="J177" s="36">
        <v>14770</v>
      </c>
      <c r="K177" s="36">
        <v>19247</v>
      </c>
      <c r="L177" s="36">
        <v>21155</v>
      </c>
      <c r="M177" s="36">
        <v>28116</v>
      </c>
      <c r="N177" s="36">
        <v>26688</v>
      </c>
      <c r="O177" s="36">
        <v>21214</v>
      </c>
      <c r="P177" s="36">
        <v>15334</v>
      </c>
      <c r="Q177" s="36">
        <v>15264</v>
      </c>
      <c r="R177" s="36">
        <v>19276</v>
      </c>
      <c r="S177" s="36">
        <v>28030</v>
      </c>
      <c r="T177" s="36">
        <v>29640</v>
      </c>
      <c r="U177" s="36">
        <v>31316</v>
      </c>
      <c r="V177" s="36">
        <v>29979</v>
      </c>
      <c r="W177" s="36">
        <v>24361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6262</v>
      </c>
      <c r="D5" s="52">
        <v>6724</v>
      </c>
      <c r="E5" s="52">
        <v>5220</v>
      </c>
      <c r="F5" s="52">
        <v>7449</v>
      </c>
      <c r="G5" s="52">
        <v>12270</v>
      </c>
      <c r="H5" s="52">
        <v>12115</v>
      </c>
      <c r="I5" s="52">
        <v>18174</v>
      </c>
      <c r="J5" s="52">
        <v>18828</v>
      </c>
      <c r="K5" s="52">
        <v>22256</v>
      </c>
      <c r="L5" s="52">
        <v>14176</v>
      </c>
      <c r="M5" s="52">
        <v>13450</v>
      </c>
      <c r="N5" s="52">
        <v>17270</v>
      </c>
      <c r="O5" s="52">
        <v>15523</v>
      </c>
      <c r="P5" s="52">
        <v>10810</v>
      </c>
      <c r="Q5" s="52">
        <v>2899</v>
      </c>
      <c r="R5" s="52">
        <v>488</v>
      </c>
      <c r="S5" s="52">
        <v>0</v>
      </c>
      <c r="T5" s="52">
        <v>835</v>
      </c>
      <c r="U5" s="52">
        <v>3047</v>
      </c>
      <c r="V5" s="52">
        <v>6871</v>
      </c>
      <c r="W5" s="52">
        <v>9617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60</v>
      </c>
      <c r="E8" s="52">
        <v>29</v>
      </c>
      <c r="F8" s="52">
        <v>89</v>
      </c>
      <c r="G8" s="52">
        <v>211</v>
      </c>
      <c r="H8" s="52">
        <v>252</v>
      </c>
      <c r="I8" s="52">
        <v>448</v>
      </c>
      <c r="J8" s="52">
        <v>366</v>
      </c>
      <c r="K8" s="52">
        <v>360</v>
      </c>
      <c r="L8" s="52">
        <v>238</v>
      </c>
      <c r="M8" s="52">
        <v>186</v>
      </c>
      <c r="N8" s="52">
        <v>245</v>
      </c>
      <c r="O8" s="52">
        <v>145</v>
      </c>
      <c r="P8" s="52">
        <v>130</v>
      </c>
      <c r="Q8" s="52">
        <v>11</v>
      </c>
      <c r="R8" s="52">
        <v>2</v>
      </c>
      <c r="S8" s="52">
        <v>0</v>
      </c>
      <c r="T8" s="52">
        <v>4</v>
      </c>
      <c r="U8" s="52">
        <v>11</v>
      </c>
      <c r="V8" s="52">
        <v>96</v>
      </c>
      <c r="W8" s="52">
        <v>108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138</v>
      </c>
      <c r="D10" s="52">
        <v>256</v>
      </c>
      <c r="E10" s="52">
        <v>191</v>
      </c>
      <c r="F10" s="52">
        <v>434</v>
      </c>
      <c r="G10" s="52">
        <v>1116</v>
      </c>
      <c r="H10" s="52">
        <v>1380</v>
      </c>
      <c r="I10" s="52">
        <v>8272</v>
      </c>
      <c r="J10" s="52">
        <v>11016</v>
      </c>
      <c r="K10" s="52">
        <v>8255</v>
      </c>
      <c r="L10" s="52">
        <v>6878</v>
      </c>
      <c r="M10" s="52">
        <v>4196</v>
      </c>
      <c r="N10" s="52">
        <v>4937</v>
      </c>
      <c r="O10" s="52">
        <v>4314</v>
      </c>
      <c r="P10" s="52">
        <v>629</v>
      </c>
      <c r="Q10" s="52">
        <v>241</v>
      </c>
      <c r="R10" s="52">
        <v>75</v>
      </c>
      <c r="S10" s="52">
        <v>0</v>
      </c>
      <c r="T10" s="52">
        <v>139</v>
      </c>
      <c r="U10" s="52">
        <v>533</v>
      </c>
      <c r="V10" s="52">
        <v>1428</v>
      </c>
      <c r="W10" s="52">
        <v>2380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467</v>
      </c>
      <c r="D11" s="52">
        <v>536</v>
      </c>
      <c r="E11" s="52">
        <v>395</v>
      </c>
      <c r="F11" s="52">
        <v>483</v>
      </c>
      <c r="G11" s="52">
        <v>801</v>
      </c>
      <c r="H11" s="52">
        <v>693</v>
      </c>
      <c r="I11" s="52">
        <v>665</v>
      </c>
      <c r="J11" s="52">
        <v>477</v>
      </c>
      <c r="K11" s="52">
        <v>842</v>
      </c>
      <c r="L11" s="52">
        <v>603</v>
      </c>
      <c r="M11" s="52">
        <v>628</v>
      </c>
      <c r="N11" s="52">
        <v>756</v>
      </c>
      <c r="O11" s="52">
        <v>857</v>
      </c>
      <c r="P11" s="52">
        <v>851</v>
      </c>
      <c r="Q11" s="52">
        <v>295</v>
      </c>
      <c r="R11" s="52">
        <v>60</v>
      </c>
      <c r="S11" s="52">
        <v>0</v>
      </c>
      <c r="T11" s="52">
        <v>74</v>
      </c>
      <c r="U11" s="52">
        <v>192</v>
      </c>
      <c r="V11" s="52">
        <v>432</v>
      </c>
      <c r="W11" s="52">
        <v>505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1</v>
      </c>
      <c r="G12" s="52">
        <v>1</v>
      </c>
      <c r="H12" s="52">
        <v>1</v>
      </c>
      <c r="I12" s="52">
        <v>3</v>
      </c>
      <c r="J12" s="52">
        <v>6</v>
      </c>
      <c r="K12" s="52">
        <v>9</v>
      </c>
      <c r="L12" s="52">
        <v>6</v>
      </c>
      <c r="M12" s="52">
        <v>5</v>
      </c>
      <c r="N12" s="52">
        <v>2</v>
      </c>
      <c r="O12" s="52">
        <v>10</v>
      </c>
      <c r="P12" s="52">
        <v>7</v>
      </c>
      <c r="Q12" s="52">
        <v>2</v>
      </c>
      <c r="R12" s="52">
        <v>1</v>
      </c>
      <c r="S12" s="52">
        <v>0</v>
      </c>
      <c r="T12" s="52">
        <v>1</v>
      </c>
      <c r="U12" s="52">
        <v>1</v>
      </c>
      <c r="V12" s="52">
        <v>4</v>
      </c>
      <c r="W12" s="52">
        <v>2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5594</v>
      </c>
      <c r="D15" s="52">
        <v>5721</v>
      </c>
      <c r="E15" s="52">
        <v>4460</v>
      </c>
      <c r="F15" s="52">
        <v>6280</v>
      </c>
      <c r="G15" s="52">
        <v>9450</v>
      </c>
      <c r="H15" s="52">
        <v>9312</v>
      </c>
      <c r="I15" s="52">
        <v>5126</v>
      </c>
      <c r="J15" s="52">
        <v>0</v>
      </c>
      <c r="K15" s="52">
        <v>1432</v>
      </c>
      <c r="L15" s="52">
        <v>0</v>
      </c>
      <c r="M15" s="52">
        <v>4411</v>
      </c>
      <c r="N15" s="52">
        <v>7597</v>
      </c>
      <c r="O15" s="52">
        <v>3769</v>
      </c>
      <c r="P15" s="52">
        <v>1855</v>
      </c>
      <c r="Q15" s="52">
        <v>10</v>
      </c>
      <c r="R15" s="52">
        <v>30</v>
      </c>
      <c r="S15" s="52">
        <v>0</v>
      </c>
      <c r="T15" s="52">
        <v>172</v>
      </c>
      <c r="U15" s="52">
        <v>1126</v>
      </c>
      <c r="V15" s="52">
        <v>2152</v>
      </c>
      <c r="W15" s="52">
        <v>1818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63</v>
      </c>
      <c r="D16" s="52">
        <v>211</v>
      </c>
      <c r="E16" s="52">
        <v>174</v>
      </c>
      <c r="F16" s="52">
        <v>251</v>
      </c>
      <c r="G16" s="52">
        <v>902</v>
      </c>
      <c r="H16" s="52">
        <v>729</v>
      </c>
      <c r="I16" s="52">
        <v>4108</v>
      </c>
      <c r="J16" s="52">
        <v>7329</v>
      </c>
      <c r="K16" s="52">
        <v>11718</v>
      </c>
      <c r="L16" s="52">
        <v>6689</v>
      </c>
      <c r="M16" s="52">
        <v>4210</v>
      </c>
      <c r="N16" s="52">
        <v>3978</v>
      </c>
      <c r="O16" s="52">
        <v>6573</v>
      </c>
      <c r="P16" s="52">
        <v>7468</v>
      </c>
      <c r="Q16" s="52">
        <v>2351</v>
      </c>
      <c r="R16" s="52">
        <v>322</v>
      </c>
      <c r="S16" s="52">
        <v>0</v>
      </c>
      <c r="T16" s="52">
        <v>449</v>
      </c>
      <c r="U16" s="52">
        <v>1195</v>
      </c>
      <c r="V16" s="52">
        <v>2855</v>
      </c>
      <c r="W16" s="52">
        <v>4912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84</v>
      </c>
      <c r="D21" s="52">
        <v>93</v>
      </c>
      <c r="E21" s="52">
        <v>75</v>
      </c>
      <c r="F21" s="52">
        <v>115</v>
      </c>
      <c r="G21" s="52">
        <v>179</v>
      </c>
      <c r="H21" s="52">
        <v>185</v>
      </c>
      <c r="I21" s="52">
        <v>234</v>
      </c>
      <c r="J21" s="52">
        <v>231</v>
      </c>
      <c r="K21" s="52">
        <v>268</v>
      </c>
      <c r="L21" s="52">
        <v>230</v>
      </c>
      <c r="M21" s="52">
        <v>246</v>
      </c>
      <c r="N21" s="52">
        <v>298</v>
      </c>
      <c r="O21" s="52">
        <v>255</v>
      </c>
      <c r="P21" s="52">
        <v>170</v>
      </c>
      <c r="Q21" s="52">
        <v>52</v>
      </c>
      <c r="R21" s="52">
        <v>12</v>
      </c>
      <c r="S21" s="52">
        <v>0</v>
      </c>
      <c r="T21" s="52">
        <v>14</v>
      </c>
      <c r="U21" s="52">
        <v>49</v>
      </c>
      <c r="V21" s="52">
        <v>98</v>
      </c>
      <c r="W21" s="52">
        <v>150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6178</v>
      </c>
      <c r="D22" s="36">
        <v>6631</v>
      </c>
      <c r="E22" s="36">
        <v>5145</v>
      </c>
      <c r="F22" s="36">
        <v>7334</v>
      </c>
      <c r="G22" s="36">
        <v>12091</v>
      </c>
      <c r="H22" s="36">
        <v>11930</v>
      </c>
      <c r="I22" s="36">
        <v>17940</v>
      </c>
      <c r="J22" s="36">
        <v>18597</v>
      </c>
      <c r="K22" s="36">
        <v>21988</v>
      </c>
      <c r="L22" s="36">
        <v>13946</v>
      </c>
      <c r="M22" s="36">
        <v>13204</v>
      </c>
      <c r="N22" s="36">
        <v>16972</v>
      </c>
      <c r="O22" s="36">
        <v>15268</v>
      </c>
      <c r="P22" s="36">
        <v>10640</v>
      </c>
      <c r="Q22" s="36">
        <v>2847</v>
      </c>
      <c r="R22" s="36">
        <v>476</v>
      </c>
      <c r="S22" s="36">
        <v>0</v>
      </c>
      <c r="T22" s="36">
        <v>821</v>
      </c>
      <c r="U22" s="36">
        <v>2998</v>
      </c>
      <c r="V22" s="36">
        <v>6773</v>
      </c>
      <c r="W22" s="36">
        <v>9467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527</v>
      </c>
      <c r="D26" s="52">
        <v>165</v>
      </c>
      <c r="E26" s="52">
        <v>301</v>
      </c>
      <c r="F26" s="52">
        <v>561</v>
      </c>
      <c r="G26" s="52">
        <v>1119</v>
      </c>
      <c r="H26" s="52">
        <v>671</v>
      </c>
      <c r="I26" s="52">
        <v>397</v>
      </c>
      <c r="J26" s="52">
        <v>427</v>
      </c>
      <c r="K26" s="52">
        <v>826</v>
      </c>
      <c r="L26" s="52">
        <v>1117</v>
      </c>
      <c r="M26" s="52">
        <v>917</v>
      </c>
      <c r="N26" s="52">
        <v>1469</v>
      </c>
      <c r="O26" s="52">
        <v>1524</v>
      </c>
      <c r="P26" s="52">
        <v>1466</v>
      </c>
      <c r="Q26" s="52">
        <v>1274</v>
      </c>
      <c r="R26" s="52">
        <v>1833</v>
      </c>
      <c r="S26" s="52">
        <v>1474</v>
      </c>
      <c r="T26" s="52">
        <v>1437</v>
      </c>
      <c r="U26" s="52">
        <v>528</v>
      </c>
      <c r="V26" s="52">
        <v>643</v>
      </c>
      <c r="W26" s="52">
        <v>309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1</v>
      </c>
      <c r="E29" s="52">
        <v>2</v>
      </c>
      <c r="F29" s="52">
        <v>7</v>
      </c>
      <c r="G29" s="52">
        <v>19</v>
      </c>
      <c r="H29" s="52">
        <v>14</v>
      </c>
      <c r="I29" s="52">
        <v>10</v>
      </c>
      <c r="J29" s="52">
        <v>8</v>
      </c>
      <c r="K29" s="52">
        <v>13</v>
      </c>
      <c r="L29" s="52">
        <v>19</v>
      </c>
      <c r="M29" s="52">
        <v>13</v>
      </c>
      <c r="N29" s="52">
        <v>20</v>
      </c>
      <c r="O29" s="52">
        <v>15</v>
      </c>
      <c r="P29" s="52">
        <v>18</v>
      </c>
      <c r="Q29" s="52">
        <v>5</v>
      </c>
      <c r="R29" s="52">
        <v>10</v>
      </c>
      <c r="S29" s="52">
        <v>8</v>
      </c>
      <c r="T29" s="52">
        <v>7</v>
      </c>
      <c r="U29" s="52">
        <v>2</v>
      </c>
      <c r="V29" s="52">
        <v>9</v>
      </c>
      <c r="W29" s="52">
        <v>3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40</v>
      </c>
      <c r="D31" s="52">
        <v>14</v>
      </c>
      <c r="E31" s="52">
        <v>24</v>
      </c>
      <c r="F31" s="52">
        <v>39</v>
      </c>
      <c r="G31" s="52">
        <v>80</v>
      </c>
      <c r="H31" s="52">
        <v>43</v>
      </c>
      <c r="I31" s="52">
        <v>27</v>
      </c>
      <c r="J31" s="52">
        <v>26</v>
      </c>
      <c r="K31" s="52">
        <v>49</v>
      </c>
      <c r="L31" s="52">
        <v>92</v>
      </c>
      <c r="M31" s="52">
        <v>62</v>
      </c>
      <c r="N31" s="52">
        <v>90</v>
      </c>
      <c r="O31" s="52">
        <v>117</v>
      </c>
      <c r="P31" s="52">
        <v>123</v>
      </c>
      <c r="Q31" s="52">
        <v>141</v>
      </c>
      <c r="R31" s="52">
        <v>267</v>
      </c>
      <c r="S31" s="52">
        <v>175</v>
      </c>
      <c r="T31" s="52">
        <v>155</v>
      </c>
      <c r="U31" s="52">
        <v>40</v>
      </c>
      <c r="V31" s="52">
        <v>51</v>
      </c>
      <c r="W31" s="52">
        <v>22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1</v>
      </c>
      <c r="L32" s="52">
        <v>1</v>
      </c>
      <c r="M32" s="52">
        <v>1</v>
      </c>
      <c r="N32" s="52">
        <v>0</v>
      </c>
      <c r="O32" s="52">
        <v>1</v>
      </c>
      <c r="P32" s="52">
        <v>1</v>
      </c>
      <c r="Q32" s="52">
        <v>1</v>
      </c>
      <c r="R32" s="52">
        <v>5</v>
      </c>
      <c r="S32" s="52">
        <v>2</v>
      </c>
      <c r="T32" s="52">
        <v>1</v>
      </c>
      <c r="U32" s="52">
        <v>0</v>
      </c>
      <c r="V32" s="52">
        <v>0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482</v>
      </c>
      <c r="D35" s="52">
        <v>146</v>
      </c>
      <c r="E35" s="52">
        <v>267</v>
      </c>
      <c r="F35" s="52">
        <v>502</v>
      </c>
      <c r="G35" s="52">
        <v>948</v>
      </c>
      <c r="H35" s="52">
        <v>582</v>
      </c>
      <c r="I35" s="52">
        <v>205</v>
      </c>
      <c r="J35" s="52">
        <v>0</v>
      </c>
      <c r="K35" s="52">
        <v>84</v>
      </c>
      <c r="L35" s="52">
        <v>0</v>
      </c>
      <c r="M35" s="52">
        <v>437</v>
      </c>
      <c r="N35" s="52">
        <v>905</v>
      </c>
      <c r="O35" s="52">
        <v>512</v>
      </c>
      <c r="P35" s="52">
        <v>267</v>
      </c>
      <c r="Q35" s="52">
        <v>5</v>
      </c>
      <c r="R35" s="52">
        <v>135</v>
      </c>
      <c r="S35" s="52">
        <v>274</v>
      </c>
      <c r="T35" s="52">
        <v>355</v>
      </c>
      <c r="U35" s="52">
        <v>237</v>
      </c>
      <c r="V35" s="52">
        <v>254</v>
      </c>
      <c r="W35" s="52">
        <v>78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5</v>
      </c>
      <c r="D36" s="52">
        <v>5</v>
      </c>
      <c r="E36" s="52">
        <v>10</v>
      </c>
      <c r="F36" s="52">
        <v>20</v>
      </c>
      <c r="G36" s="52">
        <v>91</v>
      </c>
      <c r="H36" s="52">
        <v>46</v>
      </c>
      <c r="I36" s="52">
        <v>165</v>
      </c>
      <c r="J36" s="52">
        <v>401</v>
      </c>
      <c r="K36" s="52">
        <v>692</v>
      </c>
      <c r="L36" s="52">
        <v>1024</v>
      </c>
      <c r="M36" s="52">
        <v>417</v>
      </c>
      <c r="N36" s="52">
        <v>474</v>
      </c>
      <c r="O36" s="52">
        <v>894</v>
      </c>
      <c r="P36" s="52">
        <v>1075</v>
      </c>
      <c r="Q36" s="52">
        <v>1127</v>
      </c>
      <c r="R36" s="52">
        <v>1426</v>
      </c>
      <c r="S36" s="52">
        <v>1023</v>
      </c>
      <c r="T36" s="52">
        <v>926</v>
      </c>
      <c r="U36" s="52">
        <v>251</v>
      </c>
      <c r="V36" s="52">
        <v>338</v>
      </c>
      <c r="W36" s="52">
        <v>209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7</v>
      </c>
      <c r="D40" s="52">
        <v>2</v>
      </c>
      <c r="E40" s="52">
        <v>4</v>
      </c>
      <c r="F40" s="52">
        <v>9</v>
      </c>
      <c r="G40" s="52">
        <v>16</v>
      </c>
      <c r="H40" s="52">
        <v>10</v>
      </c>
      <c r="I40" s="52">
        <v>5</v>
      </c>
      <c r="J40" s="52">
        <v>5</v>
      </c>
      <c r="K40" s="52">
        <v>10</v>
      </c>
      <c r="L40" s="52">
        <v>18</v>
      </c>
      <c r="M40" s="52">
        <v>17</v>
      </c>
      <c r="N40" s="52">
        <v>25</v>
      </c>
      <c r="O40" s="52">
        <v>25</v>
      </c>
      <c r="P40" s="52">
        <v>23</v>
      </c>
      <c r="Q40" s="52">
        <v>23</v>
      </c>
      <c r="R40" s="52">
        <v>45</v>
      </c>
      <c r="S40" s="52">
        <v>31</v>
      </c>
      <c r="T40" s="52">
        <v>24</v>
      </c>
      <c r="U40" s="52">
        <v>9</v>
      </c>
      <c r="V40" s="52">
        <v>9</v>
      </c>
      <c r="W40" s="52">
        <v>5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520</v>
      </c>
      <c r="D41" s="36">
        <v>163</v>
      </c>
      <c r="E41" s="36">
        <v>297</v>
      </c>
      <c r="F41" s="36">
        <v>552</v>
      </c>
      <c r="G41" s="36">
        <v>1103</v>
      </c>
      <c r="H41" s="36">
        <v>661</v>
      </c>
      <c r="I41" s="36">
        <v>392</v>
      </c>
      <c r="J41" s="36">
        <v>422</v>
      </c>
      <c r="K41" s="36">
        <v>816</v>
      </c>
      <c r="L41" s="36">
        <v>1099</v>
      </c>
      <c r="M41" s="36">
        <v>900</v>
      </c>
      <c r="N41" s="36">
        <v>1444</v>
      </c>
      <c r="O41" s="36">
        <v>1499</v>
      </c>
      <c r="P41" s="36">
        <v>1443</v>
      </c>
      <c r="Q41" s="36">
        <v>1251</v>
      </c>
      <c r="R41" s="36">
        <v>1788</v>
      </c>
      <c r="S41" s="36">
        <v>1443</v>
      </c>
      <c r="T41" s="36">
        <v>1413</v>
      </c>
      <c r="U41" s="36">
        <v>519</v>
      </c>
      <c r="V41" s="36">
        <v>634</v>
      </c>
      <c r="W41" s="36">
        <v>304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34289</v>
      </c>
      <c r="D45" s="52">
        <v>33860</v>
      </c>
      <c r="E45" s="52">
        <v>31210</v>
      </c>
      <c r="F45" s="52">
        <v>20522</v>
      </c>
      <c r="G45" s="52">
        <v>37405</v>
      </c>
      <c r="H45" s="52">
        <v>24245</v>
      </c>
      <c r="I45" s="52">
        <v>45255</v>
      </c>
      <c r="J45" s="52">
        <v>51318</v>
      </c>
      <c r="K45" s="52">
        <v>48878</v>
      </c>
      <c r="L45" s="52">
        <v>25588</v>
      </c>
      <c r="M45" s="52">
        <v>6756</v>
      </c>
      <c r="N45" s="52">
        <v>10327</v>
      </c>
      <c r="O45" s="52">
        <v>9791</v>
      </c>
      <c r="P45" s="52">
        <v>14842</v>
      </c>
      <c r="Q45" s="52">
        <v>29893</v>
      </c>
      <c r="R45" s="52">
        <v>35283</v>
      </c>
      <c r="S45" s="52">
        <v>46880</v>
      </c>
      <c r="T45" s="52">
        <v>52109</v>
      </c>
      <c r="U45" s="52">
        <v>32025</v>
      </c>
      <c r="V45" s="52">
        <v>48356</v>
      </c>
      <c r="W45" s="52">
        <v>27180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305</v>
      </c>
      <c r="E48" s="52">
        <v>175</v>
      </c>
      <c r="F48" s="52">
        <v>244</v>
      </c>
      <c r="G48" s="52">
        <v>643</v>
      </c>
      <c r="H48" s="52">
        <v>505</v>
      </c>
      <c r="I48" s="52">
        <v>1116</v>
      </c>
      <c r="J48" s="52">
        <v>996</v>
      </c>
      <c r="K48" s="52">
        <v>790</v>
      </c>
      <c r="L48" s="52">
        <v>428</v>
      </c>
      <c r="M48" s="52">
        <v>93</v>
      </c>
      <c r="N48" s="52">
        <v>146</v>
      </c>
      <c r="O48" s="52">
        <v>91</v>
      </c>
      <c r="P48" s="52">
        <v>179</v>
      </c>
      <c r="Q48" s="52">
        <v>117</v>
      </c>
      <c r="R48" s="52">
        <v>186</v>
      </c>
      <c r="S48" s="52">
        <v>238</v>
      </c>
      <c r="T48" s="52">
        <v>275</v>
      </c>
      <c r="U48" s="52">
        <v>114</v>
      </c>
      <c r="V48" s="52">
        <v>680</v>
      </c>
      <c r="W48" s="52">
        <v>304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27955</v>
      </c>
      <c r="D50" s="52">
        <v>27230</v>
      </c>
      <c r="E50" s="52">
        <v>24782</v>
      </c>
      <c r="F50" s="52">
        <v>14885</v>
      </c>
      <c r="G50" s="52">
        <v>29484</v>
      </c>
      <c r="H50" s="52">
        <v>16406</v>
      </c>
      <c r="I50" s="52">
        <v>37111</v>
      </c>
      <c r="J50" s="52">
        <v>43105</v>
      </c>
      <c r="K50" s="52">
        <v>39982</v>
      </c>
      <c r="L50" s="52">
        <v>22497</v>
      </c>
      <c r="M50" s="52">
        <v>6666</v>
      </c>
      <c r="N50" s="52">
        <v>10272</v>
      </c>
      <c r="O50" s="52">
        <v>9757</v>
      </c>
      <c r="P50" s="52">
        <v>14747</v>
      </c>
      <c r="Q50" s="52">
        <v>28105</v>
      </c>
      <c r="R50" s="52">
        <v>32006</v>
      </c>
      <c r="S50" s="52">
        <v>43306</v>
      </c>
      <c r="T50" s="52">
        <v>50509</v>
      </c>
      <c r="U50" s="52">
        <v>31578</v>
      </c>
      <c r="V50" s="52">
        <v>47823</v>
      </c>
      <c r="W50" s="52">
        <v>26679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3</v>
      </c>
      <c r="D51" s="52">
        <v>13</v>
      </c>
      <c r="E51" s="52">
        <v>13</v>
      </c>
      <c r="F51" s="52">
        <v>12</v>
      </c>
      <c r="G51" s="52">
        <v>47</v>
      </c>
      <c r="H51" s="52">
        <v>25</v>
      </c>
      <c r="I51" s="52">
        <v>205</v>
      </c>
      <c r="J51" s="52">
        <v>464</v>
      </c>
      <c r="K51" s="52">
        <v>588</v>
      </c>
      <c r="L51" s="52">
        <v>412</v>
      </c>
      <c r="M51" s="52">
        <v>90</v>
      </c>
      <c r="N51" s="52">
        <v>55</v>
      </c>
      <c r="O51" s="52">
        <v>34</v>
      </c>
      <c r="P51" s="52">
        <v>95</v>
      </c>
      <c r="Q51" s="52">
        <v>369</v>
      </c>
      <c r="R51" s="52">
        <v>293</v>
      </c>
      <c r="S51" s="52">
        <v>322</v>
      </c>
      <c r="T51" s="52">
        <v>322</v>
      </c>
      <c r="U51" s="52">
        <v>227</v>
      </c>
      <c r="V51" s="52">
        <v>453</v>
      </c>
      <c r="W51" s="52">
        <v>24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6260</v>
      </c>
      <c r="D54" s="52">
        <v>6382</v>
      </c>
      <c r="E54" s="52">
        <v>6174</v>
      </c>
      <c r="F54" s="52">
        <v>5409</v>
      </c>
      <c r="G54" s="52">
        <v>7188</v>
      </c>
      <c r="H54" s="52">
        <v>7247</v>
      </c>
      <c r="I54" s="52">
        <v>4407</v>
      </c>
      <c r="J54" s="52">
        <v>0</v>
      </c>
      <c r="K54" s="52">
        <v>904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6</v>
      </c>
      <c r="R54" s="52">
        <v>258</v>
      </c>
      <c r="S54" s="52">
        <v>688</v>
      </c>
      <c r="T54" s="52">
        <v>354</v>
      </c>
      <c r="U54" s="52">
        <v>107</v>
      </c>
      <c r="V54" s="52">
        <v>34</v>
      </c>
      <c r="W54" s="52">
        <v>129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71</v>
      </c>
      <c r="D55" s="52">
        <v>235</v>
      </c>
      <c r="E55" s="52">
        <v>241</v>
      </c>
      <c r="F55" s="52">
        <v>216</v>
      </c>
      <c r="G55" s="52">
        <v>686</v>
      </c>
      <c r="H55" s="52">
        <v>567</v>
      </c>
      <c r="I55" s="52">
        <v>3532</v>
      </c>
      <c r="J55" s="52">
        <v>7749</v>
      </c>
      <c r="K55" s="52">
        <v>7404</v>
      </c>
      <c r="L55" s="52">
        <v>2679</v>
      </c>
      <c r="M55" s="52">
        <v>0</v>
      </c>
      <c r="N55" s="52">
        <v>0</v>
      </c>
      <c r="O55" s="52">
        <v>0</v>
      </c>
      <c r="P55" s="52">
        <v>0</v>
      </c>
      <c r="Q55" s="52">
        <v>1413</v>
      </c>
      <c r="R55" s="52">
        <v>2726</v>
      </c>
      <c r="S55" s="52">
        <v>2564</v>
      </c>
      <c r="T55" s="52">
        <v>924</v>
      </c>
      <c r="U55" s="52">
        <v>113</v>
      </c>
      <c r="V55" s="52">
        <v>46</v>
      </c>
      <c r="W55" s="52">
        <v>348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459</v>
      </c>
      <c r="D59" s="52">
        <v>467</v>
      </c>
      <c r="E59" s="52">
        <v>449</v>
      </c>
      <c r="F59" s="52">
        <v>317</v>
      </c>
      <c r="G59" s="52">
        <v>546</v>
      </c>
      <c r="H59" s="52">
        <v>370</v>
      </c>
      <c r="I59" s="52">
        <v>582</v>
      </c>
      <c r="J59" s="52">
        <v>630</v>
      </c>
      <c r="K59" s="52">
        <v>590</v>
      </c>
      <c r="L59" s="52">
        <v>415</v>
      </c>
      <c r="M59" s="52">
        <v>123</v>
      </c>
      <c r="N59" s="52">
        <v>178</v>
      </c>
      <c r="O59" s="52">
        <v>161</v>
      </c>
      <c r="P59" s="52">
        <v>234</v>
      </c>
      <c r="Q59" s="52">
        <v>538</v>
      </c>
      <c r="R59" s="52">
        <v>872</v>
      </c>
      <c r="S59" s="52">
        <v>1000</v>
      </c>
      <c r="T59" s="52">
        <v>854</v>
      </c>
      <c r="U59" s="52">
        <v>518</v>
      </c>
      <c r="V59" s="52">
        <v>689</v>
      </c>
      <c r="W59" s="52">
        <v>423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33830</v>
      </c>
      <c r="D60" s="36">
        <v>33393</v>
      </c>
      <c r="E60" s="36">
        <v>30761</v>
      </c>
      <c r="F60" s="36">
        <v>20205</v>
      </c>
      <c r="G60" s="36">
        <v>36859</v>
      </c>
      <c r="H60" s="36">
        <v>23875</v>
      </c>
      <c r="I60" s="36">
        <v>44673</v>
      </c>
      <c r="J60" s="36">
        <v>50688</v>
      </c>
      <c r="K60" s="36">
        <v>48288</v>
      </c>
      <c r="L60" s="36">
        <v>25173</v>
      </c>
      <c r="M60" s="36">
        <v>6633</v>
      </c>
      <c r="N60" s="36">
        <v>10149</v>
      </c>
      <c r="O60" s="36">
        <v>9630</v>
      </c>
      <c r="P60" s="36">
        <v>14608</v>
      </c>
      <c r="Q60" s="36">
        <v>29355</v>
      </c>
      <c r="R60" s="36">
        <v>34411</v>
      </c>
      <c r="S60" s="36">
        <v>45880</v>
      </c>
      <c r="T60" s="36">
        <v>51255</v>
      </c>
      <c r="U60" s="36">
        <v>31507</v>
      </c>
      <c r="V60" s="36">
        <v>47667</v>
      </c>
      <c r="W60" s="36">
        <v>26757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11739</v>
      </c>
      <c r="D64" s="52">
        <v>16666</v>
      </c>
      <c r="E64" s="52">
        <v>18122</v>
      </c>
      <c r="F64" s="52">
        <v>16439</v>
      </c>
      <c r="G64" s="52">
        <v>15984</v>
      </c>
      <c r="H64" s="52">
        <v>14816</v>
      </c>
      <c r="I64" s="52">
        <v>15417</v>
      </c>
      <c r="J64" s="52">
        <v>20100</v>
      </c>
      <c r="K64" s="52">
        <v>14553</v>
      </c>
      <c r="L64" s="52">
        <v>20530</v>
      </c>
      <c r="M64" s="52">
        <v>10067</v>
      </c>
      <c r="N64" s="52">
        <v>16372</v>
      </c>
      <c r="O64" s="52">
        <v>12581</v>
      </c>
      <c r="P64" s="52">
        <v>12791</v>
      </c>
      <c r="Q64" s="52">
        <v>9571</v>
      </c>
      <c r="R64" s="52">
        <v>11795</v>
      </c>
      <c r="S64" s="52">
        <v>17797</v>
      </c>
      <c r="T64" s="52">
        <v>19974</v>
      </c>
      <c r="U64" s="52">
        <v>14884</v>
      </c>
      <c r="V64" s="52">
        <v>12299</v>
      </c>
      <c r="W64" s="52">
        <v>13555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0</v>
      </c>
      <c r="D67" s="52">
        <v>150</v>
      </c>
      <c r="E67" s="52">
        <v>101</v>
      </c>
      <c r="F67" s="52">
        <v>196</v>
      </c>
      <c r="G67" s="52">
        <v>274</v>
      </c>
      <c r="H67" s="52">
        <v>308</v>
      </c>
      <c r="I67" s="52">
        <v>380</v>
      </c>
      <c r="J67" s="52">
        <v>391</v>
      </c>
      <c r="K67" s="52">
        <v>236</v>
      </c>
      <c r="L67" s="52">
        <v>344</v>
      </c>
      <c r="M67" s="52">
        <v>140</v>
      </c>
      <c r="N67" s="52">
        <v>232</v>
      </c>
      <c r="O67" s="52">
        <v>118</v>
      </c>
      <c r="P67" s="52">
        <v>154</v>
      </c>
      <c r="Q67" s="52">
        <v>38</v>
      </c>
      <c r="R67" s="52">
        <v>63</v>
      </c>
      <c r="S67" s="52">
        <v>90</v>
      </c>
      <c r="T67" s="52">
        <v>105</v>
      </c>
      <c r="U67" s="52">
        <v>53</v>
      </c>
      <c r="V67" s="52">
        <v>173</v>
      </c>
      <c r="W67" s="52">
        <v>152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11261</v>
      </c>
      <c r="D69" s="52">
        <v>16125</v>
      </c>
      <c r="E69" s="52">
        <v>17543</v>
      </c>
      <c r="F69" s="52">
        <v>15879</v>
      </c>
      <c r="G69" s="52">
        <v>15319</v>
      </c>
      <c r="H69" s="52">
        <v>14099</v>
      </c>
      <c r="I69" s="52">
        <v>14783</v>
      </c>
      <c r="J69" s="52">
        <v>19765</v>
      </c>
      <c r="K69" s="52">
        <v>14284</v>
      </c>
      <c r="L69" s="52">
        <v>17456</v>
      </c>
      <c r="M69" s="52">
        <v>9575</v>
      </c>
      <c r="N69" s="52">
        <v>15673</v>
      </c>
      <c r="O69" s="52">
        <v>12173</v>
      </c>
      <c r="P69" s="52">
        <v>12097</v>
      </c>
      <c r="Q69" s="52">
        <v>8836</v>
      </c>
      <c r="R69" s="52">
        <v>11032</v>
      </c>
      <c r="S69" s="52">
        <v>16625</v>
      </c>
      <c r="T69" s="52">
        <v>18406</v>
      </c>
      <c r="U69" s="52">
        <v>14373</v>
      </c>
      <c r="V69" s="52">
        <v>12210</v>
      </c>
      <c r="W69" s="52">
        <v>13120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2</v>
      </c>
      <c r="D70" s="52">
        <v>5</v>
      </c>
      <c r="E70" s="52">
        <v>9</v>
      </c>
      <c r="F70" s="52">
        <v>10</v>
      </c>
      <c r="G70" s="52">
        <v>24</v>
      </c>
      <c r="H70" s="52">
        <v>21</v>
      </c>
      <c r="I70" s="52">
        <v>104</v>
      </c>
      <c r="J70" s="52">
        <v>264</v>
      </c>
      <c r="K70" s="52">
        <v>268</v>
      </c>
      <c r="L70" s="52">
        <v>347</v>
      </c>
      <c r="M70" s="52">
        <v>19</v>
      </c>
      <c r="N70" s="52">
        <v>174</v>
      </c>
      <c r="O70" s="52">
        <v>103</v>
      </c>
      <c r="P70" s="52">
        <v>71</v>
      </c>
      <c r="Q70" s="52">
        <v>94</v>
      </c>
      <c r="R70" s="52">
        <v>70</v>
      </c>
      <c r="S70" s="52">
        <v>125</v>
      </c>
      <c r="T70" s="52">
        <v>147</v>
      </c>
      <c r="U70" s="52">
        <v>89</v>
      </c>
      <c r="V70" s="52">
        <v>0</v>
      </c>
      <c r="W70" s="52">
        <v>122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471</v>
      </c>
      <c r="D73" s="52">
        <v>517</v>
      </c>
      <c r="E73" s="52">
        <v>549</v>
      </c>
      <c r="F73" s="52">
        <v>529</v>
      </c>
      <c r="G73" s="52">
        <v>585</v>
      </c>
      <c r="H73" s="52">
        <v>646</v>
      </c>
      <c r="I73" s="52">
        <v>294</v>
      </c>
      <c r="J73" s="52">
        <v>0</v>
      </c>
      <c r="K73" s="52">
        <v>0</v>
      </c>
      <c r="L73" s="52">
        <v>0</v>
      </c>
      <c r="M73" s="52">
        <v>242</v>
      </c>
      <c r="N73" s="52">
        <v>345</v>
      </c>
      <c r="O73" s="52">
        <v>111</v>
      </c>
      <c r="P73" s="52">
        <v>124</v>
      </c>
      <c r="Q73" s="52">
        <v>3</v>
      </c>
      <c r="R73" s="52">
        <v>60</v>
      </c>
      <c r="S73" s="52">
        <v>221</v>
      </c>
      <c r="T73" s="52">
        <v>394</v>
      </c>
      <c r="U73" s="52">
        <v>205</v>
      </c>
      <c r="V73" s="52">
        <v>38</v>
      </c>
      <c r="W73" s="52">
        <v>85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5</v>
      </c>
      <c r="D74" s="52">
        <v>19</v>
      </c>
      <c r="E74" s="52">
        <v>21</v>
      </c>
      <c r="F74" s="52">
        <v>21</v>
      </c>
      <c r="G74" s="52">
        <v>56</v>
      </c>
      <c r="H74" s="52">
        <v>50</v>
      </c>
      <c r="I74" s="52">
        <v>236</v>
      </c>
      <c r="J74" s="52">
        <v>71</v>
      </c>
      <c r="K74" s="52">
        <v>1</v>
      </c>
      <c r="L74" s="52">
        <v>2727</v>
      </c>
      <c r="M74" s="52">
        <v>231</v>
      </c>
      <c r="N74" s="52">
        <v>180</v>
      </c>
      <c r="O74" s="52">
        <v>194</v>
      </c>
      <c r="P74" s="52">
        <v>499</v>
      </c>
      <c r="Q74" s="52">
        <v>638</v>
      </c>
      <c r="R74" s="52">
        <v>633</v>
      </c>
      <c r="S74" s="52">
        <v>826</v>
      </c>
      <c r="T74" s="52">
        <v>1027</v>
      </c>
      <c r="U74" s="52">
        <v>217</v>
      </c>
      <c r="V74" s="52">
        <v>51</v>
      </c>
      <c r="W74" s="52">
        <v>228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6001</v>
      </c>
      <c r="D78" s="52">
        <v>9350</v>
      </c>
      <c r="E78" s="52">
        <v>10282</v>
      </c>
      <c r="F78" s="52">
        <v>9078</v>
      </c>
      <c r="G78" s="52">
        <v>8499</v>
      </c>
      <c r="H78" s="52">
        <v>8012</v>
      </c>
      <c r="I78" s="52">
        <v>8977</v>
      </c>
      <c r="J78" s="52">
        <v>13316</v>
      </c>
      <c r="K78" s="52">
        <v>10674</v>
      </c>
      <c r="L78" s="52">
        <v>11495</v>
      </c>
      <c r="M78" s="52">
        <v>6254</v>
      </c>
      <c r="N78" s="52">
        <v>7827</v>
      </c>
      <c r="O78" s="52">
        <v>6834</v>
      </c>
      <c r="P78" s="52">
        <v>6375</v>
      </c>
      <c r="Q78" s="52">
        <v>6274</v>
      </c>
      <c r="R78" s="52">
        <v>7863</v>
      </c>
      <c r="S78" s="52">
        <v>11271</v>
      </c>
      <c r="T78" s="52">
        <v>11349</v>
      </c>
      <c r="U78" s="52">
        <v>8309</v>
      </c>
      <c r="V78" s="52">
        <v>6794</v>
      </c>
      <c r="W78" s="52">
        <v>6931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5738</v>
      </c>
      <c r="D79" s="36">
        <v>7316</v>
      </c>
      <c r="E79" s="36">
        <v>7840</v>
      </c>
      <c r="F79" s="36">
        <v>7361</v>
      </c>
      <c r="G79" s="36">
        <v>7485</v>
      </c>
      <c r="H79" s="36">
        <v>6804</v>
      </c>
      <c r="I79" s="36">
        <v>6440</v>
      </c>
      <c r="J79" s="36">
        <v>6784</v>
      </c>
      <c r="K79" s="36">
        <v>3879</v>
      </c>
      <c r="L79" s="36">
        <v>9035</v>
      </c>
      <c r="M79" s="36">
        <v>3813</v>
      </c>
      <c r="N79" s="36">
        <v>8545</v>
      </c>
      <c r="O79" s="36">
        <v>5747</v>
      </c>
      <c r="P79" s="36">
        <v>6416</v>
      </c>
      <c r="Q79" s="36">
        <v>3297</v>
      </c>
      <c r="R79" s="36">
        <v>3932</v>
      </c>
      <c r="S79" s="36">
        <v>6526</v>
      </c>
      <c r="T79" s="36">
        <v>8625</v>
      </c>
      <c r="U79" s="36">
        <v>6575</v>
      </c>
      <c r="V79" s="36">
        <v>5505</v>
      </c>
      <c r="W79" s="36">
        <v>6624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182</v>
      </c>
      <c r="D83" s="52">
        <v>193</v>
      </c>
      <c r="E83" s="52">
        <v>163</v>
      </c>
      <c r="F83" s="52">
        <v>261</v>
      </c>
      <c r="G83" s="52">
        <v>686</v>
      </c>
      <c r="H83" s="52">
        <v>800</v>
      </c>
      <c r="I83" s="52">
        <v>1467</v>
      </c>
      <c r="J83" s="52">
        <v>1002</v>
      </c>
      <c r="K83" s="52">
        <v>1377</v>
      </c>
      <c r="L83" s="52">
        <v>790</v>
      </c>
      <c r="M83" s="52">
        <v>629</v>
      </c>
      <c r="N83" s="52">
        <v>1040</v>
      </c>
      <c r="O83" s="52">
        <v>921</v>
      </c>
      <c r="P83" s="52">
        <v>1434</v>
      </c>
      <c r="Q83" s="52">
        <v>1126</v>
      </c>
      <c r="R83" s="52">
        <v>381</v>
      </c>
      <c r="S83" s="52">
        <v>0</v>
      </c>
      <c r="T83" s="52">
        <v>0</v>
      </c>
      <c r="U83" s="52">
        <v>0</v>
      </c>
      <c r="V83" s="52">
        <v>0</v>
      </c>
      <c r="W83" s="52">
        <v>724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0</v>
      </c>
      <c r="D86" s="52">
        <v>2</v>
      </c>
      <c r="E86" s="52">
        <v>1</v>
      </c>
      <c r="F86" s="52">
        <v>3</v>
      </c>
      <c r="G86" s="52">
        <v>12</v>
      </c>
      <c r="H86" s="52">
        <v>17</v>
      </c>
      <c r="I86" s="52">
        <v>36</v>
      </c>
      <c r="J86" s="52">
        <v>19</v>
      </c>
      <c r="K86" s="52">
        <v>22</v>
      </c>
      <c r="L86" s="52">
        <v>13</v>
      </c>
      <c r="M86" s="52">
        <v>9</v>
      </c>
      <c r="N86" s="52">
        <v>14</v>
      </c>
      <c r="O86" s="52">
        <v>8</v>
      </c>
      <c r="P86" s="52">
        <v>18</v>
      </c>
      <c r="Q86" s="52">
        <v>5</v>
      </c>
      <c r="R86" s="52">
        <v>2</v>
      </c>
      <c r="S86" s="52">
        <v>0</v>
      </c>
      <c r="T86" s="52">
        <v>0</v>
      </c>
      <c r="U86" s="52">
        <v>0</v>
      </c>
      <c r="V86" s="52">
        <v>0</v>
      </c>
      <c r="W86" s="52">
        <v>8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78</v>
      </c>
      <c r="D88" s="52">
        <v>74</v>
      </c>
      <c r="E88" s="52">
        <v>51</v>
      </c>
      <c r="F88" s="52">
        <v>137</v>
      </c>
      <c r="G88" s="52">
        <v>461</v>
      </c>
      <c r="H88" s="52">
        <v>556</v>
      </c>
      <c r="I88" s="52">
        <v>1128</v>
      </c>
      <c r="J88" s="52">
        <v>783</v>
      </c>
      <c r="K88" s="52">
        <v>1085</v>
      </c>
      <c r="L88" s="52">
        <v>629</v>
      </c>
      <c r="M88" s="52">
        <v>519</v>
      </c>
      <c r="N88" s="52">
        <v>692</v>
      </c>
      <c r="O88" s="52">
        <v>597</v>
      </c>
      <c r="P88" s="52">
        <v>821</v>
      </c>
      <c r="Q88" s="52">
        <v>671</v>
      </c>
      <c r="R88" s="52">
        <v>180</v>
      </c>
      <c r="S88" s="52">
        <v>0</v>
      </c>
      <c r="T88" s="52">
        <v>0</v>
      </c>
      <c r="U88" s="52">
        <v>0</v>
      </c>
      <c r="V88" s="52">
        <v>0</v>
      </c>
      <c r="W88" s="52">
        <v>290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1</v>
      </c>
      <c r="I89" s="52">
        <v>5</v>
      </c>
      <c r="J89" s="52">
        <v>5</v>
      </c>
      <c r="K89" s="52">
        <v>15</v>
      </c>
      <c r="L89" s="52">
        <v>8</v>
      </c>
      <c r="M89" s="52">
        <v>4</v>
      </c>
      <c r="N89" s="52">
        <v>9</v>
      </c>
      <c r="O89" s="52">
        <v>4</v>
      </c>
      <c r="P89" s="52">
        <v>6</v>
      </c>
      <c r="Q89" s="52">
        <v>16</v>
      </c>
      <c r="R89" s="52">
        <v>2</v>
      </c>
      <c r="S89" s="52">
        <v>0</v>
      </c>
      <c r="T89" s="52">
        <v>0</v>
      </c>
      <c r="U89" s="52">
        <v>0</v>
      </c>
      <c r="V89" s="52">
        <v>0</v>
      </c>
      <c r="W89" s="52">
        <v>2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8</v>
      </c>
      <c r="D92" s="52">
        <v>10</v>
      </c>
      <c r="E92" s="52">
        <v>9</v>
      </c>
      <c r="F92" s="52">
        <v>9</v>
      </c>
      <c r="G92" s="52">
        <v>16</v>
      </c>
      <c r="H92" s="52">
        <v>16</v>
      </c>
      <c r="I92" s="52">
        <v>23</v>
      </c>
      <c r="J92" s="52">
        <v>13</v>
      </c>
      <c r="K92" s="52">
        <v>17</v>
      </c>
      <c r="L92" s="52">
        <v>13</v>
      </c>
      <c r="M92" s="52">
        <v>7</v>
      </c>
      <c r="N92" s="52">
        <v>21</v>
      </c>
      <c r="O92" s="52">
        <v>25</v>
      </c>
      <c r="P92" s="52">
        <v>51</v>
      </c>
      <c r="Q92" s="52">
        <v>49</v>
      </c>
      <c r="R92" s="52">
        <v>29</v>
      </c>
      <c r="S92" s="52">
        <v>0</v>
      </c>
      <c r="T92" s="52">
        <v>0</v>
      </c>
      <c r="U92" s="52">
        <v>0</v>
      </c>
      <c r="V92" s="52">
        <v>0</v>
      </c>
      <c r="W92" s="52">
        <v>30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95</v>
      </c>
      <c r="D96" s="52">
        <v>105</v>
      </c>
      <c r="E96" s="52">
        <v>99</v>
      </c>
      <c r="F96" s="52">
        <v>111</v>
      </c>
      <c r="G96" s="52">
        <v>191</v>
      </c>
      <c r="H96" s="52">
        <v>211</v>
      </c>
      <c r="I96" s="52">
        <v>173</v>
      </c>
      <c r="J96" s="52">
        <v>0</v>
      </c>
      <c r="K96" s="52">
        <v>28</v>
      </c>
      <c r="L96" s="52">
        <v>0</v>
      </c>
      <c r="M96" s="52">
        <v>51</v>
      </c>
      <c r="N96" s="52">
        <v>209</v>
      </c>
      <c r="O96" s="52">
        <v>107</v>
      </c>
      <c r="P96" s="52">
        <v>111</v>
      </c>
      <c r="Q96" s="52">
        <v>2</v>
      </c>
      <c r="R96" s="52">
        <v>15</v>
      </c>
      <c r="S96" s="52">
        <v>0</v>
      </c>
      <c r="T96" s="52">
        <v>0</v>
      </c>
      <c r="U96" s="52">
        <v>0</v>
      </c>
      <c r="V96" s="52">
        <v>0</v>
      </c>
      <c r="W96" s="52">
        <v>109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1</v>
      </c>
      <c r="D97" s="52">
        <v>4</v>
      </c>
      <c r="E97" s="52">
        <v>4</v>
      </c>
      <c r="F97" s="52">
        <v>4</v>
      </c>
      <c r="G97" s="52">
        <v>18</v>
      </c>
      <c r="H97" s="52">
        <v>16</v>
      </c>
      <c r="I97" s="52">
        <v>138</v>
      </c>
      <c r="J97" s="52">
        <v>201</v>
      </c>
      <c r="K97" s="52">
        <v>232</v>
      </c>
      <c r="L97" s="52">
        <v>140</v>
      </c>
      <c r="M97" s="52">
        <v>48</v>
      </c>
      <c r="N97" s="52">
        <v>109</v>
      </c>
      <c r="O97" s="52">
        <v>188</v>
      </c>
      <c r="P97" s="52">
        <v>445</v>
      </c>
      <c r="Q97" s="52">
        <v>388</v>
      </c>
      <c r="R97" s="52">
        <v>155</v>
      </c>
      <c r="S97" s="52">
        <v>0</v>
      </c>
      <c r="T97" s="52">
        <v>0</v>
      </c>
      <c r="U97" s="52">
        <v>0</v>
      </c>
      <c r="V97" s="52">
        <v>0</v>
      </c>
      <c r="W97" s="52">
        <v>293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2</v>
      </c>
      <c r="D102" s="52">
        <v>3</v>
      </c>
      <c r="E102" s="52">
        <v>2</v>
      </c>
      <c r="F102" s="52">
        <v>4</v>
      </c>
      <c r="G102" s="52">
        <v>10</v>
      </c>
      <c r="H102" s="52">
        <v>12</v>
      </c>
      <c r="I102" s="52">
        <v>19</v>
      </c>
      <c r="J102" s="52">
        <v>12</v>
      </c>
      <c r="K102" s="52">
        <v>17</v>
      </c>
      <c r="L102" s="52">
        <v>13</v>
      </c>
      <c r="M102" s="52">
        <v>11</v>
      </c>
      <c r="N102" s="52">
        <v>18</v>
      </c>
      <c r="O102" s="52">
        <v>15</v>
      </c>
      <c r="P102" s="52">
        <v>23</v>
      </c>
      <c r="Q102" s="52">
        <v>20</v>
      </c>
      <c r="R102" s="52">
        <v>9</v>
      </c>
      <c r="S102" s="52">
        <v>0</v>
      </c>
      <c r="T102" s="52">
        <v>0</v>
      </c>
      <c r="U102" s="52">
        <v>0</v>
      </c>
      <c r="V102" s="52">
        <v>0</v>
      </c>
      <c r="W102" s="52">
        <v>11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180</v>
      </c>
      <c r="D103" s="36">
        <v>190</v>
      </c>
      <c r="E103" s="36">
        <v>161</v>
      </c>
      <c r="F103" s="36">
        <v>257</v>
      </c>
      <c r="G103" s="36">
        <v>676</v>
      </c>
      <c r="H103" s="36">
        <v>788</v>
      </c>
      <c r="I103" s="36">
        <v>1448</v>
      </c>
      <c r="J103" s="36">
        <v>990</v>
      </c>
      <c r="K103" s="36">
        <v>1360</v>
      </c>
      <c r="L103" s="36">
        <v>777</v>
      </c>
      <c r="M103" s="36">
        <v>618</v>
      </c>
      <c r="N103" s="36">
        <v>1022</v>
      </c>
      <c r="O103" s="36">
        <v>906</v>
      </c>
      <c r="P103" s="36">
        <v>1411</v>
      </c>
      <c r="Q103" s="36">
        <v>1106</v>
      </c>
      <c r="R103" s="36">
        <v>372</v>
      </c>
      <c r="S103" s="36">
        <v>0</v>
      </c>
      <c r="T103" s="36">
        <v>0</v>
      </c>
      <c r="U103" s="36">
        <v>0</v>
      </c>
      <c r="V103" s="36">
        <v>0</v>
      </c>
      <c r="W103" s="36">
        <v>713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119</v>
      </c>
      <c r="D145" s="52">
        <v>461</v>
      </c>
      <c r="E145" s="52">
        <v>750</v>
      </c>
      <c r="F145" s="52">
        <v>927</v>
      </c>
      <c r="G145" s="52">
        <v>1463</v>
      </c>
      <c r="H145" s="52">
        <v>1485</v>
      </c>
      <c r="I145" s="52">
        <v>1881</v>
      </c>
      <c r="J145" s="52">
        <v>1565</v>
      </c>
      <c r="K145" s="52">
        <v>1360</v>
      </c>
      <c r="L145" s="52">
        <v>979</v>
      </c>
      <c r="M145" s="52">
        <v>898</v>
      </c>
      <c r="N145" s="52">
        <v>1166</v>
      </c>
      <c r="O145" s="52">
        <v>1196</v>
      </c>
      <c r="P145" s="52">
        <v>2792</v>
      </c>
      <c r="Q145" s="52">
        <v>2438</v>
      </c>
      <c r="R145" s="52">
        <v>2680</v>
      </c>
      <c r="S145" s="52">
        <v>3650</v>
      </c>
      <c r="T145" s="52">
        <v>4516</v>
      </c>
      <c r="U145" s="52">
        <v>5308</v>
      </c>
      <c r="V145" s="52">
        <v>6770</v>
      </c>
      <c r="W145" s="52">
        <v>5583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19</v>
      </c>
      <c r="E147" s="52">
        <v>33</v>
      </c>
      <c r="F147" s="52">
        <v>44</v>
      </c>
      <c r="G147" s="52">
        <v>84</v>
      </c>
      <c r="H147" s="52">
        <v>98</v>
      </c>
      <c r="I147" s="52">
        <v>145</v>
      </c>
      <c r="J147" s="52">
        <v>132</v>
      </c>
      <c r="K147" s="52">
        <v>122</v>
      </c>
      <c r="L147" s="52">
        <v>93</v>
      </c>
      <c r="M147" s="52">
        <v>88</v>
      </c>
      <c r="N147" s="52">
        <v>122</v>
      </c>
      <c r="O147" s="52">
        <v>112</v>
      </c>
      <c r="P147" s="52">
        <v>309</v>
      </c>
      <c r="Q147" s="52">
        <v>95</v>
      </c>
      <c r="R147" s="52">
        <v>141</v>
      </c>
      <c r="S147" s="52">
        <v>184</v>
      </c>
      <c r="T147" s="52">
        <v>238</v>
      </c>
      <c r="U147" s="52">
        <v>189</v>
      </c>
      <c r="V147" s="52">
        <v>804</v>
      </c>
      <c r="W147" s="52">
        <v>623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9</v>
      </c>
      <c r="D149" s="52">
        <v>38</v>
      </c>
      <c r="E149" s="52">
        <v>59</v>
      </c>
      <c r="F149" s="52">
        <v>64</v>
      </c>
      <c r="G149" s="52">
        <v>105</v>
      </c>
      <c r="H149" s="52">
        <v>96</v>
      </c>
      <c r="I149" s="52">
        <v>126</v>
      </c>
      <c r="J149" s="52">
        <v>96</v>
      </c>
      <c r="K149" s="52">
        <v>82</v>
      </c>
      <c r="L149" s="52">
        <v>81</v>
      </c>
      <c r="M149" s="52">
        <v>61</v>
      </c>
      <c r="N149" s="52">
        <v>72</v>
      </c>
      <c r="O149" s="52">
        <v>92</v>
      </c>
      <c r="P149" s="52">
        <v>233</v>
      </c>
      <c r="Q149" s="52">
        <v>270</v>
      </c>
      <c r="R149" s="52">
        <v>390</v>
      </c>
      <c r="S149" s="52">
        <v>435</v>
      </c>
      <c r="T149" s="52">
        <v>484</v>
      </c>
      <c r="U149" s="52">
        <v>405</v>
      </c>
      <c r="V149" s="52">
        <v>537</v>
      </c>
      <c r="W149" s="52">
        <v>389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1</v>
      </c>
      <c r="J150" s="52">
        <v>1</v>
      </c>
      <c r="K150" s="52">
        <v>1</v>
      </c>
      <c r="L150" s="52">
        <v>1</v>
      </c>
      <c r="M150" s="52">
        <v>0</v>
      </c>
      <c r="N150" s="52">
        <v>0</v>
      </c>
      <c r="O150" s="52">
        <v>1</v>
      </c>
      <c r="P150" s="52">
        <v>2</v>
      </c>
      <c r="Q150" s="52">
        <v>2</v>
      </c>
      <c r="R150" s="52">
        <v>7</v>
      </c>
      <c r="S150" s="52">
        <v>4</v>
      </c>
      <c r="T150" s="52">
        <v>5</v>
      </c>
      <c r="U150" s="52">
        <v>2</v>
      </c>
      <c r="V150" s="52">
        <v>5</v>
      </c>
      <c r="W150" s="52">
        <v>2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109</v>
      </c>
      <c r="D153" s="52">
        <v>408</v>
      </c>
      <c r="E153" s="52">
        <v>665</v>
      </c>
      <c r="F153" s="52">
        <v>830</v>
      </c>
      <c r="G153" s="52">
        <v>1240</v>
      </c>
      <c r="H153" s="52">
        <v>1288</v>
      </c>
      <c r="I153" s="52">
        <v>974</v>
      </c>
      <c r="J153" s="52">
        <v>0</v>
      </c>
      <c r="K153" s="52">
        <v>139</v>
      </c>
      <c r="L153" s="52">
        <v>0</v>
      </c>
      <c r="M153" s="52">
        <v>428</v>
      </c>
      <c r="N153" s="52">
        <v>718</v>
      </c>
      <c r="O153" s="52">
        <v>402</v>
      </c>
      <c r="P153" s="52">
        <v>509</v>
      </c>
      <c r="Q153" s="52">
        <v>9</v>
      </c>
      <c r="R153" s="52">
        <v>197</v>
      </c>
      <c r="S153" s="52">
        <v>679</v>
      </c>
      <c r="T153" s="52">
        <v>1116</v>
      </c>
      <c r="U153" s="52">
        <v>2378</v>
      </c>
      <c r="V153" s="52">
        <v>2676</v>
      </c>
      <c r="W153" s="52">
        <v>1403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1</v>
      </c>
      <c r="D154" s="52">
        <v>15</v>
      </c>
      <c r="E154" s="52">
        <v>26</v>
      </c>
      <c r="F154" s="52">
        <v>33</v>
      </c>
      <c r="G154" s="52">
        <v>118</v>
      </c>
      <c r="H154" s="52">
        <v>101</v>
      </c>
      <c r="I154" s="52">
        <v>780</v>
      </c>
      <c r="J154" s="52">
        <v>1468</v>
      </c>
      <c r="K154" s="52">
        <v>1138</v>
      </c>
      <c r="L154" s="52">
        <v>897</v>
      </c>
      <c r="M154" s="52">
        <v>409</v>
      </c>
      <c r="N154" s="52">
        <v>376</v>
      </c>
      <c r="O154" s="52">
        <v>701</v>
      </c>
      <c r="P154" s="52">
        <v>2048</v>
      </c>
      <c r="Q154" s="52">
        <v>2157</v>
      </c>
      <c r="R154" s="52">
        <v>2086</v>
      </c>
      <c r="S154" s="52">
        <v>2532</v>
      </c>
      <c r="T154" s="52">
        <v>2911</v>
      </c>
      <c r="U154" s="52">
        <v>2523</v>
      </c>
      <c r="V154" s="52">
        <v>3552</v>
      </c>
      <c r="W154" s="52">
        <v>3789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2</v>
      </c>
      <c r="D158" s="52">
        <v>6</v>
      </c>
      <c r="E158" s="52">
        <v>11</v>
      </c>
      <c r="F158" s="52">
        <v>14</v>
      </c>
      <c r="G158" s="52">
        <v>21</v>
      </c>
      <c r="H158" s="52">
        <v>23</v>
      </c>
      <c r="I158" s="52">
        <v>24</v>
      </c>
      <c r="J158" s="52">
        <v>19</v>
      </c>
      <c r="K158" s="52">
        <v>16</v>
      </c>
      <c r="L158" s="52">
        <v>16</v>
      </c>
      <c r="M158" s="52">
        <v>16</v>
      </c>
      <c r="N158" s="52">
        <v>20</v>
      </c>
      <c r="O158" s="52">
        <v>20</v>
      </c>
      <c r="P158" s="52">
        <v>44</v>
      </c>
      <c r="Q158" s="52">
        <v>44</v>
      </c>
      <c r="R158" s="52">
        <v>66</v>
      </c>
      <c r="S158" s="52">
        <v>78</v>
      </c>
      <c r="T158" s="52">
        <v>74</v>
      </c>
      <c r="U158" s="52">
        <v>86</v>
      </c>
      <c r="V158" s="52">
        <v>97</v>
      </c>
      <c r="W158" s="52">
        <v>87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117</v>
      </c>
      <c r="D159" s="36">
        <v>455</v>
      </c>
      <c r="E159" s="36">
        <v>739</v>
      </c>
      <c r="F159" s="36">
        <v>913</v>
      </c>
      <c r="G159" s="36">
        <v>1442</v>
      </c>
      <c r="H159" s="36">
        <v>1462</v>
      </c>
      <c r="I159" s="36">
        <v>1857</v>
      </c>
      <c r="J159" s="36">
        <v>1546</v>
      </c>
      <c r="K159" s="36">
        <v>1344</v>
      </c>
      <c r="L159" s="36">
        <v>963</v>
      </c>
      <c r="M159" s="36">
        <v>882</v>
      </c>
      <c r="N159" s="36">
        <v>1146</v>
      </c>
      <c r="O159" s="36">
        <v>1176</v>
      </c>
      <c r="P159" s="36">
        <v>2748</v>
      </c>
      <c r="Q159" s="36">
        <v>2394</v>
      </c>
      <c r="R159" s="36">
        <v>2614</v>
      </c>
      <c r="S159" s="36">
        <v>3572</v>
      </c>
      <c r="T159" s="36">
        <v>4442</v>
      </c>
      <c r="U159" s="36">
        <v>5222</v>
      </c>
      <c r="V159" s="36">
        <v>6673</v>
      </c>
      <c r="W159" s="36">
        <v>5496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3680</v>
      </c>
      <c r="D163" s="52">
        <v>3849</v>
      </c>
      <c r="E163" s="52">
        <v>6514</v>
      </c>
      <c r="F163" s="52">
        <v>7244</v>
      </c>
      <c r="G163" s="52">
        <v>8283</v>
      </c>
      <c r="H163" s="52">
        <v>8695</v>
      </c>
      <c r="I163" s="52">
        <v>4807</v>
      </c>
      <c r="J163" s="52">
        <v>4660</v>
      </c>
      <c r="K163" s="52">
        <v>4913</v>
      </c>
      <c r="L163" s="52">
        <v>4220</v>
      </c>
      <c r="M163" s="52">
        <v>4255</v>
      </c>
      <c r="N163" s="52">
        <v>4334</v>
      </c>
      <c r="O163" s="52">
        <v>2679</v>
      </c>
      <c r="P163" s="52">
        <v>2087</v>
      </c>
      <c r="Q163" s="52">
        <v>2904</v>
      </c>
      <c r="R163" s="52">
        <v>4126</v>
      </c>
      <c r="S163" s="52">
        <v>7456</v>
      </c>
      <c r="T163" s="52">
        <v>8731</v>
      </c>
      <c r="U163" s="52">
        <v>7575</v>
      </c>
      <c r="V163" s="52">
        <v>9080</v>
      </c>
      <c r="W163" s="52">
        <v>5979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156</v>
      </c>
      <c r="E165" s="52">
        <v>183</v>
      </c>
      <c r="F165" s="52">
        <v>342</v>
      </c>
      <c r="G165" s="52">
        <v>466</v>
      </c>
      <c r="H165" s="52">
        <v>571</v>
      </c>
      <c r="I165" s="52">
        <v>368</v>
      </c>
      <c r="J165" s="52">
        <v>394</v>
      </c>
      <c r="K165" s="52">
        <v>397</v>
      </c>
      <c r="L165" s="52">
        <v>353</v>
      </c>
      <c r="M165" s="52">
        <v>294</v>
      </c>
      <c r="N165" s="52">
        <v>307</v>
      </c>
      <c r="O165" s="52">
        <v>125</v>
      </c>
      <c r="P165" s="52">
        <v>125</v>
      </c>
      <c r="Q165" s="52">
        <v>57</v>
      </c>
      <c r="R165" s="52">
        <v>109</v>
      </c>
      <c r="S165" s="52">
        <v>189</v>
      </c>
      <c r="T165" s="52">
        <v>230</v>
      </c>
      <c r="U165" s="52">
        <v>135</v>
      </c>
      <c r="V165" s="52">
        <v>638</v>
      </c>
      <c r="W165" s="52">
        <v>334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281</v>
      </c>
      <c r="D167" s="52">
        <v>319</v>
      </c>
      <c r="E167" s="52">
        <v>512</v>
      </c>
      <c r="F167" s="52">
        <v>499</v>
      </c>
      <c r="G167" s="52">
        <v>596</v>
      </c>
      <c r="H167" s="52">
        <v>561</v>
      </c>
      <c r="I167" s="52">
        <v>322</v>
      </c>
      <c r="J167" s="52">
        <v>284</v>
      </c>
      <c r="K167" s="52">
        <v>296</v>
      </c>
      <c r="L167" s="52">
        <v>349</v>
      </c>
      <c r="M167" s="52">
        <v>289</v>
      </c>
      <c r="N167" s="52">
        <v>265</v>
      </c>
      <c r="O167" s="52">
        <v>205</v>
      </c>
      <c r="P167" s="52">
        <v>175</v>
      </c>
      <c r="Q167" s="52">
        <v>322</v>
      </c>
      <c r="R167" s="52">
        <v>601</v>
      </c>
      <c r="S167" s="52">
        <v>890</v>
      </c>
      <c r="T167" s="52">
        <v>936</v>
      </c>
      <c r="U167" s="52">
        <v>578</v>
      </c>
      <c r="V167" s="52">
        <v>720</v>
      </c>
      <c r="W167" s="52">
        <v>417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1</v>
      </c>
      <c r="G168" s="52">
        <v>0</v>
      </c>
      <c r="H168" s="52">
        <v>1</v>
      </c>
      <c r="I168" s="52">
        <v>2</v>
      </c>
      <c r="J168" s="52">
        <v>4</v>
      </c>
      <c r="K168" s="52">
        <v>3</v>
      </c>
      <c r="L168" s="52">
        <v>3</v>
      </c>
      <c r="M168" s="52">
        <v>2</v>
      </c>
      <c r="N168" s="52">
        <v>1</v>
      </c>
      <c r="O168" s="52">
        <v>2</v>
      </c>
      <c r="P168" s="52">
        <v>1</v>
      </c>
      <c r="Q168" s="52">
        <v>2</v>
      </c>
      <c r="R168" s="52">
        <v>10</v>
      </c>
      <c r="S168" s="52">
        <v>8</v>
      </c>
      <c r="T168" s="52">
        <v>9</v>
      </c>
      <c r="U168" s="52">
        <v>3</v>
      </c>
      <c r="V168" s="52">
        <v>7</v>
      </c>
      <c r="W168" s="52">
        <v>2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3361</v>
      </c>
      <c r="D171" s="52">
        <v>3405</v>
      </c>
      <c r="E171" s="52">
        <v>5777</v>
      </c>
      <c r="F171" s="52">
        <v>6485</v>
      </c>
      <c r="G171" s="52">
        <v>7017</v>
      </c>
      <c r="H171" s="52">
        <v>7543</v>
      </c>
      <c r="I171" s="52">
        <v>2489</v>
      </c>
      <c r="J171" s="52">
        <v>0</v>
      </c>
      <c r="K171" s="52">
        <v>502</v>
      </c>
      <c r="L171" s="52">
        <v>0</v>
      </c>
      <c r="M171" s="52">
        <v>2028</v>
      </c>
      <c r="N171" s="52">
        <v>2670</v>
      </c>
      <c r="O171" s="52">
        <v>901</v>
      </c>
      <c r="P171" s="52">
        <v>380</v>
      </c>
      <c r="Q171" s="52">
        <v>11</v>
      </c>
      <c r="R171" s="52">
        <v>304</v>
      </c>
      <c r="S171" s="52">
        <v>1387</v>
      </c>
      <c r="T171" s="52">
        <v>2157</v>
      </c>
      <c r="U171" s="52">
        <v>3393</v>
      </c>
      <c r="V171" s="52">
        <v>3589</v>
      </c>
      <c r="W171" s="52">
        <v>1502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38</v>
      </c>
      <c r="D172" s="52">
        <v>125</v>
      </c>
      <c r="E172" s="52">
        <v>225</v>
      </c>
      <c r="F172" s="52">
        <v>259</v>
      </c>
      <c r="G172" s="52">
        <v>670</v>
      </c>
      <c r="H172" s="52">
        <v>590</v>
      </c>
      <c r="I172" s="52">
        <v>1994</v>
      </c>
      <c r="J172" s="52">
        <v>4372</v>
      </c>
      <c r="K172" s="52">
        <v>4112</v>
      </c>
      <c r="L172" s="52">
        <v>3868</v>
      </c>
      <c r="M172" s="52">
        <v>1936</v>
      </c>
      <c r="N172" s="52">
        <v>1398</v>
      </c>
      <c r="O172" s="52">
        <v>1571</v>
      </c>
      <c r="P172" s="52">
        <v>1531</v>
      </c>
      <c r="Q172" s="52">
        <v>2569</v>
      </c>
      <c r="R172" s="52">
        <v>3211</v>
      </c>
      <c r="S172" s="52">
        <v>5171</v>
      </c>
      <c r="T172" s="52">
        <v>5629</v>
      </c>
      <c r="U172" s="52">
        <v>3601</v>
      </c>
      <c r="V172" s="52">
        <v>4764</v>
      </c>
      <c r="W172" s="52">
        <v>4058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49</v>
      </c>
      <c r="D176" s="52">
        <v>53</v>
      </c>
      <c r="E176" s="52">
        <v>94</v>
      </c>
      <c r="F176" s="52">
        <v>112</v>
      </c>
      <c r="G176" s="52">
        <v>121</v>
      </c>
      <c r="H176" s="52">
        <v>133</v>
      </c>
      <c r="I176" s="52">
        <v>62</v>
      </c>
      <c r="J176" s="52">
        <v>57</v>
      </c>
      <c r="K176" s="52">
        <v>59</v>
      </c>
      <c r="L176" s="52">
        <v>68</v>
      </c>
      <c r="M176" s="52">
        <v>78</v>
      </c>
      <c r="N176" s="52">
        <v>75</v>
      </c>
      <c r="O176" s="52">
        <v>44</v>
      </c>
      <c r="P176" s="52">
        <v>33</v>
      </c>
      <c r="Q176" s="52">
        <v>52</v>
      </c>
      <c r="R176" s="52">
        <v>102</v>
      </c>
      <c r="S176" s="52">
        <v>159</v>
      </c>
      <c r="T176" s="52">
        <v>143</v>
      </c>
      <c r="U176" s="52">
        <v>123</v>
      </c>
      <c r="V176" s="52">
        <v>129</v>
      </c>
      <c r="W176" s="52">
        <v>93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3631</v>
      </c>
      <c r="D177" s="36">
        <v>3796</v>
      </c>
      <c r="E177" s="36">
        <v>6420</v>
      </c>
      <c r="F177" s="36">
        <v>7132</v>
      </c>
      <c r="G177" s="36">
        <v>8162</v>
      </c>
      <c r="H177" s="36">
        <v>8562</v>
      </c>
      <c r="I177" s="36">
        <v>4745</v>
      </c>
      <c r="J177" s="36">
        <v>4603</v>
      </c>
      <c r="K177" s="36">
        <v>4854</v>
      </c>
      <c r="L177" s="36">
        <v>4152</v>
      </c>
      <c r="M177" s="36">
        <v>4177</v>
      </c>
      <c r="N177" s="36">
        <v>4259</v>
      </c>
      <c r="O177" s="36">
        <v>2635</v>
      </c>
      <c r="P177" s="36">
        <v>2054</v>
      </c>
      <c r="Q177" s="36">
        <v>2852</v>
      </c>
      <c r="R177" s="36">
        <v>4024</v>
      </c>
      <c r="S177" s="36">
        <v>7297</v>
      </c>
      <c r="T177" s="36">
        <v>8588</v>
      </c>
      <c r="U177" s="36">
        <v>7452</v>
      </c>
      <c r="V177" s="36">
        <v>8951</v>
      </c>
      <c r="W177" s="36">
        <v>5886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8058</v>
      </c>
      <c r="D5" s="52">
        <v>7872</v>
      </c>
      <c r="E5" s="52">
        <v>6035</v>
      </c>
      <c r="F5" s="52">
        <v>10028</v>
      </c>
      <c r="G5" s="52">
        <v>11534</v>
      </c>
      <c r="H5" s="52">
        <v>14180</v>
      </c>
      <c r="I5" s="52">
        <v>15762</v>
      </c>
      <c r="J5" s="52">
        <v>15145</v>
      </c>
      <c r="K5" s="52">
        <v>19596</v>
      </c>
      <c r="L5" s="52">
        <v>18698</v>
      </c>
      <c r="M5" s="52">
        <v>33951</v>
      </c>
      <c r="N5" s="52">
        <v>36157</v>
      </c>
      <c r="O5" s="52">
        <v>35800</v>
      </c>
      <c r="P5" s="52">
        <v>8695</v>
      </c>
      <c r="Q5" s="52">
        <v>3248</v>
      </c>
      <c r="R5" s="52">
        <v>673</v>
      </c>
      <c r="S5" s="52">
        <v>0</v>
      </c>
      <c r="T5" s="52">
        <v>962</v>
      </c>
      <c r="U5" s="52">
        <v>5069</v>
      </c>
      <c r="V5" s="52">
        <v>8711</v>
      </c>
      <c r="W5" s="52">
        <v>16865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247</v>
      </c>
      <c r="D8" s="52">
        <v>362</v>
      </c>
      <c r="E8" s="52">
        <v>172</v>
      </c>
      <c r="F8" s="52">
        <v>180</v>
      </c>
      <c r="G8" s="52">
        <v>262</v>
      </c>
      <c r="H8" s="52">
        <v>360</v>
      </c>
      <c r="I8" s="52">
        <v>343</v>
      </c>
      <c r="J8" s="52">
        <v>345</v>
      </c>
      <c r="K8" s="52">
        <v>484</v>
      </c>
      <c r="L8" s="52">
        <v>629</v>
      </c>
      <c r="M8" s="52">
        <v>683</v>
      </c>
      <c r="N8" s="52">
        <v>968</v>
      </c>
      <c r="O8" s="52">
        <v>1371</v>
      </c>
      <c r="P8" s="52">
        <v>1427</v>
      </c>
      <c r="Q8" s="52">
        <v>1162</v>
      </c>
      <c r="R8" s="52">
        <v>619</v>
      </c>
      <c r="S8" s="52">
        <v>252</v>
      </c>
      <c r="T8" s="52">
        <v>104</v>
      </c>
      <c r="U8" s="52">
        <v>67</v>
      </c>
      <c r="V8" s="52">
        <v>177</v>
      </c>
      <c r="W8" s="52">
        <v>273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7690</v>
      </c>
      <c r="D10" s="52">
        <f>RES_hhdet_in!D10-RES_hhdet_in_new!D10</f>
        <v>7474</v>
      </c>
      <c r="E10" s="52">
        <f>RES_hhdet_in!E10-RES_hhdet_in_new!E10</f>
        <v>5691</v>
      </c>
      <c r="F10" s="52">
        <f>RES_hhdet_in!F10-RES_hhdet_in_new!F10</f>
        <v>9160</v>
      </c>
      <c r="G10" s="52">
        <f>RES_hhdet_in!G10-RES_hhdet_in_new!G10</f>
        <v>12278</v>
      </c>
      <c r="H10" s="52">
        <f>RES_hhdet_in!H10-RES_hhdet_in_new!H10</f>
        <v>13619</v>
      </c>
      <c r="I10" s="52">
        <f>RES_hhdet_in!I10-RES_hhdet_in_new!I10</f>
        <v>11314</v>
      </c>
      <c r="J10" s="52">
        <f>RES_hhdet_in!J10-RES_hhdet_in_new!J10</f>
        <v>15886</v>
      </c>
      <c r="K10" s="52">
        <f>RES_hhdet_in!K10-RES_hhdet_in_new!K10</f>
        <v>15740</v>
      </c>
      <c r="L10" s="52">
        <f>RES_hhdet_in!L10-RES_hhdet_in_new!L10</f>
        <v>19165</v>
      </c>
      <c r="M10" s="52">
        <f>RES_hhdet_in!M10-RES_hhdet_in_new!M10</f>
        <v>19687</v>
      </c>
      <c r="N10" s="52">
        <f>RES_hhdet_in!N10-RES_hhdet_in_new!N10</f>
        <v>20752</v>
      </c>
      <c r="O10" s="52">
        <f>RES_hhdet_in!O10-RES_hhdet_in_new!O10</f>
        <v>21364</v>
      </c>
      <c r="P10" s="52">
        <f>RES_hhdet_in!P10-RES_hhdet_in_new!P10</f>
        <v>4424</v>
      </c>
      <c r="Q10" s="52">
        <f>RES_hhdet_in!Q10-RES_hhdet_in_new!Q10</f>
        <v>6300</v>
      </c>
      <c r="R10" s="52">
        <f>RES_hhdet_in!R10-RES_hhdet_in_new!R10</f>
        <v>10188</v>
      </c>
      <c r="S10" s="52">
        <f>RES_hhdet_in!S10-RES_hhdet_in_new!S10</f>
        <v>14765</v>
      </c>
      <c r="T10" s="52">
        <f>RES_hhdet_in!T10-RES_hhdet_in_new!T10</f>
        <v>11295</v>
      </c>
      <c r="U10" s="52">
        <f>RES_hhdet_in!U10-RES_hhdet_in_new!U10</f>
        <v>10688</v>
      </c>
      <c r="V10" s="52">
        <f>RES_hhdet_in!V10-RES_hhdet_in_new!V10</f>
        <v>10150</v>
      </c>
      <c r="W10" s="52">
        <f>RES_hhdet_in!W10-RES_hhdet_in_new!W10</f>
        <v>10054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947</v>
      </c>
      <c r="D11" s="52">
        <f>RES_hhdet_in!D11-RES_hhdet_in_new!D11</f>
        <v>1035</v>
      </c>
      <c r="E11" s="52">
        <f>RES_hhdet_in!E11-RES_hhdet_in_new!E11</f>
        <v>995</v>
      </c>
      <c r="F11" s="52">
        <f>RES_hhdet_in!F11-RES_hhdet_in_new!F11</f>
        <v>955</v>
      </c>
      <c r="G11" s="52">
        <f>RES_hhdet_in!G11-RES_hhdet_in_new!G11</f>
        <v>971</v>
      </c>
      <c r="H11" s="52">
        <f>RES_hhdet_in!H11-RES_hhdet_in_new!H11</f>
        <v>1094</v>
      </c>
      <c r="I11" s="52">
        <f>RES_hhdet_in!I11-RES_hhdet_in_new!I11</f>
        <v>650</v>
      </c>
      <c r="J11" s="52">
        <f>RES_hhdet_in!J11-RES_hhdet_in_new!J11</f>
        <v>473</v>
      </c>
      <c r="K11" s="52">
        <f>RES_hhdet_in!K11-RES_hhdet_in_new!K11</f>
        <v>1011</v>
      </c>
      <c r="L11" s="52">
        <f>RES_hhdet_in!L11-RES_hhdet_in_new!L11</f>
        <v>1088</v>
      </c>
      <c r="M11" s="52">
        <f>RES_hhdet_in!M11-RES_hhdet_in_new!M11</f>
        <v>1953</v>
      </c>
      <c r="N11" s="52">
        <f>RES_hhdet_in!N11-RES_hhdet_in_new!N11</f>
        <v>1992</v>
      </c>
      <c r="O11" s="52">
        <f>RES_hhdet_in!O11-RES_hhdet_in_new!O11</f>
        <v>2510</v>
      </c>
      <c r="P11" s="52">
        <f>RES_hhdet_in!P11-RES_hhdet_in_new!P11</f>
        <v>1899</v>
      </c>
      <c r="Q11" s="52">
        <f>RES_hhdet_in!Q11-RES_hhdet_in_new!Q11</f>
        <v>2050</v>
      </c>
      <c r="R11" s="52">
        <f>RES_hhdet_in!R11-RES_hhdet_in_new!R11</f>
        <v>2455</v>
      </c>
      <c r="S11" s="52">
        <f>RES_hhdet_in!S11-RES_hhdet_in_new!S11</f>
        <v>1991</v>
      </c>
      <c r="T11" s="52">
        <f>RES_hhdet_in!T11-RES_hhdet_in_new!T11</f>
        <v>2292</v>
      </c>
      <c r="U11" s="52">
        <f>RES_hhdet_in!U11-RES_hhdet_in_new!U11</f>
        <v>1887</v>
      </c>
      <c r="V11" s="52">
        <f>RES_hhdet_in!V11-RES_hhdet_in_new!V11</f>
        <v>1825</v>
      </c>
      <c r="W11" s="52">
        <f>RES_hhdet_in!W11-RES_hhdet_in_new!W11</f>
        <v>1566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1</v>
      </c>
      <c r="G12" s="52">
        <f>RES_hhdet_in!G12-RES_hhdet_in_new!G12</f>
        <v>1</v>
      </c>
      <c r="H12" s="52">
        <f>RES_hhdet_in!H12-RES_hhdet_in_new!H12</f>
        <v>1</v>
      </c>
      <c r="I12" s="52">
        <f>RES_hhdet_in!I12-RES_hhdet_in_new!I12</f>
        <v>3</v>
      </c>
      <c r="J12" s="52">
        <f>RES_hhdet_in!J12-RES_hhdet_in_new!J12</f>
        <v>4</v>
      </c>
      <c r="K12" s="52">
        <f>RES_hhdet_in!K12-RES_hhdet_in_new!K12</f>
        <v>10</v>
      </c>
      <c r="L12" s="52">
        <f>RES_hhdet_in!L12-RES_hhdet_in_new!L12</f>
        <v>9</v>
      </c>
      <c r="M12" s="52">
        <f>RES_hhdet_in!M12-RES_hhdet_in_new!M12</f>
        <v>14</v>
      </c>
      <c r="N12" s="52">
        <f>RES_hhdet_in!N12-RES_hhdet_in_new!N12</f>
        <v>4</v>
      </c>
      <c r="O12" s="52">
        <f>RES_hhdet_in!O12-RES_hhdet_in_new!O12</f>
        <v>28</v>
      </c>
      <c r="P12" s="52">
        <f>RES_hhdet_in!P12-RES_hhdet_in_new!P12</f>
        <v>14</v>
      </c>
      <c r="Q12" s="52">
        <f>RES_hhdet_in!Q12-RES_hhdet_in_new!Q12</f>
        <v>12</v>
      </c>
      <c r="R12" s="52">
        <f>RES_hhdet_in!R12-RES_hhdet_in_new!R12</f>
        <v>38</v>
      </c>
      <c r="S12" s="52">
        <f>RES_hhdet_in!S12-RES_hhdet_in_new!S12</f>
        <v>17</v>
      </c>
      <c r="T12" s="52">
        <f>RES_hhdet_in!T12-RES_hhdet_in_new!T12</f>
        <v>18</v>
      </c>
      <c r="U12" s="52">
        <f>RES_hhdet_in!U12-RES_hhdet_in_new!U12</f>
        <v>9</v>
      </c>
      <c r="V12" s="52">
        <f>RES_hhdet_in!V12-RES_hhdet_in_new!V12</f>
        <v>11</v>
      </c>
      <c r="W12" s="52">
        <f>RES_hhdet_in!W12-RES_hhdet_in_new!W12</f>
        <v>4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11339</v>
      </c>
      <c r="D15" s="52">
        <f>RES_hhdet_in!D15-RES_hhdet_in_new!D15</f>
        <v>11037</v>
      </c>
      <c r="E15" s="52">
        <f>RES_hhdet_in!E15-RES_hhdet_in_new!E15</f>
        <v>11232</v>
      </c>
      <c r="F15" s="52">
        <f>RES_hhdet_in!F15-RES_hhdet_in_new!F15</f>
        <v>12407</v>
      </c>
      <c r="G15" s="52">
        <f>RES_hhdet_in!G15-RES_hhdet_in_new!G15</f>
        <v>11458</v>
      </c>
      <c r="H15" s="52">
        <f>RES_hhdet_in!H15-RES_hhdet_in_new!H15</f>
        <v>14722</v>
      </c>
      <c r="I15" s="52">
        <f>RES_hhdet_in!I15-RES_hhdet_in_new!I15</f>
        <v>5017</v>
      </c>
      <c r="J15" s="52">
        <f>RES_hhdet_in!J15-RES_hhdet_in_new!J15</f>
        <v>0</v>
      </c>
      <c r="K15" s="52">
        <f>RES_hhdet_in!K15-RES_hhdet_in_new!K15</f>
        <v>1719</v>
      </c>
      <c r="L15" s="52">
        <f>RES_hhdet_in!L15-RES_hhdet_in_new!L15</f>
        <v>0</v>
      </c>
      <c r="M15" s="52">
        <f>RES_hhdet_in!M15-RES_hhdet_in_new!M15</f>
        <v>13733</v>
      </c>
      <c r="N15" s="52">
        <f>RES_hhdet_in!N15-RES_hhdet_in_new!N15</f>
        <v>20034</v>
      </c>
      <c r="O15" s="52">
        <f>RES_hhdet_in!O15-RES_hhdet_in_new!O15</f>
        <v>11049</v>
      </c>
      <c r="P15" s="52">
        <f>RES_hhdet_in!P15-RES_hhdet_in_new!P15</f>
        <v>4143</v>
      </c>
      <c r="Q15" s="52">
        <f>RES_hhdet_in!Q15-RES_hhdet_in_new!Q15</f>
        <v>68</v>
      </c>
      <c r="R15" s="52">
        <f>RES_hhdet_in!R15-RES_hhdet_in_new!R15</f>
        <v>1242</v>
      </c>
      <c r="S15" s="52">
        <f>RES_hhdet_in!S15-RES_hhdet_in_new!S15</f>
        <v>3097</v>
      </c>
      <c r="T15" s="52">
        <f>RES_hhdet_in!T15-RES_hhdet_in_new!T15</f>
        <v>5265</v>
      </c>
      <c r="U15" s="52">
        <f>RES_hhdet_in!U15-RES_hhdet_in_new!U15</f>
        <v>11092</v>
      </c>
      <c r="V15" s="52">
        <f>RES_hhdet_in!V15-RES_hhdet_in_new!V15</f>
        <v>9059</v>
      </c>
      <c r="W15" s="52">
        <f>RES_hhdet_in!W15-RES_hhdet_in_new!W15</f>
        <v>5636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129</v>
      </c>
      <c r="D16" s="52">
        <f>RES_hhdet_in!D16-RES_hhdet_in_new!D16</f>
        <v>406</v>
      </c>
      <c r="E16" s="52">
        <f>RES_hhdet_in!E16-RES_hhdet_in_new!E16</f>
        <v>438</v>
      </c>
      <c r="F16" s="52">
        <f>RES_hhdet_in!F16-RES_hhdet_in_new!F16</f>
        <v>494</v>
      </c>
      <c r="G16" s="52">
        <f>RES_hhdet_in!G16-RES_hhdet_in_new!G16</f>
        <v>1093</v>
      </c>
      <c r="H16" s="52">
        <f>RES_hhdet_in!H16-RES_hhdet_in_new!H16</f>
        <v>1152</v>
      </c>
      <c r="I16" s="52">
        <f>RES_hhdet_in!I16-RES_hhdet_in_new!I16</f>
        <v>4019</v>
      </c>
      <c r="J16" s="52">
        <f>RES_hhdet_in!J16-RES_hhdet_in_new!J16</f>
        <v>7224</v>
      </c>
      <c r="K16" s="52">
        <f>RES_hhdet_in!K16-RES_hhdet_in_new!K16</f>
        <v>14095</v>
      </c>
      <c r="L16" s="52">
        <f>RES_hhdet_in!L16-RES_hhdet_in_new!L16</f>
        <v>12037</v>
      </c>
      <c r="M16" s="52">
        <f>RES_hhdet_in!M16-RES_hhdet_in_new!M16</f>
        <v>13099</v>
      </c>
      <c r="N16" s="52">
        <f>RES_hhdet_in!N16-RES_hhdet_in_new!N16</f>
        <v>10490</v>
      </c>
      <c r="O16" s="52">
        <f>RES_hhdet_in!O16-RES_hhdet_in_new!O16</f>
        <v>19276</v>
      </c>
      <c r="P16" s="52">
        <f>RES_hhdet_in!P16-RES_hhdet_in_new!P16</f>
        <v>16676</v>
      </c>
      <c r="Q16" s="52">
        <f>RES_hhdet_in!Q16-RES_hhdet_in_new!Q16</f>
        <v>16399</v>
      </c>
      <c r="R16" s="52">
        <f>RES_hhdet_in!R16-RES_hhdet_in_new!R16</f>
        <v>13128</v>
      </c>
      <c r="S16" s="52">
        <f>RES_hhdet_in!S16-RES_hhdet_in_new!S16</f>
        <v>11552</v>
      </c>
      <c r="T16" s="52">
        <f>RES_hhdet_in!T16-RES_hhdet_in_new!T16</f>
        <v>13739</v>
      </c>
      <c r="U16" s="52">
        <f>RES_hhdet_in!U16-RES_hhdet_in_new!U16</f>
        <v>11777</v>
      </c>
      <c r="V16" s="52">
        <f>RES_hhdet_in!V16-RES_hhdet_in_new!V16</f>
        <v>12032</v>
      </c>
      <c r="W16" s="52">
        <f>RES_hhdet_in!W16-RES_hhdet_in_new!W16</f>
        <v>15214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493</v>
      </c>
      <c r="D21" s="52">
        <v>507</v>
      </c>
      <c r="E21" s="52">
        <v>510</v>
      </c>
      <c r="F21" s="52">
        <v>632</v>
      </c>
      <c r="G21" s="52">
        <v>664</v>
      </c>
      <c r="H21" s="52">
        <v>810</v>
      </c>
      <c r="I21" s="52">
        <v>355</v>
      </c>
      <c r="J21" s="52">
        <v>295</v>
      </c>
      <c r="K21" s="52">
        <v>405</v>
      </c>
      <c r="L21" s="52">
        <v>554</v>
      </c>
      <c r="M21" s="52">
        <v>940</v>
      </c>
      <c r="N21" s="52">
        <v>1009</v>
      </c>
      <c r="O21" s="52">
        <v>1026</v>
      </c>
      <c r="P21" s="52">
        <v>615</v>
      </c>
      <c r="Q21" s="52">
        <v>672</v>
      </c>
      <c r="R21" s="52">
        <v>913</v>
      </c>
      <c r="S21" s="52">
        <v>756</v>
      </c>
      <c r="T21" s="52">
        <v>671</v>
      </c>
      <c r="U21" s="52">
        <v>718</v>
      </c>
      <c r="V21" s="52">
        <v>606</v>
      </c>
      <c r="W21" s="52">
        <v>638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36369</v>
      </c>
      <c r="D22" s="36">
        <v>36250</v>
      </c>
      <c r="E22" s="36">
        <v>34976</v>
      </c>
      <c r="F22" s="36">
        <v>40381</v>
      </c>
      <c r="G22" s="36">
        <v>44832</v>
      </c>
      <c r="H22" s="36">
        <v>52306</v>
      </c>
      <c r="I22" s="36">
        <v>27382</v>
      </c>
      <c r="J22" s="36">
        <v>23833</v>
      </c>
      <c r="K22" s="36">
        <v>33329</v>
      </c>
      <c r="L22" s="36">
        <v>33687</v>
      </c>
      <c r="M22" s="36">
        <v>50757</v>
      </c>
      <c r="N22" s="36">
        <v>57608</v>
      </c>
      <c r="O22" s="36">
        <v>61520</v>
      </c>
      <c r="P22" s="36">
        <v>38654</v>
      </c>
      <c r="Q22" s="36">
        <v>37239</v>
      </c>
      <c r="R22" s="36">
        <v>36183</v>
      </c>
      <c r="S22" s="36">
        <v>34746</v>
      </c>
      <c r="T22" s="36">
        <v>40663</v>
      </c>
      <c r="U22" s="36">
        <v>43702</v>
      </c>
      <c r="V22" s="36">
        <v>42314</v>
      </c>
      <c r="W22" s="36">
        <v>40751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680</v>
      </c>
      <c r="D26" s="52">
        <v>194</v>
      </c>
      <c r="E26" s="52">
        <v>350</v>
      </c>
      <c r="F26" s="52">
        <v>757</v>
      </c>
      <c r="G26" s="52">
        <v>1052</v>
      </c>
      <c r="H26" s="52">
        <v>787</v>
      </c>
      <c r="I26" s="52">
        <v>345</v>
      </c>
      <c r="J26" s="52">
        <v>345</v>
      </c>
      <c r="K26" s="52">
        <v>728</v>
      </c>
      <c r="L26" s="52">
        <v>1475</v>
      </c>
      <c r="M26" s="52">
        <v>2316</v>
      </c>
      <c r="N26" s="52">
        <v>3078</v>
      </c>
      <c r="O26" s="52">
        <v>3519</v>
      </c>
      <c r="P26" s="52">
        <v>1180</v>
      </c>
      <c r="Q26" s="52">
        <v>1427</v>
      </c>
      <c r="R26" s="52">
        <v>2524</v>
      </c>
      <c r="S26" s="52">
        <v>2044</v>
      </c>
      <c r="T26" s="52">
        <v>1655</v>
      </c>
      <c r="U26" s="52">
        <v>880</v>
      </c>
      <c r="V26" s="52">
        <v>816</v>
      </c>
      <c r="W26" s="52">
        <v>543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20</v>
      </c>
      <c r="D29" s="52">
        <v>30</v>
      </c>
      <c r="E29" s="52">
        <v>10</v>
      </c>
      <c r="F29" s="52">
        <v>8</v>
      </c>
      <c r="G29" s="52">
        <v>18</v>
      </c>
      <c r="H29" s="52">
        <v>30</v>
      </c>
      <c r="I29" s="52">
        <v>25</v>
      </c>
      <c r="J29" s="52">
        <v>11</v>
      </c>
      <c r="K29" s="52">
        <v>11</v>
      </c>
      <c r="L29" s="52">
        <v>18</v>
      </c>
      <c r="M29" s="52">
        <v>36</v>
      </c>
      <c r="N29" s="52">
        <v>67</v>
      </c>
      <c r="O29" s="52">
        <v>99</v>
      </c>
      <c r="P29" s="52">
        <v>123</v>
      </c>
      <c r="Q29" s="52">
        <v>120</v>
      </c>
      <c r="R29" s="52">
        <v>100</v>
      </c>
      <c r="S29" s="52">
        <v>109</v>
      </c>
      <c r="T29" s="52">
        <v>88</v>
      </c>
      <c r="U29" s="52">
        <v>58</v>
      </c>
      <c r="V29" s="52">
        <v>51</v>
      </c>
      <c r="W29" s="52">
        <v>27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232</v>
      </c>
      <c r="D31" s="52">
        <f>RES_hhdet_in!D31-RES_hhdet_in_new!D31</f>
        <v>211</v>
      </c>
      <c r="E31" s="52">
        <f>RES_hhdet_in!E31-RES_hhdet_in_new!E31</f>
        <v>217</v>
      </c>
      <c r="F31" s="52">
        <f>RES_hhdet_in!F31-RES_hhdet_in_new!F31</f>
        <v>226</v>
      </c>
      <c r="G31" s="52">
        <f>RES_hhdet_in!G31-RES_hhdet_in_new!G31</f>
        <v>272</v>
      </c>
      <c r="H31" s="52">
        <f>RES_hhdet_in!H31-RES_hhdet_in_new!H31</f>
        <v>255</v>
      </c>
      <c r="I31" s="52">
        <f>RES_hhdet_in!I31-RES_hhdet_in_new!I31</f>
        <v>80</v>
      </c>
      <c r="J31" s="52">
        <f>RES_hhdet_in!J31-RES_hhdet_in_new!J31</f>
        <v>55</v>
      </c>
      <c r="K31" s="52">
        <f>RES_hhdet_in!K31-RES_hhdet_in_new!K31</f>
        <v>97</v>
      </c>
      <c r="L31" s="52">
        <f>RES_hhdet_in!L31-RES_hhdet_in_new!L31</f>
        <v>192</v>
      </c>
      <c r="M31" s="52">
        <f>RES_hhdet_in!M31-RES_hhdet_in_new!M31</f>
        <v>232</v>
      </c>
      <c r="N31" s="52">
        <f>RES_hhdet_in!N31-RES_hhdet_in_new!N31</f>
        <v>270</v>
      </c>
      <c r="O31" s="52">
        <f>RES_hhdet_in!O31-RES_hhdet_in_new!O31</f>
        <v>380</v>
      </c>
      <c r="P31" s="52">
        <f>RES_hhdet_in!P31-RES_hhdet_in_new!P31</f>
        <v>202</v>
      </c>
      <c r="Q31" s="52">
        <f>RES_hhdet_in!Q31-RES_hhdet_in_new!Q31</f>
        <v>308</v>
      </c>
      <c r="R31" s="52">
        <f>RES_hhdet_in!R31-RES_hhdet_in_new!R31</f>
        <v>641</v>
      </c>
      <c r="S31" s="52">
        <f>RES_hhdet_in!S31-RES_hhdet_in_new!S31</f>
        <v>551</v>
      </c>
      <c r="T31" s="52">
        <f>RES_hhdet_in!T31-RES_hhdet_in_new!T31</f>
        <v>521</v>
      </c>
      <c r="U31" s="52">
        <f>RES_hhdet_in!U31-RES_hhdet_in_new!U31</f>
        <v>337</v>
      </c>
      <c r="V31" s="52">
        <f>RES_hhdet_in!V31-RES_hhdet_in_new!V31</f>
        <v>360</v>
      </c>
      <c r="W31" s="52">
        <f>RES_hhdet_in!W31-RES_hhdet_in_new!W31</f>
        <v>271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1</v>
      </c>
      <c r="M32" s="52">
        <f>RES_hhdet_in!M32-RES_hhdet_in_new!M32</f>
        <v>1</v>
      </c>
      <c r="N32" s="52">
        <f>RES_hhdet_in!N32-RES_hhdet_in_new!N32</f>
        <v>0</v>
      </c>
      <c r="O32" s="52">
        <f>RES_hhdet_in!O32-RES_hhdet_in_new!O32</f>
        <v>2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8</v>
      </c>
      <c r="S32" s="52">
        <f>RES_hhdet_in!S32-RES_hhdet_in_new!S32</f>
        <v>1</v>
      </c>
      <c r="T32" s="52">
        <f>RES_hhdet_in!T32-RES_hhdet_in_new!T32</f>
        <v>1</v>
      </c>
      <c r="U32" s="52">
        <f>RES_hhdet_in!U32-RES_hhdet_in_new!U32</f>
        <v>0</v>
      </c>
      <c r="V32" s="52">
        <f>RES_hhdet_in!V32-RES_hhdet_in_new!V32</f>
        <v>1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2772</v>
      </c>
      <c r="D35" s="52">
        <f>RES_hhdet_in!D35-RES_hhdet_in_new!D35</f>
        <v>2259</v>
      </c>
      <c r="E35" s="52">
        <f>RES_hhdet_in!E35-RES_hhdet_in_new!E35</f>
        <v>2446</v>
      </c>
      <c r="F35" s="52">
        <f>RES_hhdet_in!F35-RES_hhdet_in_new!F35</f>
        <v>2936</v>
      </c>
      <c r="G35" s="52">
        <f>RES_hhdet_in!G35-RES_hhdet_in_new!G35</f>
        <v>3218</v>
      </c>
      <c r="H35" s="52">
        <f>RES_hhdet_in!H35-RES_hhdet_in_new!H35</f>
        <v>3392</v>
      </c>
      <c r="I35" s="52">
        <f>RES_hhdet_in!I35-RES_hhdet_in_new!I35</f>
        <v>632</v>
      </c>
      <c r="J35" s="52">
        <f>RES_hhdet_in!J35-RES_hhdet_in_new!J35</f>
        <v>0</v>
      </c>
      <c r="K35" s="52">
        <f>RES_hhdet_in!K35-RES_hhdet_in_new!K35</f>
        <v>165</v>
      </c>
      <c r="L35" s="52">
        <f>RES_hhdet_in!L35-RES_hhdet_in_new!L35</f>
        <v>0</v>
      </c>
      <c r="M35" s="52">
        <f>RES_hhdet_in!M35-RES_hhdet_in_new!M35</f>
        <v>1627</v>
      </c>
      <c r="N35" s="52">
        <f>RES_hhdet_in!N35-RES_hhdet_in_new!N35</f>
        <v>2721</v>
      </c>
      <c r="O35" s="52">
        <f>RES_hhdet_in!O35-RES_hhdet_in_new!O35</f>
        <v>1662</v>
      </c>
      <c r="P35" s="52">
        <f>RES_hhdet_in!P35-RES_hhdet_in_new!P35</f>
        <v>441</v>
      </c>
      <c r="Q35" s="52">
        <f>RES_hhdet_in!Q35-RES_hhdet_in_new!Q35</f>
        <v>6</v>
      </c>
      <c r="R35" s="52">
        <f>RES_hhdet_in!R35-RES_hhdet_in_new!R35</f>
        <v>322</v>
      </c>
      <c r="S35" s="52">
        <f>RES_hhdet_in!S35-RES_hhdet_in_new!S35</f>
        <v>858</v>
      </c>
      <c r="T35" s="52">
        <f>RES_hhdet_in!T35-RES_hhdet_in_new!T35</f>
        <v>1200</v>
      </c>
      <c r="U35" s="52">
        <f>RES_hhdet_in!U35-RES_hhdet_in_new!U35</f>
        <v>1980</v>
      </c>
      <c r="V35" s="52">
        <f>RES_hhdet_in!V35-RES_hhdet_in_new!V35</f>
        <v>1799</v>
      </c>
      <c r="W35" s="52">
        <f>RES_hhdet_in!W35-RES_hhdet_in_new!W35</f>
        <v>999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31</v>
      </c>
      <c r="D36" s="52">
        <f>RES_hhdet_in!D36-RES_hhdet_in_new!D36</f>
        <v>83</v>
      </c>
      <c r="E36" s="52">
        <f>RES_hhdet_in!E36-RES_hhdet_in_new!E36</f>
        <v>95</v>
      </c>
      <c r="F36" s="52">
        <f>RES_hhdet_in!F36-RES_hhdet_in_new!F36</f>
        <v>117</v>
      </c>
      <c r="G36" s="52">
        <f>RES_hhdet_in!G36-RES_hhdet_in_new!G36</f>
        <v>307</v>
      </c>
      <c r="H36" s="52">
        <f>RES_hhdet_in!H36-RES_hhdet_in_new!H36</f>
        <v>267</v>
      </c>
      <c r="I36" s="52">
        <f>RES_hhdet_in!I36-RES_hhdet_in_new!I36</f>
        <v>503</v>
      </c>
      <c r="J36" s="52">
        <f>RES_hhdet_in!J36-RES_hhdet_in_new!J36</f>
        <v>858</v>
      </c>
      <c r="K36" s="52">
        <f>RES_hhdet_in!K36-RES_hhdet_in_new!K36</f>
        <v>1352</v>
      </c>
      <c r="L36" s="52">
        <f>RES_hhdet_in!L36-RES_hhdet_in_new!L36</f>
        <v>2096</v>
      </c>
      <c r="M36" s="52">
        <f>RES_hhdet_in!M36-RES_hhdet_in_new!M36</f>
        <v>1546</v>
      </c>
      <c r="N36" s="52">
        <f>RES_hhdet_in!N36-RES_hhdet_in_new!N36</f>
        <v>1424</v>
      </c>
      <c r="O36" s="52">
        <f>RES_hhdet_in!O36-RES_hhdet_in_new!O36</f>
        <v>2910</v>
      </c>
      <c r="P36" s="52">
        <f>RES_hhdet_in!P36-RES_hhdet_in_new!P36</f>
        <v>1808</v>
      </c>
      <c r="Q36" s="52">
        <f>RES_hhdet_in!Q36-RES_hhdet_in_new!Q36</f>
        <v>2496</v>
      </c>
      <c r="R36" s="52">
        <f>RES_hhdet_in!R36-RES_hhdet_in_new!R36</f>
        <v>3433</v>
      </c>
      <c r="S36" s="52">
        <f>RES_hhdet_in!S36-RES_hhdet_in_new!S36</f>
        <v>3228</v>
      </c>
      <c r="T36" s="52">
        <f>RES_hhdet_in!T36-RES_hhdet_in_new!T36</f>
        <v>3143</v>
      </c>
      <c r="U36" s="52">
        <f>RES_hhdet_in!U36-RES_hhdet_in_new!U36</f>
        <v>2128</v>
      </c>
      <c r="V36" s="52">
        <f>RES_hhdet_in!V36-RES_hhdet_in_new!V36</f>
        <v>2404</v>
      </c>
      <c r="W36" s="52">
        <f>RES_hhdet_in!W36-RES_hhdet_in_new!W36</f>
        <v>2703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41</v>
      </c>
      <c r="D40" s="52">
        <v>36</v>
      </c>
      <c r="E40" s="52">
        <v>39</v>
      </c>
      <c r="F40" s="52">
        <v>50</v>
      </c>
      <c r="G40" s="52">
        <v>55</v>
      </c>
      <c r="H40" s="52">
        <v>59</v>
      </c>
      <c r="I40" s="52">
        <v>13</v>
      </c>
      <c r="J40" s="52">
        <v>8</v>
      </c>
      <c r="K40" s="52">
        <v>20</v>
      </c>
      <c r="L40" s="52">
        <v>37</v>
      </c>
      <c r="M40" s="52">
        <v>58</v>
      </c>
      <c r="N40" s="52">
        <v>74</v>
      </c>
      <c r="O40" s="52">
        <v>81</v>
      </c>
      <c r="P40" s="52">
        <v>34</v>
      </c>
      <c r="Q40" s="52">
        <v>46</v>
      </c>
      <c r="R40" s="52">
        <v>99</v>
      </c>
      <c r="S40" s="52">
        <v>88</v>
      </c>
      <c r="T40" s="52">
        <v>71</v>
      </c>
      <c r="U40" s="52">
        <v>58</v>
      </c>
      <c r="V40" s="52">
        <v>52</v>
      </c>
      <c r="W40" s="52">
        <v>49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2994</v>
      </c>
      <c r="D41" s="36">
        <v>2518</v>
      </c>
      <c r="E41" s="36">
        <v>2716</v>
      </c>
      <c r="F41" s="36">
        <v>3235</v>
      </c>
      <c r="G41" s="36">
        <v>3742</v>
      </c>
      <c r="H41" s="36">
        <v>3849</v>
      </c>
      <c r="I41" s="36">
        <v>1210</v>
      </c>
      <c r="J41" s="36">
        <v>907</v>
      </c>
      <c r="K41" s="36">
        <v>1599</v>
      </c>
      <c r="L41" s="36">
        <v>2259</v>
      </c>
      <c r="M41" s="36">
        <v>3341</v>
      </c>
      <c r="N41" s="36">
        <v>4351</v>
      </c>
      <c r="O41" s="36">
        <v>4867</v>
      </c>
      <c r="P41" s="36">
        <v>2429</v>
      </c>
      <c r="Q41" s="36">
        <v>2771</v>
      </c>
      <c r="R41" s="36">
        <v>4300</v>
      </c>
      <c r="S41" s="36">
        <v>4546</v>
      </c>
      <c r="T41" s="36">
        <v>4801</v>
      </c>
      <c r="U41" s="36">
        <v>4388</v>
      </c>
      <c r="V41" s="36">
        <v>4506</v>
      </c>
      <c r="W41" s="36">
        <v>3937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44106</v>
      </c>
      <c r="D45" s="52">
        <v>39632</v>
      </c>
      <c r="E45" s="52">
        <v>36066</v>
      </c>
      <c r="F45" s="52">
        <v>27615</v>
      </c>
      <c r="G45" s="52">
        <v>35153</v>
      </c>
      <c r="H45" s="52">
        <v>28365</v>
      </c>
      <c r="I45" s="52">
        <v>39241</v>
      </c>
      <c r="J45" s="52">
        <v>41272</v>
      </c>
      <c r="K45" s="52">
        <v>43030</v>
      </c>
      <c r="L45" s="52">
        <v>33740</v>
      </c>
      <c r="M45" s="52">
        <v>17060</v>
      </c>
      <c r="N45" s="52">
        <v>21627</v>
      </c>
      <c r="O45" s="52">
        <v>22589</v>
      </c>
      <c r="P45" s="52">
        <v>11932</v>
      </c>
      <c r="Q45" s="52">
        <v>33472</v>
      </c>
      <c r="R45" s="52">
        <v>48573</v>
      </c>
      <c r="S45" s="52">
        <v>64965</v>
      </c>
      <c r="T45" s="52">
        <v>59962</v>
      </c>
      <c r="U45" s="52">
        <v>53245</v>
      </c>
      <c r="V45" s="52">
        <v>61302</v>
      </c>
      <c r="W45" s="52">
        <v>47648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393</v>
      </c>
      <c r="D48" s="52">
        <v>634</v>
      </c>
      <c r="E48" s="52">
        <v>822</v>
      </c>
      <c r="F48" s="52">
        <v>864</v>
      </c>
      <c r="G48" s="52">
        <v>953</v>
      </c>
      <c r="H48" s="52">
        <v>1031</v>
      </c>
      <c r="I48" s="52">
        <v>863</v>
      </c>
      <c r="J48" s="52">
        <v>803</v>
      </c>
      <c r="K48" s="52">
        <v>1263</v>
      </c>
      <c r="L48" s="52">
        <v>1530</v>
      </c>
      <c r="M48" s="52">
        <v>1405</v>
      </c>
      <c r="N48" s="52">
        <v>1216</v>
      </c>
      <c r="O48" s="52">
        <v>982</v>
      </c>
      <c r="P48" s="52">
        <v>1054</v>
      </c>
      <c r="Q48" s="52">
        <v>1253</v>
      </c>
      <c r="R48" s="52">
        <v>1847</v>
      </c>
      <c r="S48" s="52">
        <v>2436</v>
      </c>
      <c r="T48" s="52">
        <v>2324</v>
      </c>
      <c r="U48" s="52">
        <v>2136</v>
      </c>
      <c r="V48" s="52">
        <v>2287</v>
      </c>
      <c r="W48" s="52">
        <v>1960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41699</v>
      </c>
      <c r="D50" s="52">
        <f>RES_hhdet_in!D50-RES_hhdet_in_new!D50</f>
        <v>37639</v>
      </c>
      <c r="E50" s="52">
        <f>RES_hhdet_in!E50-RES_hhdet_in_new!E50</f>
        <v>34586</v>
      </c>
      <c r="F50" s="52">
        <f>RES_hhdet_in!F50-RES_hhdet_in_new!F50</f>
        <v>26472</v>
      </c>
      <c r="G50" s="52">
        <f>RES_hhdet_in!G50-RES_hhdet_in_new!G50</f>
        <v>35100</v>
      </c>
      <c r="H50" s="52">
        <f>RES_hhdet_in!H50-RES_hhdet_in_new!H50</f>
        <v>28149</v>
      </c>
      <c r="I50" s="52">
        <f>RES_hhdet_in!I50-RES_hhdet_in_new!I50</f>
        <v>37416</v>
      </c>
      <c r="J50" s="52">
        <f>RES_hhdet_in!J50-RES_hhdet_in_new!J50</f>
        <v>42976</v>
      </c>
      <c r="K50" s="52">
        <f>RES_hhdet_in!K50-RES_hhdet_in_new!K50</f>
        <v>47609</v>
      </c>
      <c r="L50" s="52">
        <f>RES_hhdet_in!L50-RES_hhdet_in_new!L50</f>
        <v>42031</v>
      </c>
      <c r="M50" s="52">
        <f>RES_hhdet_in!M50-RES_hhdet_in_new!M50</f>
        <v>35279</v>
      </c>
      <c r="N50" s="52">
        <f>RES_hhdet_in!N50-RES_hhdet_in_new!N50</f>
        <v>46230</v>
      </c>
      <c r="O50" s="52">
        <f>RES_hhdet_in!O50-RES_hhdet_in_new!O50</f>
        <v>38459</v>
      </c>
      <c r="P50" s="52">
        <f>RES_hhdet_in!P50-RES_hhdet_in_new!P50</f>
        <v>18236</v>
      </c>
      <c r="Q50" s="52">
        <f>RES_hhdet_in!Q50-RES_hhdet_in_new!Q50</f>
        <v>34522</v>
      </c>
      <c r="R50" s="52">
        <f>RES_hhdet_in!R50-RES_hhdet_in_new!R50</f>
        <v>48520</v>
      </c>
      <c r="S50" s="52">
        <f>RES_hhdet_in!S50-RES_hhdet_in_new!S50</f>
        <v>65929</v>
      </c>
      <c r="T50" s="52">
        <f>RES_hhdet_in!T50-RES_hhdet_in_new!T50</f>
        <v>60110</v>
      </c>
      <c r="U50" s="52">
        <f>RES_hhdet_in!U50-RES_hhdet_in_new!U50</f>
        <v>53028</v>
      </c>
      <c r="V50" s="52">
        <f>RES_hhdet_in!V50-RES_hhdet_in_new!V50</f>
        <v>61665</v>
      </c>
      <c r="W50" s="52">
        <f>RES_hhdet_in!W50-RES_hhdet_in_new!W50</f>
        <v>48571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5</v>
      </c>
      <c r="D51" s="52">
        <f>RES_hhdet_in!D51-RES_hhdet_in_new!D51</f>
        <v>18</v>
      </c>
      <c r="E51" s="52">
        <f>RES_hhdet_in!E51-RES_hhdet_in_new!E51</f>
        <v>18</v>
      </c>
      <c r="F51" s="52">
        <f>RES_hhdet_in!F51-RES_hhdet_in_new!F51</f>
        <v>19</v>
      </c>
      <c r="G51" s="52">
        <f>RES_hhdet_in!G51-RES_hhdet_in_new!G51</f>
        <v>55</v>
      </c>
      <c r="H51" s="52">
        <f>RES_hhdet_in!H51-RES_hhdet_in_new!H51</f>
        <v>42</v>
      </c>
      <c r="I51" s="52">
        <f>RES_hhdet_in!I51-RES_hhdet_in_new!I51</f>
        <v>205</v>
      </c>
      <c r="J51" s="52">
        <f>RES_hhdet_in!J51-RES_hhdet_in_new!J51</f>
        <v>463</v>
      </c>
      <c r="K51" s="52">
        <f>RES_hhdet_in!K51-RES_hhdet_in_new!K51</f>
        <v>700</v>
      </c>
      <c r="L51" s="52">
        <f>RES_hhdet_in!L51-RES_hhdet_in_new!L51</f>
        <v>770</v>
      </c>
      <c r="M51" s="52">
        <f>RES_hhdet_in!M51-RES_hhdet_in_new!M51</f>
        <v>473</v>
      </c>
      <c r="N51" s="52">
        <f>RES_hhdet_in!N51-RES_hhdet_in_new!N51</f>
        <v>246</v>
      </c>
      <c r="O51" s="52">
        <f>RES_hhdet_in!O51-RES_hhdet_in_new!O51</f>
        <v>132</v>
      </c>
      <c r="P51" s="52">
        <f>RES_hhdet_in!P51-RES_hhdet_in_new!P51</f>
        <v>117</v>
      </c>
      <c r="Q51" s="52">
        <f>RES_hhdet_in!Q51-RES_hhdet_in_new!Q51</f>
        <v>451</v>
      </c>
      <c r="R51" s="52">
        <f>RES_hhdet_in!R51-RES_hhdet_in_new!R51</f>
        <v>440</v>
      </c>
      <c r="S51" s="52">
        <f>RES_hhdet_in!S51-RES_hhdet_in_new!S51</f>
        <v>486</v>
      </c>
      <c r="T51" s="52">
        <f>RES_hhdet_in!T51-RES_hhdet_in_new!T51</f>
        <v>383</v>
      </c>
      <c r="U51" s="52">
        <f>RES_hhdet_in!U51-RES_hhdet_in_new!U51</f>
        <v>379</v>
      </c>
      <c r="V51" s="52">
        <f>RES_hhdet_in!V51-RES_hhdet_in_new!V51</f>
        <v>580</v>
      </c>
      <c r="W51" s="52">
        <f>RES_hhdet_in!W51-RES_hhdet_in_new!W51</f>
        <v>43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8053</v>
      </c>
      <c r="D54" s="52">
        <f>RES_hhdet_in!D54-RES_hhdet_in_new!D54</f>
        <v>7470</v>
      </c>
      <c r="E54" s="52">
        <f>RES_hhdet_in!E54-RES_hhdet_in_new!E54</f>
        <v>7134</v>
      </c>
      <c r="F54" s="52">
        <f>RES_hhdet_in!F54-RES_hhdet_in_new!F54</f>
        <v>7279</v>
      </c>
      <c r="G54" s="52">
        <f>RES_hhdet_in!G54-RES_hhdet_in_new!G54</f>
        <v>6755</v>
      </c>
      <c r="H54" s="52">
        <f>RES_hhdet_in!H54-RES_hhdet_in_new!H54</f>
        <v>8478</v>
      </c>
      <c r="I54" s="52">
        <f>RES_hhdet_in!I54-RES_hhdet_in_new!I54</f>
        <v>3823</v>
      </c>
      <c r="J54" s="52">
        <f>RES_hhdet_in!J54-RES_hhdet_in_new!J54</f>
        <v>0</v>
      </c>
      <c r="K54" s="52">
        <f>RES_hhdet_in!K54-RES_hhdet_in_new!K54</f>
        <v>798</v>
      </c>
      <c r="L54" s="52">
        <f>RES_hhdet_in!L54-RES_hhdet_in_new!L54</f>
        <v>0</v>
      </c>
      <c r="M54" s="52">
        <f>RES_hhdet_in!M54-RES_hhdet_in_new!M54</f>
        <v>0</v>
      </c>
      <c r="N54" s="52">
        <f>RES_hhdet_in!N54-RES_hhdet_in_new!N54</f>
        <v>0</v>
      </c>
      <c r="O54" s="52">
        <f>RES_hhdet_in!O54-RES_hhdet_in_new!O54</f>
        <v>0</v>
      </c>
      <c r="P54" s="52">
        <f>RES_hhdet_in!P54-RES_hhdet_in_new!P54</f>
        <v>0</v>
      </c>
      <c r="Q54" s="52">
        <f>RES_hhdet_in!Q54-RES_hhdet_in_new!Q54</f>
        <v>6</v>
      </c>
      <c r="R54" s="52">
        <f>RES_hhdet_in!R54-RES_hhdet_in_new!R54</f>
        <v>354</v>
      </c>
      <c r="S54" s="52">
        <f>RES_hhdet_in!S54-RES_hhdet_in_new!S54</f>
        <v>951</v>
      </c>
      <c r="T54" s="52">
        <f>RES_hhdet_in!T54-RES_hhdet_in_new!T54</f>
        <v>408</v>
      </c>
      <c r="U54" s="52">
        <f>RES_hhdet_in!U54-RES_hhdet_in_new!U54</f>
        <v>177</v>
      </c>
      <c r="V54" s="52">
        <f>RES_hhdet_in!V54-RES_hhdet_in_new!V54</f>
        <v>41</v>
      </c>
      <c r="W54" s="52">
        <f>RES_hhdet_in!W54-RES_hhdet_in_new!W54</f>
        <v>225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91</v>
      </c>
      <c r="D55" s="52">
        <f>RES_hhdet_in!D55-RES_hhdet_in_new!D55</f>
        <v>275</v>
      </c>
      <c r="E55" s="52">
        <f>RES_hhdet_in!E55-RES_hhdet_in_new!E55</f>
        <v>278</v>
      </c>
      <c r="F55" s="52">
        <f>RES_hhdet_in!F55-RES_hhdet_in_new!F55</f>
        <v>290</v>
      </c>
      <c r="G55" s="52">
        <f>RES_hhdet_in!G55-RES_hhdet_in_new!G55</f>
        <v>646</v>
      </c>
      <c r="H55" s="52">
        <f>RES_hhdet_in!H55-RES_hhdet_in_new!H55</f>
        <v>664</v>
      </c>
      <c r="I55" s="52">
        <f>RES_hhdet_in!I55-RES_hhdet_in_new!I55</f>
        <v>3062</v>
      </c>
      <c r="J55" s="52">
        <f>RES_hhdet_in!J55-RES_hhdet_in_new!J55</f>
        <v>6233</v>
      </c>
      <c r="K55" s="52">
        <f>RES_hhdet_in!K55-RES_hhdet_in_new!K55</f>
        <v>6517</v>
      </c>
      <c r="L55" s="52">
        <f>RES_hhdet_in!L55-RES_hhdet_in_new!L55</f>
        <v>3532</v>
      </c>
      <c r="M55" s="52">
        <f>RES_hhdet_in!M55-RES_hhdet_in_new!M55</f>
        <v>0</v>
      </c>
      <c r="N55" s="52">
        <f>RES_hhdet_in!N55-RES_hhdet_in_new!N55</f>
        <v>0</v>
      </c>
      <c r="O55" s="52">
        <f>RES_hhdet_in!O55-RES_hhdet_in_new!O55</f>
        <v>0</v>
      </c>
      <c r="P55" s="52">
        <f>RES_hhdet_in!P55-RES_hhdet_in_new!P55</f>
        <v>0</v>
      </c>
      <c r="Q55" s="52">
        <f>RES_hhdet_in!Q55-RES_hhdet_in_new!Q55</f>
        <v>1582</v>
      </c>
      <c r="R55" s="52">
        <f>RES_hhdet_in!R55-RES_hhdet_in_new!R55</f>
        <v>3754</v>
      </c>
      <c r="S55" s="52">
        <f>RES_hhdet_in!S55-RES_hhdet_in_new!S55</f>
        <v>3555</v>
      </c>
      <c r="T55" s="52">
        <f>RES_hhdet_in!T55-RES_hhdet_in_new!T55</f>
        <v>1062</v>
      </c>
      <c r="U55" s="52">
        <f>RES_hhdet_in!U55-RES_hhdet_in_new!U55</f>
        <v>188</v>
      </c>
      <c r="V55" s="52">
        <f>RES_hhdet_in!V55-RES_hhdet_in_new!V55</f>
        <v>59</v>
      </c>
      <c r="W55" s="52">
        <f>RES_hhdet_in!W55-RES_hhdet_in_new!W55</f>
        <v>610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1168</v>
      </c>
      <c r="D59" s="52">
        <v>1146</v>
      </c>
      <c r="E59" s="52">
        <v>1165</v>
      </c>
      <c r="F59" s="52">
        <v>1182</v>
      </c>
      <c r="G59" s="52">
        <v>1345</v>
      </c>
      <c r="H59" s="52">
        <v>1494</v>
      </c>
      <c r="I59" s="52">
        <v>978</v>
      </c>
      <c r="J59" s="52">
        <v>1029</v>
      </c>
      <c r="K59" s="52">
        <v>1290</v>
      </c>
      <c r="L59" s="52">
        <v>1522</v>
      </c>
      <c r="M59" s="52">
        <v>1374</v>
      </c>
      <c r="N59" s="52">
        <v>1371</v>
      </c>
      <c r="O59" s="52">
        <v>1459</v>
      </c>
      <c r="P59" s="52">
        <v>1260</v>
      </c>
      <c r="Q59" s="52">
        <v>1977</v>
      </c>
      <c r="R59" s="52">
        <v>2917</v>
      </c>
      <c r="S59" s="52">
        <v>2606</v>
      </c>
      <c r="T59" s="52">
        <v>1664</v>
      </c>
      <c r="U59" s="52">
        <v>1440</v>
      </c>
      <c r="V59" s="52">
        <v>1501</v>
      </c>
      <c r="W59" s="52">
        <v>1574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86109</v>
      </c>
      <c r="D60" s="36">
        <v>81876</v>
      </c>
      <c r="E60" s="36">
        <v>79809</v>
      </c>
      <c r="F60" s="36">
        <v>75427</v>
      </c>
      <c r="G60" s="36">
        <v>90651</v>
      </c>
      <c r="H60" s="36">
        <v>96467</v>
      </c>
      <c r="I60" s="36">
        <v>75080</v>
      </c>
      <c r="J60" s="36">
        <v>82853</v>
      </c>
      <c r="K60" s="36">
        <v>105560</v>
      </c>
      <c r="L60" s="36">
        <v>92528</v>
      </c>
      <c r="M60" s="36">
        <v>73781</v>
      </c>
      <c r="N60" s="36">
        <v>78230</v>
      </c>
      <c r="O60" s="36">
        <v>87535</v>
      </c>
      <c r="P60" s="36">
        <v>78999</v>
      </c>
      <c r="Q60" s="36">
        <v>107930</v>
      </c>
      <c r="R60" s="36">
        <v>115403</v>
      </c>
      <c r="S60" s="36">
        <v>119546</v>
      </c>
      <c r="T60" s="36">
        <v>100010</v>
      </c>
      <c r="U60" s="36">
        <v>87687</v>
      </c>
      <c r="V60" s="36">
        <v>104080</v>
      </c>
      <c r="W60" s="36">
        <v>99933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15103</v>
      </c>
      <c r="D64" s="52">
        <v>19510</v>
      </c>
      <c r="E64" s="52">
        <v>20946</v>
      </c>
      <c r="F64" s="52">
        <v>22128</v>
      </c>
      <c r="G64" s="52">
        <v>15024</v>
      </c>
      <c r="H64" s="52">
        <v>17339</v>
      </c>
      <c r="I64" s="52">
        <v>13372</v>
      </c>
      <c r="J64" s="52">
        <v>16168</v>
      </c>
      <c r="K64" s="52">
        <v>12815</v>
      </c>
      <c r="L64" s="52">
        <v>27078</v>
      </c>
      <c r="M64" s="52">
        <v>25421</v>
      </c>
      <c r="N64" s="52">
        <v>34289</v>
      </c>
      <c r="O64" s="52">
        <v>29027</v>
      </c>
      <c r="P64" s="52">
        <v>10290</v>
      </c>
      <c r="Q64" s="52">
        <v>10719</v>
      </c>
      <c r="R64" s="52">
        <v>16242</v>
      </c>
      <c r="S64" s="52">
        <v>24666</v>
      </c>
      <c r="T64" s="52">
        <v>22986</v>
      </c>
      <c r="U64" s="52">
        <v>24751</v>
      </c>
      <c r="V64" s="52">
        <v>15593</v>
      </c>
      <c r="W64" s="52">
        <v>23768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166</v>
      </c>
      <c r="D67" s="52">
        <v>267</v>
      </c>
      <c r="E67" s="52">
        <v>344</v>
      </c>
      <c r="F67" s="52">
        <v>456</v>
      </c>
      <c r="G67" s="52">
        <v>608</v>
      </c>
      <c r="H67" s="52">
        <v>568</v>
      </c>
      <c r="I67" s="52">
        <v>430</v>
      </c>
      <c r="J67" s="52">
        <v>345</v>
      </c>
      <c r="K67" s="52">
        <v>473</v>
      </c>
      <c r="L67" s="52">
        <v>537</v>
      </c>
      <c r="M67" s="52">
        <v>666</v>
      </c>
      <c r="N67" s="52">
        <v>1074</v>
      </c>
      <c r="O67" s="52">
        <v>1223</v>
      </c>
      <c r="P67" s="52">
        <v>1291</v>
      </c>
      <c r="Q67" s="52">
        <v>1148</v>
      </c>
      <c r="R67" s="52">
        <v>939</v>
      </c>
      <c r="S67" s="52">
        <v>873</v>
      </c>
      <c r="T67" s="52">
        <v>877</v>
      </c>
      <c r="U67" s="52">
        <v>825</v>
      </c>
      <c r="V67" s="52">
        <v>968</v>
      </c>
      <c r="W67" s="52">
        <v>684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15023</v>
      </c>
      <c r="D69" s="52">
        <f>RES_hhdet_in!D69-RES_hhdet_in_new!D69</f>
        <v>19412</v>
      </c>
      <c r="E69" s="52">
        <f>RES_hhdet_in!E69-RES_hhdet_in_new!E69</f>
        <v>20826</v>
      </c>
      <c r="F69" s="52">
        <f>RES_hhdet_in!F69-RES_hhdet_in_new!F69</f>
        <v>21962</v>
      </c>
      <c r="G69" s="52">
        <f>RES_hhdet_in!G69-RES_hhdet_in_new!G69</f>
        <v>15064</v>
      </c>
      <c r="H69" s="52">
        <f>RES_hhdet_in!H69-RES_hhdet_in_new!H69</f>
        <v>17295</v>
      </c>
      <c r="I69" s="52">
        <f>RES_hhdet_in!I69-RES_hhdet_in_new!I69</f>
        <v>13246</v>
      </c>
      <c r="J69" s="52">
        <f>RES_hhdet_in!J69-RES_hhdet_in_new!J69</f>
        <v>16576</v>
      </c>
      <c r="K69" s="52">
        <f>RES_hhdet_in!K69-RES_hhdet_in_new!K69</f>
        <v>18067</v>
      </c>
      <c r="L69" s="52">
        <f>RES_hhdet_in!L69-RES_hhdet_in_new!L69</f>
        <v>23054</v>
      </c>
      <c r="M69" s="52">
        <f>RES_hhdet_in!M69-RES_hhdet_in_new!M69</f>
        <v>24253</v>
      </c>
      <c r="N69" s="52">
        <f>RES_hhdet_in!N69-RES_hhdet_in_new!N69</f>
        <v>33022</v>
      </c>
      <c r="O69" s="52">
        <f>RES_hhdet_in!O69-RES_hhdet_in_new!O69</f>
        <v>28468</v>
      </c>
      <c r="P69" s="52">
        <f>RES_hhdet_in!P69-RES_hhdet_in_new!P69</f>
        <v>10442</v>
      </c>
      <c r="Q69" s="52">
        <f>RES_hhdet_in!Q69-RES_hhdet_in_new!Q69</f>
        <v>11028</v>
      </c>
      <c r="R69" s="52">
        <f>RES_hhdet_in!R69-RES_hhdet_in_new!R69</f>
        <v>16539</v>
      </c>
      <c r="S69" s="52">
        <f>RES_hhdet_in!S69-RES_hhdet_in_new!S69</f>
        <v>24955</v>
      </c>
      <c r="T69" s="52">
        <f>RES_hhdet_in!T69-RES_hhdet_in_new!T69</f>
        <v>23853</v>
      </c>
      <c r="U69" s="52">
        <f>RES_hhdet_in!U69-RES_hhdet_in_new!U69</f>
        <v>25181</v>
      </c>
      <c r="V69" s="52">
        <f>RES_hhdet_in!V69-RES_hhdet_in_new!V69</f>
        <v>16725</v>
      </c>
      <c r="W69" s="52">
        <f>RES_hhdet_in!W69-RES_hhdet_in_new!W69</f>
        <v>24182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2</v>
      </c>
      <c r="D70" s="52">
        <f>RES_hhdet_in!D70-RES_hhdet_in_new!D70</f>
        <v>6</v>
      </c>
      <c r="E70" s="52">
        <f>RES_hhdet_in!E70-RES_hhdet_in_new!E70</f>
        <v>11</v>
      </c>
      <c r="F70" s="52">
        <f>RES_hhdet_in!F70-RES_hhdet_in_new!F70</f>
        <v>13</v>
      </c>
      <c r="G70" s="52">
        <f>RES_hhdet_in!G70-RES_hhdet_in_new!G70</f>
        <v>23</v>
      </c>
      <c r="H70" s="52">
        <f>RES_hhdet_in!H70-RES_hhdet_in_new!H70</f>
        <v>25</v>
      </c>
      <c r="I70" s="52">
        <f>RES_hhdet_in!I70-RES_hhdet_in_new!I70</f>
        <v>93</v>
      </c>
      <c r="J70" s="52">
        <f>RES_hhdet_in!J70-RES_hhdet_in_new!J70</f>
        <v>220</v>
      </c>
      <c r="K70" s="52">
        <f>RES_hhdet_in!K70-RES_hhdet_in_new!K70</f>
        <v>337</v>
      </c>
      <c r="L70" s="52">
        <f>RES_hhdet_in!L70-RES_hhdet_in_new!L70</f>
        <v>458</v>
      </c>
      <c r="M70" s="52">
        <f>RES_hhdet_in!M70-RES_hhdet_in_new!M70</f>
        <v>48</v>
      </c>
      <c r="N70" s="52">
        <f>RES_hhdet_in!N70-RES_hhdet_in_new!N70</f>
        <v>365</v>
      </c>
      <c r="O70" s="52">
        <f>RES_hhdet_in!O70-RES_hhdet_in_new!O70</f>
        <v>243</v>
      </c>
      <c r="P70" s="52">
        <f>RES_hhdet_in!P70-RES_hhdet_in_new!P70</f>
        <v>59</v>
      </c>
      <c r="Q70" s="52">
        <f>RES_hhdet_in!Q70-RES_hhdet_in_new!Q70</f>
        <v>116</v>
      </c>
      <c r="R70" s="52">
        <f>RES_hhdet_in!R70-RES_hhdet_in_new!R70</f>
        <v>105</v>
      </c>
      <c r="S70" s="52">
        <f>RES_hhdet_in!S70-RES_hhdet_in_new!S70</f>
        <v>188</v>
      </c>
      <c r="T70" s="52">
        <f>RES_hhdet_in!T70-RES_hhdet_in_new!T70</f>
        <v>187</v>
      </c>
      <c r="U70" s="52">
        <f>RES_hhdet_in!U70-RES_hhdet_in_new!U70</f>
        <v>152</v>
      </c>
      <c r="V70" s="52">
        <f>RES_hhdet_in!V70-RES_hhdet_in_new!V70</f>
        <v>0</v>
      </c>
      <c r="W70" s="52">
        <f>RES_hhdet_in!W70-RES_hhdet_in_new!W70</f>
        <v>221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605</v>
      </c>
      <c r="D73" s="52">
        <f>RES_hhdet_in!D73-RES_hhdet_in_new!D73</f>
        <v>605</v>
      </c>
      <c r="E73" s="52">
        <f>RES_hhdet_in!E73-RES_hhdet_in_new!E73</f>
        <v>633</v>
      </c>
      <c r="F73" s="52">
        <f>RES_hhdet_in!F73-RES_hhdet_in_new!F73</f>
        <v>713</v>
      </c>
      <c r="G73" s="52">
        <f>RES_hhdet_in!G73-RES_hhdet_in_new!G73</f>
        <v>550</v>
      </c>
      <c r="H73" s="52">
        <f>RES_hhdet_in!H73-RES_hhdet_in_new!H73</f>
        <v>755</v>
      </c>
      <c r="I73" s="52">
        <f>RES_hhdet_in!I73-RES_hhdet_in_new!I73</f>
        <v>255</v>
      </c>
      <c r="J73" s="52">
        <f>RES_hhdet_in!J73-RES_hhdet_in_new!J73</f>
        <v>0</v>
      </c>
      <c r="K73" s="52">
        <f>RES_hhdet_in!K73-RES_hhdet_in_new!K73</f>
        <v>0</v>
      </c>
      <c r="L73" s="52">
        <f>RES_hhdet_in!L73-RES_hhdet_in_new!L73</f>
        <v>0</v>
      </c>
      <c r="M73" s="52">
        <f>RES_hhdet_in!M73-RES_hhdet_in_new!M73</f>
        <v>611</v>
      </c>
      <c r="N73" s="52">
        <f>RES_hhdet_in!N73-RES_hhdet_in_new!N73</f>
        <v>722</v>
      </c>
      <c r="O73" s="52">
        <f>RES_hhdet_in!O73-RES_hhdet_in_new!O73</f>
        <v>257</v>
      </c>
      <c r="P73" s="52">
        <f>RES_hhdet_in!P73-RES_hhdet_in_new!P73</f>
        <v>100</v>
      </c>
      <c r="Q73" s="52">
        <f>RES_hhdet_in!Q73-RES_hhdet_in_new!Q73</f>
        <v>1</v>
      </c>
      <c r="R73" s="52">
        <f>RES_hhdet_in!R73-RES_hhdet_in_new!R73</f>
        <v>83</v>
      </c>
      <c r="S73" s="52">
        <f>RES_hhdet_in!S73-RES_hhdet_in_new!S73</f>
        <v>305</v>
      </c>
      <c r="T73" s="52">
        <f>RES_hhdet_in!T73-RES_hhdet_in_new!T73</f>
        <v>452</v>
      </c>
      <c r="U73" s="52">
        <f>RES_hhdet_in!U73-RES_hhdet_in_new!U73</f>
        <v>338</v>
      </c>
      <c r="V73" s="52">
        <f>RES_hhdet_in!V73-RES_hhdet_in_new!V73</f>
        <v>47</v>
      </c>
      <c r="W73" s="52">
        <f>RES_hhdet_in!W73-RES_hhdet_in_new!W73</f>
        <v>148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7</v>
      </c>
      <c r="D74" s="52">
        <f>RES_hhdet_in!D74-RES_hhdet_in_new!D74</f>
        <v>22</v>
      </c>
      <c r="E74" s="52">
        <f>RES_hhdet_in!E74-RES_hhdet_in_new!E74</f>
        <v>25</v>
      </c>
      <c r="F74" s="52">
        <f>RES_hhdet_in!F74-RES_hhdet_in_new!F74</f>
        <v>28</v>
      </c>
      <c r="G74" s="52">
        <f>RES_hhdet_in!G74-RES_hhdet_in_new!G74</f>
        <v>52</v>
      </c>
      <c r="H74" s="52">
        <f>RES_hhdet_in!H74-RES_hhdet_in_new!H74</f>
        <v>59</v>
      </c>
      <c r="I74" s="52">
        <f>RES_hhdet_in!I74-RES_hhdet_in_new!I74</f>
        <v>204</v>
      </c>
      <c r="J74" s="52">
        <f>RES_hhdet_in!J74-RES_hhdet_in_new!J74</f>
        <v>56</v>
      </c>
      <c r="K74" s="52">
        <f>RES_hhdet_in!K74-RES_hhdet_in_new!K74</f>
        <v>0</v>
      </c>
      <c r="L74" s="52">
        <f>RES_hhdet_in!L74-RES_hhdet_in_new!L74</f>
        <v>3598</v>
      </c>
      <c r="M74" s="52">
        <f>RES_hhdet_in!M74-RES_hhdet_in_new!M74</f>
        <v>584</v>
      </c>
      <c r="N74" s="52">
        <f>RES_hhdet_in!N74-RES_hhdet_in_new!N74</f>
        <v>377</v>
      </c>
      <c r="O74" s="52">
        <f>RES_hhdet_in!O74-RES_hhdet_in_new!O74</f>
        <v>447</v>
      </c>
      <c r="P74" s="52">
        <f>RES_hhdet_in!P74-RES_hhdet_in_new!P74</f>
        <v>399</v>
      </c>
      <c r="Q74" s="52">
        <f>RES_hhdet_in!Q74-RES_hhdet_in_new!Q74</f>
        <v>716</v>
      </c>
      <c r="R74" s="52">
        <f>RES_hhdet_in!R74-RES_hhdet_in_new!R74</f>
        <v>871</v>
      </c>
      <c r="S74" s="52">
        <f>RES_hhdet_in!S74-RES_hhdet_in_new!S74</f>
        <v>1144</v>
      </c>
      <c r="T74" s="52">
        <f>RES_hhdet_in!T74-RES_hhdet_in_new!T74</f>
        <v>1182</v>
      </c>
      <c r="U74" s="52">
        <f>RES_hhdet_in!U74-RES_hhdet_in_new!U74</f>
        <v>365</v>
      </c>
      <c r="V74" s="52">
        <f>RES_hhdet_in!V74-RES_hhdet_in_new!V74</f>
        <v>65</v>
      </c>
      <c r="W74" s="52">
        <f>RES_hhdet_in!W74-RES_hhdet_in_new!W74</f>
        <v>400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26290</v>
      </c>
      <c r="D78" s="52">
        <v>29593</v>
      </c>
      <c r="E78" s="52">
        <v>31126</v>
      </c>
      <c r="F78" s="52">
        <v>33135</v>
      </c>
      <c r="G78" s="52">
        <v>30754</v>
      </c>
      <c r="H78" s="52">
        <v>36158</v>
      </c>
      <c r="I78" s="52">
        <v>23183</v>
      </c>
      <c r="J78" s="52">
        <v>28683</v>
      </c>
      <c r="K78" s="52">
        <v>36321</v>
      </c>
      <c r="L78" s="52">
        <v>42088</v>
      </c>
      <c r="M78" s="52">
        <v>42477</v>
      </c>
      <c r="N78" s="52">
        <v>39355</v>
      </c>
      <c r="O78" s="52">
        <v>38775</v>
      </c>
      <c r="P78" s="52">
        <v>27818</v>
      </c>
      <c r="Q78" s="52">
        <v>35251</v>
      </c>
      <c r="R78" s="52">
        <v>42437</v>
      </c>
      <c r="S78" s="52">
        <v>47670</v>
      </c>
      <c r="T78" s="52">
        <v>45989</v>
      </c>
      <c r="U78" s="52">
        <v>42653</v>
      </c>
      <c r="V78" s="52">
        <v>36325</v>
      </c>
      <c r="W78" s="52">
        <v>35798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7381</v>
      </c>
      <c r="D79" s="36">
        <v>8565</v>
      </c>
      <c r="E79" s="36">
        <v>9062</v>
      </c>
      <c r="F79" s="36">
        <v>9910</v>
      </c>
      <c r="G79" s="36">
        <v>8582</v>
      </c>
      <c r="H79" s="36">
        <v>11223</v>
      </c>
      <c r="I79" s="36">
        <v>6650</v>
      </c>
      <c r="J79" s="36">
        <v>7283</v>
      </c>
      <c r="K79" s="36">
        <v>6557</v>
      </c>
      <c r="L79" s="36">
        <v>17720</v>
      </c>
      <c r="M79" s="36">
        <v>15330</v>
      </c>
      <c r="N79" s="36">
        <v>25704</v>
      </c>
      <c r="O79" s="36">
        <v>19546</v>
      </c>
      <c r="P79" s="36">
        <v>13747</v>
      </c>
      <c r="Q79" s="36">
        <v>8883</v>
      </c>
      <c r="R79" s="36">
        <v>10243</v>
      </c>
      <c r="S79" s="36">
        <v>13706</v>
      </c>
      <c r="T79" s="36">
        <v>17237</v>
      </c>
      <c r="U79" s="36">
        <v>18665</v>
      </c>
      <c r="V79" s="36">
        <v>16160</v>
      </c>
      <c r="W79" s="36">
        <v>19229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235</v>
      </c>
      <c r="D83" s="52">
        <v>228</v>
      </c>
      <c r="E83" s="52">
        <v>189</v>
      </c>
      <c r="F83" s="52">
        <v>353</v>
      </c>
      <c r="G83" s="52">
        <v>645</v>
      </c>
      <c r="H83" s="52">
        <v>938</v>
      </c>
      <c r="I83" s="52">
        <v>1274</v>
      </c>
      <c r="J83" s="52">
        <v>806</v>
      </c>
      <c r="K83" s="52">
        <v>1214</v>
      </c>
      <c r="L83" s="52">
        <v>1044</v>
      </c>
      <c r="M83" s="52">
        <v>1590</v>
      </c>
      <c r="N83" s="52">
        <v>2179</v>
      </c>
      <c r="O83" s="52">
        <v>2125</v>
      </c>
      <c r="P83" s="52">
        <v>1155</v>
      </c>
      <c r="Q83" s="52">
        <v>1262</v>
      </c>
      <c r="R83" s="52">
        <v>526</v>
      </c>
      <c r="S83" s="52">
        <v>0</v>
      </c>
      <c r="T83" s="52">
        <v>0</v>
      </c>
      <c r="U83" s="52">
        <v>0</v>
      </c>
      <c r="V83" s="52">
        <v>0</v>
      </c>
      <c r="W83" s="52">
        <v>1271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5</v>
      </c>
      <c r="D86" s="52">
        <v>8</v>
      </c>
      <c r="E86" s="52">
        <v>4</v>
      </c>
      <c r="F86" s="52">
        <v>5</v>
      </c>
      <c r="G86" s="52">
        <v>8</v>
      </c>
      <c r="H86" s="52">
        <v>16</v>
      </c>
      <c r="I86" s="52">
        <v>20</v>
      </c>
      <c r="J86" s="52">
        <v>26</v>
      </c>
      <c r="K86" s="52">
        <v>32</v>
      </c>
      <c r="L86" s="52">
        <v>36</v>
      </c>
      <c r="M86" s="52">
        <v>40</v>
      </c>
      <c r="N86" s="52">
        <v>45</v>
      </c>
      <c r="O86" s="52">
        <v>72</v>
      </c>
      <c r="P86" s="52">
        <v>82</v>
      </c>
      <c r="Q86" s="52">
        <v>97</v>
      </c>
      <c r="R86" s="52">
        <v>93</v>
      </c>
      <c r="S86" s="52">
        <v>53</v>
      </c>
      <c r="T86" s="52">
        <v>10</v>
      </c>
      <c r="U86" s="52">
        <v>0</v>
      </c>
      <c r="V86" s="52">
        <v>1</v>
      </c>
      <c r="W86" s="52">
        <v>0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222</v>
      </c>
      <c r="D88" s="52">
        <f>RES_hhdet_in!D88-RES_hhdet_in_new!D88</f>
        <v>207</v>
      </c>
      <c r="E88" s="52">
        <f>RES_hhdet_in!E88-RES_hhdet_in_new!E88</f>
        <v>184</v>
      </c>
      <c r="F88" s="52">
        <f>RES_hhdet_in!F88-RES_hhdet_in_new!F88</f>
        <v>319</v>
      </c>
      <c r="G88" s="52">
        <f>RES_hhdet_in!G88-RES_hhdet_in_new!G88</f>
        <v>583</v>
      </c>
      <c r="H88" s="52">
        <f>RES_hhdet_in!H88-RES_hhdet_in_new!H88</f>
        <v>824</v>
      </c>
      <c r="I88" s="52">
        <f>RES_hhdet_in!I88-RES_hhdet_in_new!I88</f>
        <v>1081</v>
      </c>
      <c r="J88" s="52">
        <f>RES_hhdet_in!J88-RES_hhdet_in_new!J88</f>
        <v>788</v>
      </c>
      <c r="K88" s="52">
        <f>RES_hhdet_in!K88-RES_hhdet_in_new!K88</f>
        <v>1201</v>
      </c>
      <c r="L88" s="52">
        <f>RES_hhdet_in!L88-RES_hhdet_in_new!L88</f>
        <v>1094</v>
      </c>
      <c r="M88" s="52">
        <f>RES_hhdet_in!M88-RES_hhdet_in_new!M88</f>
        <v>1626</v>
      </c>
      <c r="N88" s="52">
        <f>RES_hhdet_in!N88-RES_hhdet_in_new!N88</f>
        <v>1809</v>
      </c>
      <c r="O88" s="52">
        <f>RES_hhdet_in!O88-RES_hhdet_in_new!O88</f>
        <v>1808</v>
      </c>
      <c r="P88" s="52">
        <f>RES_hhdet_in!P88-RES_hhdet_in_new!P88</f>
        <v>1093</v>
      </c>
      <c r="Q88" s="52">
        <f>RES_hhdet_in!Q88-RES_hhdet_in_new!Q88</f>
        <v>1202</v>
      </c>
      <c r="R88" s="52">
        <f>RES_hhdet_in!R88-RES_hhdet_in_new!R88</f>
        <v>626</v>
      </c>
      <c r="S88" s="52">
        <f>RES_hhdet_in!S88-RES_hhdet_in_new!S88</f>
        <v>765</v>
      </c>
      <c r="T88" s="52">
        <f>RES_hhdet_in!T88-RES_hhdet_in_new!T88</f>
        <v>1058</v>
      </c>
      <c r="U88" s="52">
        <f>RES_hhdet_in!U88-RES_hhdet_in_new!U88</f>
        <v>1057</v>
      </c>
      <c r="V88" s="52">
        <f>RES_hhdet_in!V88-RES_hhdet_in_new!V88</f>
        <v>832</v>
      </c>
      <c r="W88" s="52">
        <f>RES_hhdet_in!W88-RES_hhdet_in_new!W88</f>
        <v>1172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0</v>
      </c>
      <c r="H89" s="52">
        <f>RES_hhdet_in!H89-RES_hhdet_in_new!H89</f>
        <v>1</v>
      </c>
      <c r="I89" s="52">
        <f>RES_hhdet_in!I89-RES_hhdet_in_new!I89</f>
        <v>4</v>
      </c>
      <c r="J89" s="52">
        <f>RES_hhdet_in!J89-RES_hhdet_in_new!J89</f>
        <v>4</v>
      </c>
      <c r="K89" s="52">
        <f>RES_hhdet_in!K89-RES_hhdet_in_new!K89</f>
        <v>13</v>
      </c>
      <c r="L89" s="52">
        <f>RES_hhdet_in!L89-RES_hhdet_in_new!L89</f>
        <v>11</v>
      </c>
      <c r="M89" s="52">
        <f>RES_hhdet_in!M89-RES_hhdet_in_new!M89</f>
        <v>8</v>
      </c>
      <c r="N89" s="52">
        <f>RES_hhdet_in!N89-RES_hhdet_in_new!N89</f>
        <v>23</v>
      </c>
      <c r="O89" s="52">
        <f>RES_hhdet_in!O89-RES_hhdet_in_new!O89</f>
        <v>8</v>
      </c>
      <c r="P89" s="52">
        <f>RES_hhdet_in!P89-RES_hhdet_in_new!P89</f>
        <v>6</v>
      </c>
      <c r="Q89" s="52">
        <f>RES_hhdet_in!Q89-RES_hhdet_in_new!Q89</f>
        <v>26</v>
      </c>
      <c r="R89" s="52">
        <f>RES_hhdet_in!R89-RES_hhdet_in_new!R89</f>
        <v>2</v>
      </c>
      <c r="S89" s="52">
        <f>RES_hhdet_in!S89-RES_hhdet_in_new!S89</f>
        <v>0</v>
      </c>
      <c r="T89" s="52">
        <f>RES_hhdet_in!T89-RES_hhdet_in_new!T89</f>
        <v>0</v>
      </c>
      <c r="U89" s="52">
        <f>RES_hhdet_in!U89-RES_hhdet_in_new!U89</f>
        <v>0</v>
      </c>
      <c r="V89" s="52">
        <f>RES_hhdet_in!V89-RES_hhdet_in_new!V89</f>
        <v>0</v>
      </c>
      <c r="W89" s="52">
        <f>RES_hhdet_in!W89-RES_hhdet_in_new!W89</f>
        <v>3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10</v>
      </c>
      <c r="D92" s="52">
        <f>RES_hhdet_in!D92-RES_hhdet_in_new!D92</f>
        <v>12</v>
      </c>
      <c r="E92" s="52">
        <f>RES_hhdet_in!E92-RES_hhdet_in_new!E92</f>
        <v>10</v>
      </c>
      <c r="F92" s="52">
        <f>RES_hhdet_in!F92-RES_hhdet_in_new!F92</f>
        <v>12</v>
      </c>
      <c r="G92" s="52">
        <f>RES_hhdet_in!G92-RES_hhdet_in_new!G92</f>
        <v>15</v>
      </c>
      <c r="H92" s="52">
        <f>RES_hhdet_in!H92-RES_hhdet_in_new!H92</f>
        <v>18</v>
      </c>
      <c r="I92" s="52">
        <f>RES_hhdet_in!I92-RES_hhdet_in_new!I92</f>
        <v>19</v>
      </c>
      <c r="J92" s="52">
        <f>RES_hhdet_in!J92-RES_hhdet_in_new!J92</f>
        <v>10</v>
      </c>
      <c r="K92" s="52">
        <f>RES_hhdet_in!K92-RES_hhdet_in_new!K92</f>
        <v>14</v>
      </c>
      <c r="L92" s="52">
        <f>RES_hhdet_in!L92-RES_hhdet_in_new!L92</f>
        <v>17</v>
      </c>
      <c r="M92" s="52">
        <f>RES_hhdet_in!M92-RES_hhdet_in_new!M92</f>
        <v>17</v>
      </c>
      <c r="N92" s="52">
        <f>RES_hhdet_in!N92-RES_hhdet_in_new!N92</f>
        <v>44</v>
      </c>
      <c r="O92" s="52">
        <f>RES_hhdet_in!O92-RES_hhdet_in_new!O92</f>
        <v>57</v>
      </c>
      <c r="P92" s="52">
        <f>RES_hhdet_in!P92-RES_hhdet_in_new!P92</f>
        <v>44</v>
      </c>
      <c r="Q92" s="52">
        <f>RES_hhdet_in!Q92-RES_hhdet_in_new!Q92</f>
        <v>54</v>
      </c>
      <c r="R92" s="52">
        <f>RES_hhdet_in!R92-RES_hhdet_in_new!R92</f>
        <v>47</v>
      </c>
      <c r="S92" s="52">
        <f>RES_hhdet_in!S92-RES_hhdet_in_new!S92</f>
        <v>26</v>
      </c>
      <c r="T92" s="52">
        <f>RES_hhdet_in!T92-RES_hhdet_in_new!T92</f>
        <v>23</v>
      </c>
      <c r="U92" s="52">
        <f>RES_hhdet_in!U92-RES_hhdet_in_new!U92</f>
        <v>15</v>
      </c>
      <c r="V92" s="52">
        <f>RES_hhdet_in!V92-RES_hhdet_in_new!V92</f>
        <v>12</v>
      </c>
      <c r="W92" s="52">
        <f>RES_hhdet_in!W92-RES_hhdet_in_new!W92</f>
        <v>58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0</v>
      </c>
      <c r="L93" s="52">
        <f>RES_hhdet_in!L93-RES_hhdet_in_new!L93</f>
        <v>0</v>
      </c>
      <c r="M93" s="52">
        <f>RES_hhdet_in!M93-RES_hhdet_in_new!M93</f>
        <v>0</v>
      </c>
      <c r="N93" s="52">
        <f>RES_hhdet_in!N93-RES_hhdet_in_new!N93</f>
        <v>0</v>
      </c>
      <c r="O93" s="52">
        <f>RES_hhdet_in!O93-RES_hhdet_in_new!O93</f>
        <v>0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0</v>
      </c>
      <c r="W93" s="52">
        <f>RES_hhdet_in!W93-RES_hhdet_in_new!W93</f>
        <v>0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123</v>
      </c>
      <c r="D96" s="52">
        <f>RES_hhdet_in!D96-RES_hhdet_in_new!D96</f>
        <v>124</v>
      </c>
      <c r="E96" s="52">
        <f>RES_hhdet_in!E96-RES_hhdet_in_new!E96</f>
        <v>115</v>
      </c>
      <c r="F96" s="52">
        <f>RES_hhdet_in!F96-RES_hhdet_in_new!F96</f>
        <v>150</v>
      </c>
      <c r="G96" s="52">
        <f>RES_hhdet_in!G96-RES_hhdet_in_new!G96</f>
        <v>180</v>
      </c>
      <c r="H96" s="52">
        <f>RES_hhdet_in!H96-RES_hhdet_in_new!H96</f>
        <v>247</v>
      </c>
      <c r="I96" s="52">
        <f>RES_hhdet_in!I96-RES_hhdet_in_new!I96</f>
        <v>152</v>
      </c>
      <c r="J96" s="52">
        <f>RES_hhdet_in!J96-RES_hhdet_in_new!J96</f>
        <v>0</v>
      </c>
      <c r="K96" s="52">
        <f>RES_hhdet_in!K96-RES_hhdet_in_new!K96</f>
        <v>25</v>
      </c>
      <c r="L96" s="52">
        <f>RES_hhdet_in!L96-RES_hhdet_in_new!L96</f>
        <v>0</v>
      </c>
      <c r="M96" s="52">
        <f>RES_hhdet_in!M96-RES_hhdet_in_new!M96</f>
        <v>134</v>
      </c>
      <c r="N96" s="52">
        <f>RES_hhdet_in!N96-RES_hhdet_in_new!N96</f>
        <v>441</v>
      </c>
      <c r="O96" s="52">
        <f>RES_hhdet_in!O96-RES_hhdet_in_new!O96</f>
        <v>249</v>
      </c>
      <c r="P96" s="52">
        <f>RES_hhdet_in!P96-RES_hhdet_in_new!P96</f>
        <v>90</v>
      </c>
      <c r="Q96" s="52">
        <f>RES_hhdet_in!Q96-RES_hhdet_in_new!Q96</f>
        <v>0</v>
      </c>
      <c r="R96" s="52">
        <f>RES_hhdet_in!R96-RES_hhdet_in_new!R96</f>
        <v>23</v>
      </c>
      <c r="S96" s="52">
        <f>RES_hhdet_in!S96-RES_hhdet_in_new!S96</f>
        <v>39</v>
      </c>
      <c r="T96" s="52">
        <f>RES_hhdet_in!T96-RES_hhdet_in_new!T96</f>
        <v>59</v>
      </c>
      <c r="U96" s="52">
        <f>RES_hhdet_in!U96-RES_hhdet_in_new!U96</f>
        <v>99</v>
      </c>
      <c r="V96" s="52">
        <f>RES_hhdet_in!V96-RES_hhdet_in_new!V96</f>
        <v>68</v>
      </c>
      <c r="W96" s="52">
        <f>RES_hhdet_in!W96-RES_hhdet_in_new!W96</f>
        <v>214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1</v>
      </c>
      <c r="D97" s="52">
        <f>RES_hhdet_in!D97-RES_hhdet_in_new!D97</f>
        <v>5</v>
      </c>
      <c r="E97" s="52">
        <f>RES_hhdet_in!E97-RES_hhdet_in_new!E97</f>
        <v>5</v>
      </c>
      <c r="F97" s="52">
        <f>RES_hhdet_in!F97-RES_hhdet_in_new!F97</f>
        <v>6</v>
      </c>
      <c r="G97" s="52">
        <f>RES_hhdet_in!G97-RES_hhdet_in_new!G97</f>
        <v>17</v>
      </c>
      <c r="H97" s="52">
        <f>RES_hhdet_in!H97-RES_hhdet_in_new!H97</f>
        <v>19</v>
      </c>
      <c r="I97" s="52">
        <f>RES_hhdet_in!I97-RES_hhdet_in_new!I97</f>
        <v>119</v>
      </c>
      <c r="J97" s="52">
        <f>RES_hhdet_in!J97-RES_hhdet_in_new!J97</f>
        <v>164</v>
      </c>
      <c r="K97" s="52">
        <f>RES_hhdet_in!K97-RES_hhdet_in_new!K97</f>
        <v>209</v>
      </c>
      <c r="L97" s="52">
        <f>RES_hhdet_in!L97-RES_hhdet_in_new!L97</f>
        <v>197</v>
      </c>
      <c r="M97" s="52">
        <f>RES_hhdet_in!M97-RES_hhdet_in_new!M97</f>
        <v>122</v>
      </c>
      <c r="N97" s="52">
        <f>RES_hhdet_in!N97-RES_hhdet_in_new!N97</f>
        <v>232</v>
      </c>
      <c r="O97" s="52">
        <f>RES_hhdet_in!O97-RES_hhdet_in_new!O97</f>
        <v>432</v>
      </c>
      <c r="P97" s="52">
        <f>RES_hhdet_in!P97-RES_hhdet_in_new!P97</f>
        <v>369</v>
      </c>
      <c r="Q97" s="52">
        <f>RES_hhdet_in!Q97-RES_hhdet_in_new!Q97</f>
        <v>437</v>
      </c>
      <c r="R97" s="52">
        <f>RES_hhdet_in!R97-RES_hhdet_in_new!R97</f>
        <v>263</v>
      </c>
      <c r="S97" s="52">
        <f>RES_hhdet_in!S97-RES_hhdet_in_new!S97</f>
        <v>174</v>
      </c>
      <c r="T97" s="52">
        <f>RES_hhdet_in!T97-RES_hhdet_in_new!T97</f>
        <v>179</v>
      </c>
      <c r="U97" s="52">
        <f>RES_hhdet_in!U97-RES_hhdet_in_new!U97</f>
        <v>123</v>
      </c>
      <c r="V97" s="52">
        <f>RES_hhdet_in!V97-RES_hhdet_in_new!V97</f>
        <v>109</v>
      </c>
      <c r="W97" s="52">
        <f>RES_hhdet_in!W97-RES_hhdet_in_new!W97</f>
        <v>594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12</v>
      </c>
      <c r="D102" s="52">
        <v>12</v>
      </c>
      <c r="E102" s="52">
        <v>12</v>
      </c>
      <c r="F102" s="52">
        <v>15</v>
      </c>
      <c r="G102" s="52">
        <v>20</v>
      </c>
      <c r="H102" s="52">
        <v>26</v>
      </c>
      <c r="I102" s="52">
        <v>18</v>
      </c>
      <c r="J102" s="52">
        <v>11</v>
      </c>
      <c r="K102" s="52">
        <v>18</v>
      </c>
      <c r="L102" s="52">
        <v>28</v>
      </c>
      <c r="M102" s="52">
        <v>45</v>
      </c>
      <c r="N102" s="52">
        <v>58</v>
      </c>
      <c r="O102" s="52">
        <v>60</v>
      </c>
      <c r="P102" s="52">
        <v>47</v>
      </c>
      <c r="Q102" s="52">
        <v>59</v>
      </c>
      <c r="R102" s="52">
        <v>60</v>
      </c>
      <c r="S102" s="52">
        <v>38</v>
      </c>
      <c r="T102" s="52">
        <v>25</v>
      </c>
      <c r="U102" s="52">
        <v>29</v>
      </c>
      <c r="V102" s="52">
        <v>32</v>
      </c>
      <c r="W102" s="52">
        <v>49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866</v>
      </c>
      <c r="D103" s="36">
        <v>859</v>
      </c>
      <c r="E103" s="36">
        <v>837</v>
      </c>
      <c r="F103" s="36">
        <v>1032</v>
      </c>
      <c r="G103" s="36">
        <v>1395</v>
      </c>
      <c r="H103" s="36">
        <v>1800</v>
      </c>
      <c r="I103" s="36">
        <v>1577</v>
      </c>
      <c r="J103" s="36">
        <v>1097</v>
      </c>
      <c r="K103" s="36">
        <v>1718</v>
      </c>
      <c r="L103" s="36">
        <v>1682</v>
      </c>
      <c r="M103" s="36">
        <v>2452</v>
      </c>
      <c r="N103" s="36">
        <v>3401</v>
      </c>
      <c r="O103" s="36">
        <v>3749</v>
      </c>
      <c r="P103" s="36">
        <v>3076</v>
      </c>
      <c r="Q103" s="36">
        <v>3356</v>
      </c>
      <c r="R103" s="36">
        <v>2499</v>
      </c>
      <c r="S103" s="36">
        <v>1916</v>
      </c>
      <c r="T103" s="36">
        <v>1908</v>
      </c>
      <c r="U103" s="36">
        <v>2223</v>
      </c>
      <c r="V103" s="36">
        <v>2844</v>
      </c>
      <c r="W103" s="36">
        <v>3602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0</v>
      </c>
      <c r="D131" s="52">
        <f>RES_hhdet_in!D131-RES_hhdet_in_new!D131</f>
        <v>0</v>
      </c>
      <c r="E131" s="52">
        <f>RES_hhdet_in!E131-RES_hhdet_in_new!E131</f>
        <v>0</v>
      </c>
      <c r="F131" s="52">
        <f>RES_hhdet_in!F131-RES_hhdet_in_new!F131</f>
        <v>0</v>
      </c>
      <c r="G131" s="52">
        <f>RES_hhdet_in!G131-RES_hhdet_in_new!G131</f>
        <v>0</v>
      </c>
      <c r="H131" s="52">
        <f>RES_hhdet_in!H131-RES_hhdet_in_new!H131</f>
        <v>0</v>
      </c>
      <c r="I131" s="52">
        <f>RES_hhdet_in!I131-RES_hhdet_in_new!I131</f>
        <v>0</v>
      </c>
      <c r="J131" s="52">
        <f>RES_hhdet_in!J131-RES_hhdet_in_new!J131</f>
        <v>0</v>
      </c>
      <c r="K131" s="52">
        <f>RES_hhdet_in!K131-RES_hhdet_in_new!K131</f>
        <v>0</v>
      </c>
      <c r="L131" s="52">
        <f>RES_hhdet_in!L131-RES_hhdet_in_new!L131</f>
        <v>0</v>
      </c>
      <c r="M131" s="52">
        <f>RES_hhdet_in!M131-RES_hhdet_in_new!M131</f>
        <v>0</v>
      </c>
      <c r="N131" s="52">
        <f>RES_hhdet_in!N131-RES_hhdet_in_new!N131</f>
        <v>0</v>
      </c>
      <c r="O131" s="52">
        <f>RES_hhdet_in!O131-RES_hhdet_in_new!O131</f>
        <v>0</v>
      </c>
      <c r="P131" s="52">
        <f>RES_hhdet_in!P131-RES_hhdet_in_new!P131</f>
        <v>0</v>
      </c>
      <c r="Q131" s="52">
        <f>RES_hhdet_in!Q131-RES_hhdet_in_new!Q131</f>
        <v>0</v>
      </c>
      <c r="R131" s="52">
        <f>RES_hhdet_in!R131-RES_hhdet_in_new!R131</f>
        <v>0</v>
      </c>
      <c r="S131" s="52">
        <f>RES_hhdet_in!S131-RES_hhdet_in_new!S131</f>
        <v>0</v>
      </c>
      <c r="T131" s="52">
        <f>RES_hhdet_in!T131-RES_hhdet_in_new!T131</f>
        <v>0</v>
      </c>
      <c r="U131" s="52">
        <f>RES_hhdet_in!U131-RES_hhdet_in_new!U131</f>
        <v>0</v>
      </c>
      <c r="V131" s="52">
        <f>RES_hhdet_in!V131-RES_hhdet_in_new!V131</f>
        <v>0</v>
      </c>
      <c r="W131" s="52">
        <f>RES_hhdet_in!W131-RES_hhdet_in_new!W131</f>
        <v>0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0</v>
      </c>
      <c r="M132" s="52">
        <f>RES_hhdet_in!M132-RES_hhdet_in_new!M132</f>
        <v>0</v>
      </c>
      <c r="N132" s="52">
        <f>RES_hhdet_in!N132-RES_hhdet_in_new!N132</f>
        <v>0</v>
      </c>
      <c r="O132" s="52">
        <f>RES_hhdet_in!O132-RES_hhdet_in_new!O132</f>
        <v>0</v>
      </c>
      <c r="P132" s="52">
        <f>RES_hhdet_in!P132-RES_hhdet_in_new!P132</f>
        <v>0</v>
      </c>
      <c r="Q132" s="52">
        <f>RES_hhdet_in!Q132-RES_hhdet_in_new!Q132</f>
        <v>0</v>
      </c>
      <c r="R132" s="52">
        <f>RES_hhdet_in!R132-RES_hhdet_in_new!R132</f>
        <v>0</v>
      </c>
      <c r="S132" s="52">
        <f>RES_hhdet_in!S132-RES_hhdet_in_new!S132</f>
        <v>0</v>
      </c>
      <c r="T132" s="52">
        <f>RES_hhdet_in!T132-RES_hhdet_in_new!T132</f>
        <v>0</v>
      </c>
      <c r="U132" s="52">
        <f>RES_hhdet_in!U132-RES_hhdet_in_new!U132</f>
        <v>0</v>
      </c>
      <c r="V132" s="52">
        <f>RES_hhdet_in!V132-RES_hhdet_in_new!V132</f>
        <v>0</v>
      </c>
      <c r="W132" s="52">
        <f>RES_hhdet_in!W132-RES_hhdet_in_new!W132</f>
        <v>0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0</v>
      </c>
      <c r="D135" s="52">
        <f>RES_hhdet_in!D135-RES_hhdet_in_new!D135</f>
        <v>0</v>
      </c>
      <c r="E135" s="52">
        <f>RES_hhdet_in!E135-RES_hhdet_in_new!E135</f>
        <v>0</v>
      </c>
      <c r="F135" s="52">
        <f>RES_hhdet_in!F135-RES_hhdet_in_new!F135</f>
        <v>0</v>
      </c>
      <c r="G135" s="52">
        <f>RES_hhdet_in!G135-RES_hhdet_in_new!G135</f>
        <v>0</v>
      </c>
      <c r="H135" s="52">
        <f>RES_hhdet_in!H135-RES_hhdet_in_new!H135</f>
        <v>0</v>
      </c>
      <c r="I135" s="52">
        <f>RES_hhdet_in!I135-RES_hhdet_in_new!I135</f>
        <v>0</v>
      </c>
      <c r="J135" s="52">
        <f>RES_hhdet_in!J135-RES_hhdet_in_new!J135</f>
        <v>0</v>
      </c>
      <c r="K135" s="52">
        <f>RES_hhdet_in!K135-RES_hhdet_in_new!K135</f>
        <v>0</v>
      </c>
      <c r="L135" s="52">
        <f>RES_hhdet_in!L135-RES_hhdet_in_new!L135</f>
        <v>0</v>
      </c>
      <c r="M135" s="52">
        <f>RES_hhdet_in!M135-RES_hhdet_in_new!M135</f>
        <v>0</v>
      </c>
      <c r="N135" s="52">
        <f>RES_hhdet_in!N135-RES_hhdet_in_new!N135</f>
        <v>0</v>
      </c>
      <c r="O135" s="52">
        <f>RES_hhdet_in!O135-RES_hhdet_in_new!O135</f>
        <v>0</v>
      </c>
      <c r="P135" s="52">
        <f>RES_hhdet_in!P135-RES_hhdet_in_new!P135</f>
        <v>0</v>
      </c>
      <c r="Q135" s="52">
        <f>RES_hhdet_in!Q135-RES_hhdet_in_new!Q135</f>
        <v>0</v>
      </c>
      <c r="R135" s="52">
        <f>RES_hhdet_in!R135-RES_hhdet_in_new!R135</f>
        <v>0</v>
      </c>
      <c r="S135" s="52">
        <f>RES_hhdet_in!S135-RES_hhdet_in_new!S135</f>
        <v>0</v>
      </c>
      <c r="T135" s="52">
        <f>RES_hhdet_in!T135-RES_hhdet_in_new!T135</f>
        <v>0</v>
      </c>
      <c r="U135" s="52">
        <f>RES_hhdet_in!U135-RES_hhdet_in_new!U135</f>
        <v>0</v>
      </c>
      <c r="V135" s="52">
        <f>RES_hhdet_in!V135-RES_hhdet_in_new!V135</f>
        <v>0</v>
      </c>
      <c r="W135" s="52">
        <f>RES_hhdet_in!W135-RES_hhdet_in_new!W135</f>
        <v>0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0</v>
      </c>
      <c r="F136" s="52">
        <f>RES_hhdet_in!F136-RES_hhdet_in_new!F136</f>
        <v>0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0</v>
      </c>
      <c r="L136" s="52">
        <f>RES_hhdet_in!L136-RES_hhdet_in_new!L136</f>
        <v>0</v>
      </c>
      <c r="M136" s="52">
        <f>RES_hhdet_in!M136-RES_hhdet_in_new!M136</f>
        <v>0</v>
      </c>
      <c r="N136" s="52">
        <f>RES_hhdet_in!N136-RES_hhdet_in_new!N136</f>
        <v>0</v>
      </c>
      <c r="O136" s="52">
        <f>RES_hhdet_in!O136-RES_hhdet_in_new!O136</f>
        <v>0</v>
      </c>
      <c r="P136" s="52">
        <f>RES_hhdet_in!P136-RES_hhdet_in_new!P136</f>
        <v>0</v>
      </c>
      <c r="Q136" s="52">
        <f>RES_hhdet_in!Q136-RES_hhdet_in_new!Q136</f>
        <v>0</v>
      </c>
      <c r="R136" s="52">
        <f>RES_hhdet_in!R136-RES_hhdet_in_new!R136</f>
        <v>0</v>
      </c>
      <c r="S136" s="52">
        <f>RES_hhdet_in!S136-RES_hhdet_in_new!S136</f>
        <v>0</v>
      </c>
      <c r="T136" s="52">
        <f>RES_hhdet_in!T136-RES_hhdet_in_new!T136</f>
        <v>0</v>
      </c>
      <c r="U136" s="52">
        <f>RES_hhdet_in!U136-RES_hhdet_in_new!U136</f>
        <v>0</v>
      </c>
      <c r="V136" s="52">
        <f>RES_hhdet_in!V136-RES_hhdet_in_new!V136</f>
        <v>0</v>
      </c>
      <c r="W136" s="52">
        <f>RES_hhdet_in!W136-RES_hhdet_in_new!W136</f>
        <v>0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155</v>
      </c>
      <c r="D145" s="52">
        <v>541</v>
      </c>
      <c r="E145" s="52">
        <v>868</v>
      </c>
      <c r="F145" s="52">
        <v>1250</v>
      </c>
      <c r="G145" s="52">
        <v>1377</v>
      </c>
      <c r="H145" s="52">
        <v>1740</v>
      </c>
      <c r="I145" s="52">
        <v>1632</v>
      </c>
      <c r="J145" s="52">
        <v>1259</v>
      </c>
      <c r="K145" s="52">
        <v>1198</v>
      </c>
      <c r="L145" s="52">
        <v>1292</v>
      </c>
      <c r="M145" s="52">
        <v>2268</v>
      </c>
      <c r="N145" s="52">
        <v>2444</v>
      </c>
      <c r="O145" s="52">
        <v>2760</v>
      </c>
      <c r="P145" s="52">
        <v>2247</v>
      </c>
      <c r="Q145" s="52">
        <v>2732</v>
      </c>
      <c r="R145" s="52">
        <v>3692</v>
      </c>
      <c r="S145" s="52">
        <v>5059</v>
      </c>
      <c r="T145" s="52">
        <v>5199</v>
      </c>
      <c r="U145" s="52">
        <v>8829</v>
      </c>
      <c r="V145" s="52">
        <v>8583</v>
      </c>
      <c r="W145" s="52">
        <v>9792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8</v>
      </c>
      <c r="D147" s="52">
        <v>19</v>
      </c>
      <c r="E147" s="52">
        <v>26</v>
      </c>
      <c r="F147" s="52">
        <v>61</v>
      </c>
      <c r="G147" s="52">
        <v>106</v>
      </c>
      <c r="H147" s="52">
        <v>170</v>
      </c>
      <c r="I147" s="52">
        <v>232</v>
      </c>
      <c r="J147" s="52">
        <v>285</v>
      </c>
      <c r="K147" s="52">
        <v>315</v>
      </c>
      <c r="L147" s="52">
        <v>289</v>
      </c>
      <c r="M147" s="52">
        <v>243</v>
      </c>
      <c r="N147" s="52">
        <v>254</v>
      </c>
      <c r="O147" s="52">
        <v>332</v>
      </c>
      <c r="P147" s="52">
        <v>373</v>
      </c>
      <c r="Q147" s="52">
        <v>586</v>
      </c>
      <c r="R147" s="52">
        <v>743</v>
      </c>
      <c r="S147" s="52">
        <v>753</v>
      </c>
      <c r="T147" s="52">
        <v>841</v>
      </c>
      <c r="U147" s="52">
        <v>1004</v>
      </c>
      <c r="V147" s="52">
        <v>1360</v>
      </c>
      <c r="W147" s="52">
        <v>1654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18</v>
      </c>
      <c r="D149" s="52">
        <f>RES_hhdet_in!D149-RES_hhdet_in_new!D149</f>
        <v>52</v>
      </c>
      <c r="E149" s="52">
        <f>RES_hhdet_in!E149-RES_hhdet_in_new!E149</f>
        <v>75</v>
      </c>
      <c r="F149" s="52">
        <f>RES_hhdet_in!F149-RES_hhdet_in_new!F149</f>
        <v>92</v>
      </c>
      <c r="G149" s="52">
        <f>RES_hhdet_in!G149-RES_hhdet_in_new!G149</f>
        <v>112</v>
      </c>
      <c r="H149" s="52">
        <f>RES_hhdet_in!H149-RES_hhdet_in_new!H149</f>
        <v>131</v>
      </c>
      <c r="I149" s="52">
        <f>RES_hhdet_in!I149-RES_hhdet_in_new!I149</f>
        <v>134</v>
      </c>
      <c r="J149" s="52">
        <f>RES_hhdet_in!J149-RES_hhdet_in_new!J149</f>
        <v>118</v>
      </c>
      <c r="K149" s="52">
        <f>RES_hhdet_in!K149-RES_hhdet_in_new!K149</f>
        <v>138</v>
      </c>
      <c r="L149" s="52">
        <f>RES_hhdet_in!L149-RES_hhdet_in_new!L149</f>
        <v>244</v>
      </c>
      <c r="M149" s="52">
        <f>RES_hhdet_in!M149-RES_hhdet_in_new!M149</f>
        <v>298</v>
      </c>
      <c r="N149" s="52">
        <f>RES_hhdet_in!N149-RES_hhdet_in_new!N149</f>
        <v>300</v>
      </c>
      <c r="O149" s="52">
        <f>RES_hhdet_in!O149-RES_hhdet_in_new!O149</f>
        <v>421</v>
      </c>
      <c r="P149" s="52">
        <f>RES_hhdet_in!P149-RES_hhdet_in_new!P149</f>
        <v>422</v>
      </c>
      <c r="Q149" s="52">
        <f>RES_hhdet_in!Q149-RES_hhdet_in_new!Q149</f>
        <v>610</v>
      </c>
      <c r="R149" s="52">
        <f>RES_hhdet_in!R149-RES_hhdet_in_new!R149</f>
        <v>926</v>
      </c>
      <c r="S149" s="52">
        <f>RES_hhdet_in!S149-RES_hhdet_in_new!S149</f>
        <v>938</v>
      </c>
      <c r="T149" s="52">
        <f>RES_hhdet_in!T149-RES_hhdet_in_new!T149</f>
        <v>903</v>
      </c>
      <c r="U149" s="52">
        <f>RES_hhdet_in!U149-RES_hhdet_in_new!U149</f>
        <v>967</v>
      </c>
      <c r="V149" s="52">
        <f>RES_hhdet_in!V149-RES_hhdet_in_new!V149</f>
        <v>1027</v>
      </c>
      <c r="W149" s="52">
        <f>RES_hhdet_in!W149-RES_hhdet_in_new!W149</f>
        <v>1034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1</v>
      </c>
      <c r="J150" s="52">
        <f>RES_hhdet_in!J150-RES_hhdet_in_new!J150</f>
        <v>1</v>
      </c>
      <c r="K150" s="52">
        <f>RES_hhdet_in!K150-RES_hhdet_in_new!K150</f>
        <v>1</v>
      </c>
      <c r="L150" s="52">
        <f>RES_hhdet_in!L150-RES_hhdet_in_new!L150</f>
        <v>1</v>
      </c>
      <c r="M150" s="52">
        <f>RES_hhdet_in!M150-RES_hhdet_in_new!M150</f>
        <v>1</v>
      </c>
      <c r="N150" s="52">
        <f>RES_hhdet_in!N150-RES_hhdet_in_new!N150</f>
        <v>0</v>
      </c>
      <c r="O150" s="52">
        <f>RES_hhdet_in!O150-RES_hhdet_in_new!O150</f>
        <v>2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15</v>
      </c>
      <c r="S150" s="52">
        <f>RES_hhdet_in!S150-RES_hhdet_in_new!S150</f>
        <v>4</v>
      </c>
      <c r="T150" s="52">
        <f>RES_hhdet_in!T150-RES_hhdet_in_new!T150</f>
        <v>4</v>
      </c>
      <c r="U150" s="52">
        <f>RES_hhdet_in!U150-RES_hhdet_in_new!U150</f>
        <v>1</v>
      </c>
      <c r="V150" s="52">
        <f>RES_hhdet_in!V150-RES_hhdet_in_new!V150</f>
        <v>7</v>
      </c>
      <c r="W150" s="52">
        <f>RES_hhdet_in!W150-RES_hhdet_in_new!W150</f>
        <v>1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219</v>
      </c>
      <c r="D153" s="52">
        <f>RES_hhdet_in!D153-RES_hhdet_in_new!D153</f>
        <v>555</v>
      </c>
      <c r="E153" s="52">
        <f>RES_hhdet_in!E153-RES_hhdet_in_new!E153</f>
        <v>852</v>
      </c>
      <c r="F153" s="52">
        <f>RES_hhdet_in!F153-RES_hhdet_in_new!F153</f>
        <v>1223</v>
      </c>
      <c r="G153" s="52">
        <f>RES_hhdet_in!G153-RES_hhdet_in_new!G153</f>
        <v>1309</v>
      </c>
      <c r="H153" s="52">
        <f>RES_hhdet_in!H153-RES_hhdet_in_new!H153</f>
        <v>1755</v>
      </c>
      <c r="I153" s="52">
        <f>RES_hhdet_in!I153-RES_hhdet_in_new!I153</f>
        <v>1042</v>
      </c>
      <c r="J153" s="52">
        <f>RES_hhdet_in!J153-RES_hhdet_in_new!J153</f>
        <v>0</v>
      </c>
      <c r="K153" s="52">
        <f>RES_hhdet_in!K153-RES_hhdet_in_new!K153</f>
        <v>234</v>
      </c>
      <c r="L153" s="52">
        <f>RES_hhdet_in!L153-RES_hhdet_in_new!L153</f>
        <v>0</v>
      </c>
      <c r="M153" s="52">
        <f>RES_hhdet_in!M153-RES_hhdet_in_new!M153</f>
        <v>2098</v>
      </c>
      <c r="N153" s="52">
        <f>RES_hhdet_in!N153-RES_hhdet_in_new!N153</f>
        <v>3037</v>
      </c>
      <c r="O153" s="52">
        <f>RES_hhdet_in!O153-RES_hhdet_in_new!O153</f>
        <v>1844</v>
      </c>
      <c r="P153" s="52">
        <f>RES_hhdet_in!P153-RES_hhdet_in_new!P153</f>
        <v>919</v>
      </c>
      <c r="Q153" s="52">
        <f>RES_hhdet_in!Q153-RES_hhdet_in_new!Q153</f>
        <v>18</v>
      </c>
      <c r="R153" s="52">
        <f>RES_hhdet_in!R153-RES_hhdet_in_new!R153</f>
        <v>464</v>
      </c>
      <c r="S153" s="52">
        <f>RES_hhdet_in!S153-RES_hhdet_in_new!S153</f>
        <v>1460</v>
      </c>
      <c r="T153" s="52">
        <f>RES_hhdet_in!T153-RES_hhdet_in_new!T153</f>
        <v>2060</v>
      </c>
      <c r="U153" s="52">
        <f>RES_hhdet_in!U153-RES_hhdet_in_new!U153</f>
        <v>5653</v>
      </c>
      <c r="V153" s="52">
        <f>RES_hhdet_in!V153-RES_hhdet_in_new!V153</f>
        <v>5136</v>
      </c>
      <c r="W153" s="52">
        <f>RES_hhdet_in!W153-RES_hhdet_in_new!W153</f>
        <v>3759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3</v>
      </c>
      <c r="D154" s="52">
        <f>RES_hhdet_in!D154-RES_hhdet_in_new!D154</f>
        <v>21</v>
      </c>
      <c r="E154" s="52">
        <f>RES_hhdet_in!E154-RES_hhdet_in_new!E154</f>
        <v>33</v>
      </c>
      <c r="F154" s="52">
        <f>RES_hhdet_in!F154-RES_hhdet_in_new!F154</f>
        <v>47</v>
      </c>
      <c r="G154" s="52">
        <f>RES_hhdet_in!G154-RES_hhdet_in_new!G154</f>
        <v>125</v>
      </c>
      <c r="H154" s="52">
        <f>RES_hhdet_in!H154-RES_hhdet_in_new!H154</f>
        <v>136</v>
      </c>
      <c r="I154" s="52">
        <f>RES_hhdet_in!I154-RES_hhdet_in_new!I154</f>
        <v>834</v>
      </c>
      <c r="J154" s="52">
        <f>RES_hhdet_in!J154-RES_hhdet_in_new!J154</f>
        <v>1803</v>
      </c>
      <c r="K154" s="52">
        <f>RES_hhdet_in!K154-RES_hhdet_in_new!K154</f>
        <v>1949</v>
      </c>
      <c r="L154" s="52">
        <f>RES_hhdet_in!L154-RES_hhdet_in_new!L154</f>
        <v>2715</v>
      </c>
      <c r="M154" s="52">
        <f>RES_hhdet_in!M154-RES_hhdet_in_new!M154</f>
        <v>1990</v>
      </c>
      <c r="N154" s="52">
        <f>RES_hhdet_in!N154-RES_hhdet_in_new!N154</f>
        <v>1587</v>
      </c>
      <c r="O154" s="52">
        <f>RES_hhdet_in!O154-RES_hhdet_in_new!O154</f>
        <v>3226</v>
      </c>
      <c r="P154" s="52">
        <f>RES_hhdet_in!P154-RES_hhdet_in_new!P154</f>
        <v>3716</v>
      </c>
      <c r="Q154" s="52">
        <f>RES_hhdet_in!Q154-RES_hhdet_in_new!Q154</f>
        <v>4899</v>
      </c>
      <c r="R154" s="52">
        <f>RES_hhdet_in!R154-RES_hhdet_in_new!R154</f>
        <v>4973</v>
      </c>
      <c r="S154" s="52">
        <f>RES_hhdet_in!S154-RES_hhdet_in_new!S154</f>
        <v>5478</v>
      </c>
      <c r="T154" s="52">
        <f>RES_hhdet_in!T154-RES_hhdet_in_new!T154</f>
        <v>5408</v>
      </c>
      <c r="U154" s="52">
        <f>RES_hhdet_in!U154-RES_hhdet_in_new!U154</f>
        <v>6041</v>
      </c>
      <c r="V154" s="52">
        <f>RES_hhdet_in!V154-RES_hhdet_in_new!V154</f>
        <v>6830</v>
      </c>
      <c r="W154" s="52">
        <f>RES_hhdet_in!W154-RES_hhdet_in_new!W154</f>
        <v>10116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3</v>
      </c>
      <c r="D158" s="52">
        <v>8</v>
      </c>
      <c r="E158" s="52">
        <v>13</v>
      </c>
      <c r="F158" s="52">
        <v>20</v>
      </c>
      <c r="G158" s="52">
        <v>21</v>
      </c>
      <c r="H158" s="52">
        <v>29</v>
      </c>
      <c r="I158" s="52">
        <v>25</v>
      </c>
      <c r="J158" s="52">
        <v>23</v>
      </c>
      <c r="K158" s="52">
        <v>26</v>
      </c>
      <c r="L158" s="52">
        <v>46</v>
      </c>
      <c r="M158" s="52">
        <v>79</v>
      </c>
      <c r="N158" s="52">
        <v>86</v>
      </c>
      <c r="O158" s="52">
        <v>88</v>
      </c>
      <c r="P158" s="52">
        <v>76</v>
      </c>
      <c r="Q158" s="52">
        <v>95</v>
      </c>
      <c r="R158" s="52">
        <v>152</v>
      </c>
      <c r="S158" s="52">
        <v>161</v>
      </c>
      <c r="T158" s="52">
        <v>126</v>
      </c>
      <c r="U158" s="52">
        <v>194</v>
      </c>
      <c r="V158" s="52">
        <v>174</v>
      </c>
      <c r="W158" s="52">
        <v>222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237</v>
      </c>
      <c r="D159" s="36">
        <v>620</v>
      </c>
      <c r="E159" s="36">
        <v>947</v>
      </c>
      <c r="F159" s="36">
        <v>1342</v>
      </c>
      <c r="G159" s="36">
        <v>1525</v>
      </c>
      <c r="H159" s="36">
        <v>1995</v>
      </c>
      <c r="I159" s="36">
        <v>1983</v>
      </c>
      <c r="J159" s="36">
        <v>1902</v>
      </c>
      <c r="K159" s="36">
        <v>2301</v>
      </c>
      <c r="L159" s="36">
        <v>2916</v>
      </c>
      <c r="M159" s="36">
        <v>4318</v>
      </c>
      <c r="N159" s="36">
        <v>4842</v>
      </c>
      <c r="O159" s="36">
        <v>5404</v>
      </c>
      <c r="P159" s="36">
        <v>4981</v>
      </c>
      <c r="Q159" s="36">
        <v>5437</v>
      </c>
      <c r="R159" s="36">
        <v>6215</v>
      </c>
      <c r="S159" s="36">
        <v>7723</v>
      </c>
      <c r="T159" s="36">
        <v>8253</v>
      </c>
      <c r="U159" s="36">
        <v>12468</v>
      </c>
      <c r="V159" s="36">
        <v>12838</v>
      </c>
      <c r="W159" s="36">
        <v>14705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4735</v>
      </c>
      <c r="D163" s="52">
        <v>4506</v>
      </c>
      <c r="E163" s="52">
        <v>7529</v>
      </c>
      <c r="F163" s="52">
        <v>9751</v>
      </c>
      <c r="G163" s="52">
        <v>7786</v>
      </c>
      <c r="H163" s="52">
        <v>10176</v>
      </c>
      <c r="I163" s="52">
        <v>4170</v>
      </c>
      <c r="J163" s="52">
        <v>3750</v>
      </c>
      <c r="K163" s="52">
        <v>4327</v>
      </c>
      <c r="L163" s="52">
        <v>5566</v>
      </c>
      <c r="M163" s="52">
        <v>10746</v>
      </c>
      <c r="N163" s="52">
        <v>9078</v>
      </c>
      <c r="O163" s="52">
        <v>6182</v>
      </c>
      <c r="P163" s="52">
        <v>1679</v>
      </c>
      <c r="Q163" s="52">
        <v>3254</v>
      </c>
      <c r="R163" s="52">
        <v>5682</v>
      </c>
      <c r="S163" s="52">
        <v>10333</v>
      </c>
      <c r="T163" s="52">
        <v>10048</v>
      </c>
      <c r="U163" s="52">
        <v>12598</v>
      </c>
      <c r="V163" s="52">
        <v>11513</v>
      </c>
      <c r="W163" s="52">
        <v>10485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329</v>
      </c>
      <c r="D165" s="52">
        <v>507</v>
      </c>
      <c r="E165" s="52">
        <v>354</v>
      </c>
      <c r="F165" s="52">
        <v>542</v>
      </c>
      <c r="G165" s="52">
        <v>881</v>
      </c>
      <c r="H165" s="52">
        <v>1111</v>
      </c>
      <c r="I165" s="52">
        <v>1092</v>
      </c>
      <c r="J165" s="52">
        <v>712</v>
      </c>
      <c r="K165" s="52">
        <v>581</v>
      </c>
      <c r="L165" s="52">
        <v>680</v>
      </c>
      <c r="M165" s="52">
        <v>791</v>
      </c>
      <c r="N165" s="52">
        <v>1041</v>
      </c>
      <c r="O165" s="52">
        <v>1184</v>
      </c>
      <c r="P165" s="52">
        <v>1009</v>
      </c>
      <c r="Q165" s="52">
        <v>804</v>
      </c>
      <c r="R165" s="52">
        <v>833</v>
      </c>
      <c r="S165" s="52">
        <v>1050</v>
      </c>
      <c r="T165" s="52">
        <v>1460</v>
      </c>
      <c r="U165" s="52">
        <v>1653</v>
      </c>
      <c r="V165" s="52">
        <v>2040</v>
      </c>
      <c r="W165" s="52">
        <v>1842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942</v>
      </c>
      <c r="D167" s="52">
        <f>RES_hhdet_in!D167-RES_hhdet_in_new!D167</f>
        <v>1009</v>
      </c>
      <c r="E167" s="52">
        <f>RES_hhdet_in!E167-RES_hhdet_in_new!E167</f>
        <v>1210</v>
      </c>
      <c r="F167" s="52">
        <f>RES_hhdet_in!F167-RES_hhdet_in_new!F167</f>
        <v>1252</v>
      </c>
      <c r="G167" s="52">
        <f>RES_hhdet_in!G167-RES_hhdet_in_new!G167</f>
        <v>1250</v>
      </c>
      <c r="H167" s="52">
        <f>RES_hhdet_in!H167-RES_hhdet_in_new!H167</f>
        <v>1406</v>
      </c>
      <c r="I167" s="52">
        <f>RES_hhdet_in!I167-RES_hhdet_in_new!I167</f>
        <v>657</v>
      </c>
      <c r="J167" s="52">
        <f>RES_hhdet_in!J167-RES_hhdet_in_new!J167</f>
        <v>625</v>
      </c>
      <c r="K167" s="52">
        <f>RES_hhdet_in!K167-RES_hhdet_in_new!K167</f>
        <v>872</v>
      </c>
      <c r="L167" s="52">
        <f>RES_hhdet_in!L167-RES_hhdet_in_new!L167</f>
        <v>1431</v>
      </c>
      <c r="M167" s="52">
        <f>RES_hhdet_in!M167-RES_hhdet_in_new!M167</f>
        <v>1651</v>
      </c>
      <c r="N167" s="52">
        <f>RES_hhdet_in!N167-RES_hhdet_in_new!N167</f>
        <v>1398</v>
      </c>
      <c r="O167" s="52">
        <f>RES_hhdet_in!O167-RES_hhdet_in_new!O167</f>
        <v>1441</v>
      </c>
      <c r="P167" s="52">
        <f>RES_hhdet_in!P167-RES_hhdet_in_new!P167</f>
        <v>1126</v>
      </c>
      <c r="Q167" s="52">
        <f>RES_hhdet_in!Q167-RES_hhdet_in_new!Q167</f>
        <v>1399</v>
      </c>
      <c r="R167" s="52">
        <f>RES_hhdet_in!R167-RES_hhdet_in_new!R167</f>
        <v>2281</v>
      </c>
      <c r="S167" s="52">
        <f>RES_hhdet_in!S167-RES_hhdet_in_new!S167</f>
        <v>2519</v>
      </c>
      <c r="T167" s="52">
        <f>RES_hhdet_in!T167-RES_hhdet_in_new!T167</f>
        <v>2290</v>
      </c>
      <c r="U167" s="52">
        <f>RES_hhdet_in!U167-RES_hhdet_in_new!U167</f>
        <v>1843</v>
      </c>
      <c r="V167" s="52">
        <f>RES_hhdet_in!V167-RES_hhdet_in_new!V167</f>
        <v>1690</v>
      </c>
      <c r="W167" s="52">
        <f>RES_hhdet_in!W167-RES_hhdet_in_new!W167</f>
        <v>1311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2</v>
      </c>
      <c r="G168" s="52">
        <f>RES_hhdet_in!G168-RES_hhdet_in_new!G168</f>
        <v>0</v>
      </c>
      <c r="H168" s="52">
        <f>RES_hhdet_in!H168-RES_hhdet_in_new!H168</f>
        <v>2</v>
      </c>
      <c r="I168" s="52">
        <f>RES_hhdet_in!I168-RES_hhdet_in_new!I168</f>
        <v>2</v>
      </c>
      <c r="J168" s="52">
        <f>RES_hhdet_in!J168-RES_hhdet_in_new!J168</f>
        <v>8</v>
      </c>
      <c r="K168" s="52">
        <f>RES_hhdet_in!K168-RES_hhdet_in_new!K168</f>
        <v>11</v>
      </c>
      <c r="L168" s="52">
        <f>RES_hhdet_in!L168-RES_hhdet_in_new!L168</f>
        <v>13</v>
      </c>
      <c r="M168" s="52">
        <f>RES_hhdet_in!M168-RES_hhdet_in_new!M168</f>
        <v>13</v>
      </c>
      <c r="N168" s="52">
        <f>RES_hhdet_in!N168-RES_hhdet_in_new!N168</f>
        <v>2</v>
      </c>
      <c r="O168" s="52">
        <f>RES_hhdet_in!O168-RES_hhdet_in_new!O168</f>
        <v>14</v>
      </c>
      <c r="P168" s="52">
        <f>RES_hhdet_in!P168-RES_hhdet_in_new!P168</f>
        <v>7</v>
      </c>
      <c r="Q168" s="52">
        <f>RES_hhdet_in!Q168-RES_hhdet_in_new!Q168</f>
        <v>7</v>
      </c>
      <c r="R168" s="52">
        <f>RES_hhdet_in!R168-RES_hhdet_in_new!R168</f>
        <v>38</v>
      </c>
      <c r="S168" s="52">
        <f>RES_hhdet_in!S168-RES_hhdet_in_new!S168</f>
        <v>22</v>
      </c>
      <c r="T168" s="52">
        <f>RES_hhdet_in!T168-RES_hhdet_in_new!T168</f>
        <v>18</v>
      </c>
      <c r="U168" s="52">
        <f>RES_hhdet_in!U168-RES_hhdet_in_new!U168</f>
        <v>7</v>
      </c>
      <c r="V168" s="52">
        <f>RES_hhdet_in!V168-RES_hhdet_in_new!V168</f>
        <v>12</v>
      </c>
      <c r="W168" s="52">
        <f>RES_hhdet_in!W168-RES_hhdet_in_new!W168</f>
        <v>1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11284</v>
      </c>
      <c r="D171" s="52">
        <f>RES_hhdet_in!D171-RES_hhdet_in_new!D171</f>
        <v>10751</v>
      </c>
      <c r="E171" s="52">
        <f>RES_hhdet_in!E171-RES_hhdet_in_new!E171</f>
        <v>13642</v>
      </c>
      <c r="F171" s="52">
        <f>RES_hhdet_in!F171-RES_hhdet_in_new!F171</f>
        <v>16267</v>
      </c>
      <c r="G171" s="52">
        <f>RES_hhdet_in!G171-RES_hhdet_in_new!G171</f>
        <v>14713</v>
      </c>
      <c r="H171" s="52">
        <f>RES_hhdet_in!H171-RES_hhdet_in_new!H171</f>
        <v>18882</v>
      </c>
      <c r="I171" s="52">
        <f>RES_hhdet_in!I171-RES_hhdet_in_new!I171</f>
        <v>5070</v>
      </c>
      <c r="J171" s="52">
        <f>RES_hhdet_in!J171-RES_hhdet_in_new!J171</f>
        <v>0</v>
      </c>
      <c r="K171" s="52">
        <f>RES_hhdet_in!K171-RES_hhdet_in_new!K171</f>
        <v>1491</v>
      </c>
      <c r="L171" s="52">
        <f>RES_hhdet_in!L171-RES_hhdet_in_new!L171</f>
        <v>0</v>
      </c>
      <c r="M171" s="52">
        <f>RES_hhdet_in!M171-RES_hhdet_in_new!M171</f>
        <v>11639</v>
      </c>
      <c r="N171" s="52">
        <f>RES_hhdet_in!N171-RES_hhdet_in_new!N171</f>
        <v>14059</v>
      </c>
      <c r="O171" s="52">
        <f>RES_hhdet_in!O171-RES_hhdet_in_new!O171</f>
        <v>6343</v>
      </c>
      <c r="P171" s="52">
        <f>RES_hhdet_in!P171-RES_hhdet_in_new!P171</f>
        <v>2456</v>
      </c>
      <c r="Q171" s="52">
        <f>RES_hhdet_in!Q171-RES_hhdet_in_new!Q171</f>
        <v>47</v>
      </c>
      <c r="R171" s="52">
        <f>RES_hhdet_in!R171-RES_hhdet_in_new!R171</f>
        <v>1145</v>
      </c>
      <c r="S171" s="52">
        <f>RES_hhdet_in!S171-RES_hhdet_in_new!S171</f>
        <v>3942</v>
      </c>
      <c r="T171" s="52">
        <f>RES_hhdet_in!T171-RES_hhdet_in_new!T171</f>
        <v>5282</v>
      </c>
      <c r="U171" s="52">
        <f>RES_hhdet_in!U171-RES_hhdet_in_new!U171</f>
        <v>10842</v>
      </c>
      <c r="V171" s="52">
        <f>RES_hhdet_in!V171-RES_hhdet_in_new!V171</f>
        <v>8411</v>
      </c>
      <c r="W171" s="52">
        <f>RES_hhdet_in!W171-RES_hhdet_in_new!W171</f>
        <v>4716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128</v>
      </c>
      <c r="D172" s="52">
        <f>RES_hhdet_in!D172-RES_hhdet_in_new!D172</f>
        <v>396</v>
      </c>
      <c r="E172" s="52">
        <f>RES_hhdet_in!E172-RES_hhdet_in_new!E172</f>
        <v>531</v>
      </c>
      <c r="F172" s="52">
        <f>RES_hhdet_in!F172-RES_hhdet_in_new!F172</f>
        <v>648</v>
      </c>
      <c r="G172" s="52">
        <f>RES_hhdet_in!G172-RES_hhdet_in_new!G172</f>
        <v>1402</v>
      </c>
      <c r="H172" s="52">
        <f>RES_hhdet_in!H172-RES_hhdet_in_new!H172</f>
        <v>1478</v>
      </c>
      <c r="I172" s="52">
        <f>RES_hhdet_in!I172-RES_hhdet_in_new!I172</f>
        <v>4058</v>
      </c>
      <c r="J172" s="52">
        <f>RES_hhdet_in!J172-RES_hhdet_in_new!J172</f>
        <v>9655</v>
      </c>
      <c r="K172" s="52">
        <f>RES_hhdet_in!K172-RES_hhdet_in_new!K172</f>
        <v>12198</v>
      </c>
      <c r="L172" s="52">
        <f>RES_hhdet_in!L172-RES_hhdet_in_new!L172</f>
        <v>15841</v>
      </c>
      <c r="M172" s="52">
        <f>RES_hhdet_in!M172-RES_hhdet_in_new!M172</f>
        <v>11091</v>
      </c>
      <c r="N172" s="52">
        <f>RES_hhdet_in!N172-RES_hhdet_in_new!N172</f>
        <v>7361</v>
      </c>
      <c r="O172" s="52">
        <f>RES_hhdet_in!O172-RES_hhdet_in_new!O172</f>
        <v>11078</v>
      </c>
      <c r="P172" s="52">
        <f>RES_hhdet_in!P172-RES_hhdet_in_new!P172</f>
        <v>9894</v>
      </c>
      <c r="Q172" s="52">
        <f>RES_hhdet_in!Q172-RES_hhdet_in_new!Q172</f>
        <v>11169</v>
      </c>
      <c r="R172" s="52">
        <f>RES_hhdet_in!R172-RES_hhdet_in_new!R172</f>
        <v>12177</v>
      </c>
      <c r="S172" s="52">
        <f>RES_hhdet_in!S172-RES_hhdet_in_new!S172</f>
        <v>14691</v>
      </c>
      <c r="T172" s="52">
        <f>RES_hhdet_in!T172-RES_hhdet_in_new!T172</f>
        <v>13808</v>
      </c>
      <c r="U172" s="52">
        <f>RES_hhdet_in!U172-RES_hhdet_in_new!U172</f>
        <v>11523</v>
      </c>
      <c r="V172" s="52">
        <f>RES_hhdet_in!V172-RES_hhdet_in_new!V172</f>
        <v>11172</v>
      </c>
      <c r="W172" s="52">
        <f>RES_hhdet_in!W172-RES_hhdet_in_new!W172</f>
        <v>12727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165</v>
      </c>
      <c r="D176" s="52">
        <v>167</v>
      </c>
      <c r="E176" s="52">
        <v>221</v>
      </c>
      <c r="F176" s="52">
        <v>281</v>
      </c>
      <c r="G176" s="52">
        <v>251</v>
      </c>
      <c r="H176" s="52">
        <v>332</v>
      </c>
      <c r="I176" s="52">
        <v>124</v>
      </c>
      <c r="J176" s="52">
        <v>126</v>
      </c>
      <c r="K176" s="52">
        <v>171</v>
      </c>
      <c r="L176" s="52">
        <v>279</v>
      </c>
      <c r="M176" s="52">
        <v>444</v>
      </c>
      <c r="N176" s="52">
        <v>391</v>
      </c>
      <c r="O176" s="52">
        <v>307</v>
      </c>
      <c r="P176" s="52">
        <v>209</v>
      </c>
      <c r="Q176" s="52">
        <v>223</v>
      </c>
      <c r="R176" s="52">
        <v>383</v>
      </c>
      <c r="S176" s="52">
        <v>443</v>
      </c>
      <c r="T176" s="52">
        <v>344</v>
      </c>
      <c r="U176" s="52">
        <v>382</v>
      </c>
      <c r="V176" s="52">
        <v>298</v>
      </c>
      <c r="W176" s="52">
        <v>286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12189</v>
      </c>
      <c r="D177" s="36">
        <v>11988</v>
      </c>
      <c r="E177" s="36">
        <v>15162</v>
      </c>
      <c r="F177" s="36">
        <v>17887</v>
      </c>
      <c r="G177" s="36">
        <v>17114</v>
      </c>
      <c r="H177" s="36">
        <v>21440</v>
      </c>
      <c r="I177" s="36">
        <v>9667</v>
      </c>
      <c r="J177" s="36">
        <v>10167</v>
      </c>
      <c r="K177" s="36">
        <v>14393</v>
      </c>
      <c r="L177" s="36">
        <v>17003</v>
      </c>
      <c r="M177" s="36">
        <v>23939</v>
      </c>
      <c r="N177" s="36">
        <v>22429</v>
      </c>
      <c r="O177" s="36">
        <v>18579</v>
      </c>
      <c r="P177" s="36">
        <v>13280</v>
      </c>
      <c r="Q177" s="36">
        <v>12412</v>
      </c>
      <c r="R177" s="36">
        <v>15252</v>
      </c>
      <c r="S177" s="36">
        <v>20733</v>
      </c>
      <c r="T177" s="36">
        <v>21052</v>
      </c>
      <c r="U177" s="36">
        <v>23864</v>
      </c>
      <c r="V177" s="36">
        <v>21028</v>
      </c>
      <c r="W177" s="36">
        <v>18475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4630</v>
      </c>
      <c r="I5" s="52">
        <v>11202</v>
      </c>
      <c r="J5" s="52">
        <v>15751</v>
      </c>
      <c r="K5" s="52">
        <v>24196</v>
      </c>
      <c r="L5" s="52">
        <v>22190</v>
      </c>
      <c r="M5" s="52">
        <v>35828</v>
      </c>
      <c r="N5" s="52">
        <v>43917</v>
      </c>
      <c r="O5" s="52">
        <v>44908</v>
      </c>
      <c r="P5" s="52">
        <v>17872</v>
      </c>
      <c r="Q5" s="52">
        <v>5824</v>
      </c>
      <c r="R5" s="52">
        <v>1127</v>
      </c>
      <c r="S5" s="52">
        <v>0</v>
      </c>
      <c r="T5" s="52">
        <v>1786</v>
      </c>
      <c r="U5" s="52">
        <v>8100</v>
      </c>
      <c r="V5" s="52">
        <v>15579</v>
      </c>
      <c r="W5" s="52">
        <v>26482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504</v>
      </c>
      <c r="Q8" s="52">
        <v>671</v>
      </c>
      <c r="R8" s="52">
        <v>460</v>
      </c>
      <c r="S8" s="52">
        <v>209</v>
      </c>
      <c r="T8" s="52">
        <v>101</v>
      </c>
      <c r="U8" s="52">
        <v>76</v>
      </c>
      <c r="V8" s="52">
        <v>271</v>
      </c>
      <c r="W8" s="52">
        <v>381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372</v>
      </c>
      <c r="I10" s="52">
        <v>4257</v>
      </c>
      <c r="J10" s="52">
        <v>7990</v>
      </c>
      <c r="K10" s="52">
        <v>7846</v>
      </c>
      <c r="L10" s="52">
        <v>9065</v>
      </c>
      <c r="M10" s="52">
        <v>9478</v>
      </c>
      <c r="N10" s="52">
        <v>11150</v>
      </c>
      <c r="O10" s="52">
        <v>12354</v>
      </c>
      <c r="P10" s="52">
        <v>2619</v>
      </c>
      <c r="Q10" s="52">
        <v>3655</v>
      </c>
      <c r="R10" s="52">
        <v>6283</v>
      </c>
      <c r="S10" s="52">
        <v>10463</v>
      </c>
      <c r="T10" s="52">
        <v>9272</v>
      </c>
      <c r="U10" s="52">
        <v>10267</v>
      </c>
      <c r="V10" s="52">
        <v>11419</v>
      </c>
      <c r="W10" s="52">
        <v>12434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828</v>
      </c>
      <c r="Q11" s="52">
        <v>1250</v>
      </c>
      <c r="R11" s="52">
        <v>1756</v>
      </c>
      <c r="S11" s="52">
        <v>1635</v>
      </c>
      <c r="T11" s="52">
        <v>2155</v>
      </c>
      <c r="U11" s="52">
        <v>1995</v>
      </c>
      <c r="V11" s="52">
        <v>2227</v>
      </c>
      <c r="W11" s="52">
        <v>2071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4</v>
      </c>
      <c r="Q12" s="52">
        <v>10</v>
      </c>
      <c r="R12" s="52">
        <v>30</v>
      </c>
      <c r="S12" s="52">
        <v>17</v>
      </c>
      <c r="T12" s="52">
        <v>19</v>
      </c>
      <c r="U12" s="52">
        <v>10</v>
      </c>
      <c r="V12" s="52">
        <v>15</v>
      </c>
      <c r="W12" s="52">
        <v>6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1808</v>
      </c>
      <c r="Q15" s="52">
        <v>46</v>
      </c>
      <c r="R15" s="52">
        <v>900</v>
      </c>
      <c r="S15" s="52">
        <v>2537</v>
      </c>
      <c r="T15" s="52">
        <v>4930</v>
      </c>
      <c r="U15" s="52">
        <v>11687</v>
      </c>
      <c r="V15" s="52">
        <v>11053</v>
      </c>
      <c r="W15" s="52">
        <v>7454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7269</v>
      </c>
      <c r="Q16" s="52">
        <v>9909</v>
      </c>
      <c r="R16" s="52">
        <v>9348</v>
      </c>
      <c r="S16" s="52">
        <v>9437</v>
      </c>
      <c r="T16" s="52">
        <v>12857</v>
      </c>
      <c r="U16" s="52">
        <v>12413</v>
      </c>
      <c r="V16" s="52">
        <v>14666</v>
      </c>
      <c r="W16" s="52">
        <v>20126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251</v>
      </c>
      <c r="Q21" s="52">
        <v>418</v>
      </c>
      <c r="R21" s="52">
        <v>684</v>
      </c>
      <c r="S21" s="52">
        <v>644</v>
      </c>
      <c r="T21" s="52">
        <v>616</v>
      </c>
      <c r="U21" s="52">
        <v>736</v>
      </c>
      <c r="V21" s="52">
        <v>699</v>
      </c>
      <c r="W21" s="52">
        <v>788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15970</v>
      </c>
      <c r="Q22" s="36">
        <v>22439</v>
      </c>
      <c r="R22" s="36">
        <v>26666</v>
      </c>
      <c r="S22" s="36">
        <v>29170</v>
      </c>
      <c r="T22" s="36">
        <v>37029</v>
      </c>
      <c r="U22" s="36">
        <v>44456</v>
      </c>
      <c r="V22" s="36">
        <v>48608</v>
      </c>
      <c r="W22" s="36">
        <v>50218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257</v>
      </c>
      <c r="I26" s="52">
        <v>245</v>
      </c>
      <c r="J26" s="52">
        <v>358</v>
      </c>
      <c r="K26" s="52">
        <v>898</v>
      </c>
      <c r="L26" s="52">
        <v>1750</v>
      </c>
      <c r="M26" s="52">
        <v>2442</v>
      </c>
      <c r="N26" s="52">
        <v>3739</v>
      </c>
      <c r="O26" s="52">
        <v>4415</v>
      </c>
      <c r="P26" s="52">
        <v>2424</v>
      </c>
      <c r="Q26" s="52">
        <v>2560</v>
      </c>
      <c r="R26" s="52">
        <v>4225</v>
      </c>
      <c r="S26" s="52">
        <v>3463</v>
      </c>
      <c r="T26" s="52">
        <v>3072</v>
      </c>
      <c r="U26" s="52">
        <v>1406</v>
      </c>
      <c r="V26" s="52">
        <v>1459</v>
      </c>
      <c r="W26" s="52">
        <v>852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45</v>
      </c>
      <c r="Q29" s="52">
        <v>75</v>
      </c>
      <c r="R29" s="52">
        <v>85</v>
      </c>
      <c r="S29" s="52">
        <v>103</v>
      </c>
      <c r="T29" s="52">
        <v>91</v>
      </c>
      <c r="U29" s="52">
        <v>60</v>
      </c>
      <c r="V29" s="52">
        <v>60</v>
      </c>
      <c r="W29" s="52">
        <v>30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107</v>
      </c>
      <c r="Q31" s="52">
        <v>259</v>
      </c>
      <c r="R31" s="52">
        <v>684</v>
      </c>
      <c r="S31" s="52">
        <v>627</v>
      </c>
      <c r="T31" s="52">
        <v>626</v>
      </c>
      <c r="U31" s="52">
        <v>365</v>
      </c>
      <c r="V31" s="52">
        <v>409</v>
      </c>
      <c r="W31" s="52">
        <v>293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1</v>
      </c>
      <c r="R32" s="52">
        <v>12</v>
      </c>
      <c r="S32" s="52">
        <v>3</v>
      </c>
      <c r="T32" s="52">
        <v>2</v>
      </c>
      <c r="U32" s="52">
        <v>0</v>
      </c>
      <c r="V32" s="52">
        <v>1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229</v>
      </c>
      <c r="Q35" s="52">
        <v>9</v>
      </c>
      <c r="R35" s="52">
        <v>346</v>
      </c>
      <c r="S35" s="52">
        <v>977</v>
      </c>
      <c r="T35" s="52">
        <v>1442</v>
      </c>
      <c r="U35" s="52">
        <v>2134</v>
      </c>
      <c r="V35" s="52">
        <v>2039</v>
      </c>
      <c r="W35" s="52">
        <v>1077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932</v>
      </c>
      <c r="Q36" s="52">
        <v>2061</v>
      </c>
      <c r="R36" s="52">
        <v>3639</v>
      </c>
      <c r="S36" s="52">
        <v>3640</v>
      </c>
      <c r="T36" s="52">
        <v>3745</v>
      </c>
      <c r="U36" s="52">
        <v>2283</v>
      </c>
      <c r="V36" s="52">
        <v>2711</v>
      </c>
      <c r="W36" s="52">
        <v>2912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15</v>
      </c>
      <c r="Q40" s="52">
        <v>41</v>
      </c>
      <c r="R40" s="52">
        <v>112</v>
      </c>
      <c r="S40" s="52">
        <v>107</v>
      </c>
      <c r="T40" s="52">
        <v>92</v>
      </c>
      <c r="U40" s="52">
        <v>66</v>
      </c>
      <c r="V40" s="52">
        <v>61</v>
      </c>
      <c r="W40" s="52">
        <v>54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1251</v>
      </c>
      <c r="Q41" s="36">
        <v>2290</v>
      </c>
      <c r="R41" s="36">
        <v>4556</v>
      </c>
      <c r="S41" s="36">
        <v>5134</v>
      </c>
      <c r="T41" s="36">
        <v>5725</v>
      </c>
      <c r="U41" s="36">
        <v>4721</v>
      </c>
      <c r="V41" s="36">
        <v>5099</v>
      </c>
      <c r="W41" s="36">
        <v>4241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9262</v>
      </c>
      <c r="I45" s="52">
        <v>27890</v>
      </c>
      <c r="J45" s="52">
        <v>42927</v>
      </c>
      <c r="K45" s="52">
        <v>53134</v>
      </c>
      <c r="L45" s="52">
        <v>40047</v>
      </c>
      <c r="M45" s="52">
        <v>18003</v>
      </c>
      <c r="N45" s="52">
        <v>26269</v>
      </c>
      <c r="O45" s="52">
        <v>28333</v>
      </c>
      <c r="P45" s="52">
        <v>24531</v>
      </c>
      <c r="Q45" s="52">
        <v>60022</v>
      </c>
      <c r="R45" s="52">
        <v>81297</v>
      </c>
      <c r="S45" s="52">
        <v>110100</v>
      </c>
      <c r="T45" s="52">
        <v>111333</v>
      </c>
      <c r="U45" s="52">
        <v>85102</v>
      </c>
      <c r="V45" s="52">
        <v>109634</v>
      </c>
      <c r="W45" s="52">
        <v>74828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374</v>
      </c>
      <c r="Q48" s="52">
        <v>745</v>
      </c>
      <c r="R48" s="52">
        <v>1491</v>
      </c>
      <c r="S48" s="52">
        <v>2309</v>
      </c>
      <c r="T48" s="52">
        <v>2449</v>
      </c>
      <c r="U48" s="52">
        <v>2210</v>
      </c>
      <c r="V48" s="52">
        <v>2958</v>
      </c>
      <c r="W48" s="52">
        <v>2264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4048</v>
      </c>
      <c r="I50" s="52">
        <v>19176</v>
      </c>
      <c r="J50" s="52">
        <v>32950</v>
      </c>
      <c r="K50" s="52">
        <v>41021</v>
      </c>
      <c r="L50" s="52">
        <v>35013</v>
      </c>
      <c r="M50" s="52">
        <v>19335</v>
      </c>
      <c r="N50" s="52">
        <v>33801</v>
      </c>
      <c r="O50" s="52">
        <v>39289</v>
      </c>
      <c r="P50" s="52">
        <v>29595</v>
      </c>
      <c r="Q50" s="52">
        <v>59105</v>
      </c>
      <c r="R50" s="52">
        <v>77689</v>
      </c>
      <c r="S50" s="52">
        <v>106976</v>
      </c>
      <c r="T50" s="52">
        <v>109823</v>
      </c>
      <c r="U50" s="52">
        <v>84439</v>
      </c>
      <c r="V50" s="52">
        <v>109462</v>
      </c>
      <c r="W50" s="52">
        <v>75250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6</v>
      </c>
      <c r="I51" s="52">
        <v>106</v>
      </c>
      <c r="J51" s="52">
        <v>355</v>
      </c>
      <c r="K51" s="52">
        <v>605</v>
      </c>
      <c r="L51" s="52">
        <v>645</v>
      </c>
      <c r="M51" s="52">
        <v>261</v>
      </c>
      <c r="N51" s="52">
        <v>179</v>
      </c>
      <c r="O51" s="52">
        <v>139</v>
      </c>
      <c r="P51" s="52">
        <v>191</v>
      </c>
      <c r="Q51" s="52">
        <v>776</v>
      </c>
      <c r="R51" s="52">
        <v>709</v>
      </c>
      <c r="S51" s="52">
        <v>793</v>
      </c>
      <c r="T51" s="52">
        <v>702</v>
      </c>
      <c r="U51" s="52">
        <v>606</v>
      </c>
      <c r="V51" s="52">
        <v>1033</v>
      </c>
      <c r="W51" s="52">
        <v>67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9</v>
      </c>
      <c r="R54" s="52">
        <v>463</v>
      </c>
      <c r="S54" s="52">
        <v>1435</v>
      </c>
      <c r="T54" s="52">
        <v>722</v>
      </c>
      <c r="U54" s="52">
        <v>281</v>
      </c>
      <c r="V54" s="52">
        <v>75</v>
      </c>
      <c r="W54" s="52">
        <v>354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1734</v>
      </c>
      <c r="R55" s="52">
        <v>4898</v>
      </c>
      <c r="S55" s="52">
        <v>5354</v>
      </c>
      <c r="T55" s="52">
        <v>1881</v>
      </c>
      <c r="U55" s="52">
        <v>298</v>
      </c>
      <c r="V55" s="52">
        <v>105</v>
      </c>
      <c r="W55" s="52">
        <v>958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470</v>
      </c>
      <c r="Q59" s="52">
        <v>1397</v>
      </c>
      <c r="R59" s="52">
        <v>2769</v>
      </c>
      <c r="S59" s="52">
        <v>3062</v>
      </c>
      <c r="T59" s="52">
        <v>2319</v>
      </c>
      <c r="U59" s="52">
        <v>1892</v>
      </c>
      <c r="V59" s="52">
        <v>2186</v>
      </c>
      <c r="W59" s="52">
        <v>1997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29547</v>
      </c>
      <c r="Q60" s="36">
        <v>75937</v>
      </c>
      <c r="R60" s="36">
        <v>109160</v>
      </c>
      <c r="S60" s="36">
        <v>140350</v>
      </c>
      <c r="T60" s="36">
        <v>138905</v>
      </c>
      <c r="U60" s="36">
        <v>114810</v>
      </c>
      <c r="V60" s="36">
        <v>151221</v>
      </c>
      <c r="W60" s="36">
        <v>126690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5660</v>
      </c>
      <c r="I64" s="52">
        <v>9504</v>
      </c>
      <c r="J64" s="52">
        <v>16814</v>
      </c>
      <c r="K64" s="52">
        <v>15821</v>
      </c>
      <c r="L64" s="52">
        <v>32137</v>
      </c>
      <c r="M64" s="52">
        <v>26823</v>
      </c>
      <c r="N64" s="52">
        <v>41646</v>
      </c>
      <c r="O64" s="52">
        <v>36406</v>
      </c>
      <c r="P64" s="52">
        <v>21149</v>
      </c>
      <c r="Q64" s="52">
        <v>19220</v>
      </c>
      <c r="R64" s="52">
        <v>27182</v>
      </c>
      <c r="S64" s="52">
        <v>41800</v>
      </c>
      <c r="T64" s="52">
        <v>42675</v>
      </c>
      <c r="U64" s="52">
        <v>39558</v>
      </c>
      <c r="V64" s="52">
        <v>27888</v>
      </c>
      <c r="W64" s="52">
        <v>37323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461</v>
      </c>
      <c r="Q67" s="52">
        <v>664</v>
      </c>
      <c r="R67" s="52">
        <v>738</v>
      </c>
      <c r="S67" s="52">
        <v>822</v>
      </c>
      <c r="T67" s="52">
        <v>925</v>
      </c>
      <c r="U67" s="52">
        <v>861</v>
      </c>
      <c r="V67" s="52">
        <v>1137</v>
      </c>
      <c r="W67" s="52">
        <v>836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4884</v>
      </c>
      <c r="I69" s="52">
        <v>8708</v>
      </c>
      <c r="J69" s="52">
        <v>16500</v>
      </c>
      <c r="K69" s="52">
        <v>16276</v>
      </c>
      <c r="L69" s="52">
        <v>26460</v>
      </c>
      <c r="M69" s="52">
        <v>25394</v>
      </c>
      <c r="N69" s="52">
        <v>39944</v>
      </c>
      <c r="O69" s="52">
        <v>35554</v>
      </c>
      <c r="P69" s="52">
        <v>20630</v>
      </c>
      <c r="Q69" s="52">
        <v>18787</v>
      </c>
      <c r="R69" s="52">
        <v>26699</v>
      </c>
      <c r="S69" s="52">
        <v>40876</v>
      </c>
      <c r="T69" s="52">
        <v>41890</v>
      </c>
      <c r="U69" s="52">
        <v>39474</v>
      </c>
      <c r="V69" s="52">
        <v>28930</v>
      </c>
      <c r="W69" s="52">
        <v>37302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8</v>
      </c>
      <c r="I70" s="52">
        <v>62</v>
      </c>
      <c r="J70" s="52">
        <v>219</v>
      </c>
      <c r="K70" s="52">
        <v>304</v>
      </c>
      <c r="L70" s="52">
        <v>528</v>
      </c>
      <c r="M70" s="52">
        <v>52</v>
      </c>
      <c r="N70" s="52">
        <v>444</v>
      </c>
      <c r="O70" s="52">
        <v>303</v>
      </c>
      <c r="P70" s="52">
        <v>119</v>
      </c>
      <c r="Q70" s="52">
        <v>200</v>
      </c>
      <c r="R70" s="52">
        <v>172</v>
      </c>
      <c r="S70" s="52">
        <v>310</v>
      </c>
      <c r="T70" s="52">
        <v>333</v>
      </c>
      <c r="U70" s="52">
        <v>241</v>
      </c>
      <c r="V70" s="52">
        <v>0</v>
      </c>
      <c r="W70" s="52">
        <v>343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74</v>
      </c>
      <c r="Q73" s="52">
        <v>3</v>
      </c>
      <c r="R73" s="52">
        <v>109</v>
      </c>
      <c r="S73" s="52">
        <v>461</v>
      </c>
      <c r="T73" s="52">
        <v>802</v>
      </c>
      <c r="U73" s="52">
        <v>536</v>
      </c>
      <c r="V73" s="52">
        <v>85</v>
      </c>
      <c r="W73" s="52">
        <v>233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298</v>
      </c>
      <c r="Q74" s="52">
        <v>784</v>
      </c>
      <c r="R74" s="52">
        <v>1139</v>
      </c>
      <c r="S74" s="52">
        <v>1725</v>
      </c>
      <c r="T74" s="52">
        <v>2092</v>
      </c>
      <c r="U74" s="52">
        <v>575</v>
      </c>
      <c r="V74" s="52">
        <v>116</v>
      </c>
      <c r="W74" s="52">
        <v>628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10746</v>
      </c>
      <c r="Q78" s="52">
        <v>22376</v>
      </c>
      <c r="R78" s="52">
        <v>35518</v>
      </c>
      <c r="S78" s="52">
        <v>48603</v>
      </c>
      <c r="T78" s="52">
        <v>51645</v>
      </c>
      <c r="U78" s="52">
        <v>48794</v>
      </c>
      <c r="V78" s="52">
        <v>42805</v>
      </c>
      <c r="W78" s="52">
        <v>42729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6636</v>
      </c>
      <c r="Q79" s="36">
        <v>7042</v>
      </c>
      <c r="R79" s="36">
        <v>10706</v>
      </c>
      <c r="S79" s="36">
        <v>17661</v>
      </c>
      <c r="T79" s="36">
        <v>24343</v>
      </c>
      <c r="U79" s="36">
        <v>24647</v>
      </c>
      <c r="V79" s="36">
        <v>21502</v>
      </c>
      <c r="W79" s="36">
        <v>25853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306</v>
      </c>
      <c r="I83" s="52">
        <v>905</v>
      </c>
      <c r="J83" s="52">
        <v>837</v>
      </c>
      <c r="K83" s="52">
        <v>1498</v>
      </c>
      <c r="L83" s="52">
        <v>1238</v>
      </c>
      <c r="M83" s="52">
        <v>1676</v>
      </c>
      <c r="N83" s="52">
        <v>2645</v>
      </c>
      <c r="O83" s="52">
        <v>2666</v>
      </c>
      <c r="P83" s="52">
        <v>2355</v>
      </c>
      <c r="Q83" s="52">
        <v>2188</v>
      </c>
      <c r="R83" s="52">
        <v>832</v>
      </c>
      <c r="S83" s="52">
        <v>0</v>
      </c>
      <c r="T83" s="52">
        <v>0</v>
      </c>
      <c r="U83" s="52">
        <v>0</v>
      </c>
      <c r="V83" s="52">
        <v>0</v>
      </c>
      <c r="W83" s="52">
        <v>1995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31</v>
      </c>
      <c r="Q86" s="52">
        <v>62</v>
      </c>
      <c r="R86" s="52">
        <v>73</v>
      </c>
      <c r="S86" s="52">
        <v>48</v>
      </c>
      <c r="T86" s="52">
        <v>10</v>
      </c>
      <c r="U86" s="52">
        <v>0</v>
      </c>
      <c r="V86" s="52">
        <v>1</v>
      </c>
      <c r="W86" s="52">
        <v>8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140</v>
      </c>
      <c r="I88" s="52">
        <v>566</v>
      </c>
      <c r="J88" s="52">
        <v>568</v>
      </c>
      <c r="K88" s="52">
        <v>1057</v>
      </c>
      <c r="L88" s="52">
        <v>874</v>
      </c>
      <c r="M88" s="52">
        <v>1214</v>
      </c>
      <c r="N88" s="52">
        <v>1528</v>
      </c>
      <c r="O88" s="52">
        <v>1594</v>
      </c>
      <c r="P88" s="52">
        <v>1325</v>
      </c>
      <c r="Q88" s="52">
        <v>1332</v>
      </c>
      <c r="R88" s="52">
        <v>577</v>
      </c>
      <c r="S88" s="52">
        <v>581</v>
      </c>
      <c r="T88" s="52">
        <v>889</v>
      </c>
      <c r="U88" s="52">
        <v>1005</v>
      </c>
      <c r="V88" s="52">
        <v>820</v>
      </c>
      <c r="W88" s="52">
        <v>1462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3</v>
      </c>
      <c r="J89" s="52">
        <v>4</v>
      </c>
      <c r="K89" s="52">
        <v>14</v>
      </c>
      <c r="L89" s="52">
        <v>11</v>
      </c>
      <c r="M89" s="52">
        <v>9</v>
      </c>
      <c r="N89" s="52">
        <v>23</v>
      </c>
      <c r="O89" s="52">
        <v>11</v>
      </c>
      <c r="P89" s="52">
        <v>11</v>
      </c>
      <c r="Q89" s="52">
        <v>40</v>
      </c>
      <c r="R89" s="52">
        <v>4</v>
      </c>
      <c r="S89" s="52">
        <v>0</v>
      </c>
      <c r="T89" s="52">
        <v>0</v>
      </c>
      <c r="U89" s="52">
        <v>0</v>
      </c>
      <c r="V89" s="52">
        <v>0</v>
      </c>
      <c r="W89" s="52">
        <v>5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32</v>
      </c>
      <c r="Q92" s="52">
        <v>59</v>
      </c>
      <c r="R92" s="52">
        <v>60</v>
      </c>
      <c r="S92" s="52">
        <v>23</v>
      </c>
      <c r="T92" s="52">
        <v>23</v>
      </c>
      <c r="U92" s="52">
        <v>15</v>
      </c>
      <c r="V92" s="52">
        <v>12</v>
      </c>
      <c r="W92" s="52">
        <v>88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65</v>
      </c>
      <c r="Q96" s="52">
        <v>1</v>
      </c>
      <c r="R96" s="52">
        <v>33</v>
      </c>
      <c r="S96" s="52">
        <v>35</v>
      </c>
      <c r="T96" s="52">
        <v>55</v>
      </c>
      <c r="U96" s="52">
        <v>96</v>
      </c>
      <c r="V96" s="52">
        <v>66</v>
      </c>
      <c r="W96" s="52">
        <v>323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269</v>
      </c>
      <c r="Q97" s="52">
        <v>478</v>
      </c>
      <c r="R97" s="52">
        <v>316</v>
      </c>
      <c r="S97" s="52">
        <v>146</v>
      </c>
      <c r="T97" s="52">
        <v>165</v>
      </c>
      <c r="U97" s="52">
        <v>120</v>
      </c>
      <c r="V97" s="52">
        <v>107</v>
      </c>
      <c r="W97" s="52">
        <v>887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22</v>
      </c>
      <c r="Q102" s="52">
        <v>50</v>
      </c>
      <c r="R102" s="52">
        <v>56</v>
      </c>
      <c r="S102" s="52">
        <v>36</v>
      </c>
      <c r="T102" s="52">
        <v>25</v>
      </c>
      <c r="U102" s="52">
        <v>29</v>
      </c>
      <c r="V102" s="52">
        <v>32</v>
      </c>
      <c r="W102" s="52">
        <v>60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1465</v>
      </c>
      <c r="Q103" s="36">
        <v>2564</v>
      </c>
      <c r="R103" s="36">
        <v>2153</v>
      </c>
      <c r="S103" s="36">
        <v>1648</v>
      </c>
      <c r="T103" s="36">
        <v>1749</v>
      </c>
      <c r="U103" s="36">
        <v>2132</v>
      </c>
      <c r="V103" s="36">
        <v>2805</v>
      </c>
      <c r="W103" s="36">
        <v>4315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567</v>
      </c>
      <c r="I145" s="52">
        <v>1160</v>
      </c>
      <c r="J145" s="52">
        <v>1308</v>
      </c>
      <c r="K145" s="52">
        <v>1479</v>
      </c>
      <c r="L145" s="52">
        <v>1532</v>
      </c>
      <c r="M145" s="52">
        <v>2393</v>
      </c>
      <c r="N145" s="52">
        <v>2966</v>
      </c>
      <c r="O145" s="52">
        <v>3462</v>
      </c>
      <c r="P145" s="52">
        <v>4618</v>
      </c>
      <c r="Q145" s="52">
        <v>4896</v>
      </c>
      <c r="R145" s="52">
        <v>6177</v>
      </c>
      <c r="S145" s="52">
        <v>8572</v>
      </c>
      <c r="T145" s="52">
        <v>9652</v>
      </c>
      <c r="U145" s="52">
        <v>14112</v>
      </c>
      <c r="V145" s="52">
        <v>15350</v>
      </c>
      <c r="W145" s="52">
        <v>15375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218</v>
      </c>
      <c r="Q147" s="52">
        <v>386</v>
      </c>
      <c r="R147" s="52">
        <v>664</v>
      </c>
      <c r="S147" s="52">
        <v>814</v>
      </c>
      <c r="T147" s="52">
        <v>1022</v>
      </c>
      <c r="U147" s="52">
        <v>1174</v>
      </c>
      <c r="V147" s="52">
        <v>2158</v>
      </c>
      <c r="W147" s="52">
        <v>2277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218</v>
      </c>
      <c r="Q149" s="52">
        <v>510</v>
      </c>
      <c r="R149" s="52">
        <v>984</v>
      </c>
      <c r="S149" s="52">
        <v>1189</v>
      </c>
      <c r="T149" s="52">
        <v>1297</v>
      </c>
      <c r="U149" s="52">
        <v>1344</v>
      </c>
      <c r="V149" s="52">
        <v>1561</v>
      </c>
      <c r="W149" s="52">
        <v>1423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1</v>
      </c>
      <c r="Q150" s="52">
        <v>1</v>
      </c>
      <c r="R150" s="52">
        <v>19</v>
      </c>
      <c r="S150" s="52">
        <v>8</v>
      </c>
      <c r="T150" s="52">
        <v>9</v>
      </c>
      <c r="U150" s="52">
        <v>3</v>
      </c>
      <c r="V150" s="52">
        <v>12</v>
      </c>
      <c r="W150" s="52">
        <v>3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465</v>
      </c>
      <c r="Q153" s="52">
        <v>20</v>
      </c>
      <c r="R153" s="52">
        <v>497</v>
      </c>
      <c r="S153" s="52">
        <v>1847</v>
      </c>
      <c r="T153" s="52">
        <v>2967</v>
      </c>
      <c r="U153" s="52">
        <v>7859</v>
      </c>
      <c r="V153" s="52">
        <v>7791</v>
      </c>
      <c r="W153" s="52">
        <v>5162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1881</v>
      </c>
      <c r="Q154" s="52">
        <v>4038</v>
      </c>
      <c r="R154" s="52">
        <v>5257</v>
      </c>
      <c r="S154" s="52">
        <v>6901</v>
      </c>
      <c r="T154" s="52">
        <v>7740</v>
      </c>
      <c r="U154" s="52">
        <v>8367</v>
      </c>
      <c r="V154" s="52">
        <v>10340</v>
      </c>
      <c r="W154" s="52">
        <v>13905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39</v>
      </c>
      <c r="Q158" s="52">
        <v>81</v>
      </c>
      <c r="R158" s="52">
        <v>168</v>
      </c>
      <c r="S158" s="52">
        <v>208</v>
      </c>
      <c r="T158" s="52">
        <v>191</v>
      </c>
      <c r="U158" s="52">
        <v>276</v>
      </c>
      <c r="V158" s="52">
        <v>271</v>
      </c>
      <c r="W158" s="52">
        <v>309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2533</v>
      </c>
      <c r="Q159" s="36">
        <v>4483</v>
      </c>
      <c r="R159" s="36">
        <v>6578</v>
      </c>
      <c r="S159" s="36">
        <v>9731</v>
      </c>
      <c r="T159" s="36">
        <v>11821</v>
      </c>
      <c r="U159" s="36">
        <v>17283</v>
      </c>
      <c r="V159" s="36">
        <v>19446</v>
      </c>
      <c r="W159" s="36">
        <v>20201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3323</v>
      </c>
      <c r="I163" s="52">
        <v>2963</v>
      </c>
      <c r="J163" s="52">
        <v>3898</v>
      </c>
      <c r="K163" s="52">
        <v>5343</v>
      </c>
      <c r="L163" s="52">
        <v>6608</v>
      </c>
      <c r="M163" s="52">
        <v>11339</v>
      </c>
      <c r="N163" s="52">
        <v>11024</v>
      </c>
      <c r="O163" s="52">
        <v>7753</v>
      </c>
      <c r="P163" s="52">
        <v>3450</v>
      </c>
      <c r="Q163" s="52">
        <v>5835</v>
      </c>
      <c r="R163" s="52">
        <v>9510</v>
      </c>
      <c r="S163" s="52">
        <v>17514</v>
      </c>
      <c r="T163" s="52">
        <v>18653</v>
      </c>
      <c r="U163" s="52">
        <v>20135</v>
      </c>
      <c r="V163" s="52">
        <v>20590</v>
      </c>
      <c r="W163" s="52">
        <v>16464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341</v>
      </c>
      <c r="Q165" s="52">
        <v>451</v>
      </c>
      <c r="R165" s="52">
        <v>664</v>
      </c>
      <c r="S165" s="52">
        <v>1043</v>
      </c>
      <c r="T165" s="52">
        <v>1584</v>
      </c>
      <c r="U165" s="52">
        <v>1754</v>
      </c>
      <c r="V165" s="52">
        <v>2669</v>
      </c>
      <c r="W165" s="52">
        <v>2176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412</v>
      </c>
      <c r="Q167" s="52">
        <v>952</v>
      </c>
      <c r="R167" s="52">
        <v>2069</v>
      </c>
      <c r="S167" s="52">
        <v>2852</v>
      </c>
      <c r="T167" s="52">
        <v>2930</v>
      </c>
      <c r="U167" s="52">
        <v>2336</v>
      </c>
      <c r="V167" s="52">
        <v>2403</v>
      </c>
      <c r="W167" s="52">
        <v>1728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2</v>
      </c>
      <c r="Q168" s="52">
        <v>8</v>
      </c>
      <c r="R168" s="52">
        <v>40</v>
      </c>
      <c r="S168" s="52">
        <v>29</v>
      </c>
      <c r="T168" s="52">
        <v>27</v>
      </c>
      <c r="U168" s="52">
        <v>10</v>
      </c>
      <c r="V168" s="52">
        <v>19</v>
      </c>
      <c r="W168" s="52">
        <v>3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898</v>
      </c>
      <c r="Q171" s="52">
        <v>34</v>
      </c>
      <c r="R171" s="52">
        <v>1045</v>
      </c>
      <c r="S171" s="52">
        <v>4447</v>
      </c>
      <c r="T171" s="52">
        <v>6756</v>
      </c>
      <c r="U171" s="52">
        <v>13706</v>
      </c>
      <c r="V171" s="52">
        <v>11940</v>
      </c>
      <c r="W171" s="52">
        <v>6218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3646</v>
      </c>
      <c r="Q172" s="52">
        <v>7537</v>
      </c>
      <c r="R172" s="52">
        <v>11006</v>
      </c>
      <c r="S172" s="52">
        <v>16551</v>
      </c>
      <c r="T172" s="52">
        <v>17605</v>
      </c>
      <c r="U172" s="52">
        <v>14554</v>
      </c>
      <c r="V172" s="52">
        <v>15854</v>
      </c>
      <c r="W172" s="52">
        <v>16785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79</v>
      </c>
      <c r="Q176" s="52">
        <v>153</v>
      </c>
      <c r="R176" s="52">
        <v>350</v>
      </c>
      <c r="S176" s="52">
        <v>506</v>
      </c>
      <c r="T176" s="52">
        <v>442</v>
      </c>
      <c r="U176" s="52">
        <v>490</v>
      </c>
      <c r="V176" s="52">
        <v>426</v>
      </c>
      <c r="W176" s="52">
        <v>379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4882</v>
      </c>
      <c r="Q177" s="36">
        <v>8377</v>
      </c>
      <c r="R177" s="36">
        <v>13785</v>
      </c>
      <c r="S177" s="36">
        <v>23353</v>
      </c>
      <c r="T177" s="36">
        <v>26870</v>
      </c>
      <c r="U177" s="36">
        <v>30125</v>
      </c>
      <c r="V177" s="36">
        <v>29824</v>
      </c>
      <c r="W177" s="36">
        <v>24361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612.71383314404409</v>
      </c>
      <c r="C3" s="117">
        <f t="shared" si="0"/>
        <v>580.85135924892256</v>
      </c>
      <c r="D3" s="117">
        <f t="shared" si="0"/>
        <v>569.25049038727832</v>
      </c>
      <c r="E3" s="117">
        <f t="shared" si="0"/>
        <v>539.75217927033157</v>
      </c>
      <c r="F3" s="117">
        <f t="shared" si="0"/>
        <v>530.6015288307608</v>
      </c>
      <c r="G3" s="117">
        <f t="shared" si="0"/>
        <v>550.35848438500955</v>
      </c>
      <c r="H3" s="117">
        <f t="shared" si="0"/>
        <v>532.02523297507832</v>
      </c>
      <c r="I3" s="117">
        <f t="shared" si="0"/>
        <v>511.29575676094015</v>
      </c>
      <c r="J3" s="117">
        <f t="shared" si="0"/>
        <v>539.35679907140502</v>
      </c>
      <c r="K3" s="117">
        <f t="shared" si="0"/>
        <v>562.44489824571122</v>
      </c>
      <c r="L3" s="117">
        <f t="shared" si="0"/>
        <v>529.00510314672476</v>
      </c>
      <c r="M3" s="117">
        <f t="shared" si="0"/>
        <v>491.85658229679467</v>
      </c>
      <c r="N3" s="117">
        <f t="shared" si="0"/>
        <v>497.33283189988265</v>
      </c>
      <c r="O3" s="117">
        <f t="shared" si="0"/>
        <v>524.67719032201262</v>
      </c>
      <c r="P3" s="117">
        <f t="shared" si="0"/>
        <v>481.89042143487063</v>
      </c>
      <c r="Q3" s="117">
        <f t="shared" si="0"/>
        <v>497.545296040864</v>
      </c>
      <c r="R3" s="117">
        <f t="shared" ref="R3:V3" si="1">R4+R7+R9+R19</f>
        <v>501.51441613696147</v>
      </c>
      <c r="S3" s="117">
        <f t="shared" si="1"/>
        <v>424.77957670609385</v>
      </c>
      <c r="T3" s="117">
        <f t="shared" si="1"/>
        <v>444.81304315459897</v>
      </c>
      <c r="U3" s="117">
        <f t="shared" si="1"/>
        <v>400.92457934405036</v>
      </c>
      <c r="V3" s="117">
        <f t="shared" si="1"/>
        <v>413.83224474448298</v>
      </c>
      <c r="W3" s="117">
        <f t="shared" ref="W3" si="2">W4+W7+W9+W19</f>
        <v>383.76876373515029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497.70915043343791</v>
      </c>
      <c r="C4" s="122">
        <f t="shared" si="3"/>
        <v>476.84665766402088</v>
      </c>
      <c r="D4" s="122">
        <f t="shared" si="3"/>
        <v>468.69420200152979</v>
      </c>
      <c r="E4" s="122">
        <f t="shared" si="3"/>
        <v>450.54326471022637</v>
      </c>
      <c r="F4" s="122">
        <f t="shared" si="3"/>
        <v>444.156829843244</v>
      </c>
      <c r="G4" s="122">
        <f t="shared" si="3"/>
        <v>468.5559389824088</v>
      </c>
      <c r="H4" s="122">
        <f t="shared" si="3"/>
        <v>453.43614732277229</v>
      </c>
      <c r="I4" s="122">
        <f t="shared" si="3"/>
        <v>431.82720513023224</v>
      </c>
      <c r="J4" s="122">
        <f t="shared" si="3"/>
        <v>457.86924959852001</v>
      </c>
      <c r="K4" s="122">
        <f t="shared" si="3"/>
        <v>472.86299300472672</v>
      </c>
      <c r="L4" s="122">
        <f t="shared" si="3"/>
        <v>444.31384030173803</v>
      </c>
      <c r="M4" s="122">
        <f t="shared" si="3"/>
        <v>401.45030250325971</v>
      </c>
      <c r="N4" s="122">
        <f t="shared" si="3"/>
        <v>401.42033093074929</v>
      </c>
      <c r="O4" s="122">
        <f t="shared" si="3"/>
        <v>424.5942226289319</v>
      </c>
      <c r="P4" s="122">
        <f t="shared" si="3"/>
        <v>380.11904279966245</v>
      </c>
      <c r="Q4" s="122">
        <f t="shared" si="3"/>
        <v>397.81342274806508</v>
      </c>
      <c r="R4" s="122">
        <f t="shared" ref="R4:V4" si="4">SUM(R5:R6)</f>
        <v>402.26704243524188</v>
      </c>
      <c r="S4" s="122">
        <f t="shared" si="4"/>
        <v>332.95555454979575</v>
      </c>
      <c r="T4" s="122">
        <f t="shared" si="4"/>
        <v>355.201346233506</v>
      </c>
      <c r="U4" s="122">
        <f t="shared" si="4"/>
        <v>318.58030952164745</v>
      </c>
      <c r="V4" s="122">
        <f t="shared" si="4"/>
        <v>331.02619383398041</v>
      </c>
      <c r="W4" s="122">
        <f t="shared" ref="W4" si="5">SUM(W5:W6)</f>
        <v>306.18356071645366</v>
      </c>
      <c r="DA4" s="130" t="s">
        <v>1572</v>
      </c>
    </row>
    <row r="5" spans="1:105" ht="12" customHeight="1" x14ac:dyDescent="0.25">
      <c r="A5" s="97" t="s">
        <v>51</v>
      </c>
      <c r="B5" s="98">
        <v>494.77713429766578</v>
      </c>
      <c r="C5" s="98">
        <v>474.12877388215787</v>
      </c>
      <c r="D5" s="98">
        <v>466.06988555580932</v>
      </c>
      <c r="E5" s="98">
        <v>448.08085198513629</v>
      </c>
      <c r="F5" s="98">
        <v>441.76177308281621</v>
      </c>
      <c r="G5" s="98">
        <v>466.05774032918174</v>
      </c>
      <c r="H5" s="98">
        <v>451.04049091186556</v>
      </c>
      <c r="I5" s="98">
        <v>429.54618404480692</v>
      </c>
      <c r="J5" s="98">
        <v>455.42306315754286</v>
      </c>
      <c r="K5" s="98">
        <v>470.31283281256441</v>
      </c>
      <c r="L5" s="98">
        <v>441.91107871506949</v>
      </c>
      <c r="M5" s="98">
        <v>399.2902217503763</v>
      </c>
      <c r="N5" s="98">
        <v>399.23171186207475</v>
      </c>
      <c r="O5" s="98">
        <v>422.28848462707299</v>
      </c>
      <c r="P5" s="98">
        <v>378.0856609172501</v>
      </c>
      <c r="Q5" s="98">
        <v>395.67401834336488</v>
      </c>
      <c r="R5" s="98">
        <v>400.12685105569892</v>
      </c>
      <c r="S5" s="98">
        <v>331.19827553262633</v>
      </c>
      <c r="T5" s="98">
        <v>353.31846756472743</v>
      </c>
      <c r="U5" s="98">
        <v>316.89235693130769</v>
      </c>
      <c r="V5" s="98">
        <v>329.25554122480168</v>
      </c>
      <c r="W5" s="98">
        <v>304.52044043183338</v>
      </c>
      <c r="DA5" s="63" t="s">
        <v>1573</v>
      </c>
    </row>
    <row r="6" spans="1:105" ht="12" customHeight="1" x14ac:dyDescent="0.25">
      <c r="A6" s="97" t="s">
        <v>53</v>
      </c>
      <c r="B6" s="98">
        <v>2.9320161357721259</v>
      </c>
      <c r="C6" s="98">
        <v>2.7178837818629873</v>
      </c>
      <c r="D6" s="98">
        <v>2.6243164457204853</v>
      </c>
      <c r="E6" s="98">
        <v>2.4624127250900836</v>
      </c>
      <c r="F6" s="98">
        <v>2.3950567604277779</v>
      </c>
      <c r="G6" s="98">
        <v>2.4981986532270573</v>
      </c>
      <c r="H6" s="98">
        <v>2.3956564109067462</v>
      </c>
      <c r="I6" s="98">
        <v>2.2810210854253277</v>
      </c>
      <c r="J6" s="98">
        <v>2.4461864409771832</v>
      </c>
      <c r="K6" s="98">
        <v>2.5501601921623172</v>
      </c>
      <c r="L6" s="98">
        <v>2.4027615866685497</v>
      </c>
      <c r="M6" s="98">
        <v>2.1600807528834132</v>
      </c>
      <c r="N6" s="98">
        <v>2.1886190686745137</v>
      </c>
      <c r="O6" s="98">
        <v>2.305738001858912</v>
      </c>
      <c r="P6" s="98">
        <v>2.0333818824123346</v>
      </c>
      <c r="Q6" s="98">
        <v>2.1394044047002136</v>
      </c>
      <c r="R6" s="98">
        <v>2.1401913795429532</v>
      </c>
      <c r="S6" s="98">
        <v>1.7572790171694186</v>
      </c>
      <c r="T6" s="98">
        <v>1.8828786687785983</v>
      </c>
      <c r="U6" s="98">
        <v>1.6879525903397796</v>
      </c>
      <c r="V6" s="98">
        <v>1.7706526091787296</v>
      </c>
      <c r="W6" s="98">
        <v>1.6631202846202882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2.2422454120965201E-2</v>
      </c>
      <c r="C7" s="122">
        <f t="shared" si="6"/>
        <v>2.0673555453308821E-2</v>
      </c>
      <c r="D7" s="122">
        <f t="shared" si="6"/>
        <v>2.2772455891369805E-2</v>
      </c>
      <c r="E7" s="122">
        <f t="shared" si="6"/>
        <v>2.0911323235552993E-2</v>
      </c>
      <c r="F7" s="122">
        <f t="shared" si="6"/>
        <v>1.904927265202384E-2</v>
      </c>
      <c r="G7" s="122">
        <f t="shared" si="6"/>
        <v>1.7260331938743094E-2</v>
      </c>
      <c r="H7" s="122">
        <f t="shared" si="6"/>
        <v>1.9023679739722382E-2</v>
      </c>
      <c r="I7" s="122">
        <f t="shared" si="6"/>
        <v>2.2009841894506291E-2</v>
      </c>
      <c r="J7" s="122">
        <f t="shared" si="6"/>
        <v>2.5236608972108165E-2</v>
      </c>
      <c r="K7" s="122">
        <f t="shared" si="6"/>
        <v>2.8014853754467325E-2</v>
      </c>
      <c r="L7" s="122">
        <f t="shared" si="6"/>
        <v>3.2690163976915064E-2</v>
      </c>
      <c r="M7" s="122">
        <f t="shared" si="6"/>
        <v>3.4608628441806261E-2</v>
      </c>
      <c r="N7" s="122">
        <f t="shared" si="6"/>
        <v>4.2548877682172331E-2</v>
      </c>
      <c r="O7" s="122">
        <f t="shared" si="6"/>
        <v>4.4236534874625533E-2</v>
      </c>
      <c r="P7" s="122">
        <f t="shared" si="6"/>
        <v>5.2502855986579194E-2</v>
      </c>
      <c r="Q7" s="122">
        <f t="shared" si="6"/>
        <v>5.2677799061427284E-2</v>
      </c>
      <c r="R7" s="122">
        <f t="shared" si="6"/>
        <v>5.0410224939296318E-2</v>
      </c>
      <c r="S7" s="122">
        <f t="shared" si="6"/>
        <v>4.4001398159318458E-2</v>
      </c>
      <c r="T7" s="122">
        <f t="shared" si="6"/>
        <v>3.683511039694027E-2</v>
      </c>
      <c r="U7" s="122">
        <f t="shared" si="6"/>
        <v>3.0559683161290395E-2</v>
      </c>
      <c r="V7" s="122">
        <f t="shared" si="6"/>
        <v>2.3004583423224013E-2</v>
      </c>
      <c r="W7" s="122">
        <f t="shared" si="6"/>
        <v>1.5761237941297072E-2</v>
      </c>
      <c r="DA7" s="130" t="s">
        <v>1575</v>
      </c>
    </row>
    <row r="8" spans="1:105" ht="12" customHeight="1" x14ac:dyDescent="0.25">
      <c r="A8" s="97" t="s">
        <v>53</v>
      </c>
      <c r="B8" s="98">
        <v>2.2422454120965201E-2</v>
      </c>
      <c r="C8" s="98">
        <v>2.0673555453308821E-2</v>
      </c>
      <c r="D8" s="98">
        <v>2.2772455891369805E-2</v>
      </c>
      <c r="E8" s="98">
        <v>2.0911323235552993E-2</v>
      </c>
      <c r="F8" s="98">
        <v>1.904927265202384E-2</v>
      </c>
      <c r="G8" s="98">
        <v>1.7260331938743094E-2</v>
      </c>
      <c r="H8" s="98">
        <v>1.9023679739722382E-2</v>
      </c>
      <c r="I8" s="98">
        <v>2.2009841894506291E-2</v>
      </c>
      <c r="J8" s="98">
        <v>2.5236608972108165E-2</v>
      </c>
      <c r="K8" s="98">
        <v>2.8014853754467325E-2</v>
      </c>
      <c r="L8" s="98">
        <v>3.2690163976915064E-2</v>
      </c>
      <c r="M8" s="98">
        <v>3.4608628441806261E-2</v>
      </c>
      <c r="N8" s="98">
        <v>4.2548877682172331E-2</v>
      </c>
      <c r="O8" s="98">
        <v>4.4236534874625533E-2</v>
      </c>
      <c r="P8" s="98">
        <v>5.2502855986579194E-2</v>
      </c>
      <c r="Q8" s="98">
        <v>5.2677799061427284E-2</v>
      </c>
      <c r="R8" s="98">
        <v>5.0410224939296318E-2</v>
      </c>
      <c r="S8" s="98">
        <v>4.4001398159318458E-2</v>
      </c>
      <c r="T8" s="98">
        <v>3.683511039694027E-2</v>
      </c>
      <c r="U8" s="98">
        <v>3.0559683161290395E-2</v>
      </c>
      <c r="V8" s="98">
        <v>2.3004583423224013E-2</v>
      </c>
      <c r="W8" s="98">
        <v>1.5761237941297072E-2</v>
      </c>
      <c r="DA8" s="63" t="s">
        <v>1576</v>
      </c>
    </row>
    <row r="9" spans="1:105" ht="12" customHeight="1" x14ac:dyDescent="0.25">
      <c r="A9" s="121" t="s">
        <v>55</v>
      </c>
      <c r="B9" s="122">
        <v>99.6990469003035</v>
      </c>
      <c r="C9" s="122">
        <v>89.655570311391287</v>
      </c>
      <c r="D9" s="122">
        <v>86.911994420182396</v>
      </c>
      <c r="E9" s="122">
        <v>76.343653027815549</v>
      </c>
      <c r="F9" s="122">
        <v>74.164657352287776</v>
      </c>
      <c r="G9" s="122">
        <v>70.121733583429574</v>
      </c>
      <c r="H9" s="122">
        <v>67.359155216797646</v>
      </c>
      <c r="I9" s="122">
        <v>67.991112192597342</v>
      </c>
      <c r="J9" s="122">
        <v>70.284729973416944</v>
      </c>
      <c r="K9" s="122">
        <v>78.065738300539465</v>
      </c>
      <c r="L9" s="122">
        <v>73.383640619989279</v>
      </c>
      <c r="M9" s="122">
        <v>78.43299463427654</v>
      </c>
      <c r="N9" s="122">
        <v>83.168936613595704</v>
      </c>
      <c r="O9" s="122">
        <v>87.224959403935486</v>
      </c>
      <c r="P9" s="122">
        <v>88.264947226079613</v>
      </c>
      <c r="Q9" s="122">
        <v>86.324229255608444</v>
      </c>
      <c r="R9" s="122">
        <v>86.367245068266712</v>
      </c>
      <c r="S9" s="122">
        <v>79.959847007096158</v>
      </c>
      <c r="T9" s="122">
        <v>78.441015342970331</v>
      </c>
      <c r="U9" s="122">
        <v>72.057057280288802</v>
      </c>
      <c r="V9" s="122">
        <v>72.672912669651765</v>
      </c>
      <c r="W9" s="122">
        <v>67.823054499890475</v>
      </c>
      <c r="DA9" s="130" t="s">
        <v>1577</v>
      </c>
    </row>
    <row r="10" spans="1:105" ht="12" customHeight="1" x14ac:dyDescent="0.25">
      <c r="A10" s="97" t="s">
        <v>143</v>
      </c>
      <c r="B10" s="98">
        <v>58.618480491672074</v>
      </c>
      <c r="C10" s="98">
        <v>51.125912274333977</v>
      </c>
      <c r="D10" s="98">
        <v>50.939572741697013</v>
      </c>
      <c r="E10" s="98">
        <v>43.824221101707884</v>
      </c>
      <c r="F10" s="98">
        <v>42.227736805403858</v>
      </c>
      <c r="G10" s="98">
        <v>40.481812551299768</v>
      </c>
      <c r="H10" s="98">
        <v>38.108348297076894</v>
      </c>
      <c r="I10" s="98">
        <v>38.565853788382881</v>
      </c>
      <c r="J10" s="98">
        <v>39.519241227667607</v>
      </c>
      <c r="K10" s="98">
        <v>45.318035631115436</v>
      </c>
      <c r="L10" s="98">
        <v>40.301561009780059</v>
      </c>
      <c r="M10" s="98">
        <v>40.424997510156686</v>
      </c>
      <c r="N10" s="98">
        <v>40.025123907486552</v>
      </c>
      <c r="O10" s="98">
        <v>39.740492157105784</v>
      </c>
      <c r="P10" s="98">
        <v>39.43153598730698</v>
      </c>
      <c r="Q10" s="98">
        <v>38.530882774433948</v>
      </c>
      <c r="R10" s="98">
        <v>38.88647654533294</v>
      </c>
      <c r="S10" s="98">
        <v>34.949531862042576</v>
      </c>
      <c r="T10" s="98">
        <v>34.958058660552169</v>
      </c>
      <c r="U10" s="98">
        <v>32.23421228623296</v>
      </c>
      <c r="V10" s="98">
        <v>33.370856023693555</v>
      </c>
      <c r="W10" s="98">
        <v>30.920058278398848</v>
      </c>
      <c r="DA10" s="63" t="s">
        <v>1578</v>
      </c>
    </row>
    <row r="11" spans="1:105" ht="12" customHeight="1" x14ac:dyDescent="0.25">
      <c r="A11" s="97" t="s">
        <v>124</v>
      </c>
      <c r="B11" s="98">
        <v>3.0415543411283856</v>
      </c>
      <c r="C11" s="98">
        <v>2.8875354334357279</v>
      </c>
      <c r="D11" s="98">
        <v>2.7926673472537078</v>
      </c>
      <c r="E11" s="98">
        <v>2.6365115217636634</v>
      </c>
      <c r="F11" s="98">
        <v>2.5134245245278106</v>
      </c>
      <c r="G11" s="98">
        <v>2.4470722460863552</v>
      </c>
      <c r="H11" s="98">
        <v>2.357094986674487</v>
      </c>
      <c r="I11" s="98">
        <v>2.3878310449364917</v>
      </c>
      <c r="J11" s="98">
        <v>2.3560971686305106</v>
      </c>
      <c r="K11" s="98">
        <v>2.4561195760155616</v>
      </c>
      <c r="L11" s="98">
        <v>2.5036160492771029</v>
      </c>
      <c r="M11" s="98">
        <v>2.9475028391979987</v>
      </c>
      <c r="N11" s="98">
        <v>3.0213215663086515</v>
      </c>
      <c r="O11" s="98">
        <v>3.784962996002271</v>
      </c>
      <c r="P11" s="98">
        <v>3.7329877080399245</v>
      </c>
      <c r="Q11" s="98">
        <v>3.5155610773253341</v>
      </c>
      <c r="R11" s="98">
        <v>4.3560831501311572</v>
      </c>
      <c r="S11" s="98">
        <v>4.2564119024873088</v>
      </c>
      <c r="T11" s="98">
        <v>4.2773983148726389</v>
      </c>
      <c r="U11" s="98">
        <v>3.8322818563949728</v>
      </c>
      <c r="V11" s="98">
        <v>3.966408428549911</v>
      </c>
      <c r="W11" s="98">
        <v>3.2409251270099468</v>
      </c>
      <c r="DA11" s="63" t="s">
        <v>1579</v>
      </c>
    </row>
    <row r="12" spans="1:105" ht="12" customHeight="1" x14ac:dyDescent="0.25">
      <c r="A12" s="97" t="s">
        <v>123</v>
      </c>
      <c r="B12" s="98">
        <v>2.6821093690988779E-4</v>
      </c>
      <c r="C12" s="98">
        <v>2.6083050656425363E-4</v>
      </c>
      <c r="D12" s="98">
        <v>2.542383623641999E-4</v>
      </c>
      <c r="E12" s="98">
        <v>2.4738970023649399E-4</v>
      </c>
      <c r="F12" s="98">
        <v>4.6692407744400007E-4</v>
      </c>
      <c r="G12" s="98">
        <v>9.1607740740615791E-4</v>
      </c>
      <c r="H12" s="98">
        <v>1.3631072205864728E-3</v>
      </c>
      <c r="I12" s="98">
        <v>2.7464731721764273E-3</v>
      </c>
      <c r="J12" s="98">
        <v>5.0046052662350224E-3</v>
      </c>
      <c r="K12" s="98">
        <v>9.3989598306693616E-3</v>
      </c>
      <c r="L12" s="98">
        <v>1.2950665152831923E-2</v>
      </c>
      <c r="M12" s="98">
        <v>1.8019776834811381E-2</v>
      </c>
      <c r="N12" s="98">
        <v>1.7086825942524003E-2</v>
      </c>
      <c r="O12" s="98">
        <v>2.6964356215679223E-2</v>
      </c>
      <c r="P12" s="98">
        <v>2.7106291371717273E-2</v>
      </c>
      <c r="Q12" s="98">
        <v>2.5496035883980216E-2</v>
      </c>
      <c r="R12" s="98">
        <v>3.5079050857166914E-2</v>
      </c>
      <c r="S12" s="98">
        <v>3.5260162919174748E-2</v>
      </c>
      <c r="T12" s="98">
        <v>3.6485764821046429E-2</v>
      </c>
      <c r="U12" s="98">
        <v>3.3583608327800066E-2</v>
      </c>
      <c r="V12" s="98">
        <v>3.5160479527987079E-2</v>
      </c>
      <c r="W12" s="98">
        <v>2.495531349259247E-2</v>
      </c>
      <c r="DA12" s="63" t="s">
        <v>1580</v>
      </c>
    </row>
    <row r="13" spans="1:105" ht="12" customHeight="1" x14ac:dyDescent="0.25">
      <c r="A13" s="100" t="s">
        <v>50</v>
      </c>
      <c r="B13" s="101">
        <v>2.3105325227521864E-4</v>
      </c>
      <c r="C13" s="101">
        <v>2.2488292873546048E-4</v>
      </c>
      <c r="D13" s="101">
        <v>2.1849823668003096E-4</v>
      </c>
      <c r="E13" s="101">
        <v>2.1269137228771816E-4</v>
      </c>
      <c r="F13" s="101">
        <v>3.9910699959733685E-4</v>
      </c>
      <c r="G13" s="101">
        <v>7.8157687520028103E-4</v>
      </c>
      <c r="H13" s="101">
        <v>1.1687763652565291E-3</v>
      </c>
      <c r="I13" s="101">
        <v>2.3486510477217144E-3</v>
      </c>
      <c r="J13" s="101">
        <v>4.2549379038022157E-3</v>
      </c>
      <c r="K13" s="101">
        <v>7.9783100050707899E-3</v>
      </c>
      <c r="L13" s="101">
        <v>1.1005297104648442E-2</v>
      </c>
      <c r="M13" s="101">
        <v>1.5337145397374231E-2</v>
      </c>
      <c r="N13" s="101">
        <v>1.4502871680131157E-2</v>
      </c>
      <c r="O13" s="101">
        <v>2.2760502590351187E-2</v>
      </c>
      <c r="P13" s="101">
        <v>2.2782771880585789E-2</v>
      </c>
      <c r="Q13" s="101">
        <v>2.1312911691169785E-2</v>
      </c>
      <c r="R13" s="101">
        <v>2.9019577510245177E-2</v>
      </c>
      <c r="S13" s="101">
        <v>2.9004846413833912E-2</v>
      </c>
      <c r="T13" s="101">
        <v>2.9769373163242883E-2</v>
      </c>
      <c r="U13" s="101">
        <v>2.7234785144613936E-2</v>
      </c>
      <c r="V13" s="101">
        <v>2.8644947642189035E-2</v>
      </c>
      <c r="W13" s="101">
        <v>2.0267924758136671E-2</v>
      </c>
      <c r="DA13" s="131" t="s">
        <v>1581</v>
      </c>
    </row>
    <row r="14" spans="1:105" ht="12" customHeight="1" x14ac:dyDescent="0.25">
      <c r="A14" s="103" t="s">
        <v>52</v>
      </c>
      <c r="B14" s="104">
        <v>3.7157684634669137E-5</v>
      </c>
      <c r="C14" s="104">
        <v>3.5947577828793162E-5</v>
      </c>
      <c r="D14" s="104">
        <v>3.5740125684168964E-5</v>
      </c>
      <c r="E14" s="104">
        <v>3.46983279487758E-5</v>
      </c>
      <c r="F14" s="104">
        <v>6.7817077846663189E-5</v>
      </c>
      <c r="G14" s="104">
        <v>1.3450053220587688E-4</v>
      </c>
      <c r="H14" s="104">
        <v>1.9433085532994374E-4</v>
      </c>
      <c r="I14" s="104">
        <v>3.9782212445471307E-4</v>
      </c>
      <c r="J14" s="104">
        <v>7.4966736243280716E-4</v>
      </c>
      <c r="K14" s="104">
        <v>1.4206498255985723E-3</v>
      </c>
      <c r="L14" s="104">
        <v>1.9453680481834811E-3</v>
      </c>
      <c r="M14" s="104">
        <v>2.6826314374371516E-3</v>
      </c>
      <c r="N14" s="104">
        <v>2.5839542623928473E-3</v>
      </c>
      <c r="O14" s="104">
        <v>4.2038536253280363E-3</v>
      </c>
      <c r="P14" s="104">
        <v>4.3235194911314849E-3</v>
      </c>
      <c r="Q14" s="104">
        <v>4.1831241928104298E-3</v>
      </c>
      <c r="R14" s="104">
        <v>6.059473346921738E-3</v>
      </c>
      <c r="S14" s="104">
        <v>6.2553165053408355E-3</v>
      </c>
      <c r="T14" s="104">
        <v>6.7163916578035464E-3</v>
      </c>
      <c r="U14" s="104">
        <v>6.3488231831861277E-3</v>
      </c>
      <c r="V14" s="104">
        <v>6.5155318857980423E-3</v>
      </c>
      <c r="W14" s="104">
        <v>4.6873887344557989E-3</v>
      </c>
      <c r="DA14" s="132" t="s">
        <v>1582</v>
      </c>
    </row>
    <row r="15" spans="1:105" ht="12" customHeight="1" x14ac:dyDescent="0.25">
      <c r="A15" s="106" t="s">
        <v>122</v>
      </c>
      <c r="B15" s="101">
        <v>37.719950253592884</v>
      </c>
      <c r="C15" s="101">
        <v>35.334571900870166</v>
      </c>
      <c r="D15" s="101">
        <v>32.790383921520515</v>
      </c>
      <c r="E15" s="101">
        <v>29.427857380372132</v>
      </c>
      <c r="F15" s="101">
        <v>28.844680407156755</v>
      </c>
      <c r="G15" s="101">
        <v>26.290454218902156</v>
      </c>
      <c r="H15" s="101">
        <v>25.661337314176045</v>
      </c>
      <c r="I15" s="101">
        <v>24.204492851918324</v>
      </c>
      <c r="J15" s="101">
        <v>22.439419663131158</v>
      </c>
      <c r="K15" s="101">
        <v>19.006452714085881</v>
      </c>
      <c r="L15" s="101">
        <v>15.273937724154626</v>
      </c>
      <c r="M15" s="101">
        <v>15.94910293361721</v>
      </c>
      <c r="N15" s="101">
        <v>18.591462379961772</v>
      </c>
      <c r="O15" s="101">
        <v>18.246137470038505</v>
      </c>
      <c r="P15" s="101">
        <v>16.880043162749388</v>
      </c>
      <c r="Q15" s="101">
        <v>15.386962028788306</v>
      </c>
      <c r="R15" s="101">
        <v>14.794104608454667</v>
      </c>
      <c r="S15" s="101">
        <v>13.811711559621157</v>
      </c>
      <c r="T15" s="101">
        <v>12.567111710313723</v>
      </c>
      <c r="U15" s="101">
        <v>11.138836740802908</v>
      </c>
      <c r="V15" s="101">
        <v>10.625501792516152</v>
      </c>
      <c r="W15" s="101">
        <v>10.252739012437473</v>
      </c>
      <c r="DA15" s="131" t="s">
        <v>1583</v>
      </c>
    </row>
    <row r="16" spans="1:105" ht="12" customHeight="1" x14ac:dyDescent="0.25">
      <c r="A16" s="107" t="s">
        <v>121</v>
      </c>
      <c r="B16" s="104">
        <v>0.31879360297324172</v>
      </c>
      <c r="C16" s="104">
        <v>0.30728987224485077</v>
      </c>
      <c r="D16" s="104">
        <v>0.38911617134880522</v>
      </c>
      <c r="E16" s="104">
        <v>0.45481563427162297</v>
      </c>
      <c r="F16" s="104">
        <v>0.57834869112189868</v>
      </c>
      <c r="G16" s="104">
        <v>0.90147848973388522</v>
      </c>
      <c r="H16" s="104">
        <v>1.2310115116496398</v>
      </c>
      <c r="I16" s="104">
        <v>2.8301880341874721</v>
      </c>
      <c r="J16" s="104">
        <v>5.9649673087214214</v>
      </c>
      <c r="K16" s="104">
        <v>11.275731419491921</v>
      </c>
      <c r="L16" s="104">
        <v>15.291575171624665</v>
      </c>
      <c r="M16" s="104">
        <v>19.093371574469824</v>
      </c>
      <c r="N16" s="104">
        <v>21.513941933896206</v>
      </c>
      <c r="O16" s="104">
        <v>25.42640242457324</v>
      </c>
      <c r="P16" s="104">
        <v>28.193274076611608</v>
      </c>
      <c r="Q16" s="104">
        <v>28.865327339176872</v>
      </c>
      <c r="R16" s="104">
        <v>28.29550171349079</v>
      </c>
      <c r="S16" s="104">
        <v>26.906931520025942</v>
      </c>
      <c r="T16" s="104">
        <v>26.601960892410744</v>
      </c>
      <c r="U16" s="104">
        <v>24.81814278853016</v>
      </c>
      <c r="V16" s="104">
        <v>24.674985945364156</v>
      </c>
      <c r="W16" s="104">
        <v>23.384376768551611</v>
      </c>
      <c r="DA16" s="132" t="s">
        <v>1584</v>
      </c>
    </row>
    <row r="17" spans="1:105" ht="12" customHeight="1" x14ac:dyDescent="0.25">
      <c r="A17" s="108" t="s">
        <v>53</v>
      </c>
      <c r="B17" s="98">
        <v>0.27012434221878601</v>
      </c>
      <c r="C17" s="98">
        <v>0.26041222897846028</v>
      </c>
      <c r="D17" s="98">
        <v>0.32796099617283886</v>
      </c>
      <c r="E17" s="98">
        <v>0.38297481363700664</v>
      </c>
      <c r="F17" s="98">
        <v>0.48689203272027282</v>
      </c>
      <c r="G17" s="98">
        <v>0.75692306551263033</v>
      </c>
      <c r="H17" s="98">
        <v>1.0388680410529512</v>
      </c>
      <c r="I17" s="98">
        <v>2.3820031314872057</v>
      </c>
      <c r="J17" s="98">
        <v>4.9908445107681416</v>
      </c>
      <c r="K17" s="98">
        <v>9.4231104784787121</v>
      </c>
      <c r="L17" s="98">
        <v>12.800154534611963</v>
      </c>
      <c r="M17" s="98">
        <v>16.026690561019297</v>
      </c>
      <c r="N17" s="98">
        <v>18.011576070609461</v>
      </c>
      <c r="O17" s="98">
        <v>21.245383760638195</v>
      </c>
      <c r="P17" s="98">
        <v>23.507779533650677</v>
      </c>
      <c r="Q17" s="98">
        <v>23.970722971946106</v>
      </c>
      <c r="R17" s="98">
        <v>23.375263487565284</v>
      </c>
      <c r="S17" s="98">
        <v>22.155767627066691</v>
      </c>
      <c r="T17" s="98">
        <v>21.783245390363764</v>
      </c>
      <c r="U17" s="98">
        <v>20.22276455284138</v>
      </c>
      <c r="V17" s="98">
        <v>20.225992636348462</v>
      </c>
      <c r="W17" s="98">
        <v>19.148965390754132</v>
      </c>
      <c r="DA17" s="63" t="s">
        <v>1585</v>
      </c>
    </row>
    <row r="18" spans="1:105" ht="12" customHeight="1" x14ac:dyDescent="0.25">
      <c r="A18" s="108" t="s">
        <v>52</v>
      </c>
      <c r="B18" s="98">
        <v>4.8669260754455705E-2</v>
      </c>
      <c r="C18" s="98">
        <v>4.6877643266390469E-2</v>
      </c>
      <c r="D18" s="98">
        <v>6.1155175175966345E-2</v>
      </c>
      <c r="E18" s="98">
        <v>7.1840820634616345E-2</v>
      </c>
      <c r="F18" s="98">
        <v>9.1456658401625909E-2</v>
      </c>
      <c r="G18" s="98">
        <v>0.14455542422125489</v>
      </c>
      <c r="H18" s="98">
        <v>0.19214347059668868</v>
      </c>
      <c r="I18" s="98">
        <v>0.44818490270026656</v>
      </c>
      <c r="J18" s="98">
        <v>0.97412279795327961</v>
      </c>
      <c r="K18" s="98">
        <v>1.8526209410132086</v>
      </c>
      <c r="L18" s="98">
        <v>2.4914206370127028</v>
      </c>
      <c r="M18" s="98">
        <v>3.0666810134505278</v>
      </c>
      <c r="N18" s="98">
        <v>3.5023658632867458</v>
      </c>
      <c r="O18" s="98">
        <v>4.1810186639350473</v>
      </c>
      <c r="P18" s="98">
        <v>4.6854945429609307</v>
      </c>
      <c r="Q18" s="98">
        <v>4.8946043672307642</v>
      </c>
      <c r="R18" s="98">
        <v>4.9202382259255044</v>
      </c>
      <c r="S18" s="98">
        <v>4.7511638929592532</v>
      </c>
      <c r="T18" s="98">
        <v>4.8187155020469818</v>
      </c>
      <c r="U18" s="98">
        <v>4.5953782356887825</v>
      </c>
      <c r="V18" s="98">
        <v>4.4489933090156963</v>
      </c>
      <c r="W18" s="98">
        <v>4.2354113777974813</v>
      </c>
      <c r="DA18" s="63" t="s">
        <v>1586</v>
      </c>
    </row>
    <row r="19" spans="1:105" ht="12" customHeight="1" x14ac:dyDescent="0.25">
      <c r="A19" s="121" t="s">
        <v>54</v>
      </c>
      <c r="B19" s="122">
        <v>15.28321335618172</v>
      </c>
      <c r="C19" s="122">
        <v>14.328457718057061</v>
      </c>
      <c r="D19" s="122">
        <v>13.62152150967483</v>
      </c>
      <c r="E19" s="122">
        <v>12.844350209054115</v>
      </c>
      <c r="F19" s="122">
        <v>12.260992362577017</v>
      </c>
      <c r="G19" s="122">
        <v>11.663551487232452</v>
      </c>
      <c r="H19" s="122">
        <v>11.21090675576869</v>
      </c>
      <c r="I19" s="122">
        <v>11.455429596216126</v>
      </c>
      <c r="J19" s="122">
        <v>11.177582890495932</v>
      </c>
      <c r="K19" s="122">
        <v>11.488152086690592</v>
      </c>
      <c r="L19" s="122">
        <v>11.274932061020513</v>
      </c>
      <c r="M19" s="122">
        <v>11.938676530816602</v>
      </c>
      <c r="N19" s="122">
        <v>12.701015477855515</v>
      </c>
      <c r="O19" s="122">
        <v>12.813771754270583</v>
      </c>
      <c r="P19" s="122">
        <v>13.453928553141974</v>
      </c>
      <c r="Q19" s="122">
        <v>13.354966238129057</v>
      </c>
      <c r="R19" s="122">
        <v>12.829718408513576</v>
      </c>
      <c r="S19" s="122">
        <v>11.82017375104259</v>
      </c>
      <c r="T19" s="122">
        <v>11.133846467725693</v>
      </c>
      <c r="U19" s="122">
        <v>10.256652858952805</v>
      </c>
      <c r="V19" s="122">
        <v>10.110133657427591</v>
      </c>
      <c r="W19" s="122">
        <v>9.7463872808648127</v>
      </c>
      <c r="DA19" s="130" t="s">
        <v>1587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1588</v>
      </c>
    </row>
    <row r="21" spans="1:105" ht="12" customHeight="1" x14ac:dyDescent="0.25">
      <c r="A21" s="97" t="s">
        <v>50</v>
      </c>
      <c r="B21" s="98">
        <v>0.28317804375720534</v>
      </c>
      <c r="C21" s="98">
        <v>0.26356569128287305</v>
      </c>
      <c r="D21" s="98">
        <v>0.24821595440659922</v>
      </c>
      <c r="E21" s="98">
        <v>0.23367760865657275</v>
      </c>
      <c r="F21" s="98">
        <v>0.22006877811279804</v>
      </c>
      <c r="G21" s="98">
        <v>0.2163475269136301</v>
      </c>
      <c r="H21" s="98">
        <v>0.20863295002515661</v>
      </c>
      <c r="I21" s="98">
        <v>0.20892393414840535</v>
      </c>
      <c r="J21" s="98">
        <v>0.20294383700573351</v>
      </c>
      <c r="K21" s="98">
        <v>0.1967398870328628</v>
      </c>
      <c r="L21" s="98">
        <v>0.20404340477682253</v>
      </c>
      <c r="M21" s="98">
        <v>0.22509356131866681</v>
      </c>
      <c r="N21" s="98">
        <v>0.24622207021803807</v>
      </c>
      <c r="O21" s="98">
        <v>0.26927508082701362</v>
      </c>
      <c r="P21" s="98">
        <v>0.26716904045542389</v>
      </c>
      <c r="Q21" s="98">
        <v>0.25319669398702199</v>
      </c>
      <c r="R21" s="98">
        <v>0.30460777046905602</v>
      </c>
      <c r="S21" s="98">
        <v>0.28937962257793465</v>
      </c>
      <c r="T21" s="98">
        <v>0.28658537792740779</v>
      </c>
      <c r="U21" s="98">
        <v>0.25530827380404658</v>
      </c>
      <c r="V21" s="98">
        <v>0.26247565018753938</v>
      </c>
      <c r="W21" s="98">
        <v>0.22013277758671365</v>
      </c>
      <c r="DA21" s="63" t="s">
        <v>1589</v>
      </c>
    </row>
    <row r="22" spans="1:105" ht="12" customHeight="1" x14ac:dyDescent="0.25">
      <c r="A22" s="109" t="s">
        <v>120</v>
      </c>
      <c r="B22" s="33">
        <v>15.000035312424515</v>
      </c>
      <c r="C22" s="33">
        <v>14.064892026774189</v>
      </c>
      <c r="D22" s="33">
        <v>13.37330555526823</v>
      </c>
      <c r="E22" s="33">
        <v>12.610672600397542</v>
      </c>
      <c r="F22" s="33">
        <v>12.040923584464219</v>
      </c>
      <c r="G22" s="33">
        <v>11.447203960318822</v>
      </c>
      <c r="H22" s="33">
        <v>11.002273805743533</v>
      </c>
      <c r="I22" s="33">
        <v>11.246505662067721</v>
      </c>
      <c r="J22" s="33">
        <v>10.974639053490199</v>
      </c>
      <c r="K22" s="33">
        <v>11.29141219965773</v>
      </c>
      <c r="L22" s="33">
        <v>11.070888656243691</v>
      </c>
      <c r="M22" s="33">
        <v>11.713582969497935</v>
      </c>
      <c r="N22" s="33">
        <v>12.454793407637476</v>
      </c>
      <c r="O22" s="33">
        <v>12.54449667344357</v>
      </c>
      <c r="P22" s="33">
        <v>13.18675951268655</v>
      </c>
      <c r="Q22" s="33">
        <v>13.101769544142035</v>
      </c>
      <c r="R22" s="33">
        <v>12.52511063804452</v>
      </c>
      <c r="S22" s="33">
        <v>11.530794128464656</v>
      </c>
      <c r="T22" s="33">
        <v>10.847261089798286</v>
      </c>
      <c r="U22" s="33">
        <v>10.001344585148757</v>
      </c>
      <c r="V22" s="33">
        <v>9.8476580072400512</v>
      </c>
      <c r="W22" s="33">
        <v>9.5262545032780999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60.119525189119692</v>
      </c>
      <c r="C24" s="117">
        <f t="shared" si="7"/>
        <v>59.624473212541716</v>
      </c>
      <c r="D24" s="117">
        <f t="shared" si="7"/>
        <v>54.264049503618338</v>
      </c>
      <c r="E24" s="117">
        <f t="shared" si="7"/>
        <v>50.981999059456797</v>
      </c>
      <c r="F24" s="117">
        <f t="shared" si="7"/>
        <v>49.82248798294318</v>
      </c>
      <c r="G24" s="117">
        <f t="shared" si="7"/>
        <v>53.685641147640325</v>
      </c>
      <c r="H24" s="117">
        <f t="shared" si="7"/>
        <v>50.178877028241764</v>
      </c>
      <c r="I24" s="117">
        <f t="shared" si="7"/>
        <v>46.609543415757337</v>
      </c>
      <c r="J24" s="117">
        <f t="shared" si="7"/>
        <v>39.758279398211741</v>
      </c>
      <c r="K24" s="117">
        <f t="shared" si="7"/>
        <v>28.487329329213903</v>
      </c>
      <c r="L24" s="117">
        <f t="shared" si="7"/>
        <v>36.231489769418701</v>
      </c>
      <c r="M24" s="117">
        <f t="shared" si="7"/>
        <v>32.625043855642502</v>
      </c>
      <c r="N24" s="117">
        <f t="shared" si="7"/>
        <v>31.999921609876814</v>
      </c>
      <c r="O24" s="117">
        <f t="shared" si="7"/>
        <v>38.391987314848315</v>
      </c>
      <c r="P24" s="117">
        <f t="shared" si="7"/>
        <v>34.975029872220361</v>
      </c>
      <c r="Q24" s="117">
        <f t="shared" si="7"/>
        <v>36.262755247703772</v>
      </c>
      <c r="R24" s="117">
        <f t="shared" ref="R24:V24" si="8">R25+R28+R30+R39</f>
        <v>46.653969550105217</v>
      </c>
      <c r="S24" s="117">
        <f t="shared" si="8"/>
        <v>46.193188718130649</v>
      </c>
      <c r="T24" s="117">
        <f t="shared" si="8"/>
        <v>52.227451229777863</v>
      </c>
      <c r="U24" s="117">
        <f t="shared" si="8"/>
        <v>48.71011388041029</v>
      </c>
      <c r="V24" s="117">
        <f t="shared" si="8"/>
        <v>53.223552095835132</v>
      </c>
      <c r="W24" s="117">
        <f t="shared" ref="W24" si="9">W25+W28+W30+W39</f>
        <v>46.760586915667965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50.84019461055825</v>
      </c>
      <c r="C25" s="122">
        <f t="shared" si="10"/>
        <v>50.935470180653169</v>
      </c>
      <c r="D25" s="122">
        <f t="shared" si="10"/>
        <v>46.403481659751968</v>
      </c>
      <c r="E25" s="122">
        <f t="shared" si="10"/>
        <v>43.950055756935072</v>
      </c>
      <c r="F25" s="122">
        <f t="shared" si="10"/>
        <v>43.012918441106272</v>
      </c>
      <c r="G25" s="122">
        <f t="shared" si="10"/>
        <v>47.310160162291588</v>
      </c>
      <c r="H25" s="122">
        <f t="shared" si="10"/>
        <v>44.101868010747978</v>
      </c>
      <c r="I25" s="122">
        <f t="shared" si="10"/>
        <v>40.991403232772896</v>
      </c>
      <c r="J25" s="122">
        <f t="shared" si="10"/>
        <v>34.434141088668753</v>
      </c>
      <c r="K25" s="122">
        <f t="shared" si="10"/>
        <v>23.459539105961902</v>
      </c>
      <c r="L25" s="122">
        <f t="shared" si="10"/>
        <v>31.167811272507716</v>
      </c>
      <c r="M25" s="122">
        <f t="shared" si="10"/>
        <v>27.265429779985716</v>
      </c>
      <c r="N25" s="122">
        <f t="shared" si="10"/>
        <v>26.15244391059128</v>
      </c>
      <c r="O25" s="122">
        <f t="shared" si="10"/>
        <v>31.917600793859386</v>
      </c>
      <c r="P25" s="122">
        <f t="shared" si="10"/>
        <v>28.023717412120092</v>
      </c>
      <c r="Q25" s="122">
        <f t="shared" si="10"/>
        <v>28.873599738498807</v>
      </c>
      <c r="R25" s="122">
        <f t="shared" ref="R25:V25" si="11">SUM(R26:R27)</f>
        <v>38.182288388555179</v>
      </c>
      <c r="S25" s="122">
        <f t="shared" si="11"/>
        <v>37.005781558883761</v>
      </c>
      <c r="T25" s="122">
        <f t="shared" si="11"/>
        <v>42.390579317921528</v>
      </c>
      <c r="U25" s="122">
        <f t="shared" si="11"/>
        <v>39.105291506807554</v>
      </c>
      <c r="V25" s="122">
        <f t="shared" si="11"/>
        <v>43.226815134481996</v>
      </c>
      <c r="W25" s="122">
        <f t="shared" ref="W25" si="12">SUM(W26:W27)</f>
        <v>37.355129506949254</v>
      </c>
      <c r="DA25" s="130" t="s">
        <v>1592</v>
      </c>
    </row>
    <row r="26" spans="1:105" ht="12" customHeight="1" x14ac:dyDescent="0.25">
      <c r="A26" s="97" t="s">
        <v>74</v>
      </c>
      <c r="B26" s="98">
        <v>50.258441044936447</v>
      </c>
      <c r="C26" s="98">
        <v>50.369805577694528</v>
      </c>
      <c r="D26" s="98">
        <v>45.897539806299001</v>
      </c>
      <c r="E26" s="98">
        <v>43.481577931071122</v>
      </c>
      <c r="F26" s="98">
        <v>42.558622495412742</v>
      </c>
      <c r="G26" s="98">
        <v>46.81199697972086</v>
      </c>
      <c r="H26" s="98">
        <v>43.63979782870306</v>
      </c>
      <c r="I26" s="98">
        <v>40.562499490651739</v>
      </c>
      <c r="J26" s="98">
        <v>34.069597449575646</v>
      </c>
      <c r="K26" s="98">
        <v>23.207237216066957</v>
      </c>
      <c r="L26" s="98">
        <v>30.825677167994538</v>
      </c>
      <c r="M26" s="98">
        <v>26.961127036350504</v>
      </c>
      <c r="N26" s="98">
        <v>25.847599971297686</v>
      </c>
      <c r="O26" s="98">
        <v>31.535263289390535</v>
      </c>
      <c r="P26" s="98">
        <v>27.689411282118126</v>
      </c>
      <c r="Q26" s="98">
        <v>28.522491927008684</v>
      </c>
      <c r="R26" s="98">
        <v>37.713122957867597</v>
      </c>
      <c r="S26" s="98">
        <v>36.547322849144976</v>
      </c>
      <c r="T26" s="98">
        <v>41.85665831069074</v>
      </c>
      <c r="U26" s="98">
        <v>38.610701475112279</v>
      </c>
      <c r="V26" s="98">
        <v>42.674373607146286</v>
      </c>
      <c r="W26" s="98">
        <v>36.873907340403214</v>
      </c>
      <c r="DA26" s="63" t="s">
        <v>1593</v>
      </c>
    </row>
    <row r="27" spans="1:105" ht="12" customHeight="1" x14ac:dyDescent="0.25">
      <c r="A27" s="97" t="s">
        <v>53</v>
      </c>
      <c r="B27" s="98">
        <v>0.58175356562180613</v>
      </c>
      <c r="C27" s="98">
        <v>0.56566460295864041</v>
      </c>
      <c r="D27" s="98">
        <v>0.50594185345296461</v>
      </c>
      <c r="E27" s="98">
        <v>0.46847782586395004</v>
      </c>
      <c r="F27" s="98">
        <v>0.45429594569353338</v>
      </c>
      <c r="G27" s="98">
        <v>0.49816318257073022</v>
      </c>
      <c r="H27" s="98">
        <v>0.46207018204492123</v>
      </c>
      <c r="I27" s="98">
        <v>0.42890374212115401</v>
      </c>
      <c r="J27" s="98">
        <v>0.36454363909310772</v>
      </c>
      <c r="K27" s="98">
        <v>0.25230188989494462</v>
      </c>
      <c r="L27" s="98">
        <v>0.34213410451317955</v>
      </c>
      <c r="M27" s="98">
        <v>0.30430274363521126</v>
      </c>
      <c r="N27" s="98">
        <v>0.30484393929359299</v>
      </c>
      <c r="O27" s="98">
        <v>0.38233750446884884</v>
      </c>
      <c r="P27" s="98">
        <v>0.33430613000196741</v>
      </c>
      <c r="Q27" s="98">
        <v>0.35110781149012521</v>
      </c>
      <c r="R27" s="98">
        <v>0.46916543068758143</v>
      </c>
      <c r="S27" s="98">
        <v>0.45845870973878378</v>
      </c>
      <c r="T27" s="98">
        <v>0.53392100723079094</v>
      </c>
      <c r="U27" s="98">
        <v>0.4945900316952716</v>
      </c>
      <c r="V27" s="98">
        <v>0.55244152733570739</v>
      </c>
      <c r="W27" s="98">
        <v>0.48122216654604311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1.8344691309812576E-3</v>
      </c>
      <c r="C28" s="122">
        <f t="shared" si="13"/>
        <v>1.6931733210125604E-3</v>
      </c>
      <c r="D28" s="122">
        <f t="shared" si="13"/>
        <v>1.8268077166572114E-3</v>
      </c>
      <c r="E28" s="122">
        <f t="shared" si="13"/>
        <v>1.6444625379225437E-3</v>
      </c>
      <c r="F28" s="122">
        <f t="shared" si="13"/>
        <v>1.4397486090088096E-3</v>
      </c>
      <c r="G28" s="122">
        <f t="shared" si="13"/>
        <v>1.2879776750712299E-3</v>
      </c>
      <c r="H28" s="122">
        <f t="shared" si="13"/>
        <v>1.3845538959908728E-3</v>
      </c>
      <c r="I28" s="122">
        <f t="shared" si="13"/>
        <v>1.4338128761167105E-3</v>
      </c>
      <c r="J28" s="122">
        <f t="shared" si="13"/>
        <v>1.4627839063704839E-3</v>
      </c>
      <c r="K28" s="122">
        <f t="shared" si="13"/>
        <v>1.3659295115333384E-3</v>
      </c>
      <c r="L28" s="122">
        <f t="shared" si="13"/>
        <v>1.5084212652531838E-3</v>
      </c>
      <c r="M28" s="122">
        <f t="shared" si="13"/>
        <v>1.6156897291681228E-3</v>
      </c>
      <c r="N28" s="122">
        <f t="shared" si="13"/>
        <v>2.1294873603637074E-3</v>
      </c>
      <c r="O28" s="122">
        <f t="shared" si="13"/>
        <v>2.3966681273337154E-3</v>
      </c>
      <c r="P28" s="122">
        <f t="shared" si="13"/>
        <v>3.2474042043948701E-3</v>
      </c>
      <c r="Q28" s="122">
        <f t="shared" si="13"/>
        <v>3.6848048009899552E-3</v>
      </c>
      <c r="R28" s="122">
        <f t="shared" si="13"/>
        <v>4.1170854499403163E-3</v>
      </c>
      <c r="S28" s="122">
        <f t="shared" si="13"/>
        <v>4.3595572157768209E-3</v>
      </c>
      <c r="T28" s="122">
        <f t="shared" si="13"/>
        <v>4.3650454885673998E-3</v>
      </c>
      <c r="U28" s="122">
        <f t="shared" si="13"/>
        <v>4.2668316175324614E-3</v>
      </c>
      <c r="V28" s="122">
        <f t="shared" si="13"/>
        <v>3.813543626516445E-3</v>
      </c>
      <c r="W28" s="122">
        <f t="shared" si="13"/>
        <v>3.0354042633250751E-3</v>
      </c>
      <c r="DA28" s="130" t="s">
        <v>1595</v>
      </c>
    </row>
    <row r="29" spans="1:105" ht="12" customHeight="1" x14ac:dyDescent="0.25">
      <c r="A29" s="97" t="s">
        <v>53</v>
      </c>
      <c r="B29" s="98">
        <v>1.8344691309812576E-3</v>
      </c>
      <c r="C29" s="98">
        <v>1.6931733210125604E-3</v>
      </c>
      <c r="D29" s="98">
        <v>1.8268077166572114E-3</v>
      </c>
      <c r="E29" s="98">
        <v>1.6444625379225437E-3</v>
      </c>
      <c r="F29" s="98">
        <v>1.4397486090088096E-3</v>
      </c>
      <c r="G29" s="98">
        <v>1.2879776750712299E-3</v>
      </c>
      <c r="H29" s="98">
        <v>1.3845538959908728E-3</v>
      </c>
      <c r="I29" s="98">
        <v>1.4338128761167105E-3</v>
      </c>
      <c r="J29" s="98">
        <v>1.4627839063704839E-3</v>
      </c>
      <c r="K29" s="98">
        <v>1.3659295115333384E-3</v>
      </c>
      <c r="L29" s="98">
        <v>1.5084212652531838E-3</v>
      </c>
      <c r="M29" s="98">
        <v>1.6156897291681228E-3</v>
      </c>
      <c r="N29" s="98">
        <v>2.1294873603637074E-3</v>
      </c>
      <c r="O29" s="98">
        <v>2.3966681273337154E-3</v>
      </c>
      <c r="P29" s="98">
        <v>3.2474042043948701E-3</v>
      </c>
      <c r="Q29" s="98">
        <v>3.6848048009899552E-3</v>
      </c>
      <c r="R29" s="98">
        <v>4.1170854499403163E-3</v>
      </c>
      <c r="S29" s="98">
        <v>4.3595572157768209E-3</v>
      </c>
      <c r="T29" s="98">
        <v>4.3650454885673998E-3</v>
      </c>
      <c r="U29" s="98">
        <v>4.2668316175324614E-3</v>
      </c>
      <c r="V29" s="98">
        <v>3.813543626516445E-3</v>
      </c>
      <c r="W29" s="98">
        <v>3.0354042633250751E-3</v>
      </c>
      <c r="DA29" s="63" t="s">
        <v>1596</v>
      </c>
    </row>
    <row r="30" spans="1:105" ht="12" customHeight="1" x14ac:dyDescent="0.25">
      <c r="A30" s="121" t="s">
        <v>55</v>
      </c>
      <c r="B30" s="122">
        <v>8.0283330296000095</v>
      </c>
      <c r="C30" s="122">
        <v>7.5147186436501414</v>
      </c>
      <c r="D30" s="122">
        <v>6.776811090422262</v>
      </c>
      <c r="E30" s="122">
        <v>6.02234897900669</v>
      </c>
      <c r="F30" s="122">
        <v>5.8518003564742962</v>
      </c>
      <c r="G30" s="122">
        <v>5.4568311102267213</v>
      </c>
      <c r="H30" s="122">
        <v>5.2194898813423469</v>
      </c>
      <c r="I30" s="122">
        <v>4.8159937472277266</v>
      </c>
      <c r="J30" s="122">
        <v>4.6105834932284626</v>
      </c>
      <c r="K30" s="122">
        <v>4.3524634454590476</v>
      </c>
      <c r="L30" s="122">
        <v>4.4013481956339744</v>
      </c>
      <c r="M30" s="122">
        <v>4.6662194789385865</v>
      </c>
      <c r="N30" s="122">
        <v>5.0830052992183017</v>
      </c>
      <c r="O30" s="122">
        <v>5.6533145325160312</v>
      </c>
      <c r="P30" s="122">
        <v>6.0372004748933374</v>
      </c>
      <c r="Q30" s="122">
        <v>6.3959282952130216</v>
      </c>
      <c r="R30" s="122">
        <v>7.3580636644721791</v>
      </c>
      <c r="S30" s="122">
        <v>8.0065212823709775</v>
      </c>
      <c r="T30" s="122">
        <v>8.6012996125174741</v>
      </c>
      <c r="U30" s="122">
        <v>8.4009672598176923</v>
      </c>
      <c r="V30" s="122">
        <v>8.7617830696113259</v>
      </c>
      <c r="W30" s="122">
        <v>8.2271454294500472</v>
      </c>
      <c r="DA30" s="130" t="s">
        <v>1597</v>
      </c>
    </row>
    <row r="31" spans="1:105" ht="12" customHeight="1" x14ac:dyDescent="0.25">
      <c r="A31" s="97" t="s">
        <v>141</v>
      </c>
      <c r="B31" s="98">
        <v>0.5943335179286019</v>
      </c>
      <c r="C31" s="98">
        <v>0.56296122970817652</v>
      </c>
      <c r="D31" s="98">
        <v>0.52269836101531053</v>
      </c>
      <c r="E31" s="98">
        <v>0.48453015510699848</v>
      </c>
      <c r="F31" s="98">
        <v>0.45791445472673981</v>
      </c>
      <c r="G31" s="98">
        <v>0.44811813406931977</v>
      </c>
      <c r="H31" s="98">
        <v>0.41979056460547837</v>
      </c>
      <c r="I31" s="98">
        <v>0.39197520390537</v>
      </c>
      <c r="J31" s="98">
        <v>0.35489456364779159</v>
      </c>
      <c r="K31" s="98">
        <v>0.33143640749565356</v>
      </c>
      <c r="L31" s="98">
        <v>0.34130899388331803</v>
      </c>
      <c r="M31" s="98">
        <v>0.37068350826047547</v>
      </c>
      <c r="N31" s="98">
        <v>0.36398360999586554</v>
      </c>
      <c r="O31" s="98">
        <v>0.46256654716580586</v>
      </c>
      <c r="P31" s="98">
        <v>0.46989554352863516</v>
      </c>
      <c r="Q31" s="98">
        <v>0.48607426878462218</v>
      </c>
      <c r="R31" s="98">
        <v>0.74281694857487979</v>
      </c>
      <c r="S31" s="98">
        <v>0.84043747387972245</v>
      </c>
      <c r="T31" s="98">
        <v>0.92646618393846381</v>
      </c>
      <c r="U31" s="98">
        <v>0.87351468128989196</v>
      </c>
      <c r="V31" s="98">
        <v>0.94402679869887429</v>
      </c>
      <c r="W31" s="98">
        <v>0.78526938387435008</v>
      </c>
      <c r="DA31" s="63" t="s">
        <v>1598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2.2404555101089373E-4</v>
      </c>
      <c r="L32" s="98">
        <v>6.8281448519144682E-4</v>
      </c>
      <c r="M32" s="98">
        <v>1.214926492457992E-3</v>
      </c>
      <c r="N32" s="98">
        <v>1.1423575972668494E-3</v>
      </c>
      <c r="O32" s="98">
        <v>2.0002429376339203E-3</v>
      </c>
      <c r="P32" s="98">
        <v>2.0669586064870032E-3</v>
      </c>
      <c r="Q32" s="98">
        <v>2.0762837277880216E-3</v>
      </c>
      <c r="R32" s="98">
        <v>5.120958245713271E-3</v>
      </c>
      <c r="S32" s="98">
        <v>5.2866404872176391E-3</v>
      </c>
      <c r="T32" s="98">
        <v>5.3701783961412333E-3</v>
      </c>
      <c r="U32" s="98">
        <v>4.942734258209772E-3</v>
      </c>
      <c r="V32" s="98">
        <v>5.2903298281735834E-3</v>
      </c>
      <c r="W32" s="98">
        <v>4.2898953868704725E-3</v>
      </c>
      <c r="DA32" s="63" t="s">
        <v>1599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1.8996125621566684E-4</v>
      </c>
      <c r="L33" s="101">
        <v>5.794349230323194E-4</v>
      </c>
      <c r="M33" s="101">
        <v>1.0326329502357502E-3</v>
      </c>
      <c r="N33" s="101">
        <v>9.6909771433000176E-4</v>
      </c>
      <c r="O33" s="101">
        <v>1.6875757775820979E-3</v>
      </c>
      <c r="P33" s="101">
        <v>1.7395914177641798E-3</v>
      </c>
      <c r="Q33" s="101">
        <v>1.7398718355182798E-3</v>
      </c>
      <c r="R33" s="101">
        <v>4.2121866788565419E-3</v>
      </c>
      <c r="S33" s="101">
        <v>4.3230890155812607E-3</v>
      </c>
      <c r="T33" s="101">
        <v>4.3580922330219013E-3</v>
      </c>
      <c r="U33" s="101">
        <v>3.9971429794230353E-3</v>
      </c>
      <c r="V33" s="101">
        <v>4.3102230295994793E-3</v>
      </c>
      <c r="W33" s="101">
        <v>3.4950018699718634E-3</v>
      </c>
      <c r="DA33" s="131" t="s">
        <v>1600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3.4084294795226893E-5</v>
      </c>
      <c r="L34" s="104">
        <v>1.0337956215912737E-4</v>
      </c>
      <c r="M34" s="104">
        <v>1.822935422222417E-4</v>
      </c>
      <c r="N34" s="104">
        <v>1.7325988293684767E-4</v>
      </c>
      <c r="O34" s="104">
        <v>3.1266716005182231E-4</v>
      </c>
      <c r="P34" s="104">
        <v>3.2736718872282362E-4</v>
      </c>
      <c r="Q34" s="104">
        <v>3.3641189226974193E-4</v>
      </c>
      <c r="R34" s="104">
        <v>9.0877156685672893E-4</v>
      </c>
      <c r="S34" s="104">
        <v>9.6355147163637838E-4</v>
      </c>
      <c r="T34" s="104">
        <v>1.0120861631193318E-3</v>
      </c>
      <c r="U34" s="104">
        <v>9.4559127878673639E-4</v>
      </c>
      <c r="V34" s="104">
        <v>9.8010679857410388E-4</v>
      </c>
      <c r="W34" s="104">
        <v>7.9489351689860906E-4</v>
      </c>
      <c r="DA34" s="132" t="s">
        <v>1601</v>
      </c>
    </row>
    <row r="35" spans="1:105" ht="12" customHeight="1" x14ac:dyDescent="0.25">
      <c r="A35" s="106" t="s">
        <v>122</v>
      </c>
      <c r="B35" s="101">
        <v>7.3716533219379095</v>
      </c>
      <c r="C35" s="101">
        <v>6.8919938848897981</v>
      </c>
      <c r="D35" s="101">
        <v>6.1856431786898911</v>
      </c>
      <c r="E35" s="101">
        <v>5.4590831908998831</v>
      </c>
      <c r="F35" s="101">
        <v>5.2928947605305154</v>
      </c>
      <c r="G35" s="101">
        <v>4.8417010287466056</v>
      </c>
      <c r="H35" s="101">
        <v>4.5789418410482616</v>
      </c>
      <c r="I35" s="101">
        <v>4.076192485581883</v>
      </c>
      <c r="J35" s="101">
        <v>3.6482279617035127</v>
      </c>
      <c r="K35" s="101">
        <v>3.0064193877343621</v>
      </c>
      <c r="L35" s="101">
        <v>2.3883548987121834</v>
      </c>
      <c r="M35" s="101">
        <v>2.2008369479905405</v>
      </c>
      <c r="N35" s="101">
        <v>2.2965990338639535</v>
      </c>
      <c r="O35" s="101">
        <v>2.1281203614466437</v>
      </c>
      <c r="P35" s="101">
        <v>2.0984304119462576</v>
      </c>
      <c r="Q35" s="101">
        <v>1.9824201395440786</v>
      </c>
      <c r="R35" s="101">
        <v>1.9898583217817392</v>
      </c>
      <c r="S35" s="101">
        <v>2.0504202658317388</v>
      </c>
      <c r="T35" s="101">
        <v>2.1124138173722562</v>
      </c>
      <c r="U35" s="101">
        <v>2.0797508192851542</v>
      </c>
      <c r="V35" s="101">
        <v>2.1692531369557377</v>
      </c>
      <c r="W35" s="101">
        <v>2.0983691916520506</v>
      </c>
      <c r="DA35" s="131" t="s">
        <v>1602</v>
      </c>
    </row>
    <row r="36" spans="1:105" ht="12" customHeight="1" x14ac:dyDescent="0.25">
      <c r="A36" s="107" t="s">
        <v>121</v>
      </c>
      <c r="B36" s="104">
        <v>6.2346189733498758E-2</v>
      </c>
      <c r="C36" s="104">
        <v>5.9763529052166427E-2</v>
      </c>
      <c r="D36" s="104">
        <v>6.8469550717060748E-2</v>
      </c>
      <c r="E36" s="104">
        <v>7.8735632999808472E-2</v>
      </c>
      <c r="F36" s="104">
        <v>0.10099114121704091</v>
      </c>
      <c r="G36" s="104">
        <v>0.16701194741079595</v>
      </c>
      <c r="H36" s="104">
        <v>0.22075747568860668</v>
      </c>
      <c r="I36" s="104">
        <v>0.34782605774047326</v>
      </c>
      <c r="J36" s="104">
        <v>0.60746096787715864</v>
      </c>
      <c r="K36" s="104">
        <v>1.014383604678021</v>
      </c>
      <c r="L36" s="104">
        <v>1.6710014885532813</v>
      </c>
      <c r="M36" s="104">
        <v>2.0934840961951129</v>
      </c>
      <c r="N36" s="104">
        <v>2.421280297761216</v>
      </c>
      <c r="O36" s="104">
        <v>3.0606273809659479</v>
      </c>
      <c r="P36" s="104">
        <v>3.4668075608119584</v>
      </c>
      <c r="Q36" s="104">
        <v>3.9253576031565327</v>
      </c>
      <c r="R36" s="104">
        <v>4.620267435869847</v>
      </c>
      <c r="S36" s="104">
        <v>5.1103769021722991</v>
      </c>
      <c r="T36" s="104">
        <v>5.5570494328106133</v>
      </c>
      <c r="U36" s="104">
        <v>5.4427590249844364</v>
      </c>
      <c r="V36" s="104">
        <v>5.6432128041285399</v>
      </c>
      <c r="W36" s="104">
        <v>5.3392169585367757</v>
      </c>
      <c r="DA36" s="132" t="s">
        <v>1603</v>
      </c>
    </row>
    <row r="37" spans="1:105" ht="12" customHeight="1" x14ac:dyDescent="0.25">
      <c r="A37" s="108" t="s">
        <v>53</v>
      </c>
      <c r="B37" s="98">
        <v>5.2827984421702986E-2</v>
      </c>
      <c r="C37" s="98">
        <v>5.0647907219567162E-2</v>
      </c>
      <c r="D37" s="98">
        <v>5.7728971026319846E-2</v>
      </c>
      <c r="E37" s="98">
        <v>6.6316247184026886E-2</v>
      </c>
      <c r="F37" s="98">
        <v>8.5031808012312304E-2</v>
      </c>
      <c r="G37" s="98">
        <v>0.14022913535399442</v>
      </c>
      <c r="H37" s="98">
        <v>0.18629954066037857</v>
      </c>
      <c r="I37" s="98">
        <v>0.29279503970124376</v>
      </c>
      <c r="J37" s="98">
        <v>0.50833847900520035</v>
      </c>
      <c r="K37" s="98">
        <v>0.8478327616256347</v>
      </c>
      <c r="L37" s="98">
        <v>1.398637169310226</v>
      </c>
      <c r="M37" s="98">
        <v>1.7570753474049805</v>
      </c>
      <c r="N37" s="98">
        <v>2.0267438378089078</v>
      </c>
      <c r="O37" s="98">
        <v>2.5562796249835853</v>
      </c>
      <c r="P37" s="98">
        <v>2.8898955326800828</v>
      </c>
      <c r="Q37" s="98">
        <v>3.2576673188175977</v>
      </c>
      <c r="R37" s="98">
        <v>3.8107921120742216</v>
      </c>
      <c r="S37" s="98">
        <v>4.1993992140120637</v>
      </c>
      <c r="T37" s="98">
        <v>4.5405754445652198</v>
      </c>
      <c r="U37" s="98">
        <v>4.4284809570676131</v>
      </c>
      <c r="V37" s="98">
        <v>4.6228706524473537</v>
      </c>
      <c r="W37" s="98">
        <v>4.3748677708055013</v>
      </c>
      <c r="DA37" s="63" t="s">
        <v>1604</v>
      </c>
    </row>
    <row r="38" spans="1:105" ht="12" customHeight="1" x14ac:dyDescent="0.25">
      <c r="A38" s="108" t="s">
        <v>52</v>
      </c>
      <c r="B38" s="98">
        <v>9.5182053117957681E-3</v>
      </c>
      <c r="C38" s="98">
        <v>9.1156218325992647E-3</v>
      </c>
      <c r="D38" s="98">
        <v>1.0740579690740907E-2</v>
      </c>
      <c r="E38" s="98">
        <v>1.2419385815781586E-2</v>
      </c>
      <c r="F38" s="98">
        <v>1.5959333204728605E-2</v>
      </c>
      <c r="G38" s="98">
        <v>2.6782812056801539E-2</v>
      </c>
      <c r="H38" s="98">
        <v>3.4457935028228109E-2</v>
      </c>
      <c r="I38" s="98">
        <v>5.5031018039229475E-2</v>
      </c>
      <c r="J38" s="98">
        <v>9.9122488871958264E-2</v>
      </c>
      <c r="K38" s="98">
        <v>0.16655084305238643</v>
      </c>
      <c r="L38" s="98">
        <v>0.27236431924305532</v>
      </c>
      <c r="M38" s="98">
        <v>0.33640874879013222</v>
      </c>
      <c r="N38" s="98">
        <v>0.39453645995230829</v>
      </c>
      <c r="O38" s="98">
        <v>0.50434775598236259</v>
      </c>
      <c r="P38" s="98">
        <v>0.5769120281318757</v>
      </c>
      <c r="Q38" s="98">
        <v>0.66769028433893518</v>
      </c>
      <c r="R38" s="98">
        <v>0.80947532379562492</v>
      </c>
      <c r="S38" s="98">
        <v>0.91097768816023572</v>
      </c>
      <c r="T38" s="98">
        <v>1.016473988245393</v>
      </c>
      <c r="U38" s="98">
        <v>1.0142780679168237</v>
      </c>
      <c r="V38" s="98">
        <v>1.0203421516811861</v>
      </c>
      <c r="W38" s="98">
        <v>0.96434918773127454</v>
      </c>
      <c r="DA38" s="63" t="s">
        <v>1605</v>
      </c>
    </row>
    <row r="39" spans="1:105" ht="12" customHeight="1" x14ac:dyDescent="0.25">
      <c r="A39" s="121" t="s">
        <v>54</v>
      </c>
      <c r="B39" s="122">
        <v>1.2491630798304487</v>
      </c>
      <c r="C39" s="122">
        <v>1.1725912149173885</v>
      </c>
      <c r="D39" s="122">
        <v>1.0819299457274518</v>
      </c>
      <c r="E39" s="122">
        <v>1.0079498609771058</v>
      </c>
      <c r="F39" s="122">
        <v>0.95632943675359583</v>
      </c>
      <c r="G39" s="122">
        <v>0.91736189744694341</v>
      </c>
      <c r="H39" s="122">
        <v>0.85613458225544692</v>
      </c>
      <c r="I39" s="122">
        <v>0.8007126228805973</v>
      </c>
      <c r="J39" s="122">
        <v>0.71209203240815733</v>
      </c>
      <c r="K39" s="122">
        <v>0.67396084828142278</v>
      </c>
      <c r="L39" s="122">
        <v>0.6608218800117629</v>
      </c>
      <c r="M39" s="122">
        <v>0.69177890698903188</v>
      </c>
      <c r="N39" s="122">
        <v>0.76234291270687216</v>
      </c>
      <c r="O39" s="122">
        <v>0.81867532034556678</v>
      </c>
      <c r="P39" s="122">
        <v>0.9108645810025322</v>
      </c>
      <c r="Q39" s="122">
        <v>0.98954240919095482</v>
      </c>
      <c r="R39" s="122">
        <v>1.1095004116279217</v>
      </c>
      <c r="S39" s="122">
        <v>1.1765263196601337</v>
      </c>
      <c r="T39" s="122">
        <v>1.2312072538502921</v>
      </c>
      <c r="U39" s="122">
        <v>1.1995882821675075</v>
      </c>
      <c r="V39" s="122">
        <v>1.2311403481152987</v>
      </c>
      <c r="W39" s="122">
        <v>1.1752765750053411</v>
      </c>
      <c r="DA39" s="130" t="s">
        <v>1606</v>
      </c>
    </row>
    <row r="40" spans="1:105" ht="12" customHeight="1" x14ac:dyDescent="0.25">
      <c r="A40" s="97" t="s">
        <v>50</v>
      </c>
      <c r="B40" s="98">
        <v>2.3152595328270135E-2</v>
      </c>
      <c r="C40" s="98">
        <v>2.1573266570346469E-2</v>
      </c>
      <c r="D40" s="98">
        <v>1.9808119253346235E-2</v>
      </c>
      <c r="E40" s="98">
        <v>1.8398965042923182E-2</v>
      </c>
      <c r="F40" s="98">
        <v>1.7162147087112965E-2</v>
      </c>
      <c r="G40" s="98">
        <v>1.6989654674518059E-2</v>
      </c>
      <c r="H40" s="98">
        <v>1.5880020863855749E-2</v>
      </c>
      <c r="I40" s="98">
        <v>1.4563108668939041E-2</v>
      </c>
      <c r="J40" s="98">
        <v>1.2833407490784437E-2</v>
      </c>
      <c r="K40" s="98">
        <v>1.1544971470435289E-2</v>
      </c>
      <c r="L40" s="98">
        <v>1.2002356204158054E-2</v>
      </c>
      <c r="M40" s="98">
        <v>1.3221970657636027E-2</v>
      </c>
      <c r="N40" s="98">
        <v>1.4957661604528173E-2</v>
      </c>
      <c r="O40" s="98">
        <v>1.7511752952296233E-2</v>
      </c>
      <c r="P40" s="98">
        <v>1.8230641844598116E-2</v>
      </c>
      <c r="Q40" s="98">
        <v>1.9118953829056984E-2</v>
      </c>
      <c r="R40" s="98">
        <v>2.7210090337984272E-2</v>
      </c>
      <c r="S40" s="98">
        <v>2.9472316671235965E-2</v>
      </c>
      <c r="T40" s="98">
        <v>3.2006751069558047E-2</v>
      </c>
      <c r="U40" s="98">
        <v>2.9688233490994406E-2</v>
      </c>
      <c r="V40" s="98">
        <v>3.1286191754549948E-2</v>
      </c>
      <c r="W40" s="98">
        <v>2.5018337469289914E-2</v>
      </c>
      <c r="DA40" s="63" t="s">
        <v>1607</v>
      </c>
    </row>
    <row r="41" spans="1:105" ht="12" customHeight="1" x14ac:dyDescent="0.25">
      <c r="A41" s="109" t="s">
        <v>120</v>
      </c>
      <c r="B41" s="33">
        <v>1.2260104845021786</v>
      </c>
      <c r="C41" s="33">
        <v>1.151017948347042</v>
      </c>
      <c r="D41" s="33">
        <v>1.0621218264741057</v>
      </c>
      <c r="E41" s="33">
        <v>0.98955089593418266</v>
      </c>
      <c r="F41" s="33">
        <v>0.93916728966648289</v>
      </c>
      <c r="G41" s="33">
        <v>0.90037224277242534</v>
      </c>
      <c r="H41" s="33">
        <v>0.84025456139159116</v>
      </c>
      <c r="I41" s="33">
        <v>0.78614951421165824</v>
      </c>
      <c r="J41" s="33">
        <v>0.6992586249173729</v>
      </c>
      <c r="K41" s="33">
        <v>0.66241587681098746</v>
      </c>
      <c r="L41" s="33">
        <v>0.64881952380760488</v>
      </c>
      <c r="M41" s="33">
        <v>0.67855693633139591</v>
      </c>
      <c r="N41" s="33">
        <v>0.74738525110234399</v>
      </c>
      <c r="O41" s="33">
        <v>0.80116356739327055</v>
      </c>
      <c r="P41" s="33">
        <v>0.8926339391579341</v>
      </c>
      <c r="Q41" s="33">
        <v>0.97042345536189778</v>
      </c>
      <c r="R41" s="33">
        <v>1.0822903212899373</v>
      </c>
      <c r="S41" s="33">
        <v>1.1470540029888976</v>
      </c>
      <c r="T41" s="33">
        <v>1.199200502780734</v>
      </c>
      <c r="U41" s="33">
        <v>1.169900048676513</v>
      </c>
      <c r="V41" s="33">
        <v>1.1998541563607488</v>
      </c>
      <c r="W41" s="33">
        <v>1.1502582375360513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1152.664395358011</v>
      </c>
      <c r="C43" s="117">
        <f t="shared" si="14"/>
        <v>1285.070985592198</v>
      </c>
      <c r="D43" s="117">
        <f t="shared" si="14"/>
        <v>1310.304979177507</v>
      </c>
      <c r="E43" s="117">
        <f t="shared" si="14"/>
        <v>1393.132178378889</v>
      </c>
      <c r="F43" s="117">
        <f t="shared" si="14"/>
        <v>1417.4180942469866</v>
      </c>
      <c r="G43" s="117">
        <f t="shared" si="14"/>
        <v>1528.9208666845593</v>
      </c>
      <c r="H43" s="117">
        <f t="shared" si="14"/>
        <v>1490.2246789324006</v>
      </c>
      <c r="I43" s="117">
        <f t="shared" si="14"/>
        <v>1503.6440762558134</v>
      </c>
      <c r="J43" s="117">
        <f t="shared" si="14"/>
        <v>1675.4887818896846</v>
      </c>
      <c r="K43" s="117">
        <f t="shared" si="14"/>
        <v>1635.3399498325227</v>
      </c>
      <c r="L43" s="117">
        <f t="shared" si="14"/>
        <v>1692.647242599146</v>
      </c>
      <c r="M43" s="117">
        <f t="shared" si="14"/>
        <v>1452.960235738595</v>
      </c>
      <c r="N43" s="117">
        <f t="shared" si="14"/>
        <v>1266.4879836524763</v>
      </c>
      <c r="O43" s="117">
        <f t="shared" si="14"/>
        <v>1157.8484340727655</v>
      </c>
      <c r="P43" s="117">
        <f t="shared" si="14"/>
        <v>1011.1743646774545</v>
      </c>
      <c r="Q43" s="117">
        <f t="shared" si="14"/>
        <v>1119.3507534224991</v>
      </c>
      <c r="R43" s="117">
        <f t="shared" ref="R43:V43" si="15">R44+R47+R49+R58</f>
        <v>1193.0919624422186</v>
      </c>
      <c r="S43" s="117">
        <f t="shared" si="15"/>
        <v>1183.5787399152596</v>
      </c>
      <c r="T43" s="117">
        <f t="shared" si="15"/>
        <v>1272.1237911430503</v>
      </c>
      <c r="U43" s="117">
        <f t="shared" si="15"/>
        <v>1253.9795978865895</v>
      </c>
      <c r="V43" s="117">
        <f t="shared" si="15"/>
        <v>1439.6771643103116</v>
      </c>
      <c r="W43" s="117">
        <f t="shared" ref="W43" si="16">W44+W47+W49+W58</f>
        <v>1321.1986184675536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953.96604358177183</v>
      </c>
      <c r="C44" s="122">
        <f t="shared" si="17"/>
        <v>1078.2113179792202</v>
      </c>
      <c r="D44" s="122">
        <f t="shared" si="17"/>
        <v>1094.8080931469983</v>
      </c>
      <c r="E44" s="122">
        <f t="shared" si="17"/>
        <v>1180.7261999453465</v>
      </c>
      <c r="F44" s="122">
        <f t="shared" si="17"/>
        <v>1203.0435702569771</v>
      </c>
      <c r="G44" s="122">
        <f t="shared" si="17"/>
        <v>1313.8210969985207</v>
      </c>
      <c r="H44" s="122">
        <f t="shared" si="17"/>
        <v>1281.9607721532007</v>
      </c>
      <c r="I44" s="122">
        <f t="shared" si="17"/>
        <v>1280.7043660354689</v>
      </c>
      <c r="J44" s="122">
        <f t="shared" si="17"/>
        <v>1433.1098015932801</v>
      </c>
      <c r="K44" s="122">
        <f t="shared" si="17"/>
        <v>1376.8146627010103</v>
      </c>
      <c r="L44" s="122">
        <f t="shared" si="17"/>
        <v>1437.3727961950849</v>
      </c>
      <c r="M44" s="122">
        <f t="shared" si="17"/>
        <v>1195.2458667863398</v>
      </c>
      <c r="N44" s="122">
        <f t="shared" si="17"/>
        <v>1015.5879237844312</v>
      </c>
      <c r="O44" s="122">
        <f t="shared" si="17"/>
        <v>928.6988467223216</v>
      </c>
      <c r="P44" s="122">
        <f t="shared" si="17"/>
        <v>792.86415694521429</v>
      </c>
      <c r="Q44" s="122">
        <f t="shared" si="17"/>
        <v>889.87799500389337</v>
      </c>
      <c r="R44" s="122">
        <f t="shared" ref="R44:V44" si="18">SUM(R45:R46)</f>
        <v>948.78025911386248</v>
      </c>
      <c r="S44" s="122">
        <f t="shared" si="18"/>
        <v>925.65190724818365</v>
      </c>
      <c r="T44" s="122">
        <f t="shared" si="18"/>
        <v>1006.6714485827276</v>
      </c>
      <c r="U44" s="122">
        <f t="shared" si="18"/>
        <v>987.3390851407172</v>
      </c>
      <c r="V44" s="122">
        <f t="shared" si="18"/>
        <v>1141.026055969985</v>
      </c>
      <c r="W44" s="122">
        <f t="shared" ref="W44" si="19">SUM(W45:W46)</f>
        <v>1045.9402387836687</v>
      </c>
      <c r="DA44" s="130" t="s">
        <v>1610</v>
      </c>
    </row>
    <row r="45" spans="1:105" ht="12" customHeight="1" x14ac:dyDescent="0.25">
      <c r="A45" s="97" t="s">
        <v>216</v>
      </c>
      <c r="B45" s="98">
        <v>943.58436216906875</v>
      </c>
      <c r="C45" s="98">
        <v>1066.6907804483453</v>
      </c>
      <c r="D45" s="98">
        <v>1083.1677057886091</v>
      </c>
      <c r="E45" s="98">
        <v>1168.3255320461797</v>
      </c>
      <c r="F45" s="98">
        <v>1190.4903214003687</v>
      </c>
      <c r="G45" s="98">
        <v>1300.1423534019684</v>
      </c>
      <c r="H45" s="98">
        <v>1268.6723260014901</v>
      </c>
      <c r="I45" s="98">
        <v>1267.338886070235</v>
      </c>
      <c r="J45" s="98">
        <v>1417.8789088438996</v>
      </c>
      <c r="K45" s="98">
        <v>1361.9818371495517</v>
      </c>
      <c r="L45" s="98">
        <v>1421.8111353746647</v>
      </c>
      <c r="M45" s="98">
        <v>1182.4175146068692</v>
      </c>
      <c r="N45" s="98">
        <v>1004.5527836810901</v>
      </c>
      <c r="O45" s="98">
        <v>918.61851810313806</v>
      </c>
      <c r="P45" s="98">
        <v>784.34057066369928</v>
      </c>
      <c r="Q45" s="98">
        <v>880.08766161576659</v>
      </c>
      <c r="R45" s="98">
        <v>938.19282437266475</v>
      </c>
      <c r="S45" s="98">
        <v>915.07207415266168</v>
      </c>
      <c r="T45" s="98">
        <v>994.78655244824006</v>
      </c>
      <c r="U45" s="98">
        <v>975.4625855371919</v>
      </c>
      <c r="V45" s="98">
        <v>1126.9529442540681</v>
      </c>
      <c r="W45" s="98">
        <v>1032.7830882422932</v>
      </c>
      <c r="DA45" s="63" t="s">
        <v>1611</v>
      </c>
    </row>
    <row r="46" spans="1:105" ht="12" customHeight="1" x14ac:dyDescent="0.25">
      <c r="A46" s="97" t="s">
        <v>53</v>
      </c>
      <c r="B46" s="98">
        <v>10.381681412703019</v>
      </c>
      <c r="C46" s="98">
        <v>11.520537530874938</v>
      </c>
      <c r="D46" s="98">
        <v>11.640387358389161</v>
      </c>
      <c r="E46" s="98">
        <v>12.40066789916674</v>
      </c>
      <c r="F46" s="98">
        <v>12.553248856608487</v>
      </c>
      <c r="G46" s="98">
        <v>13.678743596552218</v>
      </c>
      <c r="H46" s="98">
        <v>13.288446151710529</v>
      </c>
      <c r="I46" s="98">
        <v>13.36547996523389</v>
      </c>
      <c r="J46" s="98">
        <v>15.230892749380498</v>
      </c>
      <c r="K46" s="98">
        <v>14.832825551458727</v>
      </c>
      <c r="L46" s="98">
        <v>15.561660820420288</v>
      </c>
      <c r="M46" s="98">
        <v>12.828352179470659</v>
      </c>
      <c r="N46" s="98">
        <v>11.035140103341037</v>
      </c>
      <c r="O46" s="98">
        <v>10.080328619183561</v>
      </c>
      <c r="P46" s="98">
        <v>8.523586281514957</v>
      </c>
      <c r="Q46" s="98">
        <v>9.7903333881267454</v>
      </c>
      <c r="R46" s="98">
        <v>10.587434741197738</v>
      </c>
      <c r="S46" s="98">
        <v>10.57983309552198</v>
      </c>
      <c r="T46" s="98">
        <v>11.884896134487569</v>
      </c>
      <c r="U46" s="98">
        <v>11.876499603525355</v>
      </c>
      <c r="V46" s="98">
        <v>14.073111715916902</v>
      </c>
      <c r="W46" s="98">
        <v>13.157150541375694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3.3607474479576641E-2</v>
      </c>
      <c r="C47" s="122">
        <f t="shared" si="20"/>
        <v>3.1157441528287699E-2</v>
      </c>
      <c r="D47" s="122">
        <f t="shared" si="20"/>
        <v>3.6936311151483603E-2</v>
      </c>
      <c r="E47" s="122">
        <f t="shared" si="20"/>
        <v>4.0123320297214431E-2</v>
      </c>
      <c r="F47" s="122">
        <f t="shared" si="20"/>
        <v>4.3022056356077538E-2</v>
      </c>
      <c r="G47" s="122">
        <f t="shared" si="20"/>
        <v>4.5687582540991506E-2</v>
      </c>
      <c r="H47" s="122">
        <f t="shared" si="20"/>
        <v>5.4650957807402895E-2</v>
      </c>
      <c r="I47" s="122">
        <f t="shared" si="20"/>
        <v>6.3823170315830027E-2</v>
      </c>
      <c r="J47" s="122">
        <f t="shared" si="20"/>
        <v>7.1738588460646416E-2</v>
      </c>
      <c r="K47" s="122">
        <f t="shared" si="20"/>
        <v>7.7699709367890724E-2</v>
      </c>
      <c r="L47" s="122">
        <f t="shared" si="20"/>
        <v>8.6586585911778299E-2</v>
      </c>
      <c r="M47" s="122">
        <f t="shared" si="20"/>
        <v>8.3994615185598046E-2</v>
      </c>
      <c r="N47" s="122">
        <f t="shared" si="20"/>
        <v>8.9667548389431168E-2</v>
      </c>
      <c r="O47" s="122">
        <f t="shared" si="20"/>
        <v>7.7308726754370519E-2</v>
      </c>
      <c r="P47" s="122">
        <f t="shared" si="20"/>
        <v>7.8012420713556782E-2</v>
      </c>
      <c r="Q47" s="122">
        <f t="shared" si="20"/>
        <v>7.0130648225794401E-2</v>
      </c>
      <c r="R47" s="122">
        <f t="shared" si="20"/>
        <v>6.8266398423829533E-2</v>
      </c>
      <c r="S47" s="122">
        <f t="shared" si="20"/>
        <v>6.8174390393713952E-2</v>
      </c>
      <c r="T47" s="122">
        <f t="shared" si="20"/>
        <v>6.9510908081997946E-2</v>
      </c>
      <c r="U47" s="122">
        <f t="shared" si="20"/>
        <v>7.3950848527826296E-2</v>
      </c>
      <c r="V47" s="122">
        <f t="shared" si="20"/>
        <v>7.9321065990535566E-2</v>
      </c>
      <c r="W47" s="122">
        <f t="shared" si="20"/>
        <v>7.7056731881706114E-2</v>
      </c>
      <c r="DA47" s="130" t="s">
        <v>1613</v>
      </c>
    </row>
    <row r="48" spans="1:105" ht="12" customHeight="1" x14ac:dyDescent="0.25">
      <c r="A48" s="97" t="s">
        <v>53</v>
      </c>
      <c r="B48" s="98">
        <v>3.3607474479576641E-2</v>
      </c>
      <c r="C48" s="98">
        <v>3.1157441528287699E-2</v>
      </c>
      <c r="D48" s="98">
        <v>3.6936311151483603E-2</v>
      </c>
      <c r="E48" s="98">
        <v>4.0123320297214431E-2</v>
      </c>
      <c r="F48" s="98">
        <v>4.3022056356077538E-2</v>
      </c>
      <c r="G48" s="98">
        <v>4.5687582540991506E-2</v>
      </c>
      <c r="H48" s="98">
        <v>5.4650957807402895E-2</v>
      </c>
      <c r="I48" s="98">
        <v>6.3823170315830027E-2</v>
      </c>
      <c r="J48" s="98">
        <v>7.1738588460646416E-2</v>
      </c>
      <c r="K48" s="98">
        <v>7.7699709367890724E-2</v>
      </c>
      <c r="L48" s="98">
        <v>8.6586585911778299E-2</v>
      </c>
      <c r="M48" s="98">
        <v>8.3994615185598046E-2</v>
      </c>
      <c r="N48" s="98">
        <v>8.9667548389431168E-2</v>
      </c>
      <c r="O48" s="98">
        <v>7.7308726754370519E-2</v>
      </c>
      <c r="P48" s="98">
        <v>7.8012420713556782E-2</v>
      </c>
      <c r="Q48" s="98">
        <v>7.0130648225794401E-2</v>
      </c>
      <c r="R48" s="98">
        <v>6.8266398423829533E-2</v>
      </c>
      <c r="S48" s="98">
        <v>6.8174390393713952E-2</v>
      </c>
      <c r="T48" s="98">
        <v>6.9510908081997946E-2</v>
      </c>
      <c r="U48" s="98">
        <v>7.3950848527826296E-2</v>
      </c>
      <c r="V48" s="98">
        <v>7.9321065990535566E-2</v>
      </c>
      <c r="W48" s="98">
        <v>7.7056731881706114E-2</v>
      </c>
      <c r="DA48" s="63" t="s">
        <v>1614</v>
      </c>
    </row>
    <row r="49" spans="1:105" ht="12" customHeight="1" x14ac:dyDescent="0.25">
      <c r="A49" s="121" t="s">
        <v>55</v>
      </c>
      <c r="B49" s="122">
        <v>175.75859672150094</v>
      </c>
      <c r="C49" s="122">
        <v>183.08952530853298</v>
      </c>
      <c r="D49" s="122">
        <v>190.76191358177405</v>
      </c>
      <c r="E49" s="122">
        <v>186.86974248054545</v>
      </c>
      <c r="F49" s="122">
        <v>188.90988630482593</v>
      </c>
      <c r="G49" s="122">
        <v>189.36307890755674</v>
      </c>
      <c r="H49" s="122">
        <v>182.96858388441802</v>
      </c>
      <c r="I49" s="122">
        <v>196.04067886363563</v>
      </c>
      <c r="J49" s="122">
        <v>214.90121276282593</v>
      </c>
      <c r="K49" s="122">
        <v>229.83316785276963</v>
      </c>
      <c r="L49" s="122">
        <v>227.0766293469004</v>
      </c>
      <c r="M49" s="122">
        <v>230.39939508771252</v>
      </c>
      <c r="N49" s="122">
        <v>224.54777033682799</v>
      </c>
      <c r="O49" s="122">
        <v>205.06728516109911</v>
      </c>
      <c r="P49" s="122">
        <v>194.00171508040199</v>
      </c>
      <c r="Q49" s="122">
        <v>204.35364033233239</v>
      </c>
      <c r="R49" s="122">
        <v>218.25055293477104</v>
      </c>
      <c r="S49" s="122">
        <v>230.69032274945206</v>
      </c>
      <c r="T49" s="122">
        <v>236.76016858030582</v>
      </c>
      <c r="U49" s="122">
        <v>237.74825569035656</v>
      </c>
      <c r="V49" s="122">
        <v>266.96399671941737</v>
      </c>
      <c r="W49" s="122">
        <v>243.58577663862962</v>
      </c>
      <c r="DA49" s="130" t="s">
        <v>1615</v>
      </c>
    </row>
    <row r="50" spans="1:105" ht="12" customHeight="1" x14ac:dyDescent="0.25">
      <c r="A50" s="97" t="s">
        <v>138</v>
      </c>
      <c r="B50" s="98">
        <v>156.31982316697335</v>
      </c>
      <c r="C50" s="98">
        <v>163.4467707189994</v>
      </c>
      <c r="D50" s="98">
        <v>171.09050480088052</v>
      </c>
      <c r="E50" s="98">
        <v>167.77113199863683</v>
      </c>
      <c r="F50" s="98">
        <v>169.25585304112087</v>
      </c>
      <c r="G50" s="98">
        <v>170.44213860062402</v>
      </c>
      <c r="H50" s="98">
        <v>163.63833201360387</v>
      </c>
      <c r="I50" s="98">
        <v>175.86966781567364</v>
      </c>
      <c r="J50" s="98">
        <v>192.80189247957907</v>
      </c>
      <c r="K50" s="98">
        <v>207.4014219780527</v>
      </c>
      <c r="L50" s="98">
        <v>205.88456979298067</v>
      </c>
      <c r="M50" s="98">
        <v>213.30443868035252</v>
      </c>
      <c r="N50" s="98">
        <v>213.56950984332838</v>
      </c>
      <c r="O50" s="98">
        <v>198.00480243243177</v>
      </c>
      <c r="P50" s="98">
        <v>188.49357643719674</v>
      </c>
      <c r="Q50" s="98">
        <v>198.79422779217364</v>
      </c>
      <c r="R50" s="98">
        <v>212.32577783662921</v>
      </c>
      <c r="S50" s="98">
        <v>224.40798704338815</v>
      </c>
      <c r="T50" s="98">
        <v>230.19839411606708</v>
      </c>
      <c r="U50" s="98">
        <v>231.16322813628523</v>
      </c>
      <c r="V50" s="98">
        <v>260.02792553563893</v>
      </c>
      <c r="W50" s="98">
        <v>237.17593852033144</v>
      </c>
      <c r="DA50" s="63" t="s">
        <v>1616</v>
      </c>
    </row>
    <row r="51" spans="1:105" ht="12" customHeight="1" x14ac:dyDescent="0.25">
      <c r="A51" s="97" t="s">
        <v>137</v>
      </c>
      <c r="B51" s="98">
        <v>1.2534646251689929E-2</v>
      </c>
      <c r="C51" s="98">
        <v>1.3710982749151859E-2</v>
      </c>
      <c r="D51" s="98">
        <v>2.1068714207863357E-2</v>
      </c>
      <c r="E51" s="98">
        <v>2.7199536826635746E-2</v>
      </c>
      <c r="F51" s="98">
        <v>3.464344802512738E-2</v>
      </c>
      <c r="G51" s="98">
        <v>5.7987969245230558E-2</v>
      </c>
      <c r="H51" s="98">
        <v>7.086057891608992E-2</v>
      </c>
      <c r="I51" s="98">
        <v>0.17105708237123807</v>
      </c>
      <c r="J51" s="98">
        <v>0.40828185815002638</v>
      </c>
      <c r="K51" s="98">
        <v>0.74463691171578372</v>
      </c>
      <c r="L51" s="98">
        <v>1.0246533655977006</v>
      </c>
      <c r="M51" s="98">
        <v>1.2370036605285055</v>
      </c>
      <c r="N51" s="98">
        <v>1.3314895274393241</v>
      </c>
      <c r="O51" s="98">
        <v>1.295978814057464</v>
      </c>
      <c r="P51" s="98">
        <v>1.269989771334149</v>
      </c>
      <c r="Q51" s="98">
        <v>1.4677218342873601</v>
      </c>
      <c r="R51" s="98">
        <v>1.6570836840472092</v>
      </c>
      <c r="S51" s="98">
        <v>1.8052680494126228</v>
      </c>
      <c r="T51" s="98">
        <v>1.8532518327255991</v>
      </c>
      <c r="U51" s="98">
        <v>1.873195099268528</v>
      </c>
      <c r="V51" s="98">
        <v>2.1575057910413937</v>
      </c>
      <c r="W51" s="98">
        <v>1.8554464313186223</v>
      </c>
      <c r="DA51" s="63" t="s">
        <v>1617</v>
      </c>
    </row>
    <row r="52" spans="1:105" ht="12" customHeight="1" x14ac:dyDescent="0.25">
      <c r="A52" s="100" t="s">
        <v>216</v>
      </c>
      <c r="B52" s="101">
        <v>1.0947939968183622E-2</v>
      </c>
      <c r="C52" s="101">
        <v>1.1975917779717698E-2</v>
      </c>
      <c r="D52" s="101">
        <v>1.8315635789460525E-2</v>
      </c>
      <c r="E52" s="101">
        <v>2.3628302561533684E-2</v>
      </c>
      <c r="F52" s="101">
        <v>3.0093830222248541E-2</v>
      </c>
      <c r="G52" s="101">
        <v>5.0245744612925733E-2</v>
      </c>
      <c r="H52" s="101">
        <v>6.1654968568272177E-2</v>
      </c>
      <c r="I52" s="101">
        <v>0.14836786817528905</v>
      </c>
      <c r="J52" s="101">
        <v>0.35213074874798717</v>
      </c>
      <c r="K52" s="101">
        <v>0.64124646138844588</v>
      </c>
      <c r="L52" s="101">
        <v>0.88314263974961682</v>
      </c>
      <c r="M52" s="101">
        <v>1.0683304617036873</v>
      </c>
      <c r="N52" s="101">
        <v>1.1474399235607844</v>
      </c>
      <c r="O52" s="101">
        <v>1.1154584842062416</v>
      </c>
      <c r="P52" s="101">
        <v>1.0913903023709384</v>
      </c>
      <c r="Q52" s="101">
        <v>1.2541381071068038</v>
      </c>
      <c r="R52" s="101">
        <v>1.4070211784950624</v>
      </c>
      <c r="S52" s="101">
        <v>1.5250978753164912</v>
      </c>
      <c r="T52" s="101">
        <v>1.554950254264539</v>
      </c>
      <c r="U52" s="101">
        <v>1.5624924314239093</v>
      </c>
      <c r="V52" s="101">
        <v>1.8042548878521578</v>
      </c>
      <c r="W52" s="101">
        <v>1.5509474420195897</v>
      </c>
      <c r="DA52" s="131" t="s">
        <v>1618</v>
      </c>
    </row>
    <row r="53" spans="1:105" ht="12" customHeight="1" x14ac:dyDescent="0.25">
      <c r="A53" s="103" t="s">
        <v>52</v>
      </c>
      <c r="B53" s="104">
        <v>1.5867062835063081E-3</v>
      </c>
      <c r="C53" s="104">
        <v>1.7350649694341607E-3</v>
      </c>
      <c r="D53" s="104">
        <v>2.7530784184028327E-3</v>
      </c>
      <c r="E53" s="104">
        <v>3.57123426510206E-3</v>
      </c>
      <c r="F53" s="104">
        <v>4.5496178028788352E-3</v>
      </c>
      <c r="G53" s="104">
        <v>7.7422246323048255E-3</v>
      </c>
      <c r="H53" s="104">
        <v>9.2056103478177376E-3</v>
      </c>
      <c r="I53" s="104">
        <v>2.2689214195949006E-2</v>
      </c>
      <c r="J53" s="104">
        <v>5.6151109402039219E-2</v>
      </c>
      <c r="K53" s="104">
        <v>0.10339045032733789</v>
      </c>
      <c r="L53" s="104">
        <v>0.14151072584808369</v>
      </c>
      <c r="M53" s="104">
        <v>0.16867319882481829</v>
      </c>
      <c r="N53" s="104">
        <v>0.18404960387853986</v>
      </c>
      <c r="O53" s="104">
        <v>0.18052032985122243</v>
      </c>
      <c r="P53" s="104">
        <v>0.17859946896321061</v>
      </c>
      <c r="Q53" s="104">
        <v>0.21358372718055629</v>
      </c>
      <c r="R53" s="104">
        <v>0.25006250555214671</v>
      </c>
      <c r="S53" s="104">
        <v>0.28017017409613149</v>
      </c>
      <c r="T53" s="104">
        <v>0.29830157846106015</v>
      </c>
      <c r="U53" s="104">
        <v>0.3107026678446187</v>
      </c>
      <c r="V53" s="104">
        <v>0.35325090318923574</v>
      </c>
      <c r="W53" s="104">
        <v>0.30449898929903269</v>
      </c>
      <c r="DA53" s="132" t="s">
        <v>1619</v>
      </c>
    </row>
    <row r="54" spans="1:105" ht="12" customHeight="1" x14ac:dyDescent="0.25">
      <c r="A54" s="106" t="s">
        <v>122</v>
      </c>
      <c r="B54" s="101">
        <v>19.263310779636402</v>
      </c>
      <c r="C54" s="101">
        <v>19.457303447151567</v>
      </c>
      <c r="D54" s="101">
        <v>19.393667606109151</v>
      </c>
      <c r="E54" s="101">
        <v>18.740598963778105</v>
      </c>
      <c r="F54" s="101">
        <v>19.197489980228006</v>
      </c>
      <c r="G54" s="101">
        <v>18.221720517588572</v>
      </c>
      <c r="H54" s="101">
        <v>18.39943645286116</v>
      </c>
      <c r="I54" s="101">
        <v>17.836459051803214</v>
      </c>
      <c r="J54" s="101">
        <v>16.519618682910878</v>
      </c>
      <c r="K54" s="101">
        <v>13.690938837162067</v>
      </c>
      <c r="L54" s="101">
        <v>10.858131901721736</v>
      </c>
      <c r="M54" s="101">
        <v>6.7130614619380369</v>
      </c>
      <c r="N54" s="101">
        <v>1.5697331346916716</v>
      </c>
      <c r="O54" s="101">
        <v>0.36513964957478739</v>
      </c>
      <c r="P54" s="101">
        <v>0.31556682312403206</v>
      </c>
      <c r="Q54" s="101">
        <v>0.2466299121656898</v>
      </c>
      <c r="R54" s="101">
        <v>0.28633380307623868</v>
      </c>
      <c r="S54" s="101">
        <v>0.52862821964605733</v>
      </c>
      <c r="T54" s="101">
        <v>0.72846295349507006</v>
      </c>
      <c r="U54" s="101">
        <v>0.7851769772337821</v>
      </c>
      <c r="V54" s="101">
        <v>0.82645339983038424</v>
      </c>
      <c r="W54" s="101">
        <v>0.84908801552414903</v>
      </c>
      <c r="DA54" s="131" t="s">
        <v>1620</v>
      </c>
    </row>
    <row r="55" spans="1:105" ht="12" customHeight="1" x14ac:dyDescent="0.25">
      <c r="A55" s="107" t="s">
        <v>121</v>
      </c>
      <c r="B55" s="104">
        <v>0.1629281286394948</v>
      </c>
      <c r="C55" s="104">
        <v>0.17174015963285905</v>
      </c>
      <c r="D55" s="104">
        <v>0.25667246057650817</v>
      </c>
      <c r="E55" s="104">
        <v>0.33081198130390654</v>
      </c>
      <c r="F55" s="104">
        <v>0.42189983545192855</v>
      </c>
      <c r="G55" s="104">
        <v>0.64123182009890445</v>
      </c>
      <c r="H55" s="104">
        <v>0.85995483903691405</v>
      </c>
      <c r="I55" s="104">
        <v>2.1634949137875372</v>
      </c>
      <c r="J55" s="104">
        <v>5.1714197421859778</v>
      </c>
      <c r="K55" s="104">
        <v>7.996170125839094</v>
      </c>
      <c r="L55" s="104">
        <v>9.3092742866002656</v>
      </c>
      <c r="M55" s="104">
        <v>9.1448912848934629</v>
      </c>
      <c r="N55" s="104">
        <v>8.0770378313686546</v>
      </c>
      <c r="O55" s="104">
        <v>5.4013642650350704</v>
      </c>
      <c r="P55" s="104">
        <v>3.9225820487470791</v>
      </c>
      <c r="Q55" s="104">
        <v>3.8450607937057062</v>
      </c>
      <c r="R55" s="104">
        <v>3.9813576110183582</v>
      </c>
      <c r="S55" s="104">
        <v>3.9484394370052129</v>
      </c>
      <c r="T55" s="104">
        <v>3.9800596780180766</v>
      </c>
      <c r="U55" s="104">
        <v>3.9266554775690343</v>
      </c>
      <c r="V55" s="104">
        <v>3.9521119929066768</v>
      </c>
      <c r="W55" s="104">
        <v>3.7053036714553951</v>
      </c>
      <c r="DA55" s="132" t="s">
        <v>1621</v>
      </c>
    </row>
    <row r="56" spans="1:105" ht="12" customHeight="1" x14ac:dyDescent="0.25">
      <c r="A56" s="108" t="s">
        <v>53</v>
      </c>
      <c r="B56" s="98">
        <v>0.13805438116452851</v>
      </c>
      <c r="C56" s="98">
        <v>0.14548258182355378</v>
      </c>
      <c r="D56" s="98">
        <v>0.21618139240346179</v>
      </c>
      <c r="E56" s="98">
        <v>0.27839061569556811</v>
      </c>
      <c r="F56" s="98">
        <v>0.35506508821686233</v>
      </c>
      <c r="G56" s="98">
        <v>0.53836274460793843</v>
      </c>
      <c r="H56" s="98">
        <v>0.72574270550305431</v>
      </c>
      <c r="I56" s="98">
        <v>1.8208575919819647</v>
      </c>
      <c r="J56" s="98">
        <v>4.3266575131296046</v>
      </c>
      <c r="K56" s="98">
        <v>6.6828905770963827</v>
      </c>
      <c r="L56" s="98">
        <v>7.7940212696751132</v>
      </c>
      <c r="M56" s="98">
        <v>7.6802420986315241</v>
      </c>
      <c r="N56" s="98">
        <v>6.7687903673411682</v>
      </c>
      <c r="O56" s="98">
        <v>4.5225266816295751</v>
      </c>
      <c r="P56" s="98">
        <v>3.2822627415445513</v>
      </c>
      <c r="Q56" s="98">
        <v>3.2031960202406582</v>
      </c>
      <c r="R56" s="98">
        <v>3.2871812215043512</v>
      </c>
      <c r="S56" s="98">
        <v>3.2347748849232496</v>
      </c>
      <c r="T56" s="98">
        <v>3.2419242931479193</v>
      </c>
      <c r="U56" s="98">
        <v>3.1901761896352152</v>
      </c>
      <c r="V56" s="98">
        <v>3.2389184213728428</v>
      </c>
      <c r="W56" s="98">
        <v>3.0418715836220769</v>
      </c>
      <c r="DA56" s="63" t="s">
        <v>1622</v>
      </c>
    </row>
    <row r="57" spans="1:105" ht="12" customHeight="1" x14ac:dyDescent="0.25">
      <c r="A57" s="108" t="s">
        <v>52</v>
      </c>
      <c r="B57" s="98">
        <v>2.4873747474966287E-2</v>
      </c>
      <c r="C57" s="98">
        <v>2.625757780930528E-2</v>
      </c>
      <c r="D57" s="98">
        <v>4.0491068173046353E-2</v>
      </c>
      <c r="E57" s="98">
        <v>5.2421365608338433E-2</v>
      </c>
      <c r="F57" s="98">
        <v>6.6834747235066244E-2</v>
      </c>
      <c r="G57" s="98">
        <v>0.10286907549096597</v>
      </c>
      <c r="H57" s="98">
        <v>0.13421213353385977</v>
      </c>
      <c r="I57" s="98">
        <v>0.3426373218055726</v>
      </c>
      <c r="J57" s="98">
        <v>0.84476222905637288</v>
      </c>
      <c r="K57" s="98">
        <v>1.3132795487427114</v>
      </c>
      <c r="L57" s="98">
        <v>1.5152530169251528</v>
      </c>
      <c r="M57" s="98">
        <v>1.4646491862619391</v>
      </c>
      <c r="N57" s="98">
        <v>1.3082474640274868</v>
      </c>
      <c r="O57" s="98">
        <v>0.87883758340549567</v>
      </c>
      <c r="P57" s="98">
        <v>0.64031930720252783</v>
      </c>
      <c r="Q57" s="98">
        <v>0.64186477346504789</v>
      </c>
      <c r="R57" s="98">
        <v>0.69417638951400684</v>
      </c>
      <c r="S57" s="98">
        <v>0.71366455208196344</v>
      </c>
      <c r="T57" s="98">
        <v>0.7381353848701574</v>
      </c>
      <c r="U57" s="98">
        <v>0.73647928793381934</v>
      </c>
      <c r="V57" s="98">
        <v>0.71319357153383389</v>
      </c>
      <c r="W57" s="98">
        <v>0.66343208783331842</v>
      </c>
      <c r="DA57" s="63" t="s">
        <v>1623</v>
      </c>
    </row>
    <row r="58" spans="1:105" ht="12" customHeight="1" x14ac:dyDescent="0.25">
      <c r="A58" s="121" t="s">
        <v>54</v>
      </c>
      <c r="B58" s="122">
        <v>22.906147580258601</v>
      </c>
      <c r="C58" s="122">
        <v>23.738984862916631</v>
      </c>
      <c r="D58" s="122">
        <v>24.698036137583166</v>
      </c>
      <c r="E58" s="122">
        <v>25.496112632699873</v>
      </c>
      <c r="F58" s="122">
        <v>25.421615628827642</v>
      </c>
      <c r="G58" s="122">
        <v>25.691003195941107</v>
      </c>
      <c r="H58" s="122">
        <v>25.240671936974639</v>
      </c>
      <c r="I58" s="122">
        <v>26.835208186393224</v>
      </c>
      <c r="J58" s="122">
        <v>27.4060289451179</v>
      </c>
      <c r="K58" s="122">
        <v>28.614419569374792</v>
      </c>
      <c r="L58" s="122">
        <v>28.11123047124866</v>
      </c>
      <c r="M58" s="122">
        <v>27.230979249356896</v>
      </c>
      <c r="N58" s="122">
        <v>26.262621982827476</v>
      </c>
      <c r="O58" s="122">
        <v>24.004993462590356</v>
      </c>
      <c r="P58" s="122">
        <v>24.230480231124705</v>
      </c>
      <c r="Q58" s="122">
        <v>25.048987438047465</v>
      </c>
      <c r="R58" s="122">
        <v>25.99288399516124</v>
      </c>
      <c r="S58" s="122">
        <v>27.168335527230298</v>
      </c>
      <c r="T58" s="122">
        <v>28.622663071934898</v>
      </c>
      <c r="U58" s="122">
        <v>28.818306206987931</v>
      </c>
      <c r="V58" s="122">
        <v>31.607790554918552</v>
      </c>
      <c r="W58" s="122">
        <v>31.59554631337372</v>
      </c>
      <c r="DA58" s="130" t="s">
        <v>1624</v>
      </c>
    </row>
    <row r="59" spans="1:105" ht="12" customHeight="1" x14ac:dyDescent="0.25">
      <c r="A59" s="97" t="s">
        <v>50</v>
      </c>
      <c r="B59" s="98">
        <v>0.4244296399191404</v>
      </c>
      <c r="C59" s="98">
        <v>0.43341918442720678</v>
      </c>
      <c r="D59" s="98">
        <v>0.44565539152638045</v>
      </c>
      <c r="E59" s="98">
        <v>0.45992920756214178</v>
      </c>
      <c r="F59" s="98">
        <v>0.45286600176125852</v>
      </c>
      <c r="G59" s="98">
        <v>0.47381699796330534</v>
      </c>
      <c r="H59" s="98">
        <v>0.46693712421282585</v>
      </c>
      <c r="I59" s="98">
        <v>0.48572914904161285</v>
      </c>
      <c r="J59" s="98">
        <v>0.49108815980722736</v>
      </c>
      <c r="K59" s="98">
        <v>0.48372534047754262</v>
      </c>
      <c r="L59" s="98">
        <v>0.5022042174579634</v>
      </c>
      <c r="M59" s="98">
        <v>0.49473295046805482</v>
      </c>
      <c r="N59" s="98">
        <v>0.4832582345032464</v>
      </c>
      <c r="O59" s="98">
        <v>0.47785624081862238</v>
      </c>
      <c r="P59" s="98">
        <v>0.45977049967005645</v>
      </c>
      <c r="Q59" s="98">
        <v>0.46801541458418811</v>
      </c>
      <c r="R59" s="98">
        <v>0.64801850084162205</v>
      </c>
      <c r="S59" s="98">
        <v>0.71649408778866075</v>
      </c>
      <c r="T59" s="98">
        <v>0.78446111938442653</v>
      </c>
      <c r="U59" s="98">
        <v>0.75599477468618403</v>
      </c>
      <c r="V59" s="98">
        <v>0.85111745961088281</v>
      </c>
      <c r="W59" s="98">
        <v>0.73379513995830914</v>
      </c>
      <c r="DA59" s="63" t="s">
        <v>1625</v>
      </c>
    </row>
    <row r="60" spans="1:105" ht="12" customHeight="1" x14ac:dyDescent="0.25">
      <c r="A60" s="109" t="s">
        <v>120</v>
      </c>
      <c r="B60" s="33">
        <v>22.481717940339461</v>
      </c>
      <c r="C60" s="33">
        <v>23.305565678489423</v>
      </c>
      <c r="D60" s="33">
        <v>24.252380746056787</v>
      </c>
      <c r="E60" s="33">
        <v>25.036183425137732</v>
      </c>
      <c r="F60" s="33">
        <v>24.968749627066384</v>
      </c>
      <c r="G60" s="33">
        <v>25.217186197977803</v>
      </c>
      <c r="H60" s="33">
        <v>24.773734812761813</v>
      </c>
      <c r="I60" s="33">
        <v>26.34947903735161</v>
      </c>
      <c r="J60" s="33">
        <v>26.914940785310673</v>
      </c>
      <c r="K60" s="33">
        <v>28.130694228897251</v>
      </c>
      <c r="L60" s="33">
        <v>27.609026253790699</v>
      </c>
      <c r="M60" s="33">
        <v>26.73624629888884</v>
      </c>
      <c r="N60" s="33">
        <v>25.779363748324229</v>
      </c>
      <c r="O60" s="33">
        <v>23.527137221771735</v>
      </c>
      <c r="P60" s="33">
        <v>23.770709731454648</v>
      </c>
      <c r="Q60" s="33">
        <v>24.580972023463278</v>
      </c>
      <c r="R60" s="33">
        <v>25.344865494319617</v>
      </c>
      <c r="S60" s="33">
        <v>26.451841439441637</v>
      </c>
      <c r="T60" s="33">
        <v>27.83820195255047</v>
      </c>
      <c r="U60" s="33">
        <v>28.062311432301748</v>
      </c>
      <c r="V60" s="33">
        <v>30.756673095307669</v>
      </c>
      <c r="W60" s="33">
        <v>30.86175117341541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446.84224773296472</v>
      </c>
      <c r="C62" s="117">
        <f t="shared" si="21"/>
        <v>490.2726254660825</v>
      </c>
      <c r="D62" s="117">
        <f t="shared" si="21"/>
        <v>484.10306665279575</v>
      </c>
      <c r="E62" s="117">
        <f t="shared" si="21"/>
        <v>548.24377538691101</v>
      </c>
      <c r="F62" s="117">
        <f t="shared" si="21"/>
        <v>611.23408676462532</v>
      </c>
      <c r="G62" s="117">
        <f t="shared" si="21"/>
        <v>616.95750500131271</v>
      </c>
      <c r="H62" s="117">
        <f t="shared" si="21"/>
        <v>642.56033680779069</v>
      </c>
      <c r="I62" s="117">
        <f t="shared" si="21"/>
        <v>603.18290212324189</v>
      </c>
      <c r="J62" s="117">
        <f t="shared" si="21"/>
        <v>679.83452691075706</v>
      </c>
      <c r="K62" s="117">
        <f t="shared" si="21"/>
        <v>633.79523678435498</v>
      </c>
      <c r="L62" s="117">
        <f t="shared" si="21"/>
        <v>721.39070378414863</v>
      </c>
      <c r="M62" s="117">
        <f t="shared" si="21"/>
        <v>580.05463758642395</v>
      </c>
      <c r="N62" s="117">
        <f t="shared" si="21"/>
        <v>612.61107713000581</v>
      </c>
      <c r="O62" s="117">
        <f t="shared" si="21"/>
        <v>618.64071151482631</v>
      </c>
      <c r="P62" s="117">
        <f t="shared" si="21"/>
        <v>547.67072620600663</v>
      </c>
      <c r="Q62" s="117">
        <f t="shared" si="21"/>
        <v>567.36856689679018</v>
      </c>
      <c r="R62" s="117">
        <f t="shared" ref="R62:V62" si="22">R63+R66+R68+R77</f>
        <v>575.27176630508404</v>
      </c>
      <c r="S62" s="117">
        <f t="shared" si="22"/>
        <v>567.747352246324</v>
      </c>
      <c r="T62" s="117">
        <f t="shared" si="22"/>
        <v>617.00668456983681</v>
      </c>
      <c r="U62" s="117">
        <f t="shared" si="22"/>
        <v>604.04896490197086</v>
      </c>
      <c r="V62" s="117">
        <f t="shared" si="22"/>
        <v>602.442942252855</v>
      </c>
      <c r="W62" s="117">
        <f t="shared" ref="W62" si="23">W63+W66+W68+W77</f>
        <v>607.8200561106612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361.80346740487209</v>
      </c>
      <c r="C63" s="122">
        <f t="shared" si="24"/>
        <v>403.06834629157839</v>
      </c>
      <c r="D63" s="122">
        <f t="shared" si="24"/>
        <v>395.84959473391297</v>
      </c>
      <c r="E63" s="122">
        <f t="shared" si="24"/>
        <v>455.4513246903295</v>
      </c>
      <c r="F63" s="122">
        <f t="shared" si="24"/>
        <v>508.92638001866607</v>
      </c>
      <c r="G63" s="122">
        <f t="shared" si="24"/>
        <v>520.42287289671822</v>
      </c>
      <c r="H63" s="122">
        <f t="shared" si="24"/>
        <v>543.50057695337546</v>
      </c>
      <c r="I63" s="122">
        <f t="shared" si="24"/>
        <v>504.5323800313152</v>
      </c>
      <c r="J63" s="122">
        <f t="shared" si="24"/>
        <v>572.05246187323758</v>
      </c>
      <c r="K63" s="122">
        <f t="shared" si="24"/>
        <v>525.35470353650942</v>
      </c>
      <c r="L63" s="122">
        <f t="shared" si="24"/>
        <v>601.91462705980348</v>
      </c>
      <c r="M63" s="122">
        <f t="shared" si="24"/>
        <v>466.80348280439108</v>
      </c>
      <c r="N63" s="122">
        <f t="shared" si="24"/>
        <v>484.14927412114247</v>
      </c>
      <c r="O63" s="122">
        <f t="shared" si="24"/>
        <v>489.05928371627118</v>
      </c>
      <c r="P63" s="122">
        <f t="shared" si="24"/>
        <v>421.89070889060889</v>
      </c>
      <c r="Q63" s="122">
        <f t="shared" si="24"/>
        <v>443.0809074173946</v>
      </c>
      <c r="R63" s="122">
        <f t="shared" ref="R63:V63" si="25">SUM(R64:R65)</f>
        <v>449.41401730996904</v>
      </c>
      <c r="S63" s="122">
        <f t="shared" si="25"/>
        <v>435.96246350830722</v>
      </c>
      <c r="T63" s="122">
        <f t="shared" si="25"/>
        <v>480.43609453259529</v>
      </c>
      <c r="U63" s="122">
        <f t="shared" si="25"/>
        <v>468.01645580062336</v>
      </c>
      <c r="V63" s="122">
        <f t="shared" si="25"/>
        <v>469.11485546220428</v>
      </c>
      <c r="W63" s="122">
        <f t="shared" ref="W63" si="26">SUM(W64:W65)</f>
        <v>473.93819561420594</v>
      </c>
      <c r="DA63" s="130" t="s">
        <v>1628</v>
      </c>
    </row>
    <row r="64" spans="1:105" ht="12" customHeight="1" x14ac:dyDescent="0.25">
      <c r="A64" s="97" t="s">
        <v>217</v>
      </c>
      <c r="B64" s="98">
        <v>357.3935074672886</v>
      </c>
      <c r="C64" s="98">
        <v>398.24012182644367</v>
      </c>
      <c r="D64" s="98">
        <v>391.09424038818275</v>
      </c>
      <c r="E64" s="98">
        <v>449.9956040308071</v>
      </c>
      <c r="F64" s="98">
        <v>502.80312824006342</v>
      </c>
      <c r="G64" s="98">
        <v>514.15812979790348</v>
      </c>
      <c r="H64" s="98">
        <v>536.94725079370642</v>
      </c>
      <c r="I64" s="98">
        <v>498.4082448813885</v>
      </c>
      <c r="J64" s="98">
        <v>564.96769694603927</v>
      </c>
      <c r="K64" s="98">
        <v>518.76159402787596</v>
      </c>
      <c r="L64" s="98">
        <v>594.25400625478721</v>
      </c>
      <c r="M64" s="98">
        <v>460.86272678781233</v>
      </c>
      <c r="N64" s="98">
        <v>477.84946263834541</v>
      </c>
      <c r="O64" s="98">
        <v>482.66829971557792</v>
      </c>
      <c r="P64" s="98">
        <v>416.42747388387528</v>
      </c>
      <c r="Q64" s="98">
        <v>437.26724966781734</v>
      </c>
      <c r="R64" s="98">
        <v>443.50845458161643</v>
      </c>
      <c r="S64" s="98">
        <v>430.17640080641996</v>
      </c>
      <c r="T64" s="98">
        <v>473.92258241024388</v>
      </c>
      <c r="U64" s="98">
        <v>461.59381611514499</v>
      </c>
      <c r="V64" s="98">
        <v>462.58695735495911</v>
      </c>
      <c r="W64" s="98">
        <v>467.25147606656253</v>
      </c>
      <c r="DA64" s="63" t="s">
        <v>1629</v>
      </c>
    </row>
    <row r="65" spans="1:105" ht="12" customHeight="1" x14ac:dyDescent="0.25">
      <c r="A65" s="97" t="s">
        <v>53</v>
      </c>
      <c r="B65" s="98">
        <v>4.4099599375834906</v>
      </c>
      <c r="C65" s="98">
        <v>4.8282244651347215</v>
      </c>
      <c r="D65" s="98">
        <v>4.7553543457301899</v>
      </c>
      <c r="E65" s="98">
        <v>5.4557206595224015</v>
      </c>
      <c r="F65" s="98">
        <v>6.1232517786026683</v>
      </c>
      <c r="G65" s="98">
        <v>6.2647430988147255</v>
      </c>
      <c r="H65" s="98">
        <v>6.5533261596690808</v>
      </c>
      <c r="I65" s="98">
        <v>6.1241351499267243</v>
      </c>
      <c r="J65" s="98">
        <v>7.0847649271983277</v>
      </c>
      <c r="K65" s="98">
        <v>6.593109508633483</v>
      </c>
      <c r="L65" s="98">
        <v>7.6606208050162552</v>
      </c>
      <c r="M65" s="98">
        <v>5.940756016578753</v>
      </c>
      <c r="N65" s="98">
        <v>6.2998114827970566</v>
      </c>
      <c r="O65" s="98">
        <v>6.3909840006932663</v>
      </c>
      <c r="P65" s="98">
        <v>5.4632350067336333</v>
      </c>
      <c r="Q65" s="98">
        <v>5.8136577495772421</v>
      </c>
      <c r="R65" s="98">
        <v>5.9055627283525958</v>
      </c>
      <c r="S65" s="98">
        <v>5.7860627018872766</v>
      </c>
      <c r="T65" s="98">
        <v>6.5135121223513925</v>
      </c>
      <c r="U65" s="98">
        <v>6.4226396854783587</v>
      </c>
      <c r="V65" s="98">
        <v>6.5278981072451812</v>
      </c>
      <c r="W65" s="98">
        <v>6.6867195476433876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1.4455616752132312E-2</v>
      </c>
      <c r="C66" s="122">
        <f t="shared" si="27"/>
        <v>1.3383536023130499E-2</v>
      </c>
      <c r="D66" s="122">
        <f t="shared" si="27"/>
        <v>1.5979115178439213E-2</v>
      </c>
      <c r="E66" s="122">
        <f t="shared" si="27"/>
        <v>1.7502092223285491E-2</v>
      </c>
      <c r="F66" s="122">
        <f t="shared" si="27"/>
        <v>2.0181257866877123E-2</v>
      </c>
      <c r="G66" s="122">
        <f t="shared" si="27"/>
        <v>2.2647928836036502E-2</v>
      </c>
      <c r="H66" s="122">
        <f t="shared" si="27"/>
        <v>2.8400885300019853E-2</v>
      </c>
      <c r="I66" s="122">
        <f t="shared" si="27"/>
        <v>3.1953268564909786E-2</v>
      </c>
      <c r="J66" s="122">
        <f t="shared" si="27"/>
        <v>3.4932880511855509E-2</v>
      </c>
      <c r="K66" s="122">
        <f t="shared" si="27"/>
        <v>3.5917396103568991E-2</v>
      </c>
      <c r="L66" s="122">
        <f t="shared" si="27"/>
        <v>3.9508429246669266E-2</v>
      </c>
      <c r="M66" s="122">
        <f t="shared" si="27"/>
        <v>3.8454043259626904E-2</v>
      </c>
      <c r="N66" s="122">
        <f t="shared" si="27"/>
        <v>4.4824561458478157E-2</v>
      </c>
      <c r="O66" s="122">
        <f t="shared" si="27"/>
        <v>4.3741256492585263E-2</v>
      </c>
      <c r="P66" s="122">
        <f t="shared" si="27"/>
        <v>5.0379038043947492E-2</v>
      </c>
      <c r="Q66" s="122">
        <f t="shared" si="27"/>
        <v>5.0715846928043727E-2</v>
      </c>
      <c r="R66" s="122">
        <f t="shared" si="27"/>
        <v>5.0807558040218526E-2</v>
      </c>
      <c r="S66" s="122">
        <f t="shared" si="27"/>
        <v>4.8535262369446559E-2</v>
      </c>
      <c r="T66" s="122">
        <f t="shared" si="27"/>
        <v>4.5770334540133621E-2</v>
      </c>
      <c r="U66" s="122">
        <f t="shared" si="27"/>
        <v>4.4019637621281645E-2</v>
      </c>
      <c r="V66" s="122">
        <f t="shared" si="27"/>
        <v>4.0662614837037994E-2</v>
      </c>
      <c r="W66" s="122">
        <f t="shared" si="27"/>
        <v>3.4741952677161035E-2</v>
      </c>
      <c r="DA66" s="130" t="s">
        <v>1631</v>
      </c>
    </row>
    <row r="67" spans="1:105" ht="12" customHeight="1" x14ac:dyDescent="0.25">
      <c r="A67" s="97" t="s">
        <v>53</v>
      </c>
      <c r="B67" s="98">
        <v>1.4455616752132312E-2</v>
      </c>
      <c r="C67" s="98">
        <v>1.3383536023130499E-2</v>
      </c>
      <c r="D67" s="98">
        <v>1.5979115178439213E-2</v>
      </c>
      <c r="E67" s="98">
        <v>1.7502092223285491E-2</v>
      </c>
      <c r="F67" s="98">
        <v>2.0181257866877123E-2</v>
      </c>
      <c r="G67" s="98">
        <v>2.2647928836036502E-2</v>
      </c>
      <c r="H67" s="98">
        <v>2.8400885300019853E-2</v>
      </c>
      <c r="I67" s="98">
        <v>3.1953268564909786E-2</v>
      </c>
      <c r="J67" s="98">
        <v>3.4932880511855509E-2</v>
      </c>
      <c r="K67" s="98">
        <v>3.5917396103568991E-2</v>
      </c>
      <c r="L67" s="98">
        <v>3.9508429246669266E-2</v>
      </c>
      <c r="M67" s="98">
        <v>3.8454043259626904E-2</v>
      </c>
      <c r="N67" s="98">
        <v>4.4824561458478157E-2</v>
      </c>
      <c r="O67" s="98">
        <v>4.3741256492585263E-2</v>
      </c>
      <c r="P67" s="98">
        <v>5.0379038043947492E-2</v>
      </c>
      <c r="Q67" s="98">
        <v>5.0715846928043727E-2</v>
      </c>
      <c r="R67" s="98">
        <v>5.0807558040218526E-2</v>
      </c>
      <c r="S67" s="98">
        <v>4.8535262369446559E-2</v>
      </c>
      <c r="T67" s="98">
        <v>4.5770334540133621E-2</v>
      </c>
      <c r="U67" s="98">
        <v>4.4019637621281645E-2</v>
      </c>
      <c r="V67" s="98">
        <v>4.0662614837037994E-2</v>
      </c>
      <c r="W67" s="98">
        <v>3.4741952677161035E-2</v>
      </c>
      <c r="DA67" s="63" t="s">
        <v>1632</v>
      </c>
    </row>
    <row r="68" spans="1:105" ht="12" customHeight="1" x14ac:dyDescent="0.25">
      <c r="A68" s="121" t="s">
        <v>55</v>
      </c>
      <c r="B68" s="122">
        <v>73.523380829536109</v>
      </c>
      <c r="C68" s="122">
        <v>75.291594970470769</v>
      </c>
      <c r="D68" s="122">
        <v>76.005666967132811</v>
      </c>
      <c r="E68" s="122">
        <v>79.277303105402893</v>
      </c>
      <c r="F68" s="122">
        <v>87.617991869623268</v>
      </c>
      <c r="G68" s="122">
        <v>82.285584683736474</v>
      </c>
      <c r="H68" s="122">
        <v>84.36337543701012</v>
      </c>
      <c r="I68" s="122">
        <v>83.823808929817545</v>
      </c>
      <c r="J68" s="122">
        <v>92.507559407436233</v>
      </c>
      <c r="K68" s="122">
        <v>93.434751093033597</v>
      </c>
      <c r="L68" s="122">
        <v>103.08178239989785</v>
      </c>
      <c r="M68" s="122">
        <v>96.605385226484415</v>
      </c>
      <c r="N68" s="122">
        <v>111.21910107445122</v>
      </c>
      <c r="O68" s="122">
        <v>112.09548929216493</v>
      </c>
      <c r="P68" s="122">
        <v>107.93280504909629</v>
      </c>
      <c r="Q68" s="122">
        <v>106.4030759046579</v>
      </c>
      <c r="R68" s="122">
        <v>107.92003228756043</v>
      </c>
      <c r="S68" s="122">
        <v>113.18153747194812</v>
      </c>
      <c r="T68" s="122">
        <v>117.48953789704484</v>
      </c>
      <c r="U68" s="122">
        <v>116.96596649966824</v>
      </c>
      <c r="V68" s="122">
        <v>114.253663918204</v>
      </c>
      <c r="W68" s="122">
        <v>114.53552189451734</v>
      </c>
      <c r="DA68" s="130" t="s">
        <v>1633</v>
      </c>
    </row>
    <row r="69" spans="1:105" ht="12" customHeight="1" x14ac:dyDescent="0.25">
      <c r="A69" s="97" t="s">
        <v>134</v>
      </c>
      <c r="B69" s="98">
        <v>71.712410377563074</v>
      </c>
      <c r="C69" s="98">
        <v>73.525283968090548</v>
      </c>
      <c r="D69" s="98">
        <v>74.274646933526995</v>
      </c>
      <c r="E69" s="98">
        <v>77.602887794591155</v>
      </c>
      <c r="F69" s="98">
        <v>85.871695597907689</v>
      </c>
      <c r="G69" s="98">
        <v>80.629127866940891</v>
      </c>
      <c r="H69" s="98">
        <v>82.665713997543151</v>
      </c>
      <c r="I69" s="98">
        <v>82.08379232259162</v>
      </c>
      <c r="J69" s="98">
        <v>90.731940729669688</v>
      </c>
      <c r="K69" s="98">
        <v>92.857889848690078</v>
      </c>
      <c r="L69" s="98">
        <v>100.93220416217584</v>
      </c>
      <c r="M69" s="98">
        <v>94.053896105762888</v>
      </c>
      <c r="N69" s="98">
        <v>108.13203482680386</v>
      </c>
      <c r="O69" s="98">
        <v>108.82492641846274</v>
      </c>
      <c r="P69" s="98">
        <v>104.62426319449654</v>
      </c>
      <c r="Q69" s="98">
        <v>103.0638838051065</v>
      </c>
      <c r="R69" s="98">
        <v>104.47090286473009</v>
      </c>
      <c r="S69" s="98">
        <v>109.54697193889962</v>
      </c>
      <c r="T69" s="98">
        <v>113.76186098141676</v>
      </c>
      <c r="U69" s="98">
        <v>113.3452515285941</v>
      </c>
      <c r="V69" s="98">
        <v>110.83483150798153</v>
      </c>
      <c r="W69" s="98">
        <v>111.26117662011542</v>
      </c>
      <c r="DA69" s="63" t="s">
        <v>1634</v>
      </c>
    </row>
    <row r="70" spans="1:105" ht="12" customHeight="1" x14ac:dyDescent="0.25">
      <c r="A70" s="97" t="s">
        <v>133</v>
      </c>
      <c r="B70" s="98">
        <v>5.8541327234612681E-3</v>
      </c>
      <c r="C70" s="98">
        <v>6.3242878050070693E-3</v>
      </c>
      <c r="D70" s="98">
        <v>8.4133411928215933E-3</v>
      </c>
      <c r="E70" s="98">
        <v>1.2439363732133953E-2</v>
      </c>
      <c r="F70" s="98">
        <v>1.8096937347943313E-2</v>
      </c>
      <c r="G70" s="98">
        <v>2.6607716282408961E-2</v>
      </c>
      <c r="H70" s="98">
        <v>3.6146353579345043E-2</v>
      </c>
      <c r="I70" s="98">
        <v>7.6614999932212477E-2</v>
      </c>
      <c r="J70" s="98">
        <v>0.18917097722408979</v>
      </c>
      <c r="K70" s="98">
        <v>0.32422567744110997</v>
      </c>
      <c r="L70" s="98">
        <v>0.52743941997692978</v>
      </c>
      <c r="M70" s="98">
        <v>0.50306112988152507</v>
      </c>
      <c r="N70" s="98">
        <v>0.68161194605585362</v>
      </c>
      <c r="O70" s="98">
        <v>0.74976191342696896</v>
      </c>
      <c r="P70" s="98">
        <v>0.73785464514883914</v>
      </c>
      <c r="Q70" s="98">
        <v>0.76677202921420007</v>
      </c>
      <c r="R70" s="98">
        <v>0.80374737019417686</v>
      </c>
      <c r="S70" s="98">
        <v>0.88287035685252213</v>
      </c>
      <c r="T70" s="98">
        <v>0.9524584882620839</v>
      </c>
      <c r="U70" s="98">
        <v>0.95963569586886299</v>
      </c>
      <c r="V70" s="98">
        <v>0.90542339066721023</v>
      </c>
      <c r="W70" s="98">
        <v>0.91608188638229859</v>
      </c>
      <c r="DA70" s="63" t="s">
        <v>1635</v>
      </c>
    </row>
    <row r="71" spans="1:105" ht="12" customHeight="1" x14ac:dyDescent="0.25">
      <c r="A71" s="100" t="s">
        <v>217</v>
      </c>
      <c r="B71" s="101">
        <v>5.090736614507538E-3</v>
      </c>
      <c r="C71" s="101">
        <v>5.4917840699728483E-3</v>
      </c>
      <c r="D71" s="101">
        <v>7.2524637444085294E-3</v>
      </c>
      <c r="E71" s="101">
        <v>1.0680201693285547E-2</v>
      </c>
      <c r="F71" s="101">
        <v>1.5505768788278496E-2</v>
      </c>
      <c r="G71" s="101">
        <v>2.270199195297945E-2</v>
      </c>
      <c r="H71" s="101">
        <v>3.0944531839211562E-2</v>
      </c>
      <c r="I71" s="101">
        <v>6.5256777036986985E-2</v>
      </c>
      <c r="J71" s="101">
        <v>0.15989589117633457</v>
      </c>
      <c r="K71" s="101">
        <v>0.27338483549027393</v>
      </c>
      <c r="L71" s="101">
        <v>0.44489323983779905</v>
      </c>
      <c r="M71" s="101">
        <v>0.42535207039573347</v>
      </c>
      <c r="N71" s="101">
        <v>0.57423484688777382</v>
      </c>
      <c r="O71" s="101">
        <v>0.63016476511499575</v>
      </c>
      <c r="P71" s="101">
        <v>0.61917823353244561</v>
      </c>
      <c r="Q71" s="101">
        <v>0.64105053395517597</v>
      </c>
      <c r="R71" s="101">
        <v>0.66883210175728902</v>
      </c>
      <c r="S71" s="101">
        <v>0.73196784892868538</v>
      </c>
      <c r="T71" s="101">
        <v>0.78484102603334172</v>
      </c>
      <c r="U71" s="101">
        <v>0.78695700515759093</v>
      </c>
      <c r="V71" s="101">
        <v>0.74805445415098659</v>
      </c>
      <c r="W71" s="101">
        <v>0.75552348605596142</v>
      </c>
      <c r="DA71" s="131" t="s">
        <v>1636</v>
      </c>
    </row>
    <row r="72" spans="1:105" ht="12" customHeight="1" x14ac:dyDescent="0.25">
      <c r="A72" s="103" t="s">
        <v>52</v>
      </c>
      <c r="B72" s="104">
        <v>7.6339610895372978E-4</v>
      </c>
      <c r="C72" s="104">
        <v>8.3250373503422116E-4</v>
      </c>
      <c r="D72" s="104">
        <v>1.1608774484130641E-3</v>
      </c>
      <c r="E72" s="104">
        <v>1.7591620388484057E-3</v>
      </c>
      <c r="F72" s="104">
        <v>2.5911685596648163E-3</v>
      </c>
      <c r="G72" s="104">
        <v>3.9057243294295125E-3</v>
      </c>
      <c r="H72" s="104">
        <v>5.2018217401334794E-3</v>
      </c>
      <c r="I72" s="104">
        <v>1.1358222895225489E-2</v>
      </c>
      <c r="J72" s="104">
        <v>2.9275086047755222E-2</v>
      </c>
      <c r="K72" s="104">
        <v>5.084084195083606E-2</v>
      </c>
      <c r="L72" s="104">
        <v>8.2546180139130731E-2</v>
      </c>
      <c r="M72" s="104">
        <v>7.7709059485791612E-2</v>
      </c>
      <c r="N72" s="104">
        <v>0.10737709916807976</v>
      </c>
      <c r="O72" s="104">
        <v>0.11959714831197321</v>
      </c>
      <c r="P72" s="104">
        <v>0.11867641161639354</v>
      </c>
      <c r="Q72" s="104">
        <v>0.12572149525902412</v>
      </c>
      <c r="R72" s="104">
        <v>0.13491526843688778</v>
      </c>
      <c r="S72" s="104">
        <v>0.15090250792383672</v>
      </c>
      <c r="T72" s="104">
        <v>0.16761746222874213</v>
      </c>
      <c r="U72" s="104">
        <v>0.17267869071127209</v>
      </c>
      <c r="V72" s="104">
        <v>0.15736893651622358</v>
      </c>
      <c r="W72" s="104">
        <v>0.16055840032633711</v>
      </c>
      <c r="DA72" s="132" t="s">
        <v>1637</v>
      </c>
    </row>
    <row r="73" spans="1:105" ht="12" customHeight="1" x14ac:dyDescent="0.25">
      <c r="A73" s="106" t="s">
        <v>122</v>
      </c>
      <c r="B73" s="101">
        <v>1.7900168514234995</v>
      </c>
      <c r="C73" s="101">
        <v>1.7448304762482021</v>
      </c>
      <c r="D73" s="101">
        <v>1.7008100842863307</v>
      </c>
      <c r="E73" s="101">
        <v>1.6336581482268824</v>
      </c>
      <c r="F73" s="101">
        <v>1.6908188166073634</v>
      </c>
      <c r="G73" s="101">
        <v>1.5751495074983741</v>
      </c>
      <c r="H73" s="101">
        <v>1.5873371844787441</v>
      </c>
      <c r="I73" s="101">
        <v>1.5033150041027821</v>
      </c>
      <c r="J73" s="101">
        <v>1.3973162874676028</v>
      </c>
      <c r="K73" s="101">
        <v>0.13231546745679251</v>
      </c>
      <c r="L73" s="101">
        <v>0.13096091752508499</v>
      </c>
      <c r="M73" s="101">
        <v>0.33157712692031865</v>
      </c>
      <c r="N73" s="101">
        <v>0.57617134684544602</v>
      </c>
      <c r="O73" s="101">
        <v>0.63383847214108069</v>
      </c>
      <c r="P73" s="101">
        <v>0.63281476260617542</v>
      </c>
      <c r="Q73" s="101">
        <v>0.56758375587865051</v>
      </c>
      <c r="R73" s="101">
        <v>0.56935322271937172</v>
      </c>
      <c r="S73" s="101">
        <v>0.62958836327568157</v>
      </c>
      <c r="T73" s="101">
        <v>0.73175230220430443</v>
      </c>
      <c r="U73" s="101">
        <v>0.68518288567221353</v>
      </c>
      <c r="V73" s="101">
        <v>0.60108215040701884</v>
      </c>
      <c r="W73" s="101">
        <v>0.58092445721470876</v>
      </c>
      <c r="DA73" s="131" t="s">
        <v>1638</v>
      </c>
    </row>
    <row r="74" spans="1:105" ht="12" customHeight="1" x14ac:dyDescent="0.25">
      <c r="A74" s="107" t="s">
        <v>121</v>
      </c>
      <c r="B74" s="104">
        <v>1.5099467826081729E-2</v>
      </c>
      <c r="C74" s="104">
        <v>1.5156238327027737E-2</v>
      </c>
      <c r="D74" s="104">
        <v>2.1796608126661201E-2</v>
      </c>
      <c r="E74" s="104">
        <v>2.8317798852722422E-2</v>
      </c>
      <c r="F74" s="104">
        <v>3.738051776026724E-2</v>
      </c>
      <c r="G74" s="104">
        <v>5.4699593014789091E-2</v>
      </c>
      <c r="H74" s="104">
        <v>7.4177901408885874E-2</v>
      </c>
      <c r="I74" s="104">
        <v>0.16008660319092322</v>
      </c>
      <c r="J74" s="104">
        <v>0.18913141307485359</v>
      </c>
      <c r="K74" s="104">
        <v>0.12032009944562663</v>
      </c>
      <c r="L74" s="104">
        <v>1.4911779002199927</v>
      </c>
      <c r="M74" s="104">
        <v>1.7168508639196784</v>
      </c>
      <c r="N74" s="104">
        <v>1.8292829547460594</v>
      </c>
      <c r="O74" s="104">
        <v>1.8869624881341469</v>
      </c>
      <c r="P74" s="104">
        <v>1.937872446844737</v>
      </c>
      <c r="Q74" s="104">
        <v>2.0048363144585561</v>
      </c>
      <c r="R74" s="104">
        <v>2.0760288299167899</v>
      </c>
      <c r="S74" s="104">
        <v>2.1221068129202894</v>
      </c>
      <c r="T74" s="104">
        <v>2.0434661251617028</v>
      </c>
      <c r="U74" s="104">
        <v>1.9758963895330421</v>
      </c>
      <c r="V74" s="104">
        <v>1.9123268691482327</v>
      </c>
      <c r="W74" s="104">
        <v>1.7773389308049226</v>
      </c>
      <c r="DA74" s="132" t="s">
        <v>1639</v>
      </c>
    </row>
    <row r="75" spans="1:105" ht="12" customHeight="1" x14ac:dyDescent="0.25">
      <c r="A75" s="108" t="s">
        <v>53</v>
      </c>
      <c r="B75" s="98">
        <v>1.2794277477131192E-2</v>
      </c>
      <c r="C75" s="98">
        <v>1.2841429639905125E-2</v>
      </c>
      <c r="D75" s="98">
        <v>1.8362521658864213E-2</v>
      </c>
      <c r="E75" s="98">
        <v>2.3833136222766393E-2</v>
      </c>
      <c r="F75" s="98">
        <v>3.1459139558071614E-2</v>
      </c>
      <c r="G75" s="98">
        <v>4.5926158248160084E-2</v>
      </c>
      <c r="H75" s="98">
        <v>6.2601048532990658E-2</v>
      </c>
      <c r="I75" s="98">
        <v>0.13474086381083503</v>
      </c>
      <c r="J75" s="98">
        <v>0.15830006450514994</v>
      </c>
      <c r="K75" s="98">
        <v>0.10059670599043519</v>
      </c>
      <c r="L75" s="98">
        <v>1.2474163262086004</v>
      </c>
      <c r="M75" s="98">
        <v>1.4405682162935014</v>
      </c>
      <c r="N75" s="98">
        <v>1.5314162951067143</v>
      </c>
      <c r="O75" s="98">
        <v>1.5779764853917289</v>
      </c>
      <c r="P75" s="98">
        <v>1.6182708122348832</v>
      </c>
      <c r="Q75" s="98">
        <v>1.6673972122029881</v>
      </c>
      <c r="R75" s="98">
        <v>1.71678015159431</v>
      </c>
      <c r="S75" s="98">
        <v>1.7465715339576271</v>
      </c>
      <c r="T75" s="98">
        <v>1.6674569899804095</v>
      </c>
      <c r="U75" s="98">
        <v>1.6061261369357884</v>
      </c>
      <c r="V75" s="98">
        <v>1.5668613500556621</v>
      </c>
      <c r="W75" s="98">
        <v>1.4577085382815644</v>
      </c>
      <c r="DA75" s="63" t="s">
        <v>1640</v>
      </c>
    </row>
    <row r="76" spans="1:105" ht="12" customHeight="1" x14ac:dyDescent="0.25">
      <c r="A76" s="108" t="s">
        <v>52</v>
      </c>
      <c r="B76" s="98">
        <v>2.3051903489505372E-3</v>
      </c>
      <c r="C76" s="98">
        <v>2.3148086871226116E-3</v>
      </c>
      <c r="D76" s="98">
        <v>3.4340864677969885E-3</v>
      </c>
      <c r="E76" s="98">
        <v>4.4846626299560296E-3</v>
      </c>
      <c r="F76" s="98">
        <v>5.9213782021956271E-3</v>
      </c>
      <c r="G76" s="98">
        <v>8.7734347666290034E-3</v>
      </c>
      <c r="H76" s="98">
        <v>1.1576852875895213E-2</v>
      </c>
      <c r="I76" s="98">
        <v>2.5345739380088182E-2</v>
      </c>
      <c r="J76" s="98">
        <v>3.0831348569703654E-2</v>
      </c>
      <c r="K76" s="98">
        <v>1.9723393455191442E-2</v>
      </c>
      <c r="L76" s="98">
        <v>0.24376157401139237</v>
      </c>
      <c r="M76" s="98">
        <v>0.27628264762617694</v>
      </c>
      <c r="N76" s="98">
        <v>0.29786665963934511</v>
      </c>
      <c r="O76" s="98">
        <v>0.30898600274241805</v>
      </c>
      <c r="P76" s="98">
        <v>0.31960163460985386</v>
      </c>
      <c r="Q76" s="98">
        <v>0.337439102255568</v>
      </c>
      <c r="R76" s="98">
        <v>0.35924867832247998</v>
      </c>
      <c r="S76" s="98">
        <v>0.37553527896266242</v>
      </c>
      <c r="T76" s="98">
        <v>0.37600913518129331</v>
      </c>
      <c r="U76" s="98">
        <v>0.36977025259725366</v>
      </c>
      <c r="V76" s="98">
        <v>0.34546551909257051</v>
      </c>
      <c r="W76" s="98">
        <v>0.31963039252335806</v>
      </c>
      <c r="DA76" s="63" t="s">
        <v>1641</v>
      </c>
    </row>
    <row r="77" spans="1:105" ht="12" customHeight="1" x14ac:dyDescent="0.25">
      <c r="A77" s="121" t="s">
        <v>54</v>
      </c>
      <c r="B77" s="122">
        <v>11.500943881804378</v>
      </c>
      <c r="C77" s="122">
        <v>11.899300668010223</v>
      </c>
      <c r="D77" s="122">
        <v>12.231825836571517</v>
      </c>
      <c r="E77" s="122">
        <v>13.49764549895529</v>
      </c>
      <c r="F77" s="122">
        <v>14.669533618469185</v>
      </c>
      <c r="G77" s="122">
        <v>14.22639949202204</v>
      </c>
      <c r="H77" s="122">
        <v>14.667983532105197</v>
      </c>
      <c r="I77" s="122">
        <v>14.794759893544178</v>
      </c>
      <c r="J77" s="122">
        <v>15.239572749571339</v>
      </c>
      <c r="K77" s="122">
        <v>14.969864758708445</v>
      </c>
      <c r="L77" s="122">
        <v>16.354785895200568</v>
      </c>
      <c r="M77" s="122">
        <v>16.60731551228892</v>
      </c>
      <c r="N77" s="122">
        <v>17.197877372953638</v>
      </c>
      <c r="O77" s="122">
        <v>17.442197249897649</v>
      </c>
      <c r="P77" s="122">
        <v>17.796833228257448</v>
      </c>
      <c r="Q77" s="122">
        <v>17.833867727809615</v>
      </c>
      <c r="R77" s="122">
        <v>17.886909149514359</v>
      </c>
      <c r="S77" s="122">
        <v>18.554816003699187</v>
      </c>
      <c r="T77" s="122">
        <v>19.035281805656545</v>
      </c>
      <c r="U77" s="122">
        <v>19.02252296405802</v>
      </c>
      <c r="V77" s="122">
        <v>19.03376025760965</v>
      </c>
      <c r="W77" s="122">
        <v>19.311596649260796</v>
      </c>
      <c r="DA77" s="130" t="s">
        <v>1642</v>
      </c>
    </row>
    <row r="78" spans="1:105" ht="12" customHeight="1" x14ac:dyDescent="0.25">
      <c r="A78" s="97" t="s">
        <v>192</v>
      </c>
      <c r="B78" s="98">
        <v>8.6576930522397575</v>
      </c>
      <c r="C78" s="98">
        <v>9.0330577094438365</v>
      </c>
      <c r="D78" s="98">
        <v>9.1939376006163887</v>
      </c>
      <c r="E78" s="98">
        <v>10.245514129400235</v>
      </c>
      <c r="F78" s="98">
        <v>11.22368587045476</v>
      </c>
      <c r="G78" s="98">
        <v>10.757538193589465</v>
      </c>
      <c r="H78" s="98">
        <v>11.160045964959043</v>
      </c>
      <c r="I78" s="98">
        <v>11.166695700840027</v>
      </c>
      <c r="J78" s="98">
        <v>11.616820689348799</v>
      </c>
      <c r="K78" s="98">
        <v>11.548403858880926</v>
      </c>
      <c r="L78" s="98">
        <v>12.659953952829195</v>
      </c>
      <c r="M78" s="98">
        <v>12.779263213157137</v>
      </c>
      <c r="N78" s="98">
        <v>12.721997696561933</v>
      </c>
      <c r="O78" s="98">
        <v>12.863711422426618</v>
      </c>
      <c r="P78" s="98">
        <v>12.919368437021381</v>
      </c>
      <c r="Q78" s="98">
        <v>13.016552020636325</v>
      </c>
      <c r="R78" s="98">
        <v>13.201251552498348</v>
      </c>
      <c r="S78" s="98">
        <v>13.917144358459927</v>
      </c>
      <c r="T78" s="98">
        <v>14.400878952899637</v>
      </c>
      <c r="U78" s="98">
        <v>14.433218687302979</v>
      </c>
      <c r="V78" s="98">
        <v>14.394215152383707</v>
      </c>
      <c r="W78" s="98">
        <v>14.52202159166908</v>
      </c>
      <c r="DA78" s="63" t="s">
        <v>1643</v>
      </c>
    </row>
    <row r="79" spans="1:105" ht="12" customHeight="1" x14ac:dyDescent="0.25">
      <c r="A79" s="109" t="s">
        <v>120</v>
      </c>
      <c r="B79" s="33">
        <v>2.8432508295646204</v>
      </c>
      <c r="C79" s="33">
        <v>2.866242958566386</v>
      </c>
      <c r="D79" s="33">
        <v>3.0378882359551285</v>
      </c>
      <c r="E79" s="33">
        <v>3.2521313695550549</v>
      </c>
      <c r="F79" s="33">
        <v>3.4458477480144243</v>
      </c>
      <c r="G79" s="33">
        <v>3.4688612984325755</v>
      </c>
      <c r="H79" s="33">
        <v>3.5079375671461532</v>
      </c>
      <c r="I79" s="33">
        <v>3.6280641927041515</v>
      </c>
      <c r="J79" s="33">
        <v>3.6227520602225405</v>
      </c>
      <c r="K79" s="33">
        <v>3.4214608998275184</v>
      </c>
      <c r="L79" s="33">
        <v>3.6948319423713718</v>
      </c>
      <c r="M79" s="33">
        <v>3.8280522991317829</v>
      </c>
      <c r="N79" s="33">
        <v>4.4758796763917053</v>
      </c>
      <c r="O79" s="33">
        <v>4.5784858274710301</v>
      </c>
      <c r="P79" s="33">
        <v>4.8774647912360658</v>
      </c>
      <c r="Q79" s="33">
        <v>4.8173157071732886</v>
      </c>
      <c r="R79" s="33">
        <v>4.685657597016009</v>
      </c>
      <c r="S79" s="33">
        <v>4.6376716452392586</v>
      </c>
      <c r="T79" s="33">
        <v>4.6344028527569066</v>
      </c>
      <c r="U79" s="33">
        <v>4.5893042767550387</v>
      </c>
      <c r="V79" s="33">
        <v>4.6395451052259418</v>
      </c>
      <c r="W79" s="33">
        <v>4.7895750575917146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18.00984319195295</v>
      </c>
      <c r="C81" s="117">
        <f t="shared" si="28"/>
        <v>17.213042947888017</v>
      </c>
      <c r="D81" s="117">
        <f t="shared" si="28"/>
        <v>17.046732147677591</v>
      </c>
      <c r="E81" s="117">
        <f t="shared" si="28"/>
        <v>16.064760769069245</v>
      </c>
      <c r="F81" s="117">
        <f t="shared" si="28"/>
        <v>15.756636889627121</v>
      </c>
      <c r="G81" s="117">
        <f t="shared" si="28"/>
        <v>16.721547183950079</v>
      </c>
      <c r="H81" s="117">
        <f t="shared" si="28"/>
        <v>17.635156283517272</v>
      </c>
      <c r="I81" s="117">
        <f t="shared" si="28"/>
        <v>24.257418816746728</v>
      </c>
      <c r="J81" s="117">
        <f t="shared" si="28"/>
        <v>21.564458140494395</v>
      </c>
      <c r="K81" s="117">
        <f t="shared" si="28"/>
        <v>27.978268358830878</v>
      </c>
      <c r="L81" s="117">
        <f t="shared" si="28"/>
        <v>28.064704587733839</v>
      </c>
      <c r="M81" s="117">
        <f t="shared" si="28"/>
        <v>23.674017808095819</v>
      </c>
      <c r="N81" s="117">
        <f t="shared" si="28"/>
        <v>29.227407839533178</v>
      </c>
      <c r="O81" s="117">
        <f t="shared" si="28"/>
        <v>30.073645864387299</v>
      </c>
      <c r="P81" s="117">
        <f t="shared" si="28"/>
        <v>28.190951963849749</v>
      </c>
      <c r="Q81" s="117">
        <f t="shared" si="28"/>
        <v>35.91393297740423</v>
      </c>
      <c r="R81" s="117">
        <f t="shared" ref="R81:V81" si="29">R82+R85+R87+R100</f>
        <v>36.671211116151056</v>
      </c>
      <c r="S81" s="117">
        <f t="shared" si="29"/>
        <v>30.478271734938946</v>
      </c>
      <c r="T81" s="117">
        <f t="shared" si="29"/>
        <v>31.782444140998322</v>
      </c>
      <c r="U81" s="117">
        <f t="shared" si="29"/>
        <v>27.21584464192825</v>
      </c>
      <c r="V81" s="117">
        <f t="shared" si="29"/>
        <v>27.58551733095392</v>
      </c>
      <c r="W81" s="117">
        <f t="shared" ref="W81" si="30">W82+W85+W87+W100</f>
        <v>27.964412354076888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14.830839849525653</v>
      </c>
      <c r="C82" s="122">
        <f t="shared" si="31"/>
        <v>14.359312102701583</v>
      </c>
      <c r="D82" s="122">
        <f t="shared" si="31"/>
        <v>14.216700186306188</v>
      </c>
      <c r="E82" s="122">
        <f t="shared" si="31"/>
        <v>13.586480746956134</v>
      </c>
      <c r="F82" s="122">
        <f t="shared" si="31"/>
        <v>13.349216546411622</v>
      </c>
      <c r="G82" s="122">
        <f t="shared" si="31"/>
        <v>14.33272264039435</v>
      </c>
      <c r="H82" s="122">
        <f t="shared" si="31"/>
        <v>15.123434672379192</v>
      </c>
      <c r="I82" s="122">
        <f t="shared" si="31"/>
        <v>20.786039344262853</v>
      </c>
      <c r="J82" s="122">
        <f t="shared" si="31"/>
        <v>18.37991735013545</v>
      </c>
      <c r="K82" s="122">
        <f t="shared" si="31"/>
        <v>23.761865939490026</v>
      </c>
      <c r="L82" s="122">
        <f t="shared" si="31"/>
        <v>23.950284183052471</v>
      </c>
      <c r="M82" s="122">
        <f t="shared" si="31"/>
        <v>19.33611263063387</v>
      </c>
      <c r="N82" s="122">
        <f t="shared" si="31"/>
        <v>23.858261228009223</v>
      </c>
      <c r="O82" s="122">
        <f t="shared" si="31"/>
        <v>24.474659480178246</v>
      </c>
      <c r="P82" s="122">
        <f t="shared" si="31"/>
        <v>22.342369938463641</v>
      </c>
      <c r="Q82" s="122">
        <f t="shared" si="31"/>
        <v>29.073018059165538</v>
      </c>
      <c r="R82" s="122">
        <f t="shared" ref="R82:V82" si="32">SUM(R83:R84)</f>
        <v>29.675736466458449</v>
      </c>
      <c r="S82" s="122">
        <f t="shared" si="32"/>
        <v>24.13598010493746</v>
      </c>
      <c r="T82" s="122">
        <f t="shared" si="32"/>
        <v>25.602106013122004</v>
      </c>
      <c r="U82" s="122">
        <f t="shared" si="32"/>
        <v>21.786973113307976</v>
      </c>
      <c r="V82" s="122">
        <f t="shared" si="32"/>
        <v>22.246994868015602</v>
      </c>
      <c r="W82" s="122">
        <f t="shared" ref="W82" si="33">SUM(W83:W84)</f>
        <v>22.427090323015069</v>
      </c>
      <c r="DA82" s="130" t="s">
        <v>1646</v>
      </c>
    </row>
    <row r="83" spans="1:105" ht="12" customHeight="1" x14ac:dyDescent="0.25">
      <c r="A83" s="97" t="s">
        <v>204</v>
      </c>
      <c r="B83" s="98">
        <v>14.765790245419826</v>
      </c>
      <c r="C83" s="98">
        <v>14.297844354700185</v>
      </c>
      <c r="D83" s="98">
        <v>14.156323853848427</v>
      </c>
      <c r="E83" s="98">
        <v>13.529609596634268</v>
      </c>
      <c r="F83" s="98">
        <v>13.293135121526593</v>
      </c>
      <c r="G83" s="98">
        <v>14.271085172387588</v>
      </c>
      <c r="H83" s="98">
        <v>15.056497462803987</v>
      </c>
      <c r="I83" s="98">
        <v>20.690051878299514</v>
      </c>
      <c r="J83" s="98">
        <v>18.292193361193213</v>
      </c>
      <c r="K83" s="98">
        <v>23.644749927549782</v>
      </c>
      <c r="L83" s="98">
        <v>23.830198962813544</v>
      </c>
      <c r="M83" s="98">
        <v>19.238516057788445</v>
      </c>
      <c r="N83" s="98">
        <v>23.734716933975236</v>
      </c>
      <c r="O83" s="98">
        <v>24.347484825154652</v>
      </c>
      <c r="P83" s="98">
        <v>22.227426793681726</v>
      </c>
      <c r="Q83" s="98">
        <v>28.921773191936577</v>
      </c>
      <c r="R83" s="98">
        <v>29.522556606477494</v>
      </c>
      <c r="S83" s="98">
        <v>24.012300563676316</v>
      </c>
      <c r="T83" s="98">
        <v>25.470316231967157</v>
      </c>
      <c r="U83" s="98">
        <v>21.675160026750731</v>
      </c>
      <c r="V83" s="98">
        <v>22.132430495844091</v>
      </c>
      <c r="W83" s="98">
        <v>22.309878666284511</v>
      </c>
      <c r="DA83" s="63" t="s">
        <v>1647</v>
      </c>
    </row>
    <row r="84" spans="1:105" ht="12" customHeight="1" x14ac:dyDescent="0.25">
      <c r="A84" s="97" t="s">
        <v>53</v>
      </c>
      <c r="B84" s="98">
        <v>6.5049604105826303E-2</v>
      </c>
      <c r="C84" s="98">
        <v>6.1467748001398405E-2</v>
      </c>
      <c r="D84" s="98">
        <v>6.037633245776039E-2</v>
      </c>
      <c r="E84" s="98">
        <v>5.6871150321865842E-2</v>
      </c>
      <c r="F84" s="98">
        <v>5.608142488502961E-2</v>
      </c>
      <c r="G84" s="98">
        <v>6.1637468006761648E-2</v>
      </c>
      <c r="H84" s="98">
        <v>6.6937209575205325E-2</v>
      </c>
      <c r="I84" s="98">
        <v>9.5987465963339208E-2</v>
      </c>
      <c r="J84" s="98">
        <v>8.7723988942237055E-2</v>
      </c>
      <c r="K84" s="98">
        <v>0.11711601194024494</v>
      </c>
      <c r="L84" s="98">
        <v>0.12008522023892694</v>
      </c>
      <c r="M84" s="98">
        <v>9.7596572845425555E-2</v>
      </c>
      <c r="N84" s="98">
        <v>0.12354429403398708</v>
      </c>
      <c r="O84" s="98">
        <v>0.12717465502359593</v>
      </c>
      <c r="P84" s="98">
        <v>0.11494314478191342</v>
      </c>
      <c r="Q84" s="98">
        <v>0.15124486722895977</v>
      </c>
      <c r="R84" s="98">
        <v>0.15317985998095468</v>
      </c>
      <c r="S84" s="98">
        <v>0.12367954126114433</v>
      </c>
      <c r="T84" s="98">
        <v>0.13178978115484638</v>
      </c>
      <c r="U84" s="98">
        <v>0.11181308655724508</v>
      </c>
      <c r="V84" s="98">
        <v>0.11456437217151254</v>
      </c>
      <c r="W84" s="98">
        <v>0.11721165673055657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5.0316867592628783E-4</v>
      </c>
      <c r="C85" s="122">
        <f t="shared" si="34"/>
        <v>4.6489597256828003E-4</v>
      </c>
      <c r="D85" s="122">
        <f t="shared" si="34"/>
        <v>5.1080364275315441E-4</v>
      </c>
      <c r="E85" s="122">
        <f t="shared" si="34"/>
        <v>4.8049049926423643E-4</v>
      </c>
      <c r="F85" s="122">
        <f t="shared" si="34"/>
        <v>4.5134335416410488E-4</v>
      </c>
      <c r="G85" s="122">
        <f t="shared" si="34"/>
        <v>4.8152558784172507E-4</v>
      </c>
      <c r="H85" s="122">
        <f t="shared" si="34"/>
        <v>6.7831909643420278E-4</v>
      </c>
      <c r="I85" s="122">
        <f t="shared" si="34"/>
        <v>1.0323195679782587E-3</v>
      </c>
      <c r="J85" s="122">
        <f t="shared" si="34"/>
        <v>1.3142947593548322E-3</v>
      </c>
      <c r="K85" s="122">
        <f t="shared" si="34"/>
        <v>1.5865778210963119E-3</v>
      </c>
      <c r="L85" s="122">
        <f t="shared" si="34"/>
        <v>1.9187006778709891E-3</v>
      </c>
      <c r="M85" s="122">
        <f t="shared" si="34"/>
        <v>2.0694619340904065E-3</v>
      </c>
      <c r="N85" s="122">
        <f t="shared" si="34"/>
        <v>2.4622702695260889E-3</v>
      </c>
      <c r="O85" s="122">
        <f t="shared" si="34"/>
        <v>2.5326330499669302E-3</v>
      </c>
      <c r="P85" s="122">
        <f t="shared" si="34"/>
        <v>3.0463921353445222E-3</v>
      </c>
      <c r="Q85" s="122">
        <f t="shared" si="34"/>
        <v>3.203106050772227E-3</v>
      </c>
      <c r="R85" s="122">
        <f t="shared" si="34"/>
        <v>3.3875949543406871E-3</v>
      </c>
      <c r="S85" s="122">
        <f t="shared" si="34"/>
        <v>3.2234290130780299E-3</v>
      </c>
      <c r="T85" s="122">
        <f t="shared" si="34"/>
        <v>2.8488590169540532E-3</v>
      </c>
      <c r="U85" s="122">
        <f t="shared" si="34"/>
        <v>2.5212517859026498E-3</v>
      </c>
      <c r="V85" s="122">
        <f t="shared" si="34"/>
        <v>1.9736281233627717E-3</v>
      </c>
      <c r="W85" s="122">
        <f t="shared" si="34"/>
        <v>1.3884425289865641E-3</v>
      </c>
      <c r="DA85" s="130" t="s">
        <v>1649</v>
      </c>
    </row>
    <row r="86" spans="1:105" ht="12" customHeight="1" x14ac:dyDescent="0.25">
      <c r="A86" s="97" t="s">
        <v>53</v>
      </c>
      <c r="B86" s="98">
        <v>5.0316867592628783E-4</v>
      </c>
      <c r="C86" s="98">
        <v>4.6489597256828003E-4</v>
      </c>
      <c r="D86" s="98">
        <v>5.1080364275315441E-4</v>
      </c>
      <c r="E86" s="98">
        <v>4.8049049926423643E-4</v>
      </c>
      <c r="F86" s="98">
        <v>4.5134335416410488E-4</v>
      </c>
      <c r="G86" s="98">
        <v>4.8152558784172507E-4</v>
      </c>
      <c r="H86" s="98">
        <v>6.7831909643420278E-4</v>
      </c>
      <c r="I86" s="98">
        <v>1.0323195679782587E-3</v>
      </c>
      <c r="J86" s="98">
        <v>1.3142947593548322E-3</v>
      </c>
      <c r="K86" s="98">
        <v>1.5865778210963119E-3</v>
      </c>
      <c r="L86" s="98">
        <v>1.9187006778709891E-3</v>
      </c>
      <c r="M86" s="98">
        <v>2.0694619340904065E-3</v>
      </c>
      <c r="N86" s="98">
        <v>2.4622702695260889E-3</v>
      </c>
      <c r="O86" s="98">
        <v>2.5326330499669302E-3</v>
      </c>
      <c r="P86" s="98">
        <v>3.0463921353445222E-3</v>
      </c>
      <c r="Q86" s="98">
        <v>3.203106050772227E-3</v>
      </c>
      <c r="R86" s="98">
        <v>3.3875949543406871E-3</v>
      </c>
      <c r="S86" s="98">
        <v>3.2234290130780299E-3</v>
      </c>
      <c r="T86" s="98">
        <v>2.8488590169540532E-3</v>
      </c>
      <c r="U86" s="98">
        <v>2.5212517859026498E-3</v>
      </c>
      <c r="V86" s="98">
        <v>1.9736281233627717E-3</v>
      </c>
      <c r="W86" s="98">
        <v>1.3884425289865641E-3</v>
      </c>
      <c r="DA86" s="63" t="s">
        <v>1650</v>
      </c>
    </row>
    <row r="87" spans="1:105" ht="12" customHeight="1" x14ac:dyDescent="0.25">
      <c r="A87" s="121" t="s">
        <v>55</v>
      </c>
      <c r="B87" s="122">
        <v>2.8373875057466669</v>
      </c>
      <c r="C87" s="122">
        <v>2.5295968423688318</v>
      </c>
      <c r="D87" s="122">
        <v>2.5178988902511414</v>
      </c>
      <c r="E87" s="122">
        <v>2.1795705147269175</v>
      </c>
      <c r="F87" s="122">
        <v>2.1131644608215079</v>
      </c>
      <c r="G87" s="122">
        <v>2.0782799059686057</v>
      </c>
      <c r="H87" s="122">
        <v>2.1701062895346284</v>
      </c>
      <c r="I87" s="122">
        <v>3.0497648691414883</v>
      </c>
      <c r="J87" s="122">
        <v>2.7377649198159872</v>
      </c>
      <c r="K87" s="122">
        <v>3.705916885707889</v>
      </c>
      <c r="L87" s="122">
        <v>3.5771700516464886</v>
      </c>
      <c r="M87" s="122">
        <v>3.7433695917489334</v>
      </c>
      <c r="N87" s="122">
        <v>4.6869917984683971</v>
      </c>
      <c r="O87" s="122">
        <v>4.873954169519207</v>
      </c>
      <c r="P87" s="122">
        <v>5.0326309517905692</v>
      </c>
      <c r="Q87" s="122">
        <v>5.9554510900450905</v>
      </c>
      <c r="R87" s="122">
        <v>6.1047349908511181</v>
      </c>
      <c r="S87" s="122">
        <v>5.5102074746727441</v>
      </c>
      <c r="T87" s="122">
        <v>5.4069447471371257</v>
      </c>
      <c r="U87" s="122">
        <v>4.7288813594298391</v>
      </c>
      <c r="V87" s="122">
        <v>4.6591081136862353</v>
      </c>
      <c r="W87" s="122">
        <v>4.8654734188824298</v>
      </c>
      <c r="DA87" s="130" t="s">
        <v>1651</v>
      </c>
    </row>
    <row r="88" spans="1:105" ht="12" customHeight="1" x14ac:dyDescent="0.25">
      <c r="A88" s="97" t="s">
        <v>132</v>
      </c>
      <c r="B88" s="98">
        <v>2.423866320275391</v>
      </c>
      <c r="C88" s="98">
        <v>2.1287225972353863</v>
      </c>
      <c r="D88" s="98">
        <v>2.1260357499299207</v>
      </c>
      <c r="E88" s="98">
        <v>1.8092682691648183</v>
      </c>
      <c r="F88" s="98">
        <v>1.7292362424189451</v>
      </c>
      <c r="G88" s="98">
        <v>1.6807091468701716</v>
      </c>
      <c r="H88" s="98">
        <v>1.7229478153318314</v>
      </c>
      <c r="I88" s="98">
        <v>2.5130454556327386</v>
      </c>
      <c r="J88" s="98">
        <v>2.1355451765209521</v>
      </c>
      <c r="K88" s="98">
        <v>3.0489023094399101</v>
      </c>
      <c r="L88" s="98">
        <v>2.8964500594642559</v>
      </c>
      <c r="M88" s="98">
        <v>3.0353904220228802</v>
      </c>
      <c r="N88" s="98">
        <v>3.820168078337788</v>
      </c>
      <c r="O88" s="98">
        <v>3.880408853069572</v>
      </c>
      <c r="P88" s="98">
        <v>3.9256540511508677</v>
      </c>
      <c r="Q88" s="98">
        <v>4.764337136318221</v>
      </c>
      <c r="R88" s="98">
        <v>4.8631812706984068</v>
      </c>
      <c r="S88" s="98">
        <v>4.3238749292275509</v>
      </c>
      <c r="T88" s="98">
        <v>4.279956767884447</v>
      </c>
      <c r="U88" s="98">
        <v>3.7580079366332759</v>
      </c>
      <c r="V88" s="98">
        <v>3.8359374783950497</v>
      </c>
      <c r="W88" s="98">
        <v>3.9872742720831278</v>
      </c>
      <c r="DA88" s="63" t="s">
        <v>1652</v>
      </c>
    </row>
    <row r="89" spans="1:105" ht="12" customHeight="1" x14ac:dyDescent="0.25">
      <c r="A89" s="97" t="s">
        <v>131</v>
      </c>
      <c r="B89" s="98">
        <v>3.2150956222785524E-4</v>
      </c>
      <c r="C89" s="98">
        <v>2.9516100374672705E-4</v>
      </c>
      <c r="D89" s="98">
        <v>3.0883572129470141E-4</v>
      </c>
      <c r="E89" s="98">
        <v>2.7870192908380464E-4</v>
      </c>
      <c r="F89" s="98">
        <v>2.7565202094208361E-4</v>
      </c>
      <c r="G89" s="98">
        <v>2.5741528540930273E-4</v>
      </c>
      <c r="H89" s="98">
        <v>6.0665637807617303E-4</v>
      </c>
      <c r="I89" s="98">
        <v>2.4640153644372984E-3</v>
      </c>
      <c r="J89" s="98">
        <v>3.5633542174647358E-3</v>
      </c>
      <c r="K89" s="98">
        <v>1.0795828712332499E-2</v>
      </c>
      <c r="L89" s="98">
        <v>1.3523256127734744E-2</v>
      </c>
      <c r="M89" s="98">
        <v>1.5509529302232913E-2</v>
      </c>
      <c r="N89" s="98">
        <v>2.4977480722680648E-2</v>
      </c>
      <c r="O89" s="98">
        <v>2.5953165715390761E-2</v>
      </c>
      <c r="P89" s="98">
        <v>2.6632571244462749E-2</v>
      </c>
      <c r="Q89" s="98">
        <v>3.8731170998818301E-2</v>
      </c>
      <c r="R89" s="98">
        <v>3.9872319570356397E-2</v>
      </c>
      <c r="S89" s="98">
        <v>3.7008314491193212E-2</v>
      </c>
      <c r="T89" s="98">
        <v>3.7256571220536903E-2</v>
      </c>
      <c r="U89" s="98">
        <v>3.3315478884214253E-2</v>
      </c>
      <c r="V89" s="98">
        <v>3.3619655596446529E-2</v>
      </c>
      <c r="W89" s="98">
        <v>3.3623627872838062E-2</v>
      </c>
      <c r="DA89" s="63" t="s">
        <v>1653</v>
      </c>
    </row>
    <row r="90" spans="1:105" ht="12" customHeight="1" x14ac:dyDescent="0.25">
      <c r="A90" s="100" t="s">
        <v>204</v>
      </c>
      <c r="B90" s="101">
        <v>2.8324513883429129E-4</v>
      </c>
      <c r="C90" s="101">
        <v>2.6021917362715444E-4</v>
      </c>
      <c r="D90" s="101">
        <v>2.7152261888982687E-4</v>
      </c>
      <c r="E90" s="101">
        <v>2.4509206850054809E-4</v>
      </c>
      <c r="F90" s="101">
        <v>2.4256554715819148E-4</v>
      </c>
      <c r="G90" s="101">
        <v>2.2631702771641106E-4</v>
      </c>
      <c r="H90" s="101">
        <v>5.2032805506600993E-4</v>
      </c>
      <c r="I90" s="101">
        <v>2.061737434908258E-3</v>
      </c>
      <c r="J90" s="101">
        <v>2.9579369204100511E-3</v>
      </c>
      <c r="K90" s="101">
        <v>8.9272986938838447E-3</v>
      </c>
      <c r="L90" s="101">
        <v>1.1184167747991655E-2</v>
      </c>
      <c r="M90" s="101">
        <v>1.2851903679638848E-2</v>
      </c>
      <c r="N90" s="101">
        <v>2.0609398692999031E-2</v>
      </c>
      <c r="O90" s="101">
        <v>2.1375453332093206E-2</v>
      </c>
      <c r="P90" s="101">
        <v>2.1897659036708574E-2</v>
      </c>
      <c r="Q90" s="101">
        <v>3.1688467961898927E-2</v>
      </c>
      <c r="R90" s="101">
        <v>3.2490841654703916E-2</v>
      </c>
      <c r="S90" s="101">
        <v>3.0118574164059182E-2</v>
      </c>
      <c r="T90" s="101">
        <v>3.0208513476019251E-2</v>
      </c>
      <c r="U90" s="101">
        <v>2.6935218043324115E-2</v>
      </c>
      <c r="V90" s="101">
        <v>2.7418784144359474E-2</v>
      </c>
      <c r="W90" s="101">
        <v>2.7438635149119005E-2</v>
      </c>
      <c r="DA90" s="131" t="s">
        <v>1654</v>
      </c>
    </row>
    <row r="91" spans="1:105" ht="12" customHeight="1" x14ac:dyDescent="0.25">
      <c r="A91" s="103" t="s">
        <v>52</v>
      </c>
      <c r="B91" s="104">
        <v>3.8264423393563974E-5</v>
      </c>
      <c r="C91" s="104">
        <v>3.4941830119572626E-5</v>
      </c>
      <c r="D91" s="104">
        <v>3.7313102404874551E-5</v>
      </c>
      <c r="E91" s="104">
        <v>3.3609860583256563E-5</v>
      </c>
      <c r="F91" s="104">
        <v>3.3086473783892118E-5</v>
      </c>
      <c r="G91" s="104">
        <v>3.1098257692891696E-5</v>
      </c>
      <c r="H91" s="104">
        <v>8.6328323010163123E-5</v>
      </c>
      <c r="I91" s="104">
        <v>4.0227792952904047E-4</v>
      </c>
      <c r="J91" s="104">
        <v>6.0541729705468447E-4</v>
      </c>
      <c r="K91" s="104">
        <v>1.8685300184486534E-3</v>
      </c>
      <c r="L91" s="104">
        <v>2.3390883797430881E-3</v>
      </c>
      <c r="M91" s="104">
        <v>2.657625622594066E-3</v>
      </c>
      <c r="N91" s="104">
        <v>4.3680820296816188E-3</v>
      </c>
      <c r="O91" s="104">
        <v>4.5777123832975546E-3</v>
      </c>
      <c r="P91" s="104">
        <v>4.7349122077541758E-3</v>
      </c>
      <c r="Q91" s="104">
        <v>7.0427030369193781E-3</v>
      </c>
      <c r="R91" s="104">
        <v>7.3814779156524835E-3</v>
      </c>
      <c r="S91" s="104">
        <v>6.8897403271340274E-3</v>
      </c>
      <c r="T91" s="104">
        <v>7.0480577445176532E-3</v>
      </c>
      <c r="U91" s="104">
        <v>6.380260840890134E-3</v>
      </c>
      <c r="V91" s="104">
        <v>6.2008714520870572E-3</v>
      </c>
      <c r="W91" s="104">
        <v>6.1849927237190598E-3</v>
      </c>
      <c r="DA91" s="132" t="s">
        <v>1655</v>
      </c>
    </row>
    <row r="92" spans="1:105" ht="12" customHeight="1" x14ac:dyDescent="0.25">
      <c r="A92" s="106" t="s">
        <v>124</v>
      </c>
      <c r="B92" s="101">
        <v>3.0501421199126057E-2</v>
      </c>
      <c r="C92" s="101">
        <v>3.0045077041602138E-2</v>
      </c>
      <c r="D92" s="101">
        <v>3.0788749526065588E-2</v>
      </c>
      <c r="E92" s="101">
        <v>3.0547818352452565E-2</v>
      </c>
      <c r="F92" s="101">
        <v>3.0900671287789189E-2</v>
      </c>
      <c r="G92" s="101">
        <v>3.3179191509246586E-2</v>
      </c>
      <c r="H92" s="101">
        <v>3.6087612254714213E-2</v>
      </c>
      <c r="I92" s="101">
        <v>4.3388754467284199E-2</v>
      </c>
      <c r="J92" s="101">
        <v>4.563160587734693E-2</v>
      </c>
      <c r="K92" s="101">
        <v>4.8031316015509598E-2</v>
      </c>
      <c r="L92" s="101">
        <v>4.982238267913245E-2</v>
      </c>
      <c r="M92" s="101">
        <v>5.2846768333994286E-2</v>
      </c>
      <c r="N92" s="101">
        <v>5.7219359866070352E-2</v>
      </c>
      <c r="O92" s="101">
        <v>7.6327839290283903E-2</v>
      </c>
      <c r="P92" s="101">
        <v>8.3693226939030405E-2</v>
      </c>
      <c r="Q92" s="101">
        <v>8.8543517625277096E-2</v>
      </c>
      <c r="R92" s="101">
        <v>0.11696044048606949</v>
      </c>
      <c r="S92" s="101">
        <v>0.11336086258740288</v>
      </c>
      <c r="T92" s="101">
        <v>0.10895321741454231</v>
      </c>
      <c r="U92" s="101">
        <v>9.2184128648215471E-2</v>
      </c>
      <c r="V92" s="101">
        <v>8.306629371310828E-2</v>
      </c>
      <c r="W92" s="101">
        <v>7.3079907888378981E-2</v>
      </c>
      <c r="DA92" s="131" t="s">
        <v>1656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1657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1658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1659</v>
      </c>
    </row>
    <row r="96" spans="1:105" ht="12" customHeight="1" x14ac:dyDescent="0.25">
      <c r="A96" s="106" t="s">
        <v>122</v>
      </c>
      <c r="B96" s="101">
        <v>0.379532237262518</v>
      </c>
      <c r="C96" s="101">
        <v>0.36745231475651086</v>
      </c>
      <c r="D96" s="101">
        <v>0.35622451079187351</v>
      </c>
      <c r="E96" s="101">
        <v>0.33368140934031565</v>
      </c>
      <c r="F96" s="101">
        <v>0.34509786775754381</v>
      </c>
      <c r="G96" s="101">
        <v>0.35016501189722249</v>
      </c>
      <c r="H96" s="101">
        <v>0.38981864030511248</v>
      </c>
      <c r="I96" s="101">
        <v>0.4183472416003769</v>
      </c>
      <c r="J96" s="101">
        <v>0.40121179934687123</v>
      </c>
      <c r="K96" s="101">
        <v>0.35564237445356639</v>
      </c>
      <c r="L96" s="101">
        <v>0.30156832477548917</v>
      </c>
      <c r="M96" s="101">
        <v>0.2870786363917856</v>
      </c>
      <c r="N96" s="101">
        <v>0.3723957567470918</v>
      </c>
      <c r="O96" s="101">
        <v>0.38008082346103755</v>
      </c>
      <c r="P96" s="101">
        <v>0.36308180746284296</v>
      </c>
      <c r="Q96" s="101">
        <v>0.32760213328726223</v>
      </c>
      <c r="R96" s="101">
        <v>0.32208815304706923</v>
      </c>
      <c r="S96" s="101">
        <v>0.30101774816201898</v>
      </c>
      <c r="T96" s="101">
        <v>0.2692383736458816</v>
      </c>
      <c r="U96" s="101">
        <v>0.20962398448627431</v>
      </c>
      <c r="V96" s="101">
        <v>0.14351973319053443</v>
      </c>
      <c r="W96" s="101">
        <v>0.16951533757579429</v>
      </c>
      <c r="DA96" s="131" t="s">
        <v>1660</v>
      </c>
    </row>
    <row r="97" spans="1:105" ht="12" customHeight="1" x14ac:dyDescent="0.25">
      <c r="A97" s="107" t="s">
        <v>121</v>
      </c>
      <c r="B97" s="104">
        <v>3.166017447404234E-3</v>
      </c>
      <c r="C97" s="104">
        <v>3.0816923315858938E-3</v>
      </c>
      <c r="D97" s="104">
        <v>4.5410442819870684E-3</v>
      </c>
      <c r="E97" s="104">
        <v>5.7943159402471063E-3</v>
      </c>
      <c r="F97" s="104">
        <v>7.6540273362874361E-3</v>
      </c>
      <c r="G97" s="104">
        <v>1.3969140406555759E-2</v>
      </c>
      <c r="H97" s="104">
        <v>2.0645565264893813E-2</v>
      </c>
      <c r="I97" s="104">
        <v>7.2519402076651321E-2</v>
      </c>
      <c r="J97" s="104">
        <v>0.1518129838533521</v>
      </c>
      <c r="K97" s="104">
        <v>0.2425450570865702</v>
      </c>
      <c r="L97" s="104">
        <v>0.315806028599876</v>
      </c>
      <c r="M97" s="104">
        <v>0.35254423569804011</v>
      </c>
      <c r="N97" s="104">
        <v>0.41223112279476631</v>
      </c>
      <c r="O97" s="104">
        <v>0.51118348798292201</v>
      </c>
      <c r="P97" s="104">
        <v>0.63356929499336656</v>
      </c>
      <c r="Q97" s="104">
        <v>0.73623713181551265</v>
      </c>
      <c r="R97" s="104">
        <v>0.76263280704921566</v>
      </c>
      <c r="S97" s="104">
        <v>0.7349456202045781</v>
      </c>
      <c r="T97" s="104">
        <v>0.71153981697171786</v>
      </c>
      <c r="U97" s="104">
        <v>0.63574983077785929</v>
      </c>
      <c r="V97" s="104">
        <v>0.56296495279109671</v>
      </c>
      <c r="W97" s="104">
        <v>0.60198027346229122</v>
      </c>
      <c r="DA97" s="132" t="s">
        <v>1661</v>
      </c>
    </row>
    <row r="98" spans="1:105" ht="12" customHeight="1" x14ac:dyDescent="0.25">
      <c r="A98" s="108" t="s">
        <v>53</v>
      </c>
      <c r="B98" s="98">
        <v>2.6826710839146051E-3</v>
      </c>
      <c r="C98" s="98">
        <v>2.6114956865598005E-3</v>
      </c>
      <c r="D98" s="98">
        <v>3.8256129764771369E-3</v>
      </c>
      <c r="E98" s="98">
        <v>4.8769451907548422E-3</v>
      </c>
      <c r="F98" s="98">
        <v>6.4418943233561319E-3</v>
      </c>
      <c r="G98" s="98">
        <v>1.1727028612756778E-2</v>
      </c>
      <c r="H98" s="98">
        <v>1.7421837945021883E-2</v>
      </c>
      <c r="I98" s="98">
        <v>6.102701259500172E-2</v>
      </c>
      <c r="J98" s="98">
        <v>0.12701310711692793</v>
      </c>
      <c r="K98" s="98">
        <v>0.20270778578146778</v>
      </c>
      <c r="L98" s="98">
        <v>0.26437678020561767</v>
      </c>
      <c r="M98" s="98">
        <v>0.29599616099009346</v>
      </c>
      <c r="N98" s="98">
        <v>0.34515826621139017</v>
      </c>
      <c r="O98" s="98">
        <v>0.4270557774763688</v>
      </c>
      <c r="P98" s="98">
        <v>0.52783816370430436</v>
      </c>
      <c r="Q98" s="98">
        <v>0.61039811135909083</v>
      </c>
      <c r="R98" s="98">
        <v>0.62901509656687526</v>
      </c>
      <c r="S98" s="98">
        <v>0.60466443805661396</v>
      </c>
      <c r="T98" s="98">
        <v>0.58279427441096265</v>
      </c>
      <c r="U98" s="98">
        <v>0.51882939698914787</v>
      </c>
      <c r="V98" s="98">
        <v>0.46268072080848716</v>
      </c>
      <c r="W98" s="98">
        <v>0.49339098030233125</v>
      </c>
      <c r="DA98" s="63" t="s">
        <v>1662</v>
      </c>
    </row>
    <row r="99" spans="1:105" ht="12" customHeight="1" x14ac:dyDescent="0.25">
      <c r="A99" s="108" t="s">
        <v>52</v>
      </c>
      <c r="B99" s="98">
        <v>4.8334636348962886E-4</v>
      </c>
      <c r="C99" s="98">
        <v>4.7019664502609318E-4</v>
      </c>
      <c r="D99" s="98">
        <v>7.1543130550993169E-4</v>
      </c>
      <c r="E99" s="98">
        <v>9.1737074949226386E-4</v>
      </c>
      <c r="F99" s="98">
        <v>1.2121330129313043E-3</v>
      </c>
      <c r="G99" s="98">
        <v>2.2421117937989807E-3</v>
      </c>
      <c r="H99" s="98">
        <v>3.2237273198719306E-3</v>
      </c>
      <c r="I99" s="98">
        <v>1.1492389481649603E-2</v>
      </c>
      <c r="J99" s="98">
        <v>2.479987673642416E-2</v>
      </c>
      <c r="K99" s="98">
        <v>3.9837271305102409E-2</v>
      </c>
      <c r="L99" s="98">
        <v>5.1429248394258345E-2</v>
      </c>
      <c r="M99" s="98">
        <v>5.6548074707946663E-2</v>
      </c>
      <c r="N99" s="98">
        <v>6.7072856583376125E-2</v>
      </c>
      <c r="O99" s="98">
        <v>8.4127710506553266E-2</v>
      </c>
      <c r="P99" s="98">
        <v>0.10573113128906221</v>
      </c>
      <c r="Q99" s="98">
        <v>0.12583902045642181</v>
      </c>
      <c r="R99" s="98">
        <v>0.13361771048234045</v>
      </c>
      <c r="S99" s="98">
        <v>0.13028118214796416</v>
      </c>
      <c r="T99" s="98">
        <v>0.12874554256075518</v>
      </c>
      <c r="U99" s="98">
        <v>0.11692043378871141</v>
      </c>
      <c r="V99" s="98">
        <v>0.10028423198260954</v>
      </c>
      <c r="W99" s="98">
        <v>0.10858929315995999</v>
      </c>
      <c r="DA99" s="63" t="s">
        <v>1663</v>
      </c>
    </row>
    <row r="100" spans="1:105" ht="12" customHeight="1" x14ac:dyDescent="0.25">
      <c r="A100" s="121" t="s">
        <v>54</v>
      </c>
      <c r="B100" s="122">
        <v>0.34111266800470635</v>
      </c>
      <c r="C100" s="122">
        <v>0.32366910684503353</v>
      </c>
      <c r="D100" s="122">
        <v>0.31162226747751176</v>
      </c>
      <c r="E100" s="122">
        <v>0.29822901688693132</v>
      </c>
      <c r="F100" s="122">
        <v>0.29380453903982673</v>
      </c>
      <c r="G100" s="122">
        <v>0.31006311199927872</v>
      </c>
      <c r="H100" s="122">
        <v>0.34093700250701847</v>
      </c>
      <c r="I100" s="122">
        <v>0.42058228377440721</v>
      </c>
      <c r="J100" s="122">
        <v>0.44546157578360468</v>
      </c>
      <c r="K100" s="122">
        <v>0.50889895581186417</v>
      </c>
      <c r="L100" s="122">
        <v>0.53533165235701097</v>
      </c>
      <c r="M100" s="122">
        <v>0.59246612377892294</v>
      </c>
      <c r="N100" s="122">
        <v>0.67969254278603364</v>
      </c>
      <c r="O100" s="122">
        <v>0.72249958163987815</v>
      </c>
      <c r="P100" s="122">
        <v>0.81290468146019446</v>
      </c>
      <c r="Q100" s="122">
        <v>0.88226072214283247</v>
      </c>
      <c r="R100" s="122">
        <v>0.88735206388715004</v>
      </c>
      <c r="S100" s="122">
        <v>0.82886072631566554</v>
      </c>
      <c r="T100" s="122">
        <v>0.77054452172224053</v>
      </c>
      <c r="U100" s="122">
        <v>0.6974689174045321</v>
      </c>
      <c r="V100" s="122">
        <v>0.67744072112871745</v>
      </c>
      <c r="W100" s="122">
        <v>0.67046016965040101</v>
      </c>
      <c r="DA100" s="130" t="s">
        <v>1664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1665</v>
      </c>
    </row>
    <row r="102" spans="1:105" ht="12" customHeight="1" x14ac:dyDescent="0.25">
      <c r="A102" s="97" t="s">
        <v>50</v>
      </c>
      <c r="B102" s="98">
        <v>6.3332211436075252E-3</v>
      </c>
      <c r="C102" s="98">
        <v>5.9525595123964851E-3</v>
      </c>
      <c r="D102" s="98">
        <v>5.6926871455751406E-3</v>
      </c>
      <c r="E102" s="98">
        <v>5.4258732196006436E-3</v>
      </c>
      <c r="F102" s="98">
        <v>5.2621401506948414E-3</v>
      </c>
      <c r="G102" s="98">
        <v>5.7557036594451721E-3</v>
      </c>
      <c r="H102" s="98">
        <v>6.3096340324310506E-3</v>
      </c>
      <c r="I102" s="98">
        <v>7.320980272939568E-3</v>
      </c>
      <c r="J102" s="98">
        <v>7.6070934375173753E-3</v>
      </c>
      <c r="K102" s="98">
        <v>8.0257611090277549E-3</v>
      </c>
      <c r="L102" s="98">
        <v>9.1165730261824601E-3</v>
      </c>
      <c r="M102" s="98">
        <v>1.0690197968340856E-2</v>
      </c>
      <c r="N102" s="98">
        <v>1.2706277619502203E-2</v>
      </c>
      <c r="O102" s="98">
        <v>1.4742686327717729E-2</v>
      </c>
      <c r="P102" s="98">
        <v>1.5884081814334663E-2</v>
      </c>
      <c r="Q102" s="98">
        <v>1.6908815451732367E-2</v>
      </c>
      <c r="R102" s="98">
        <v>2.1546805392151484E-2</v>
      </c>
      <c r="S102" s="98">
        <v>2.0400237834795731E-2</v>
      </c>
      <c r="T102" s="98">
        <v>1.9793030883141542E-2</v>
      </c>
      <c r="U102" s="98">
        <v>1.7190744364549568E-2</v>
      </c>
      <c r="V102" s="98">
        <v>1.6581231418879454E-2</v>
      </c>
      <c r="W102" s="98">
        <v>1.4148921739058002E-2</v>
      </c>
      <c r="DA102" s="63" t="s">
        <v>1666</v>
      </c>
    </row>
    <row r="103" spans="1:105" ht="12" customHeight="1" x14ac:dyDescent="0.25">
      <c r="A103" s="109" t="s">
        <v>120</v>
      </c>
      <c r="B103" s="33">
        <v>0.33477944686109884</v>
      </c>
      <c r="C103" s="33">
        <v>0.31771654733263704</v>
      </c>
      <c r="D103" s="33">
        <v>0.30592958033193662</v>
      </c>
      <c r="E103" s="33">
        <v>0.29280314366733068</v>
      </c>
      <c r="F103" s="33">
        <v>0.28854239888913191</v>
      </c>
      <c r="G103" s="33">
        <v>0.30430740833983355</v>
      </c>
      <c r="H103" s="33">
        <v>0.33462736847458741</v>
      </c>
      <c r="I103" s="33">
        <v>0.41326130350146761</v>
      </c>
      <c r="J103" s="33">
        <v>0.43785448234608731</v>
      </c>
      <c r="K103" s="33">
        <v>0.50087319470283642</v>
      </c>
      <c r="L103" s="33">
        <v>0.52621507933082856</v>
      </c>
      <c r="M103" s="33">
        <v>0.58177592581058213</v>
      </c>
      <c r="N103" s="33">
        <v>0.66698626516653148</v>
      </c>
      <c r="O103" s="33">
        <v>0.70775689531216046</v>
      </c>
      <c r="P103" s="33">
        <v>0.79702059964585981</v>
      </c>
      <c r="Q103" s="33">
        <v>0.86535190669110007</v>
      </c>
      <c r="R103" s="33">
        <v>0.86580525849499856</v>
      </c>
      <c r="S103" s="33">
        <v>0.80846048848086982</v>
      </c>
      <c r="T103" s="33">
        <v>0.75075149083909898</v>
      </c>
      <c r="U103" s="33">
        <v>0.6802781730399825</v>
      </c>
      <c r="V103" s="33">
        <v>0.66085948970983799</v>
      </c>
      <c r="W103" s="33">
        <v>0.65631124791134299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1687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1688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1690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1691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1692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1693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1694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1695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1696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1697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1698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1699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1700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1701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1702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0.92453943614158884</v>
      </c>
      <c r="C143" s="117">
        <f t="shared" si="49"/>
        <v>1.2163024245042708</v>
      </c>
      <c r="D143" s="117">
        <f t="shared" si="49"/>
        <v>1.4612582881566931</v>
      </c>
      <c r="E143" s="117">
        <f t="shared" si="49"/>
        <v>2.9021871294067481</v>
      </c>
      <c r="F143" s="117">
        <f t="shared" si="49"/>
        <v>4.5728311451480401</v>
      </c>
      <c r="G143" s="117">
        <f t="shared" si="49"/>
        <v>6.587939061374537</v>
      </c>
      <c r="H143" s="117">
        <f t="shared" si="49"/>
        <v>8.7821839219444051</v>
      </c>
      <c r="I143" s="117">
        <f t="shared" si="49"/>
        <v>11.165409646408758</v>
      </c>
      <c r="J143" s="117">
        <f t="shared" si="49"/>
        <v>13.437235193244343</v>
      </c>
      <c r="K143" s="117">
        <f t="shared" si="49"/>
        <v>14.137027486384186</v>
      </c>
      <c r="L143" s="117">
        <f t="shared" si="49"/>
        <v>15.075395367518873</v>
      </c>
      <c r="M143" s="117">
        <f t="shared" si="49"/>
        <v>15.976201249392073</v>
      </c>
      <c r="N143" s="117">
        <f t="shared" si="49"/>
        <v>16.881454025774506</v>
      </c>
      <c r="O143" s="117">
        <f t="shared" si="49"/>
        <v>17.699381507195593</v>
      </c>
      <c r="P143" s="117">
        <f t="shared" si="49"/>
        <v>18.951219781668097</v>
      </c>
      <c r="Q143" s="117">
        <f t="shared" si="49"/>
        <v>20.707874022735002</v>
      </c>
      <c r="R143" s="117">
        <f t="shared" ref="R143:V143" si="50">R144+R146+R148+R157</f>
        <v>23.285277439503147</v>
      </c>
      <c r="S143" s="117">
        <f t="shared" si="50"/>
        <v>26.406400681284822</v>
      </c>
      <c r="T143" s="117">
        <f t="shared" si="50"/>
        <v>29.912923103079848</v>
      </c>
      <c r="U143" s="117">
        <f t="shared" si="50"/>
        <v>34.969440073712882</v>
      </c>
      <c r="V143" s="117">
        <f t="shared" si="50"/>
        <v>42.78197102796662</v>
      </c>
      <c r="W143" s="117">
        <f t="shared" ref="W143" si="51">W144+W146+W148+W157</f>
        <v>49.642706753279498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0.58613894402618183</v>
      </c>
      <c r="C144" s="122">
        <f t="shared" si="52"/>
        <v>0.83255846921404753</v>
      </c>
      <c r="D144" s="122">
        <f t="shared" si="52"/>
        <v>0.82921375935050123</v>
      </c>
      <c r="E144" s="122">
        <f t="shared" si="52"/>
        <v>1.8825943356688257</v>
      </c>
      <c r="F144" s="122">
        <f t="shared" si="52"/>
        <v>2.9659840986607144</v>
      </c>
      <c r="G144" s="122">
        <f t="shared" si="52"/>
        <v>4.3464580556025831</v>
      </c>
      <c r="H144" s="122">
        <f t="shared" si="52"/>
        <v>5.733017747469761</v>
      </c>
      <c r="I144" s="122">
        <f t="shared" si="52"/>
        <v>7.2594403464561834</v>
      </c>
      <c r="J144" s="122">
        <f t="shared" si="52"/>
        <v>8.7526949445021458</v>
      </c>
      <c r="K144" s="122">
        <f t="shared" si="52"/>
        <v>8.8892717600349371</v>
      </c>
      <c r="L144" s="122">
        <f t="shared" si="52"/>
        <v>9.2724097795540068</v>
      </c>
      <c r="M144" s="122">
        <f t="shared" si="52"/>
        <v>9.2624729997494697</v>
      </c>
      <c r="N144" s="122">
        <f t="shared" si="52"/>
        <v>9.3278162041186015</v>
      </c>
      <c r="O144" s="122">
        <f t="shared" si="52"/>
        <v>9.3755871527131482</v>
      </c>
      <c r="P144" s="122">
        <f t="shared" si="52"/>
        <v>9.6740611323560817</v>
      </c>
      <c r="Q144" s="122">
        <f t="shared" si="52"/>
        <v>10.536570159545811</v>
      </c>
      <c r="R144" s="122">
        <f t="shared" si="52"/>
        <v>11.575987234535736</v>
      </c>
      <c r="S144" s="122">
        <f t="shared" si="52"/>
        <v>12.756711225594907</v>
      </c>
      <c r="T144" s="122">
        <f t="shared" si="52"/>
        <v>14.022142902739278</v>
      </c>
      <c r="U144" s="122">
        <f t="shared" si="52"/>
        <v>16.328334504204026</v>
      </c>
      <c r="V144" s="122">
        <f t="shared" si="52"/>
        <v>19.674247903419971</v>
      </c>
      <c r="W144" s="122">
        <f t="shared" si="52"/>
        <v>23.8089507801566</v>
      </c>
      <c r="DA144" s="130" t="s">
        <v>1705</v>
      </c>
    </row>
    <row r="145" spans="1:105" ht="12" customHeight="1" x14ac:dyDescent="0.25">
      <c r="A145" s="97" t="s">
        <v>53</v>
      </c>
      <c r="B145" s="98">
        <v>0.58613894402618183</v>
      </c>
      <c r="C145" s="98">
        <v>0.83255846921404753</v>
      </c>
      <c r="D145" s="98">
        <v>0.82921375935050123</v>
      </c>
      <c r="E145" s="98">
        <v>1.8825943356688257</v>
      </c>
      <c r="F145" s="98">
        <v>2.9659840986607144</v>
      </c>
      <c r="G145" s="98">
        <v>4.3464580556025831</v>
      </c>
      <c r="H145" s="98">
        <v>5.733017747469761</v>
      </c>
      <c r="I145" s="98">
        <v>7.2594403464561834</v>
      </c>
      <c r="J145" s="98">
        <v>8.7526949445021458</v>
      </c>
      <c r="K145" s="98">
        <v>8.8892717600349371</v>
      </c>
      <c r="L145" s="98">
        <v>9.2724097795540068</v>
      </c>
      <c r="M145" s="98">
        <v>9.2624729997494697</v>
      </c>
      <c r="N145" s="98">
        <v>9.3278162041186015</v>
      </c>
      <c r="O145" s="98">
        <v>9.3755871527131482</v>
      </c>
      <c r="P145" s="98">
        <v>9.6740611323560817</v>
      </c>
      <c r="Q145" s="98">
        <v>10.536570159545811</v>
      </c>
      <c r="R145" s="98">
        <v>11.575987234535736</v>
      </c>
      <c r="S145" s="98">
        <v>12.756711225594907</v>
      </c>
      <c r="T145" s="98">
        <v>14.022142902739278</v>
      </c>
      <c r="U145" s="98">
        <v>16.328334504204026</v>
      </c>
      <c r="V145" s="98">
        <v>19.674247903419971</v>
      </c>
      <c r="W145" s="98">
        <v>23.8089507801566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6.7089156790171704E-4</v>
      </c>
      <c r="C146" s="122">
        <f t="shared" si="53"/>
        <v>6.2318589339534214E-4</v>
      </c>
      <c r="D146" s="122">
        <f t="shared" si="53"/>
        <v>9.0311981823293797E-4</v>
      </c>
      <c r="E146" s="122">
        <f t="shared" si="53"/>
        <v>1.3016418992136669E-3</v>
      </c>
      <c r="F146" s="122">
        <f t="shared" si="53"/>
        <v>2.0398389264887945E-3</v>
      </c>
      <c r="G146" s="122">
        <f t="shared" si="53"/>
        <v>3.1493659698459478E-3</v>
      </c>
      <c r="H146" s="122">
        <f t="shared" si="53"/>
        <v>5.3603809965381078E-3</v>
      </c>
      <c r="I146" s="122">
        <f t="shared" si="53"/>
        <v>7.9452479356062061E-3</v>
      </c>
      <c r="J146" s="122">
        <f t="shared" si="53"/>
        <v>1.0582896844802655E-2</v>
      </c>
      <c r="K146" s="122">
        <f t="shared" si="53"/>
        <v>1.2959102216355184E-2</v>
      </c>
      <c r="L146" s="122">
        <f t="shared" si="53"/>
        <v>1.5617710220007611E-2</v>
      </c>
      <c r="M146" s="122">
        <f t="shared" si="53"/>
        <v>1.6217019820730625E-2</v>
      </c>
      <c r="N146" s="122">
        <f t="shared" si="53"/>
        <v>1.8721940262417455E-2</v>
      </c>
      <c r="O146" s="122">
        <f t="shared" si="53"/>
        <v>1.8101397411322509E-2</v>
      </c>
      <c r="P146" s="122">
        <f t="shared" si="53"/>
        <v>2.1195169366238609E-2</v>
      </c>
      <c r="Q146" s="122">
        <f t="shared" si="53"/>
        <v>2.1941149397653195E-2</v>
      </c>
      <c r="R146" s="122">
        <f t="shared" si="53"/>
        <v>2.4197817407729978E-2</v>
      </c>
      <c r="S146" s="122">
        <f t="shared" si="53"/>
        <v>2.595758114471711E-2</v>
      </c>
      <c r="T146" s="122">
        <f t="shared" si="53"/>
        <v>2.8524760469278716E-2</v>
      </c>
      <c r="U146" s="122">
        <f t="shared" si="53"/>
        <v>3.2791308735894718E-2</v>
      </c>
      <c r="V146" s="122">
        <f t="shared" si="53"/>
        <v>3.9630334598603364E-2</v>
      </c>
      <c r="W146" s="122">
        <f t="shared" si="53"/>
        <v>4.3708272382475079E-2</v>
      </c>
      <c r="DA146" s="130" t="s">
        <v>1707</v>
      </c>
    </row>
    <row r="147" spans="1:105" ht="12" customHeight="1" x14ac:dyDescent="0.25">
      <c r="A147" s="97" t="s">
        <v>53</v>
      </c>
      <c r="B147" s="98">
        <v>6.7089156790171704E-4</v>
      </c>
      <c r="C147" s="98">
        <v>6.2318589339534214E-4</v>
      </c>
      <c r="D147" s="98">
        <v>9.0311981823293797E-4</v>
      </c>
      <c r="E147" s="98">
        <v>1.3016418992136669E-3</v>
      </c>
      <c r="F147" s="98">
        <v>2.0398389264887945E-3</v>
      </c>
      <c r="G147" s="98">
        <v>3.1493659698459478E-3</v>
      </c>
      <c r="H147" s="98">
        <v>5.3603809965381078E-3</v>
      </c>
      <c r="I147" s="98">
        <v>7.9452479356062061E-3</v>
      </c>
      <c r="J147" s="98">
        <v>1.0582896844802655E-2</v>
      </c>
      <c r="K147" s="98">
        <v>1.2959102216355184E-2</v>
      </c>
      <c r="L147" s="98">
        <v>1.5617710220007611E-2</v>
      </c>
      <c r="M147" s="98">
        <v>1.6217019820730625E-2</v>
      </c>
      <c r="N147" s="98">
        <v>1.8721940262417455E-2</v>
      </c>
      <c r="O147" s="98">
        <v>1.8101397411322509E-2</v>
      </c>
      <c r="P147" s="98">
        <v>2.1195169366238609E-2</v>
      </c>
      <c r="Q147" s="98">
        <v>2.1941149397653195E-2</v>
      </c>
      <c r="R147" s="98">
        <v>2.4197817407729978E-2</v>
      </c>
      <c r="S147" s="98">
        <v>2.595758114471711E-2</v>
      </c>
      <c r="T147" s="98">
        <v>2.8524760469278716E-2</v>
      </c>
      <c r="U147" s="98">
        <v>3.2791308735894718E-2</v>
      </c>
      <c r="V147" s="98">
        <v>3.9630334598603364E-2</v>
      </c>
      <c r="W147" s="98">
        <v>4.3708272382475079E-2</v>
      </c>
      <c r="DA147" s="63" t="s">
        <v>1708</v>
      </c>
    </row>
    <row r="148" spans="1:105" ht="12" customHeight="1" x14ac:dyDescent="0.25">
      <c r="A148" s="121" t="s">
        <v>55</v>
      </c>
      <c r="B148" s="122">
        <v>0.29225900157928419</v>
      </c>
      <c r="C148" s="122">
        <v>0.33129384591572975</v>
      </c>
      <c r="D148" s="122">
        <v>0.5436861919400765</v>
      </c>
      <c r="E148" s="122">
        <v>0.87109791883369259</v>
      </c>
      <c r="F148" s="122">
        <v>1.3775071991694965</v>
      </c>
      <c r="G148" s="122">
        <v>1.9138939154806696</v>
      </c>
      <c r="H148" s="122">
        <v>2.6127649524638406</v>
      </c>
      <c r="I148" s="122">
        <v>3.3375694855382183</v>
      </c>
      <c r="J148" s="122">
        <v>4.0390475851613088</v>
      </c>
      <c r="K148" s="122">
        <v>4.5219222509001291</v>
      </c>
      <c r="L148" s="122">
        <v>5.0225964625276029</v>
      </c>
      <c r="M148" s="122">
        <v>5.8260984277328198</v>
      </c>
      <c r="N148" s="122">
        <v>6.5492604555991907</v>
      </c>
      <c r="O148" s="122">
        <v>7.2566348927419666</v>
      </c>
      <c r="P148" s="122">
        <v>8.0396180033375479</v>
      </c>
      <c r="Q148" s="122">
        <v>8.7816680380342245</v>
      </c>
      <c r="R148" s="122">
        <v>10.146080578645606</v>
      </c>
      <c r="S148" s="122">
        <v>11.867691784356794</v>
      </c>
      <c r="T148" s="122">
        <v>13.863470334516483</v>
      </c>
      <c r="U148" s="122">
        <v>16.272974870296675</v>
      </c>
      <c r="V148" s="122">
        <v>20.214343185892481</v>
      </c>
      <c r="W148" s="122">
        <v>22.551553670473769</v>
      </c>
      <c r="DA148" s="130" t="s">
        <v>1709</v>
      </c>
    </row>
    <row r="149" spans="1:105" ht="12" customHeight="1" x14ac:dyDescent="0.25">
      <c r="A149" s="97" t="s">
        <v>124</v>
      </c>
      <c r="B149" s="98">
        <v>2.1617512112001962E-2</v>
      </c>
      <c r="C149" s="98">
        <v>2.5351834443878788E-2</v>
      </c>
      <c r="D149" s="98">
        <v>4.5706955639613682E-2</v>
      </c>
      <c r="E149" s="98">
        <v>7.6511312105497331E-2</v>
      </c>
      <c r="F149" s="98">
        <v>0.11134241909138405</v>
      </c>
      <c r="G149" s="98">
        <v>0.15955769904564518</v>
      </c>
      <c r="H149" s="98">
        <v>0.20699661079391407</v>
      </c>
      <c r="I149" s="98">
        <v>0.26436073398741361</v>
      </c>
      <c r="J149" s="98">
        <v>0.3026741396717601</v>
      </c>
      <c r="K149" s="98">
        <v>0.33612303125543119</v>
      </c>
      <c r="L149" s="98">
        <v>0.38372086872419775</v>
      </c>
      <c r="M149" s="98">
        <v>0.45929264215533533</v>
      </c>
      <c r="N149" s="98">
        <v>0.46706858000957852</v>
      </c>
      <c r="O149" s="98">
        <v>0.58822004209733991</v>
      </c>
      <c r="P149" s="98">
        <v>0.62976949751815325</v>
      </c>
      <c r="Q149" s="98">
        <v>0.68750481592388202</v>
      </c>
      <c r="R149" s="98">
        <v>1.055574697448427</v>
      </c>
      <c r="S149" s="98">
        <v>1.287275256475686</v>
      </c>
      <c r="T149" s="98">
        <v>1.5298649500374601</v>
      </c>
      <c r="U149" s="98">
        <v>1.6412507889438717</v>
      </c>
      <c r="V149" s="98">
        <v>2.031504946623699</v>
      </c>
      <c r="W149" s="98">
        <v>1.9393933566619286</v>
      </c>
      <c r="DA149" s="63" t="s">
        <v>1710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4.5491510928485814E-4</v>
      </c>
      <c r="J150" s="98">
        <v>9.0753007581046341E-4</v>
      </c>
      <c r="K150" s="98">
        <v>1.3753380470265821E-3</v>
      </c>
      <c r="L150" s="98">
        <v>1.8490890860626255E-3</v>
      </c>
      <c r="M150" s="98">
        <v>2.2328709042894958E-3</v>
      </c>
      <c r="N150" s="98">
        <v>2.0994493711027815E-3</v>
      </c>
      <c r="O150" s="98">
        <v>3.0750835031065115E-3</v>
      </c>
      <c r="P150" s="98">
        <v>2.7777224969787536E-3</v>
      </c>
      <c r="Q150" s="98">
        <v>2.4579406521210295E-3</v>
      </c>
      <c r="R150" s="98">
        <v>7.3020738658603999E-3</v>
      </c>
      <c r="S150" s="98">
        <v>8.5871475895461964E-3</v>
      </c>
      <c r="T150" s="98">
        <v>1.0588860909092723E-2</v>
      </c>
      <c r="U150" s="98">
        <v>1.0609556433673454E-2</v>
      </c>
      <c r="V150" s="98">
        <v>1.3934979619236773E-2</v>
      </c>
      <c r="W150" s="98">
        <v>1.2270193784258553E-2</v>
      </c>
      <c r="DA150" s="63" t="s">
        <v>1711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3.887287441560827E-4</v>
      </c>
      <c r="J151" s="101">
        <v>7.7122195484641211E-4</v>
      </c>
      <c r="K151" s="101">
        <v>1.1674085307807063E-3</v>
      </c>
      <c r="L151" s="101">
        <v>1.571355197606972E-3</v>
      </c>
      <c r="M151" s="101">
        <v>1.9019913056830067E-3</v>
      </c>
      <c r="N151" s="101">
        <v>1.7849666975977582E-3</v>
      </c>
      <c r="O151" s="101">
        <v>2.6033371621765077E-3</v>
      </c>
      <c r="P151" s="101">
        <v>2.3402426761689908E-3</v>
      </c>
      <c r="Q151" s="101">
        <v>2.0551846484935035E-3</v>
      </c>
      <c r="R151" s="101">
        <v>5.981866069305561E-3</v>
      </c>
      <c r="S151" s="101">
        <v>6.9951465176492826E-3</v>
      </c>
      <c r="T151" s="101">
        <v>8.5687288077645266E-3</v>
      </c>
      <c r="U151" s="101">
        <v>8.5525382626868793E-3</v>
      </c>
      <c r="V151" s="101">
        <v>1.129759252558408E-2</v>
      </c>
      <c r="W151" s="101">
        <v>9.9531414908305884E-3</v>
      </c>
      <c r="DA151" s="131" t="s">
        <v>1712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6.6186365128775474E-5</v>
      </c>
      <c r="J152" s="104">
        <v>1.3630812096405133E-4</v>
      </c>
      <c r="K152" s="104">
        <v>2.0792951624587573E-4</v>
      </c>
      <c r="L152" s="104">
        <v>2.7773388845565345E-4</v>
      </c>
      <c r="M152" s="104">
        <v>3.308795986064891E-4</v>
      </c>
      <c r="N152" s="104">
        <v>3.1448267350502344E-4</v>
      </c>
      <c r="O152" s="104">
        <v>4.7174634093000373E-4</v>
      </c>
      <c r="P152" s="104">
        <v>4.3747982080976266E-4</v>
      </c>
      <c r="Q152" s="104">
        <v>4.0275600362752622E-4</v>
      </c>
      <c r="R152" s="104">
        <v>1.3202077965548393E-3</v>
      </c>
      <c r="S152" s="104">
        <v>1.592001071896914E-3</v>
      </c>
      <c r="T152" s="104">
        <v>2.0201321013281971E-3</v>
      </c>
      <c r="U152" s="104">
        <v>2.0570181709865742E-3</v>
      </c>
      <c r="V152" s="104">
        <v>2.6373870936526925E-3</v>
      </c>
      <c r="W152" s="104">
        <v>2.3170522934279642E-3</v>
      </c>
      <c r="DA152" s="132" t="s">
        <v>1713</v>
      </c>
    </row>
    <row r="153" spans="1:105" ht="12" customHeight="1" x14ac:dyDescent="0.25">
      <c r="A153" s="106" t="s">
        <v>122</v>
      </c>
      <c r="B153" s="101">
        <v>0.26844963123446391</v>
      </c>
      <c r="C153" s="101">
        <v>0.30311254247116681</v>
      </c>
      <c r="D153" s="101">
        <v>0.48764563175133796</v>
      </c>
      <c r="E153" s="101">
        <v>0.77244281729944941</v>
      </c>
      <c r="F153" s="101">
        <v>1.2265814206973567</v>
      </c>
      <c r="G153" s="101">
        <v>1.6678297414318166</v>
      </c>
      <c r="H153" s="101">
        <v>2.2714477655699539</v>
      </c>
      <c r="I153" s="101">
        <v>2.6119754349257152</v>
      </c>
      <c r="J153" s="101">
        <v>2.5640661580488748</v>
      </c>
      <c r="K153" s="101">
        <v>2.3732985103185467</v>
      </c>
      <c r="L153" s="101">
        <v>2.0369050246146134</v>
      </c>
      <c r="M153" s="101">
        <v>2.2270345285342095</v>
      </c>
      <c r="N153" s="101">
        <v>2.6330927719471218</v>
      </c>
      <c r="O153" s="101">
        <v>2.6458105771692328</v>
      </c>
      <c r="P153" s="101">
        <v>2.5577295800679281</v>
      </c>
      <c r="Q153" s="101">
        <v>2.3139715279067654</v>
      </c>
      <c r="R153" s="101">
        <v>2.3496907583148889</v>
      </c>
      <c r="S153" s="101">
        <v>2.6142957224691132</v>
      </c>
      <c r="T153" s="101">
        <v>3.0305141149418384</v>
      </c>
      <c r="U153" s="101">
        <v>4.284943538465912</v>
      </c>
      <c r="V153" s="101">
        <v>5.8586208549690122</v>
      </c>
      <c r="W153" s="101">
        <v>6.6344884787188256</v>
      </c>
      <c r="DA153" s="131" t="s">
        <v>1714</v>
      </c>
    </row>
    <row r="154" spans="1:105" ht="12" customHeight="1" x14ac:dyDescent="0.25">
      <c r="A154" s="107" t="s">
        <v>121</v>
      </c>
      <c r="B154" s="104">
        <v>2.1918582328183164E-3</v>
      </c>
      <c r="C154" s="104">
        <v>2.8294690006841639E-3</v>
      </c>
      <c r="D154" s="104">
        <v>1.0333604549124922E-2</v>
      </c>
      <c r="E154" s="104">
        <v>2.2143789428745793E-2</v>
      </c>
      <c r="F154" s="104">
        <v>3.9583359380755793E-2</v>
      </c>
      <c r="G154" s="104">
        <v>8.6506475003207878E-2</v>
      </c>
      <c r="H154" s="104">
        <v>0.13432057609997294</v>
      </c>
      <c r="I154" s="104">
        <v>0.46077840151580435</v>
      </c>
      <c r="J154" s="104">
        <v>1.1713997573648631</v>
      </c>
      <c r="K154" s="104">
        <v>1.8111253712791244</v>
      </c>
      <c r="L154" s="104">
        <v>2.6001214801027293</v>
      </c>
      <c r="M154" s="104">
        <v>3.1375383861389854</v>
      </c>
      <c r="N154" s="104">
        <v>3.4469996542713881</v>
      </c>
      <c r="O154" s="104">
        <v>4.0195291899722871</v>
      </c>
      <c r="P154" s="104">
        <v>4.8493412032544887</v>
      </c>
      <c r="Q154" s="104">
        <v>5.7777337535514564</v>
      </c>
      <c r="R154" s="104">
        <v>6.7335130490164294</v>
      </c>
      <c r="S154" s="104">
        <v>7.9575336578224487</v>
      </c>
      <c r="T154" s="104">
        <v>9.2925024086280921</v>
      </c>
      <c r="U154" s="104">
        <v>10.336170986453219</v>
      </c>
      <c r="V154" s="104">
        <v>12.310282404680533</v>
      </c>
      <c r="W154" s="104">
        <v>13.965401641308755</v>
      </c>
      <c r="DA154" s="132" t="s">
        <v>1715</v>
      </c>
    </row>
    <row r="155" spans="1:105" ht="12" customHeight="1" x14ac:dyDescent="0.25">
      <c r="A155" s="108" t="s">
        <v>53</v>
      </c>
      <c r="B155" s="98">
        <v>1.8572338273254961E-3</v>
      </c>
      <c r="C155" s="98">
        <v>2.3954468936659254E-3</v>
      </c>
      <c r="D155" s="98">
        <v>8.6889046366074099E-3</v>
      </c>
      <c r="E155" s="98">
        <v>1.8612409795451756E-2</v>
      </c>
      <c r="F155" s="98">
        <v>3.3284413781429503E-2</v>
      </c>
      <c r="G155" s="98">
        <v>7.2596335600590672E-2</v>
      </c>
      <c r="H155" s="98">
        <v>0.11333405095117299</v>
      </c>
      <c r="I155" s="98">
        <v>0.38775409220552814</v>
      </c>
      <c r="J155" s="98">
        <v>0.97998808979529772</v>
      </c>
      <c r="K155" s="98">
        <v>1.5136335071055533</v>
      </c>
      <c r="L155" s="98">
        <v>2.1765054866331264</v>
      </c>
      <c r="M155" s="98">
        <v>2.6337838141017418</v>
      </c>
      <c r="N155" s="98">
        <v>2.8862413948208347</v>
      </c>
      <c r="O155" s="98">
        <v>3.359096183702702</v>
      </c>
      <c r="P155" s="98">
        <v>4.0417192764664023</v>
      </c>
      <c r="Q155" s="98">
        <v>4.7909477622669501</v>
      </c>
      <c r="R155" s="98">
        <v>5.5492781579824557</v>
      </c>
      <c r="S155" s="98">
        <v>6.532906602333326</v>
      </c>
      <c r="T155" s="98">
        <v>7.5860940799716294</v>
      </c>
      <c r="U155" s="98">
        <v>8.3993016646837777</v>
      </c>
      <c r="V155" s="98">
        <v>10.069929500396533</v>
      </c>
      <c r="W155" s="98">
        <v>11.424134940175616</v>
      </c>
      <c r="DA155" s="63" t="s">
        <v>1716</v>
      </c>
    </row>
    <row r="156" spans="1:105" ht="12" customHeight="1" x14ac:dyDescent="0.25">
      <c r="A156" s="108" t="s">
        <v>52</v>
      </c>
      <c r="B156" s="98">
        <v>3.3462440549282009E-4</v>
      </c>
      <c r="C156" s="98">
        <v>4.3402210701823862E-4</v>
      </c>
      <c r="D156" s="98">
        <v>1.6446999125175124E-3</v>
      </c>
      <c r="E156" s="98">
        <v>3.5313796332940377E-3</v>
      </c>
      <c r="F156" s="98">
        <v>6.298945599326292E-3</v>
      </c>
      <c r="G156" s="98">
        <v>1.3910139402617212E-2</v>
      </c>
      <c r="H156" s="98">
        <v>2.0986525148799964E-2</v>
      </c>
      <c r="I156" s="98">
        <v>7.3024309310276217E-2</v>
      </c>
      <c r="J156" s="98">
        <v>0.19141166756956543</v>
      </c>
      <c r="K156" s="98">
        <v>0.29749186417357121</v>
      </c>
      <c r="L156" s="98">
        <v>0.42361599346960288</v>
      </c>
      <c r="M156" s="98">
        <v>0.5037545720372435</v>
      </c>
      <c r="N156" s="98">
        <v>0.56075825945055324</v>
      </c>
      <c r="O156" s="98">
        <v>0.66043300626958534</v>
      </c>
      <c r="P156" s="98">
        <v>0.80762192678808609</v>
      </c>
      <c r="Q156" s="98">
        <v>0.98678599128450595</v>
      </c>
      <c r="R156" s="98">
        <v>1.1842348910339735</v>
      </c>
      <c r="S156" s="98">
        <v>1.4246270554891223</v>
      </c>
      <c r="T156" s="98">
        <v>1.7064083286564624</v>
      </c>
      <c r="U156" s="98">
        <v>1.9368693217694402</v>
      </c>
      <c r="V156" s="98">
        <v>2.2403529042839998</v>
      </c>
      <c r="W156" s="98">
        <v>2.5412667011331385</v>
      </c>
      <c r="DA156" s="63" t="s">
        <v>1717</v>
      </c>
    </row>
    <row r="157" spans="1:105" ht="12" customHeight="1" x14ac:dyDescent="0.25">
      <c r="A157" s="121" t="s">
        <v>54</v>
      </c>
      <c r="B157" s="122">
        <v>4.5470598968221199E-2</v>
      </c>
      <c r="C157" s="122">
        <v>5.1826923481098248E-2</v>
      </c>
      <c r="D157" s="122">
        <v>8.7455217047882366E-2</v>
      </c>
      <c r="E157" s="122">
        <v>0.14719323300501608</v>
      </c>
      <c r="F157" s="122">
        <v>0.2273000083913404</v>
      </c>
      <c r="G157" s="122">
        <v>0.32443772432143814</v>
      </c>
      <c r="H157" s="122">
        <v>0.43104084101426599</v>
      </c>
      <c r="I157" s="122">
        <v>0.56045456647875069</v>
      </c>
      <c r="J157" s="122">
        <v>0.63490976673608557</v>
      </c>
      <c r="K157" s="122">
        <v>0.71287437323276481</v>
      </c>
      <c r="L157" s="122">
        <v>0.76477141521725467</v>
      </c>
      <c r="M157" s="122">
        <v>0.87141280208905258</v>
      </c>
      <c r="N157" s="122">
        <v>0.98565542579429832</v>
      </c>
      <c r="O157" s="122">
        <v>1.0490580643291552</v>
      </c>
      <c r="P157" s="122">
        <v>1.2163454766082304</v>
      </c>
      <c r="Q157" s="122">
        <v>1.367694675757313</v>
      </c>
      <c r="R157" s="122">
        <v>1.5390118089140774</v>
      </c>
      <c r="S157" s="122">
        <v>1.7560400901884059</v>
      </c>
      <c r="T157" s="122">
        <v>1.9987851053548065</v>
      </c>
      <c r="U157" s="122">
        <v>2.3353393904762836</v>
      </c>
      <c r="V157" s="122">
        <v>2.8537496040555639</v>
      </c>
      <c r="W157" s="122">
        <v>3.2384940302666534</v>
      </c>
      <c r="DA157" s="130" t="s">
        <v>1718</v>
      </c>
    </row>
    <row r="158" spans="1:105" ht="12" customHeight="1" x14ac:dyDescent="0.25">
      <c r="A158" s="97" t="s">
        <v>50</v>
      </c>
      <c r="B158" s="98">
        <v>8.3058637948951156E-4</v>
      </c>
      <c r="C158" s="98">
        <v>9.6506204698259537E-4</v>
      </c>
      <c r="D158" s="98">
        <v>1.5040428418858511E-3</v>
      </c>
      <c r="E158" s="98">
        <v>2.5965155653232446E-3</v>
      </c>
      <c r="F158" s="98">
        <v>4.0213281779944154E-3</v>
      </c>
      <c r="G158" s="98">
        <v>5.9786228290530383E-3</v>
      </c>
      <c r="H158" s="98">
        <v>7.9006073762517785E-3</v>
      </c>
      <c r="I158" s="98">
        <v>9.9642427368561159E-3</v>
      </c>
      <c r="J158" s="98">
        <v>1.1108376744086886E-2</v>
      </c>
      <c r="K158" s="98">
        <v>1.1707321323568063E-2</v>
      </c>
      <c r="L158" s="98">
        <v>1.3429266433179678E-2</v>
      </c>
      <c r="M158" s="98">
        <v>1.619231932006639E-2</v>
      </c>
      <c r="N158" s="98">
        <v>1.9059609050959925E-2</v>
      </c>
      <c r="O158" s="98">
        <v>2.2160830807196646E-2</v>
      </c>
      <c r="P158" s="98">
        <v>2.4413508001818605E-2</v>
      </c>
      <c r="Q158" s="98">
        <v>2.6406535200457184E-2</v>
      </c>
      <c r="R158" s="98">
        <v>3.8359897991689373E-2</v>
      </c>
      <c r="S158" s="98">
        <v>4.5761099657421506E-2</v>
      </c>
      <c r="T158" s="98">
        <v>5.3321066973932151E-2</v>
      </c>
      <c r="U158" s="98">
        <v>5.8530778818116254E-2</v>
      </c>
      <c r="V158" s="98">
        <v>7.195902307995046E-2</v>
      </c>
      <c r="W158" s="98">
        <v>7.001443291874021E-2</v>
      </c>
      <c r="DA158" s="63" t="s">
        <v>1719</v>
      </c>
    </row>
    <row r="159" spans="1:105" ht="12" customHeight="1" x14ac:dyDescent="0.25">
      <c r="A159" s="109" t="s">
        <v>120</v>
      </c>
      <c r="B159" s="33">
        <v>4.4640012588731688E-2</v>
      </c>
      <c r="C159" s="33">
        <v>5.0861861434115654E-2</v>
      </c>
      <c r="D159" s="33">
        <v>8.5951174205996517E-2</v>
      </c>
      <c r="E159" s="33">
        <v>0.14459671743969282</v>
      </c>
      <c r="F159" s="33">
        <v>0.22327868021334599</v>
      </c>
      <c r="G159" s="33">
        <v>0.3184591014923851</v>
      </c>
      <c r="H159" s="33">
        <v>0.42314023363801423</v>
      </c>
      <c r="I159" s="33">
        <v>0.55049032374189455</v>
      </c>
      <c r="J159" s="33">
        <v>0.62380138999199863</v>
      </c>
      <c r="K159" s="33">
        <v>0.7011670519091967</v>
      </c>
      <c r="L159" s="33">
        <v>0.75134214878407501</v>
      </c>
      <c r="M159" s="33">
        <v>0.85522048276898621</v>
      </c>
      <c r="N159" s="33">
        <v>0.96659581674333839</v>
      </c>
      <c r="O159" s="33">
        <v>1.0268972335219586</v>
      </c>
      <c r="P159" s="33">
        <v>1.1919319686064118</v>
      </c>
      <c r="Q159" s="33">
        <v>1.3412881405568557</v>
      </c>
      <c r="R159" s="33">
        <v>1.5006519109223881</v>
      </c>
      <c r="S159" s="33">
        <v>1.7102789905309843</v>
      </c>
      <c r="T159" s="33">
        <v>1.9454640383808743</v>
      </c>
      <c r="U159" s="33">
        <v>2.2768086116581672</v>
      </c>
      <c r="V159" s="33">
        <v>2.7817905809756134</v>
      </c>
      <c r="W159" s="33">
        <v>3.1684795973479134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138.97709133683531</v>
      </c>
      <c r="C161" s="117">
        <f t="shared" si="54"/>
        <v>157.82372317463771</v>
      </c>
      <c r="D161" s="117">
        <f t="shared" si="54"/>
        <v>136.03592486032073</v>
      </c>
      <c r="E161" s="117">
        <f t="shared" si="54"/>
        <v>159.173451903125</v>
      </c>
      <c r="F161" s="117">
        <f t="shared" si="54"/>
        <v>183.64040177508448</v>
      </c>
      <c r="G161" s="117">
        <f t="shared" si="54"/>
        <v>187.78495724693627</v>
      </c>
      <c r="H161" s="117">
        <f t="shared" si="54"/>
        <v>225.775190280522</v>
      </c>
      <c r="I161" s="117">
        <f t="shared" si="54"/>
        <v>206.28905250029089</v>
      </c>
      <c r="J161" s="117">
        <f t="shared" si="54"/>
        <v>224.54857134489262</v>
      </c>
      <c r="K161" s="117">
        <f t="shared" si="54"/>
        <v>179.82959625256549</v>
      </c>
      <c r="L161" s="117">
        <f t="shared" si="54"/>
        <v>212.49093335413042</v>
      </c>
      <c r="M161" s="117">
        <f t="shared" si="54"/>
        <v>199.56512601532683</v>
      </c>
      <c r="N161" s="117">
        <f t="shared" si="54"/>
        <v>187.45297042754746</v>
      </c>
      <c r="O161" s="117">
        <f t="shared" si="54"/>
        <v>176.84679123698172</v>
      </c>
      <c r="P161" s="117">
        <f t="shared" si="54"/>
        <v>158.87370908771445</v>
      </c>
      <c r="Q161" s="117">
        <f t="shared" si="54"/>
        <v>164.61106857187198</v>
      </c>
      <c r="R161" s="117">
        <f t="shared" ref="R161:V161" si="55">R162+R164+R166+R175</f>
        <v>162.48586298330156</v>
      </c>
      <c r="S161" s="117">
        <f t="shared" si="55"/>
        <v>171.59601338107254</v>
      </c>
      <c r="T161" s="117">
        <f t="shared" si="55"/>
        <v>186.73348785987434</v>
      </c>
      <c r="U161" s="117">
        <f t="shared" si="55"/>
        <v>185.30991990781635</v>
      </c>
      <c r="V161" s="117">
        <f t="shared" si="55"/>
        <v>213.2653227624117</v>
      </c>
      <c r="W161" s="117">
        <f t="shared" ref="W161" si="56">W162+W164+W166+W175</f>
        <v>207.38237153404461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108.92108234476825</v>
      </c>
      <c r="C162" s="122">
        <f t="shared" si="57"/>
        <v>128.36818898290178</v>
      </c>
      <c r="D162" s="122">
        <f t="shared" si="57"/>
        <v>107.25643686207317</v>
      </c>
      <c r="E162" s="122">
        <f t="shared" si="57"/>
        <v>129.98281818930303</v>
      </c>
      <c r="F162" s="122">
        <f t="shared" si="57"/>
        <v>151.58585740585752</v>
      </c>
      <c r="G162" s="122">
        <f t="shared" si="57"/>
        <v>155.28208058042944</v>
      </c>
      <c r="H162" s="122">
        <f t="shared" si="57"/>
        <v>190.61414662371416</v>
      </c>
      <c r="I162" s="122">
        <f t="shared" si="57"/>
        <v>171.03537623246672</v>
      </c>
      <c r="J162" s="122">
        <f t="shared" si="57"/>
        <v>188.46583565391435</v>
      </c>
      <c r="K162" s="122">
        <f t="shared" si="57"/>
        <v>144.04158433456763</v>
      </c>
      <c r="L162" s="122">
        <f t="shared" si="57"/>
        <v>176.45023135947193</v>
      </c>
      <c r="M162" s="122">
        <f t="shared" si="57"/>
        <v>161.36456925823109</v>
      </c>
      <c r="N162" s="122">
        <f t="shared" si="57"/>
        <v>148.73915089464029</v>
      </c>
      <c r="O162" s="122">
        <f t="shared" si="57"/>
        <v>139.21367152452632</v>
      </c>
      <c r="P162" s="122">
        <f t="shared" si="57"/>
        <v>122.3088398732944</v>
      </c>
      <c r="Q162" s="122">
        <f t="shared" si="57"/>
        <v>128.84370404185819</v>
      </c>
      <c r="R162" s="122">
        <f t="shared" si="57"/>
        <v>125.79464138582009</v>
      </c>
      <c r="S162" s="122">
        <f t="shared" si="57"/>
        <v>133.03317990144777</v>
      </c>
      <c r="T162" s="122">
        <f t="shared" si="57"/>
        <v>145.99464004311548</v>
      </c>
      <c r="U162" s="122">
        <f t="shared" si="57"/>
        <v>143.73608731991428</v>
      </c>
      <c r="V162" s="122">
        <f t="shared" si="57"/>
        <v>167.51331556132834</v>
      </c>
      <c r="W162" s="122">
        <f t="shared" si="57"/>
        <v>161.66021247889324</v>
      </c>
      <c r="DA162" s="130" t="s">
        <v>1722</v>
      </c>
    </row>
    <row r="163" spans="1:105" ht="12" customHeight="1" x14ac:dyDescent="0.25">
      <c r="A163" s="97" t="s">
        <v>53</v>
      </c>
      <c r="B163" s="33">
        <v>108.92108234476825</v>
      </c>
      <c r="C163" s="33">
        <v>128.36818898290178</v>
      </c>
      <c r="D163" s="33">
        <v>107.25643686207317</v>
      </c>
      <c r="E163" s="33">
        <v>129.98281818930303</v>
      </c>
      <c r="F163" s="33">
        <v>151.58585740585752</v>
      </c>
      <c r="G163" s="33">
        <v>155.28208058042944</v>
      </c>
      <c r="H163" s="33">
        <v>190.61414662371416</v>
      </c>
      <c r="I163" s="33">
        <v>171.03537623246672</v>
      </c>
      <c r="J163" s="33">
        <v>188.46583565391435</v>
      </c>
      <c r="K163" s="33">
        <v>144.04158433456763</v>
      </c>
      <c r="L163" s="33">
        <v>176.45023135947193</v>
      </c>
      <c r="M163" s="33">
        <v>161.36456925823109</v>
      </c>
      <c r="N163" s="33">
        <v>148.73915089464029</v>
      </c>
      <c r="O163" s="33">
        <v>139.21367152452632</v>
      </c>
      <c r="P163" s="33">
        <v>122.3088398732944</v>
      </c>
      <c r="Q163" s="33">
        <v>128.84370404185819</v>
      </c>
      <c r="R163" s="33">
        <v>125.79464138582009</v>
      </c>
      <c r="S163" s="33">
        <v>133.03317990144777</v>
      </c>
      <c r="T163" s="33">
        <v>145.99464004311548</v>
      </c>
      <c r="U163" s="33">
        <v>143.73608731991428</v>
      </c>
      <c r="V163" s="33">
        <v>167.51331556132834</v>
      </c>
      <c r="W163" s="33">
        <v>161.66021247889324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2.9655503837405589E-2</v>
      </c>
      <c r="C164" s="122">
        <f t="shared" si="58"/>
        <v>2.7357629687106449E-2</v>
      </c>
      <c r="D164" s="122">
        <f t="shared" si="58"/>
        <v>3.1023890570932678E-2</v>
      </c>
      <c r="E164" s="122">
        <f t="shared" si="58"/>
        <v>3.0902986460156039E-2</v>
      </c>
      <c r="F164" s="122">
        <f t="shared" si="58"/>
        <v>3.2730713018131845E-2</v>
      </c>
      <c r="G164" s="122">
        <f t="shared" si="58"/>
        <v>3.5051917371603056E-2</v>
      </c>
      <c r="H164" s="122">
        <f t="shared" si="58"/>
        <v>4.5181236353670537E-2</v>
      </c>
      <c r="I164" s="122">
        <f t="shared" si="58"/>
        <v>5.1688086416260881E-2</v>
      </c>
      <c r="J164" s="122">
        <f t="shared" si="58"/>
        <v>5.6033699445953399E-2</v>
      </c>
      <c r="K164" s="122">
        <f t="shared" si="58"/>
        <v>5.6764537464504078E-2</v>
      </c>
      <c r="L164" s="122">
        <f t="shared" si="58"/>
        <v>6.0453282954906887E-2</v>
      </c>
      <c r="M164" s="122">
        <f t="shared" si="58"/>
        <v>5.8147794873651869E-2</v>
      </c>
      <c r="N164" s="122">
        <f t="shared" si="58"/>
        <v>6.3038497465878487E-2</v>
      </c>
      <c r="O164" s="122">
        <f t="shared" si="58"/>
        <v>5.6101765362868317E-2</v>
      </c>
      <c r="P164" s="122">
        <f t="shared" si="58"/>
        <v>5.73269559328465E-2</v>
      </c>
      <c r="Q164" s="122">
        <f t="shared" si="58"/>
        <v>5.2286427833986876E-2</v>
      </c>
      <c r="R164" s="122">
        <f t="shared" si="58"/>
        <v>4.9925434035826007E-2</v>
      </c>
      <c r="S164" s="122">
        <f t="shared" si="58"/>
        <v>4.7872263414791422E-2</v>
      </c>
      <c r="T164" s="122">
        <f t="shared" si="58"/>
        <v>4.8019028084550011E-2</v>
      </c>
      <c r="U164" s="122">
        <f t="shared" si="58"/>
        <v>5.0355487791726966E-2</v>
      </c>
      <c r="V164" s="122">
        <f t="shared" si="58"/>
        <v>5.4610024176331866E-2</v>
      </c>
      <c r="W164" s="122">
        <f t="shared" si="58"/>
        <v>5.4443178257128702E-2</v>
      </c>
      <c r="DA164" s="130" t="s">
        <v>1724</v>
      </c>
    </row>
    <row r="165" spans="1:105" ht="12" customHeight="1" x14ac:dyDescent="0.25">
      <c r="A165" s="97" t="s">
        <v>53</v>
      </c>
      <c r="B165" s="98">
        <v>2.9655503837405589E-2</v>
      </c>
      <c r="C165" s="98">
        <v>2.7357629687106449E-2</v>
      </c>
      <c r="D165" s="98">
        <v>3.1023890570932678E-2</v>
      </c>
      <c r="E165" s="98">
        <v>3.0902986460156039E-2</v>
      </c>
      <c r="F165" s="98">
        <v>3.2730713018131845E-2</v>
      </c>
      <c r="G165" s="98">
        <v>3.5051917371603056E-2</v>
      </c>
      <c r="H165" s="98">
        <v>4.5181236353670537E-2</v>
      </c>
      <c r="I165" s="98">
        <v>5.1688086416260881E-2</v>
      </c>
      <c r="J165" s="98">
        <v>5.6033699445953399E-2</v>
      </c>
      <c r="K165" s="98">
        <v>5.6764537464504078E-2</v>
      </c>
      <c r="L165" s="98">
        <v>6.0453282954906887E-2</v>
      </c>
      <c r="M165" s="98">
        <v>5.8147794873651869E-2</v>
      </c>
      <c r="N165" s="98">
        <v>6.3038497465878487E-2</v>
      </c>
      <c r="O165" s="98">
        <v>5.6101765362868317E-2</v>
      </c>
      <c r="P165" s="98">
        <v>5.73269559328465E-2</v>
      </c>
      <c r="Q165" s="98">
        <v>5.2286427833986876E-2</v>
      </c>
      <c r="R165" s="98">
        <v>4.9925434035826007E-2</v>
      </c>
      <c r="S165" s="98">
        <v>4.7872263414791422E-2</v>
      </c>
      <c r="T165" s="98">
        <v>4.8019028084550011E-2</v>
      </c>
      <c r="U165" s="98">
        <v>5.0355487791726966E-2</v>
      </c>
      <c r="V165" s="98">
        <v>5.4610024176331866E-2</v>
      </c>
      <c r="W165" s="98">
        <v>5.4443178257128702E-2</v>
      </c>
      <c r="DA165" s="63" t="s">
        <v>1725</v>
      </c>
    </row>
    <row r="166" spans="1:105" ht="12" customHeight="1" x14ac:dyDescent="0.25">
      <c r="A166" s="121" t="s">
        <v>55</v>
      </c>
      <c r="B166" s="122">
        <v>25.983480566894428</v>
      </c>
      <c r="C166" s="122">
        <v>25.453905259412966</v>
      </c>
      <c r="D166" s="122">
        <v>24.785336005171139</v>
      </c>
      <c r="E166" s="122">
        <v>24.969235250868014</v>
      </c>
      <c r="F166" s="122">
        <v>27.510461326741449</v>
      </c>
      <c r="G166" s="122">
        <v>27.783808540964674</v>
      </c>
      <c r="H166" s="122">
        <v>30.158449495535528</v>
      </c>
      <c r="I166" s="122">
        <v>30.172655438119133</v>
      </c>
      <c r="J166" s="122">
        <v>31.184251501789685</v>
      </c>
      <c r="K166" s="122">
        <v>30.916983489835694</v>
      </c>
      <c r="L166" s="122">
        <v>31.269641956000221</v>
      </c>
      <c r="M166" s="122">
        <v>33.209826713257527</v>
      </c>
      <c r="N166" s="122">
        <v>33.610915145029061</v>
      </c>
      <c r="O166" s="122">
        <v>32.841558573269737</v>
      </c>
      <c r="P166" s="122">
        <v>31.74511214599341</v>
      </c>
      <c r="Q166" s="122">
        <v>30.961745770029758</v>
      </c>
      <c r="R166" s="122">
        <v>31.880810952430554</v>
      </c>
      <c r="S166" s="122">
        <v>33.61203905274391</v>
      </c>
      <c r="T166" s="122">
        <v>35.615325309586765</v>
      </c>
      <c r="U166" s="122">
        <v>36.344889823799143</v>
      </c>
      <c r="V166" s="122">
        <v>40.065187008808024</v>
      </c>
      <c r="W166" s="122">
        <v>39.947318560143273</v>
      </c>
      <c r="DA166" s="130" t="s">
        <v>1726</v>
      </c>
    </row>
    <row r="167" spans="1:105" ht="12" customHeight="1" x14ac:dyDescent="0.25">
      <c r="A167" s="97" t="s">
        <v>124</v>
      </c>
      <c r="B167" s="98">
        <v>1.9236624476652704</v>
      </c>
      <c r="C167" s="98">
        <v>1.9177203855093639</v>
      </c>
      <c r="D167" s="98">
        <v>1.9458634915601145</v>
      </c>
      <c r="E167" s="98">
        <v>2.0614183387565403</v>
      </c>
      <c r="F167" s="98">
        <v>2.189009355596494</v>
      </c>
      <c r="G167" s="98">
        <v>2.3078124556552133</v>
      </c>
      <c r="H167" s="98">
        <v>2.4258149943657918</v>
      </c>
      <c r="I167" s="98">
        <v>2.4446918728861355</v>
      </c>
      <c r="J167" s="98">
        <v>2.3868588608666967</v>
      </c>
      <c r="K167" s="98">
        <v>2.3351832583686933</v>
      </c>
      <c r="L167" s="98">
        <v>2.3909394500768655</v>
      </c>
      <c r="M167" s="98">
        <v>2.5977995390576343</v>
      </c>
      <c r="N167" s="98">
        <v>2.3943418256332918</v>
      </c>
      <c r="O167" s="98">
        <v>2.6463788612617543</v>
      </c>
      <c r="P167" s="98">
        <v>2.4381897646648341</v>
      </c>
      <c r="Q167" s="98">
        <v>2.2982020131683867</v>
      </c>
      <c r="R167" s="98">
        <v>3.0738145718140748</v>
      </c>
      <c r="S167" s="98">
        <v>3.4279462649945249</v>
      </c>
      <c r="T167" s="98">
        <v>3.7612324079584489</v>
      </c>
      <c r="U167" s="98">
        <v>3.6575099236497071</v>
      </c>
      <c r="V167" s="98">
        <v>4.131493292763408</v>
      </c>
      <c r="W167" s="98">
        <v>3.6068801407650115</v>
      </c>
      <c r="DA167" s="63" t="s">
        <v>1727</v>
      </c>
    </row>
    <row r="168" spans="1:105" ht="12" customHeight="1" x14ac:dyDescent="0.25">
      <c r="A168" s="97" t="s">
        <v>123</v>
      </c>
      <c r="B168" s="98">
        <v>2.6821093690988779E-4</v>
      </c>
      <c r="C168" s="98">
        <v>2.6083050656425363E-4</v>
      </c>
      <c r="D168" s="98">
        <v>2.542383623641999E-4</v>
      </c>
      <c r="E168" s="98">
        <v>2.4738970023649399E-4</v>
      </c>
      <c r="F168" s="98">
        <v>7.0151304275564859E-4</v>
      </c>
      <c r="G168" s="98">
        <v>6.9002786686947536E-4</v>
      </c>
      <c r="H168" s="98">
        <v>1.3659323560178396E-3</v>
      </c>
      <c r="I168" s="98">
        <v>2.2944219486409488E-3</v>
      </c>
      <c r="J168" s="98">
        <v>5.01842750175438E-3</v>
      </c>
      <c r="K168" s="98">
        <v>8.2945087443636756E-3</v>
      </c>
      <c r="L168" s="98">
        <v>1.2079809619018854E-2</v>
      </c>
      <c r="M168" s="98">
        <v>1.5863099244523605E-2</v>
      </c>
      <c r="N168" s="98">
        <v>1.5579277979011803E-2</v>
      </c>
      <c r="O168" s="98">
        <v>1.9480082883291876E-2</v>
      </c>
      <c r="P168" s="98">
        <v>1.886310012728078E-2</v>
      </c>
      <c r="Q168" s="98">
        <v>1.6520270683738156E-2</v>
      </c>
      <c r="R168" s="98">
        <v>2.7127244162829623E-2</v>
      </c>
      <c r="S168" s="98">
        <v>2.994869577905733E-2</v>
      </c>
      <c r="T168" s="98">
        <v>3.3683987156210536E-2</v>
      </c>
      <c r="U168" s="98">
        <v>3.0937728257168583E-2</v>
      </c>
      <c r="V168" s="98">
        <v>3.7816709161644868E-2</v>
      </c>
      <c r="W168" s="98">
        <v>3.0712213434345138E-2</v>
      </c>
      <c r="DA168" s="63" t="s">
        <v>1728</v>
      </c>
    </row>
    <row r="169" spans="1:105" ht="12" customHeight="1" x14ac:dyDescent="0.25">
      <c r="A169" s="100" t="s">
        <v>50</v>
      </c>
      <c r="B169" s="101">
        <v>2.3105325227521864E-4</v>
      </c>
      <c r="C169" s="101">
        <v>2.2488292873546048E-4</v>
      </c>
      <c r="D169" s="101">
        <v>2.1849823668003096E-4</v>
      </c>
      <c r="E169" s="101">
        <v>2.1269137228771816E-4</v>
      </c>
      <c r="F169" s="101">
        <v>5.9962374869431333E-4</v>
      </c>
      <c r="G169" s="101">
        <v>5.8891135914826312E-4</v>
      </c>
      <c r="H169" s="101">
        <v>1.17118719391898E-3</v>
      </c>
      <c r="I169" s="101">
        <v>1.9623613673195668E-3</v>
      </c>
      <c r="J169" s="101">
        <v>4.2662968713604085E-3</v>
      </c>
      <c r="K169" s="101">
        <v>7.0415061425325321E-3</v>
      </c>
      <c r="L169" s="101">
        <v>1.0264941698225519E-2</v>
      </c>
      <c r="M169" s="101">
        <v>1.3501804708618698E-2</v>
      </c>
      <c r="N169" s="101">
        <v>1.3230477652571283E-2</v>
      </c>
      <c r="O169" s="101">
        <v>1.6480524604341212E-2</v>
      </c>
      <c r="P169" s="101">
        <v>1.5913691546408554E-2</v>
      </c>
      <c r="Q169" s="101">
        <v>1.3854241930342383E-2</v>
      </c>
      <c r="R169" s="101">
        <v>2.2408444348028599E-2</v>
      </c>
      <c r="S169" s="101">
        <v>2.4526072885758175E-2</v>
      </c>
      <c r="T169" s="101">
        <v>2.7333741032737831E-2</v>
      </c>
      <c r="U169" s="101">
        <v>2.4952668491922046E-2</v>
      </c>
      <c r="V169" s="101">
        <v>3.0710981182783228E-2</v>
      </c>
      <c r="W169" s="101">
        <v>2.4936733365617789E-2</v>
      </c>
      <c r="DA169" s="131" t="s">
        <v>1729</v>
      </c>
    </row>
    <row r="170" spans="1:105" ht="12" customHeight="1" x14ac:dyDescent="0.25">
      <c r="A170" s="103" t="s">
        <v>52</v>
      </c>
      <c r="B170" s="104">
        <v>3.7157684634669137E-5</v>
      </c>
      <c r="C170" s="104">
        <v>3.5947577828793162E-5</v>
      </c>
      <c r="D170" s="104">
        <v>3.5740125684168964E-5</v>
      </c>
      <c r="E170" s="104">
        <v>3.46983279487758E-5</v>
      </c>
      <c r="F170" s="104">
        <v>1.0188929406133522E-4</v>
      </c>
      <c r="G170" s="104">
        <v>1.0111650772121224E-4</v>
      </c>
      <c r="H170" s="104">
        <v>1.947451620988595E-4</v>
      </c>
      <c r="I170" s="104">
        <v>3.32060581321382E-4</v>
      </c>
      <c r="J170" s="104">
        <v>7.5213063039397188E-4</v>
      </c>
      <c r="K170" s="104">
        <v>1.2530026018311438E-3</v>
      </c>
      <c r="L170" s="104">
        <v>1.8148679207933348E-3</v>
      </c>
      <c r="M170" s="104">
        <v>2.3612945359049063E-3</v>
      </c>
      <c r="N170" s="104">
        <v>2.3488003264405207E-3</v>
      </c>
      <c r="O170" s="104">
        <v>2.9995582789506636E-3</v>
      </c>
      <c r="P170" s="104">
        <v>2.9494085808722246E-3</v>
      </c>
      <c r="Q170" s="104">
        <v>2.6660287533957733E-3</v>
      </c>
      <c r="R170" s="104">
        <v>4.7187998148010245E-3</v>
      </c>
      <c r="S170" s="104">
        <v>5.4226228932991571E-3</v>
      </c>
      <c r="T170" s="104">
        <v>6.3502461234727072E-3</v>
      </c>
      <c r="U170" s="104">
        <v>5.9850597652465372E-3</v>
      </c>
      <c r="V170" s="104">
        <v>7.105727978861642E-3</v>
      </c>
      <c r="W170" s="104">
        <v>5.7754800687273488E-3</v>
      </c>
      <c r="DA170" s="132" t="s">
        <v>1730</v>
      </c>
    </row>
    <row r="171" spans="1:105" ht="12" customHeight="1" x14ac:dyDescent="0.25">
      <c r="A171" s="106" t="s">
        <v>122</v>
      </c>
      <c r="B171" s="101">
        <v>23.857898950872961</v>
      </c>
      <c r="C171" s="101">
        <v>23.331091125639755</v>
      </c>
      <c r="D171" s="101">
        <v>22.553866098703608</v>
      </c>
      <c r="E171" s="101">
        <v>22.504250285158012</v>
      </c>
      <c r="F171" s="101">
        <v>24.743215983713519</v>
      </c>
      <c r="G171" s="101">
        <v>24.541334250396666</v>
      </c>
      <c r="H171" s="101">
        <v>26.410946946885247</v>
      </c>
      <c r="I171" s="101">
        <v>25.219823842613142</v>
      </c>
      <c r="J171" s="101">
        <v>23.29518020661034</v>
      </c>
      <c r="K171" s="101">
        <v>19.768675026709065</v>
      </c>
      <c r="L171" s="101">
        <v>15.866977583633918</v>
      </c>
      <c r="M171" s="101">
        <v>14.779934309360607</v>
      </c>
      <c r="N171" s="101">
        <v>14.163484559487742</v>
      </c>
      <c r="O171" s="101">
        <v>11.850846066306127</v>
      </c>
      <c r="P171" s="101">
        <v>10.353126245278897</v>
      </c>
      <c r="Q171" s="101">
        <v>9.3884566337817219</v>
      </c>
      <c r="R171" s="101">
        <v>9.1318252942996896</v>
      </c>
      <c r="S171" s="101">
        <v>9.2223349166380295</v>
      </c>
      <c r="T171" s="101">
        <v>9.3714162103114713</v>
      </c>
      <c r="U171" s="101">
        <v>9.918517711039037</v>
      </c>
      <c r="V171" s="101">
        <v>11.121199087245939</v>
      </c>
      <c r="W171" s="101">
        <v>11.328213901370074</v>
      </c>
      <c r="DA171" s="131" t="s">
        <v>1731</v>
      </c>
    </row>
    <row r="172" spans="1:105" ht="12" customHeight="1" x14ac:dyDescent="0.25">
      <c r="A172" s="107" t="s">
        <v>121</v>
      </c>
      <c r="B172" s="104">
        <v>0.20165095741928507</v>
      </c>
      <c r="C172" s="104">
        <v>0.20483291775728174</v>
      </c>
      <c r="D172" s="104">
        <v>0.28535217654505335</v>
      </c>
      <c r="E172" s="104">
        <v>0.40331923725322616</v>
      </c>
      <c r="F172" s="104">
        <v>0.57753447438868055</v>
      </c>
      <c r="G172" s="104">
        <v>0.93397180704592575</v>
      </c>
      <c r="H172" s="104">
        <v>1.3203216219284717</v>
      </c>
      <c r="I172" s="104">
        <v>2.5058453006712158</v>
      </c>
      <c r="J172" s="104">
        <v>5.4971940068108927</v>
      </c>
      <c r="K172" s="104">
        <v>8.8048306960135729</v>
      </c>
      <c r="L172" s="104">
        <v>12.999645112670416</v>
      </c>
      <c r="M172" s="104">
        <v>15.816229765594759</v>
      </c>
      <c r="N172" s="104">
        <v>17.037509481929014</v>
      </c>
      <c r="O172" s="104">
        <v>18.324853562818564</v>
      </c>
      <c r="P172" s="104">
        <v>18.934933035922398</v>
      </c>
      <c r="Q172" s="104">
        <v>19.258566852395912</v>
      </c>
      <c r="R172" s="104">
        <v>19.64804384215396</v>
      </c>
      <c r="S172" s="104">
        <v>20.931809175332297</v>
      </c>
      <c r="T172" s="104">
        <v>22.448992704160631</v>
      </c>
      <c r="U172" s="104">
        <v>22.737924460853232</v>
      </c>
      <c r="V172" s="104">
        <v>24.774677919637028</v>
      </c>
      <c r="W172" s="104">
        <v>24.981512304573847</v>
      </c>
      <c r="DA172" s="132" t="s">
        <v>1732</v>
      </c>
    </row>
    <row r="173" spans="1:105" ht="12" customHeight="1" x14ac:dyDescent="0.25">
      <c r="A173" s="108" t="s">
        <v>53</v>
      </c>
      <c r="B173" s="98">
        <v>0.17086551211394563</v>
      </c>
      <c r="C173" s="98">
        <v>0.17354469164537617</v>
      </c>
      <c r="D173" s="98">
        <v>0.24040205419543378</v>
      </c>
      <c r="E173" s="98">
        <v>0.33940631818039002</v>
      </c>
      <c r="F173" s="98">
        <v>0.48597483480739034</v>
      </c>
      <c r="G173" s="98">
        <v>0.78405644238214589</v>
      </c>
      <c r="H173" s="98">
        <v>1.1141782756890961</v>
      </c>
      <c r="I173" s="98">
        <v>2.109188536761077</v>
      </c>
      <c r="J173" s="98">
        <v>4.5995272040762991</v>
      </c>
      <c r="K173" s="98">
        <v>7.3588530557491287</v>
      </c>
      <c r="L173" s="98">
        <v>10.881509618685971</v>
      </c>
      <c r="M173" s="98">
        <v>13.276096821266766</v>
      </c>
      <c r="N173" s="98">
        <v>14.265531054519466</v>
      </c>
      <c r="O173" s="98">
        <v>15.318829863950578</v>
      </c>
      <c r="P173" s="98">
        <v>15.801298460242258</v>
      </c>
      <c r="Q173" s="98">
        <v>16.003012106361375</v>
      </c>
      <c r="R173" s="98">
        <v>16.228262270730795</v>
      </c>
      <c r="S173" s="98">
        <v>17.210805040368562</v>
      </c>
      <c r="T173" s="98">
        <v>18.340431320941235</v>
      </c>
      <c r="U173" s="98">
        <v>18.486062970279434</v>
      </c>
      <c r="V173" s="98">
        <v>20.27607930429965</v>
      </c>
      <c r="W173" s="98">
        <v>20.4514591006144</v>
      </c>
      <c r="DA173" s="63" t="s">
        <v>1733</v>
      </c>
    </row>
    <row r="174" spans="1:105" ht="12" customHeight="1" x14ac:dyDescent="0.25">
      <c r="A174" s="115" t="s">
        <v>52</v>
      </c>
      <c r="B174" s="33">
        <v>3.0785445305339432E-2</v>
      </c>
      <c r="C174" s="33">
        <v>3.128822611190557E-2</v>
      </c>
      <c r="D174" s="33">
        <v>4.4950122349619551E-2</v>
      </c>
      <c r="E174" s="33">
        <v>6.3912919072836111E-2</v>
      </c>
      <c r="F174" s="33">
        <v>9.1559639581290236E-2</v>
      </c>
      <c r="G174" s="33">
        <v>0.1499153646637798</v>
      </c>
      <c r="H174" s="33">
        <v>0.20614334623937566</v>
      </c>
      <c r="I174" s="33">
        <v>0.39665676391013893</v>
      </c>
      <c r="J174" s="33">
        <v>0.89766680273459376</v>
      </c>
      <c r="K174" s="33">
        <v>1.445977640264444</v>
      </c>
      <c r="L174" s="33">
        <v>2.1181354939844454</v>
      </c>
      <c r="M174" s="33">
        <v>2.5401329443279934</v>
      </c>
      <c r="N174" s="33">
        <v>2.7719784274095471</v>
      </c>
      <c r="O174" s="33">
        <v>3.0060236988679856</v>
      </c>
      <c r="P174" s="33">
        <v>3.1336345756801403</v>
      </c>
      <c r="Q174" s="33">
        <v>3.2555547460345382</v>
      </c>
      <c r="R174" s="33">
        <v>3.419781571423167</v>
      </c>
      <c r="S174" s="33">
        <v>3.7210041349637351</v>
      </c>
      <c r="T174" s="33">
        <v>4.1085613832193975</v>
      </c>
      <c r="U174" s="33">
        <v>4.2518614905737993</v>
      </c>
      <c r="V174" s="33">
        <v>4.4985986153373805</v>
      </c>
      <c r="W174" s="33">
        <v>4.5300532039594481</v>
      </c>
      <c r="DA174" s="60" t="s">
        <v>1734</v>
      </c>
    </row>
    <row r="175" spans="1:105" ht="12" customHeight="1" x14ac:dyDescent="0.25">
      <c r="A175" s="121" t="s">
        <v>54</v>
      </c>
      <c r="B175" s="122">
        <v>4.042872921335225</v>
      </c>
      <c r="C175" s="122">
        <v>3.9742713026358363</v>
      </c>
      <c r="D175" s="122">
        <v>3.963128102505495</v>
      </c>
      <c r="E175" s="122">
        <v>4.1904954764937941</v>
      </c>
      <c r="F175" s="122">
        <v>4.5113523294673845</v>
      </c>
      <c r="G175" s="122">
        <v>4.6840162081705516</v>
      </c>
      <c r="H175" s="122">
        <v>4.9574129249186374</v>
      </c>
      <c r="I175" s="122">
        <v>5.0293327432887818</v>
      </c>
      <c r="J175" s="122">
        <v>4.8424504897426468</v>
      </c>
      <c r="K175" s="122">
        <v>4.8142638906976458</v>
      </c>
      <c r="L175" s="122">
        <v>4.7106067557033766</v>
      </c>
      <c r="M175" s="122">
        <v>4.9325822489645432</v>
      </c>
      <c r="N175" s="122">
        <v>5.039865890412238</v>
      </c>
      <c r="O175" s="122">
        <v>4.735459373822767</v>
      </c>
      <c r="P175" s="122">
        <v>4.7624301124937869</v>
      </c>
      <c r="Q175" s="122">
        <v>4.7533323321500411</v>
      </c>
      <c r="R175" s="122">
        <v>4.7604852110151041</v>
      </c>
      <c r="S175" s="122">
        <v>4.9029221634660587</v>
      </c>
      <c r="T175" s="122">
        <v>5.075503479087546</v>
      </c>
      <c r="U175" s="122">
        <v>5.1785872763111813</v>
      </c>
      <c r="V175" s="122">
        <v>5.6322101680989807</v>
      </c>
      <c r="W175" s="122">
        <v>5.7203973167510007</v>
      </c>
      <c r="DA175" s="130" t="s">
        <v>1735</v>
      </c>
    </row>
    <row r="176" spans="1:105" ht="12" customHeight="1" x14ac:dyDescent="0.25">
      <c r="A176" s="97" t="s">
        <v>50</v>
      </c>
      <c r="B176" s="98">
        <v>7.4908509100210324E-2</v>
      </c>
      <c r="C176" s="98">
        <v>7.2830340895918097E-2</v>
      </c>
      <c r="D176" s="98">
        <v>7.1796989578369358E-2</v>
      </c>
      <c r="E176" s="98">
        <v>7.5861235916723918E-2</v>
      </c>
      <c r="F176" s="98">
        <v>8.114126114348455E-2</v>
      </c>
      <c r="G176" s="98">
        <v>8.7051591126589917E-2</v>
      </c>
      <c r="H176" s="98">
        <v>9.2573594364349046E-2</v>
      </c>
      <c r="I176" s="98">
        <v>9.2366446491011014E-2</v>
      </c>
      <c r="J176" s="98">
        <v>8.9011745519189667E-2</v>
      </c>
      <c r="K176" s="98">
        <v>8.3716053315501721E-2</v>
      </c>
      <c r="L176" s="98">
        <v>8.661397571067847E-2</v>
      </c>
      <c r="M176" s="98">
        <v>9.4623488078192874E-2</v>
      </c>
      <c r="N176" s="98">
        <v>9.86955742321875E-2</v>
      </c>
      <c r="O176" s="98">
        <v>0.10006689722390749</v>
      </c>
      <c r="P176" s="98">
        <v>9.5134789225484948E-2</v>
      </c>
      <c r="Q176" s="98">
        <v>9.0363714013554169E-2</v>
      </c>
      <c r="R176" s="98">
        <v>0.11584248956765836</v>
      </c>
      <c r="S176" s="98">
        <v>0.12503332506581821</v>
      </c>
      <c r="T176" s="98">
        <v>0.13484584264086136</v>
      </c>
      <c r="U176" s="98">
        <v>0.13122758425045486</v>
      </c>
      <c r="V176" s="98">
        <v>0.14629793224474272</v>
      </c>
      <c r="W176" s="98">
        <v>0.12851578021992091</v>
      </c>
      <c r="DA176" s="63" t="s">
        <v>1736</v>
      </c>
    </row>
    <row r="177" spans="1:105" ht="12" customHeight="1" x14ac:dyDescent="0.25">
      <c r="A177" s="109" t="s">
        <v>120</v>
      </c>
      <c r="B177" s="33">
        <v>3.9679644122350148</v>
      </c>
      <c r="C177" s="33">
        <v>3.9014409617399184</v>
      </c>
      <c r="D177" s="33">
        <v>3.8913311129271255</v>
      </c>
      <c r="E177" s="33">
        <v>4.1146342405770699</v>
      </c>
      <c r="F177" s="33">
        <v>4.4302110683239002</v>
      </c>
      <c r="G177" s="33">
        <v>4.5969646170439615</v>
      </c>
      <c r="H177" s="33">
        <v>4.8648393305542887</v>
      </c>
      <c r="I177" s="33">
        <v>4.9369662967977703</v>
      </c>
      <c r="J177" s="33">
        <v>4.7534387442234571</v>
      </c>
      <c r="K177" s="33">
        <v>4.7305478373821437</v>
      </c>
      <c r="L177" s="33">
        <v>4.6239927799926983</v>
      </c>
      <c r="M177" s="33">
        <v>4.8379587608863508</v>
      </c>
      <c r="N177" s="33">
        <v>4.9411703161800506</v>
      </c>
      <c r="O177" s="33">
        <v>4.6353924765988594</v>
      </c>
      <c r="P177" s="33">
        <v>4.6672953232683021</v>
      </c>
      <c r="Q177" s="33">
        <v>4.6629686181364871</v>
      </c>
      <c r="R177" s="33">
        <v>4.6446427214474459</v>
      </c>
      <c r="S177" s="33">
        <v>4.7778888384002407</v>
      </c>
      <c r="T177" s="33">
        <v>4.9406576364466845</v>
      </c>
      <c r="U177" s="33">
        <v>5.0473596920607262</v>
      </c>
      <c r="V177" s="33">
        <v>5.4859122358542383</v>
      </c>
      <c r="W177" s="33">
        <v>5.5918815365310799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375.99527146383997</v>
      </c>
      <c r="C3" s="117">
        <f t="shared" si="0"/>
        <v>357.08996537136227</v>
      </c>
      <c r="D3" s="117">
        <f t="shared" si="0"/>
        <v>350.92483504871552</v>
      </c>
      <c r="E3" s="117">
        <f t="shared" si="0"/>
        <v>333.49834852916985</v>
      </c>
      <c r="F3" s="117">
        <f t="shared" si="0"/>
        <v>329.39787714785376</v>
      </c>
      <c r="G3" s="117">
        <f t="shared" si="0"/>
        <v>343.75020686244756</v>
      </c>
      <c r="H3" s="117">
        <f t="shared" si="0"/>
        <v>335.20513358474801</v>
      </c>
      <c r="I3" s="117">
        <f t="shared" si="0"/>
        <v>325.96071584419093</v>
      </c>
      <c r="J3" s="117">
        <f t="shared" si="0"/>
        <v>347.88679427395016</v>
      </c>
      <c r="K3" s="117">
        <f t="shared" si="0"/>
        <v>368.21307168094887</v>
      </c>
      <c r="L3" s="117">
        <f t="shared" si="0"/>
        <v>351.0289644470331</v>
      </c>
      <c r="M3" s="117">
        <f t="shared" si="0"/>
        <v>332.1710530998584</v>
      </c>
      <c r="N3" s="117">
        <f t="shared" si="0"/>
        <v>341.78695180883648</v>
      </c>
      <c r="O3" s="117">
        <f t="shared" si="0"/>
        <v>365.91274954221558</v>
      </c>
      <c r="P3" s="117">
        <f t="shared" si="0"/>
        <v>337.9064406051599</v>
      </c>
      <c r="Q3" s="117">
        <f t="shared" si="0"/>
        <v>349.81384657170145</v>
      </c>
      <c r="R3" s="117">
        <f t="shared" ref="R3:V3" si="1">R4+R7+R9+R19</f>
        <v>353.60536930745394</v>
      </c>
      <c r="S3" s="117">
        <f t="shared" si="1"/>
        <v>301.13790080146219</v>
      </c>
      <c r="T3" s="117">
        <f t="shared" si="1"/>
        <v>316.59690053614821</v>
      </c>
      <c r="U3" s="117">
        <f t="shared" si="1"/>
        <v>287.85136105043307</v>
      </c>
      <c r="V3" s="117">
        <f t="shared" si="1"/>
        <v>300.5120277419158</v>
      </c>
      <c r="W3" s="117">
        <f t="shared" ref="W3" si="2">W4+W7+W9+W19</f>
        <v>283.62149483147022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301.09360175514905</v>
      </c>
      <c r="C4" s="122">
        <f t="shared" si="3"/>
        <v>289.10904508368645</v>
      </c>
      <c r="D4" s="122">
        <f t="shared" si="3"/>
        <v>284.97769920875555</v>
      </c>
      <c r="E4" s="122">
        <f t="shared" si="3"/>
        <v>274.70201462898217</v>
      </c>
      <c r="F4" s="122">
        <f t="shared" si="3"/>
        <v>272.1226184882189</v>
      </c>
      <c r="G4" s="122">
        <f t="shared" si="3"/>
        <v>289.144315451502</v>
      </c>
      <c r="H4" s="122">
        <f t="shared" si="3"/>
        <v>282.26593262121094</v>
      </c>
      <c r="I4" s="122">
        <f t="shared" si="3"/>
        <v>271.90843766279403</v>
      </c>
      <c r="J4" s="122">
        <f t="shared" si="3"/>
        <v>291.85465826185612</v>
      </c>
      <c r="K4" s="122">
        <f t="shared" si="3"/>
        <v>305.83864206843697</v>
      </c>
      <c r="L4" s="122">
        <f t="shared" si="3"/>
        <v>291.27050196592381</v>
      </c>
      <c r="M4" s="122">
        <f t="shared" si="3"/>
        <v>267.69811340433159</v>
      </c>
      <c r="N4" s="122">
        <f t="shared" si="3"/>
        <v>272.57715290937182</v>
      </c>
      <c r="O4" s="122">
        <f t="shared" si="3"/>
        <v>292.88622623578647</v>
      </c>
      <c r="P4" s="122">
        <f t="shared" si="3"/>
        <v>263.10481337572958</v>
      </c>
      <c r="Q4" s="122">
        <f t="shared" si="3"/>
        <v>276.01956021294671</v>
      </c>
      <c r="R4" s="122">
        <f t="shared" ref="R4:V4" si="4">SUM(R5:R6)</f>
        <v>279.71892925304775</v>
      </c>
      <c r="S4" s="122">
        <f t="shared" si="4"/>
        <v>232.11516154570029</v>
      </c>
      <c r="T4" s="122">
        <f t="shared" si="4"/>
        <v>248.41172961830594</v>
      </c>
      <c r="U4" s="122">
        <f t="shared" si="4"/>
        <v>224.17248434205143</v>
      </c>
      <c r="V4" s="122">
        <f t="shared" si="4"/>
        <v>235.40229681630436</v>
      </c>
      <c r="W4" s="122">
        <f t="shared" ref="W4" si="5">SUM(W5:W6)</f>
        <v>221.55625926956552</v>
      </c>
      <c r="DA4" s="130" t="s">
        <v>1740</v>
      </c>
    </row>
    <row r="5" spans="1:105" ht="12" customHeight="1" x14ac:dyDescent="0.25">
      <c r="A5" s="97" t="s">
        <v>51</v>
      </c>
      <c r="B5" s="98">
        <v>298.16158561937692</v>
      </c>
      <c r="C5" s="98">
        <v>286.39116130182344</v>
      </c>
      <c r="D5" s="98">
        <v>282.35338276303509</v>
      </c>
      <c r="E5" s="98">
        <v>272.23960190389209</v>
      </c>
      <c r="F5" s="98">
        <v>269.72756172779111</v>
      </c>
      <c r="G5" s="98">
        <v>286.64611679827493</v>
      </c>
      <c r="H5" s="98">
        <v>279.87027621030421</v>
      </c>
      <c r="I5" s="98">
        <v>269.62741657736871</v>
      </c>
      <c r="J5" s="98">
        <v>289.40847182087896</v>
      </c>
      <c r="K5" s="98">
        <v>303.28848187627466</v>
      </c>
      <c r="L5" s="98">
        <v>288.86774037925528</v>
      </c>
      <c r="M5" s="98">
        <v>265.53803265144819</v>
      </c>
      <c r="N5" s="98">
        <v>270.38853384069728</v>
      </c>
      <c r="O5" s="98">
        <v>290.58048823392755</v>
      </c>
      <c r="P5" s="98">
        <v>261.07143149331722</v>
      </c>
      <c r="Q5" s="98">
        <v>273.88015580824651</v>
      </c>
      <c r="R5" s="98">
        <v>277.57873787350479</v>
      </c>
      <c r="S5" s="98">
        <v>230.35788252853087</v>
      </c>
      <c r="T5" s="98">
        <v>246.52885094952734</v>
      </c>
      <c r="U5" s="98">
        <v>222.48453175171164</v>
      </c>
      <c r="V5" s="98">
        <v>233.63164420712562</v>
      </c>
      <c r="W5" s="98">
        <v>219.89313898494524</v>
      </c>
      <c r="DA5" s="63" t="s">
        <v>1741</v>
      </c>
    </row>
    <row r="6" spans="1:105" ht="12" customHeight="1" x14ac:dyDescent="0.25">
      <c r="A6" s="97" t="s">
        <v>53</v>
      </c>
      <c r="B6" s="98">
        <v>2.9320161357721259</v>
      </c>
      <c r="C6" s="98">
        <v>2.7178837818629873</v>
      </c>
      <c r="D6" s="98">
        <v>2.6243164457204853</v>
      </c>
      <c r="E6" s="98">
        <v>2.4624127250900836</v>
      </c>
      <c r="F6" s="98">
        <v>2.3950567604277779</v>
      </c>
      <c r="G6" s="98">
        <v>2.4981986532270573</v>
      </c>
      <c r="H6" s="98">
        <v>2.3956564109067462</v>
      </c>
      <c r="I6" s="98">
        <v>2.2810210854253277</v>
      </c>
      <c r="J6" s="98">
        <v>2.4461864409771832</v>
      </c>
      <c r="K6" s="98">
        <v>2.5501601921623172</v>
      </c>
      <c r="L6" s="98">
        <v>2.4027615866685497</v>
      </c>
      <c r="M6" s="98">
        <v>2.1600807528834132</v>
      </c>
      <c r="N6" s="98">
        <v>2.1886190686745137</v>
      </c>
      <c r="O6" s="98">
        <v>2.305738001858912</v>
      </c>
      <c r="P6" s="98">
        <v>2.0333818824123346</v>
      </c>
      <c r="Q6" s="98">
        <v>2.1394044047002136</v>
      </c>
      <c r="R6" s="98">
        <v>2.1401913795429532</v>
      </c>
      <c r="S6" s="98">
        <v>1.7572790171694186</v>
      </c>
      <c r="T6" s="98">
        <v>1.8828786687785983</v>
      </c>
      <c r="U6" s="98">
        <v>1.6879525903397796</v>
      </c>
      <c r="V6" s="98">
        <v>1.7706526091787296</v>
      </c>
      <c r="W6" s="98">
        <v>1.6631202846202882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4.9953117185518418E-2</v>
      </c>
      <c r="C7" s="122">
        <f t="shared" si="6"/>
        <v>4.7546409920813111E-2</v>
      </c>
      <c r="D7" s="122">
        <f t="shared" si="6"/>
        <v>5.5575058964521792E-2</v>
      </c>
      <c r="E7" s="122">
        <f t="shared" si="6"/>
        <v>5.3225615641379259E-2</v>
      </c>
      <c r="F7" s="122">
        <f t="shared" si="6"/>
        <v>5.1484521182786076E-2</v>
      </c>
      <c r="G7" s="122">
        <f t="shared" si="6"/>
        <v>5.1013025804119996E-2</v>
      </c>
      <c r="H7" s="122">
        <f t="shared" si="6"/>
        <v>6.220426400016546E-2</v>
      </c>
      <c r="I7" s="122">
        <f t="shared" si="6"/>
        <v>7.6520088842668421E-2</v>
      </c>
      <c r="J7" s="122">
        <f t="shared" si="6"/>
        <v>9.0172286534455817E-2</v>
      </c>
      <c r="K7" s="122">
        <f t="shared" si="6"/>
        <v>0.10341326124187475</v>
      </c>
      <c r="L7" s="122">
        <f t="shared" si="6"/>
        <v>0.12441053468249423</v>
      </c>
      <c r="M7" s="122">
        <f t="shared" si="6"/>
        <v>0.13529991130050112</v>
      </c>
      <c r="N7" s="122">
        <f t="shared" si="6"/>
        <v>0.17229958059743442</v>
      </c>
      <c r="O7" s="122">
        <f t="shared" si="6"/>
        <v>0.18700714568906193</v>
      </c>
      <c r="P7" s="122">
        <f t="shared" si="6"/>
        <v>0.23159139905262124</v>
      </c>
      <c r="Q7" s="122">
        <f t="shared" si="6"/>
        <v>0.24075687695261019</v>
      </c>
      <c r="R7" s="122">
        <f t="shared" si="6"/>
        <v>0.23634471618132838</v>
      </c>
      <c r="S7" s="122">
        <f t="shared" si="6"/>
        <v>0.21064175183040007</v>
      </c>
      <c r="T7" s="122">
        <f t="shared" si="6"/>
        <v>0.17964845409030725</v>
      </c>
      <c r="U7" s="122">
        <f t="shared" si="6"/>
        <v>0.15180173624355098</v>
      </c>
      <c r="V7" s="122">
        <f t="shared" si="6"/>
        <v>0.11734533455619849</v>
      </c>
      <c r="W7" s="122">
        <f t="shared" si="6"/>
        <v>8.3085796900169484E-2</v>
      </c>
      <c r="DA7" s="130" t="s">
        <v>1743</v>
      </c>
    </row>
    <row r="8" spans="1:105" ht="12" customHeight="1" x14ac:dyDescent="0.25">
      <c r="A8" s="97" t="s">
        <v>53</v>
      </c>
      <c r="B8" s="98">
        <v>4.9953117185518418E-2</v>
      </c>
      <c r="C8" s="98">
        <v>4.7546409920813111E-2</v>
      </c>
      <c r="D8" s="98">
        <v>5.5575058964521792E-2</v>
      </c>
      <c r="E8" s="98">
        <v>5.3225615641379259E-2</v>
      </c>
      <c r="F8" s="98">
        <v>5.1484521182786076E-2</v>
      </c>
      <c r="G8" s="98">
        <v>5.1013025804119996E-2</v>
      </c>
      <c r="H8" s="98">
        <v>6.220426400016546E-2</v>
      </c>
      <c r="I8" s="98">
        <v>7.6520088842668421E-2</v>
      </c>
      <c r="J8" s="98">
        <v>9.0172286534455817E-2</v>
      </c>
      <c r="K8" s="98">
        <v>0.10341326124187475</v>
      </c>
      <c r="L8" s="98">
        <v>0.12441053468249423</v>
      </c>
      <c r="M8" s="98">
        <v>0.13529991130050112</v>
      </c>
      <c r="N8" s="98">
        <v>0.17229958059743442</v>
      </c>
      <c r="O8" s="98">
        <v>0.18700714568906193</v>
      </c>
      <c r="P8" s="98">
        <v>0.23159139905262124</v>
      </c>
      <c r="Q8" s="98">
        <v>0.24075687695261019</v>
      </c>
      <c r="R8" s="98">
        <v>0.23634471618132838</v>
      </c>
      <c r="S8" s="98">
        <v>0.21064175183040007</v>
      </c>
      <c r="T8" s="98">
        <v>0.17964845409030725</v>
      </c>
      <c r="U8" s="98">
        <v>0.15180173624355098</v>
      </c>
      <c r="V8" s="98">
        <v>0.11734533455619849</v>
      </c>
      <c r="W8" s="98">
        <v>8.3085796900169484E-2</v>
      </c>
      <c r="DA8" s="63" t="s">
        <v>1744</v>
      </c>
    </row>
    <row r="9" spans="1:105" ht="12" customHeight="1" x14ac:dyDescent="0.25">
      <c r="A9" s="121" t="s">
        <v>55</v>
      </c>
      <c r="B9" s="122">
        <v>63.609152291858472</v>
      </c>
      <c r="C9" s="122">
        <v>57.368402129171074</v>
      </c>
      <c r="D9" s="122">
        <v>55.819374373794012</v>
      </c>
      <c r="E9" s="122">
        <v>49.215250251595698</v>
      </c>
      <c r="F9" s="122">
        <v>48.090443421738975</v>
      </c>
      <c r="G9" s="122">
        <v>45.823121787625716</v>
      </c>
      <c r="H9" s="122">
        <v>44.43405111758824</v>
      </c>
      <c r="I9" s="122">
        <v>45.319914046466941</v>
      </c>
      <c r="J9" s="122">
        <v>47.482449256769044</v>
      </c>
      <c r="K9" s="122">
        <v>53.553946842364347</v>
      </c>
      <c r="L9" s="122">
        <v>51.06110776039224</v>
      </c>
      <c r="M9" s="122">
        <v>55.234003801255412</v>
      </c>
      <c r="N9" s="122">
        <v>59.315666873523931</v>
      </c>
      <c r="O9" s="122">
        <v>62.989069527029926</v>
      </c>
      <c r="P9" s="122">
        <v>64.186940603018911</v>
      </c>
      <c r="Q9" s="122">
        <v>63.199900455039952</v>
      </c>
      <c r="R9" s="122">
        <v>63.658154273851594</v>
      </c>
      <c r="S9" s="122">
        <v>59.536463026502986</v>
      </c>
      <c r="T9" s="122">
        <v>59.169855086658572</v>
      </c>
      <c r="U9" s="122">
        <v>55.252662004899598</v>
      </c>
      <c r="V9" s="122">
        <v>56.678869967852634</v>
      </c>
      <c r="W9" s="122">
        <v>53.802139645681464</v>
      </c>
      <c r="DA9" s="130" t="s">
        <v>1745</v>
      </c>
    </row>
    <row r="10" spans="1:105" ht="12" customHeight="1" x14ac:dyDescent="0.25">
      <c r="A10" s="97" t="s">
        <v>143</v>
      </c>
      <c r="B10" s="98">
        <v>37.521949627126453</v>
      </c>
      <c r="C10" s="98">
        <v>32.797010984749164</v>
      </c>
      <c r="D10" s="98">
        <v>32.764218211013521</v>
      </c>
      <c r="E10" s="98">
        <v>28.260860102632602</v>
      </c>
      <c r="F10" s="98">
        <v>27.358725269912391</v>
      </c>
      <c r="G10" s="98">
        <v>26.414943651547183</v>
      </c>
      <c r="H10" s="98">
        <v>25.08552452096751</v>
      </c>
      <c r="I10" s="98">
        <v>25.683482824900452</v>
      </c>
      <c r="J10" s="98">
        <v>26.744856880412122</v>
      </c>
      <c r="K10" s="98">
        <v>31.141993182754259</v>
      </c>
      <c r="L10" s="98">
        <v>28.161861887572478</v>
      </c>
      <c r="M10" s="98">
        <v>28.737748832257861</v>
      </c>
      <c r="N10" s="98">
        <v>29.008436059043031</v>
      </c>
      <c r="O10" s="98">
        <v>29.268485140495777</v>
      </c>
      <c r="P10" s="98">
        <v>29.088081631899318</v>
      </c>
      <c r="Q10" s="98">
        <v>28.496740553701422</v>
      </c>
      <c r="R10" s="98">
        <v>28.90708360938909</v>
      </c>
      <c r="S10" s="98">
        <v>26.240044737883895</v>
      </c>
      <c r="T10" s="98">
        <v>26.505078351467084</v>
      </c>
      <c r="U10" s="98">
        <v>24.726555393313731</v>
      </c>
      <c r="V10" s="98">
        <v>25.96808164291993</v>
      </c>
      <c r="W10" s="98">
        <v>24.479494880281173</v>
      </c>
      <c r="DA10" s="63" t="s">
        <v>1746</v>
      </c>
    </row>
    <row r="11" spans="1:105" ht="12" customHeight="1" x14ac:dyDescent="0.25">
      <c r="A11" s="97" t="s">
        <v>124</v>
      </c>
      <c r="B11" s="98">
        <v>1.7366662427789374</v>
      </c>
      <c r="C11" s="98">
        <v>1.6565374185666388</v>
      </c>
      <c r="D11" s="98">
        <v>1.6114704702464329</v>
      </c>
      <c r="E11" s="98">
        <v>1.5305661978232421</v>
      </c>
      <c r="F11" s="98">
        <v>1.4693232097957458</v>
      </c>
      <c r="G11" s="98">
        <v>1.4429840696541696</v>
      </c>
      <c r="H11" s="98">
        <v>1.4035945807029033</v>
      </c>
      <c r="I11" s="98">
        <v>1.4301149829077635</v>
      </c>
      <c r="J11" s="98">
        <v>1.4151966204597342</v>
      </c>
      <c r="K11" s="98">
        <v>1.4844583293048912</v>
      </c>
      <c r="L11" s="98">
        <v>1.5231966635829104</v>
      </c>
      <c r="M11" s="98">
        <v>1.8135555217644739</v>
      </c>
      <c r="N11" s="98">
        <v>1.8888764506070355</v>
      </c>
      <c r="O11" s="98">
        <v>2.4244991342187086</v>
      </c>
      <c r="P11" s="98">
        <v>2.4505527118103556</v>
      </c>
      <c r="Q11" s="98">
        <v>2.3650089172754263</v>
      </c>
      <c r="R11" s="98">
        <v>3.0108024105227869</v>
      </c>
      <c r="S11" s="98">
        <v>3.0215913800818406</v>
      </c>
      <c r="T11" s="98">
        <v>3.1324047810430891</v>
      </c>
      <c r="U11" s="98">
        <v>2.8977609687130026</v>
      </c>
      <c r="V11" s="98">
        <v>3.0963909729856534</v>
      </c>
      <c r="W11" s="98">
        <v>2.6009850029899404</v>
      </c>
      <c r="DA11" s="63" t="s">
        <v>1747</v>
      </c>
    </row>
    <row r="12" spans="1:105" ht="12" customHeight="1" x14ac:dyDescent="0.25">
      <c r="A12" s="97" t="s">
        <v>123</v>
      </c>
      <c r="B12" s="98">
        <v>1.6908443606065014E-4</v>
      </c>
      <c r="C12" s="98">
        <v>1.6435119884292466E-4</v>
      </c>
      <c r="D12" s="98">
        <v>1.6049821618343559E-4</v>
      </c>
      <c r="E12" s="98">
        <v>1.561408158858395E-4</v>
      </c>
      <c r="F12" s="98">
        <v>3.0633681816631187E-4</v>
      </c>
      <c r="G12" s="98">
        <v>6.0265250239891735E-4</v>
      </c>
      <c r="H12" s="98">
        <v>8.960903123806579E-4</v>
      </c>
      <c r="I12" s="98">
        <v>1.8152706109880951E-3</v>
      </c>
      <c r="J12" s="98">
        <v>3.3311269501707535E-3</v>
      </c>
      <c r="K12" s="98">
        <v>6.2927579457379536E-3</v>
      </c>
      <c r="L12" s="98">
        <v>8.6960105638472923E-3</v>
      </c>
      <c r="M12" s="98">
        <v>1.2173553819904663E-2</v>
      </c>
      <c r="N12" s="98">
        <v>1.1610614415092643E-2</v>
      </c>
      <c r="O12" s="98">
        <v>1.8837184817335435E-2</v>
      </c>
      <c r="P12" s="98">
        <v>1.9303116266322529E-2</v>
      </c>
      <c r="Q12" s="98">
        <v>1.846816148162813E-2</v>
      </c>
      <c r="R12" s="98">
        <v>2.6402602690470473E-2</v>
      </c>
      <c r="S12" s="98">
        <v>2.7119450141835314E-2</v>
      </c>
      <c r="T12" s="98">
        <v>2.8715077230353783E-2</v>
      </c>
      <c r="U12" s="98">
        <v>2.6874269944954572E-2</v>
      </c>
      <c r="V12" s="98">
        <v>2.8642963743653889E-2</v>
      </c>
      <c r="W12" s="98">
        <v>2.0782162432710031E-2</v>
      </c>
      <c r="DA12" s="63" t="s">
        <v>1748</v>
      </c>
    </row>
    <row r="13" spans="1:105" ht="12" customHeight="1" x14ac:dyDescent="0.25">
      <c r="A13" s="100" t="s">
        <v>50</v>
      </c>
      <c r="B13" s="101">
        <v>1.3192675142598099E-4</v>
      </c>
      <c r="C13" s="101">
        <v>1.284036210141315E-4</v>
      </c>
      <c r="D13" s="101">
        <v>1.2475809049926662E-4</v>
      </c>
      <c r="E13" s="101">
        <v>1.2144248793706371E-4</v>
      </c>
      <c r="F13" s="101">
        <v>2.3851974031964865E-4</v>
      </c>
      <c r="G13" s="101">
        <v>4.6815197019304047E-4</v>
      </c>
      <c r="H13" s="101">
        <v>7.0175945705071416E-4</v>
      </c>
      <c r="I13" s="101">
        <v>1.4174484865333821E-3</v>
      </c>
      <c r="J13" s="101">
        <v>2.5814595877379463E-3</v>
      </c>
      <c r="K13" s="101">
        <v>4.8721081201393811E-3</v>
      </c>
      <c r="L13" s="101">
        <v>6.7506425156638114E-3</v>
      </c>
      <c r="M13" s="101">
        <v>9.4909223824675114E-3</v>
      </c>
      <c r="N13" s="101">
        <v>9.0266601526997961E-3</v>
      </c>
      <c r="O13" s="101">
        <v>1.4633331192007401E-2</v>
      </c>
      <c r="P13" s="101">
        <v>1.4979596775191045E-2</v>
      </c>
      <c r="Q13" s="101">
        <v>1.4285037288817699E-2</v>
      </c>
      <c r="R13" s="101">
        <v>2.0343129343548736E-2</v>
      </c>
      <c r="S13" s="101">
        <v>2.0864133636494479E-2</v>
      </c>
      <c r="T13" s="101">
        <v>2.1998685572550237E-2</v>
      </c>
      <c r="U13" s="101">
        <v>2.0525446761768446E-2</v>
      </c>
      <c r="V13" s="101">
        <v>2.2127431857855848E-2</v>
      </c>
      <c r="W13" s="101">
        <v>1.6094773698254232E-2</v>
      </c>
      <c r="DA13" s="131" t="s">
        <v>1749</v>
      </c>
    </row>
    <row r="14" spans="1:105" ht="12" customHeight="1" x14ac:dyDescent="0.25">
      <c r="A14" s="103" t="s">
        <v>52</v>
      </c>
      <c r="B14" s="104">
        <v>3.7157684634669137E-5</v>
      </c>
      <c r="C14" s="104">
        <v>3.5947577828793162E-5</v>
      </c>
      <c r="D14" s="104">
        <v>3.5740125684168964E-5</v>
      </c>
      <c r="E14" s="104">
        <v>3.46983279487758E-5</v>
      </c>
      <c r="F14" s="104">
        <v>6.7817077846663189E-5</v>
      </c>
      <c r="G14" s="104">
        <v>1.3450053220587688E-4</v>
      </c>
      <c r="H14" s="104">
        <v>1.9433085532994374E-4</v>
      </c>
      <c r="I14" s="104">
        <v>3.9782212445471307E-4</v>
      </c>
      <c r="J14" s="104">
        <v>7.4966736243280716E-4</v>
      </c>
      <c r="K14" s="104">
        <v>1.4206498255985723E-3</v>
      </c>
      <c r="L14" s="104">
        <v>1.9453680481834811E-3</v>
      </c>
      <c r="M14" s="104">
        <v>2.6826314374371516E-3</v>
      </c>
      <c r="N14" s="104">
        <v>2.5839542623928473E-3</v>
      </c>
      <c r="O14" s="104">
        <v>4.2038536253280363E-3</v>
      </c>
      <c r="P14" s="104">
        <v>4.3235194911314849E-3</v>
      </c>
      <c r="Q14" s="104">
        <v>4.1831241928104298E-3</v>
      </c>
      <c r="R14" s="104">
        <v>6.059473346921738E-3</v>
      </c>
      <c r="S14" s="104">
        <v>6.2553165053408355E-3</v>
      </c>
      <c r="T14" s="104">
        <v>6.7163916578035464E-3</v>
      </c>
      <c r="U14" s="104">
        <v>6.3488231831861277E-3</v>
      </c>
      <c r="V14" s="104">
        <v>6.5155318857980423E-3</v>
      </c>
      <c r="W14" s="104">
        <v>4.6873887344557989E-3</v>
      </c>
      <c r="DA14" s="132" t="s">
        <v>1750</v>
      </c>
    </row>
    <row r="15" spans="1:105" ht="12" customHeight="1" x14ac:dyDescent="0.25">
      <c r="A15" s="106" t="s">
        <v>122</v>
      </c>
      <c r="B15" s="101">
        <v>24.128903464548017</v>
      </c>
      <c r="C15" s="101">
        <v>22.700367361804009</v>
      </c>
      <c r="D15" s="101">
        <v>21.168912524253653</v>
      </c>
      <c r="E15" s="101">
        <v>19.10053527221114</v>
      </c>
      <c r="F15" s="101">
        <v>18.849051276280527</v>
      </c>
      <c r="G15" s="101">
        <v>17.316571569833563</v>
      </c>
      <c r="H15" s="101">
        <v>17.058244729770152</v>
      </c>
      <c r="I15" s="101">
        <v>16.159194752475379</v>
      </c>
      <c r="J15" s="101">
        <v>14.98897689628774</v>
      </c>
      <c r="K15" s="101">
        <v>12.713654896846011</v>
      </c>
      <c r="L15" s="101">
        <v>10.226963317287185</v>
      </c>
      <c r="M15" s="101">
        <v>10.747419012082112</v>
      </c>
      <c r="N15" s="101">
        <v>12.663047727209257</v>
      </c>
      <c r="O15" s="101">
        <v>12.542578464932285</v>
      </c>
      <c r="P15" s="101">
        <v>11.68425043761779</v>
      </c>
      <c r="Q15" s="101">
        <v>10.672603298109003</v>
      </c>
      <c r="R15" s="101">
        <v>10.284017824172791</v>
      </c>
      <c r="S15" s="101">
        <v>9.6581664768049755</v>
      </c>
      <c r="T15" s="101">
        <v>8.8979100346776967</v>
      </c>
      <c r="U15" s="101">
        <v>8.1449874583165265</v>
      </c>
      <c r="V15" s="101">
        <v>8.0404812499904121</v>
      </c>
      <c r="W15" s="101">
        <v>7.8992110708182279</v>
      </c>
      <c r="DA15" s="131" t="s">
        <v>1751</v>
      </c>
    </row>
    <row r="16" spans="1:105" ht="12" customHeight="1" x14ac:dyDescent="0.25">
      <c r="A16" s="107" t="s">
        <v>121</v>
      </c>
      <c r="B16" s="104">
        <v>0.22146387296900361</v>
      </c>
      <c r="C16" s="104">
        <v>0.21432201285242167</v>
      </c>
      <c r="D16" s="104">
        <v>0.27461267006422463</v>
      </c>
      <c r="E16" s="104">
        <v>0.32313253811283316</v>
      </c>
      <c r="F16" s="104">
        <v>0.41303732893214457</v>
      </c>
      <c r="G16" s="104">
        <v>0.64801984408839952</v>
      </c>
      <c r="H16" s="104">
        <v>0.88579119583529764</v>
      </c>
      <c r="I16" s="104">
        <v>2.04530621557236</v>
      </c>
      <c r="J16" s="104">
        <v>4.3300877326592735</v>
      </c>
      <c r="K16" s="104">
        <v>8.2075476755134513</v>
      </c>
      <c r="L16" s="104">
        <v>11.140389881385815</v>
      </c>
      <c r="M16" s="104">
        <v>13.923106881331062</v>
      </c>
      <c r="N16" s="104">
        <v>15.743696022249516</v>
      </c>
      <c r="O16" s="104">
        <v>18.73466960256582</v>
      </c>
      <c r="P16" s="104">
        <v>20.944752705425127</v>
      </c>
      <c r="Q16" s="104">
        <v>21.647079524472474</v>
      </c>
      <c r="R16" s="104">
        <v>21.429847827076458</v>
      </c>
      <c r="S16" s="104">
        <v>20.589540981590435</v>
      </c>
      <c r="T16" s="104">
        <v>20.60574684224035</v>
      </c>
      <c r="U16" s="104">
        <v>19.456483914611383</v>
      </c>
      <c r="V16" s="104">
        <v>19.545273138212984</v>
      </c>
      <c r="W16" s="104">
        <v>18.801666529159412</v>
      </c>
      <c r="DA16" s="132" t="s">
        <v>1752</v>
      </c>
    </row>
    <row r="17" spans="1:105" ht="12" customHeight="1" x14ac:dyDescent="0.25">
      <c r="A17" s="108" t="s">
        <v>53</v>
      </c>
      <c r="B17" s="98">
        <v>0.17279461221454789</v>
      </c>
      <c r="C17" s="98">
        <v>0.16744436958603121</v>
      </c>
      <c r="D17" s="98">
        <v>0.21345749488825827</v>
      </c>
      <c r="E17" s="98">
        <v>0.25129171747821683</v>
      </c>
      <c r="F17" s="98">
        <v>0.32158067053051864</v>
      </c>
      <c r="G17" s="98">
        <v>0.50346441986714463</v>
      </c>
      <c r="H17" s="98">
        <v>0.69364772523860896</v>
      </c>
      <c r="I17" s="98">
        <v>1.5971213128720936</v>
      </c>
      <c r="J17" s="98">
        <v>3.3559649347059937</v>
      </c>
      <c r="K17" s="98">
        <v>6.3549267345002427</v>
      </c>
      <c r="L17" s="98">
        <v>8.648969244373113</v>
      </c>
      <c r="M17" s="98">
        <v>10.856425867880535</v>
      </c>
      <c r="N17" s="98">
        <v>12.24133015896277</v>
      </c>
      <c r="O17" s="98">
        <v>14.553650938630772</v>
      </c>
      <c r="P17" s="98">
        <v>16.259258162464196</v>
      </c>
      <c r="Q17" s="98">
        <v>16.752475157241712</v>
      </c>
      <c r="R17" s="98">
        <v>16.509609601150952</v>
      </c>
      <c r="S17" s="98">
        <v>15.838377088631182</v>
      </c>
      <c r="T17" s="98">
        <v>15.787031340193368</v>
      </c>
      <c r="U17" s="98">
        <v>14.861105678922598</v>
      </c>
      <c r="V17" s="98">
        <v>15.096279829197288</v>
      </c>
      <c r="W17" s="98">
        <v>14.566255151361929</v>
      </c>
      <c r="DA17" s="63" t="s">
        <v>1753</v>
      </c>
    </row>
    <row r="18" spans="1:105" ht="12" customHeight="1" x14ac:dyDescent="0.25">
      <c r="A18" s="108" t="s">
        <v>52</v>
      </c>
      <c r="B18" s="98">
        <v>4.8669260754455705E-2</v>
      </c>
      <c r="C18" s="98">
        <v>4.6877643266390469E-2</v>
      </c>
      <c r="D18" s="98">
        <v>6.1155175175966345E-2</v>
      </c>
      <c r="E18" s="98">
        <v>7.1840820634616345E-2</v>
      </c>
      <c r="F18" s="98">
        <v>9.1456658401625909E-2</v>
      </c>
      <c r="G18" s="98">
        <v>0.14455542422125489</v>
      </c>
      <c r="H18" s="98">
        <v>0.19214347059668868</v>
      </c>
      <c r="I18" s="98">
        <v>0.44818490270026656</v>
      </c>
      <c r="J18" s="98">
        <v>0.97412279795327961</v>
      </c>
      <c r="K18" s="98">
        <v>1.8526209410132086</v>
      </c>
      <c r="L18" s="98">
        <v>2.4914206370127028</v>
      </c>
      <c r="M18" s="98">
        <v>3.0666810134505278</v>
      </c>
      <c r="N18" s="98">
        <v>3.5023658632867458</v>
      </c>
      <c r="O18" s="98">
        <v>4.1810186639350473</v>
      </c>
      <c r="P18" s="98">
        <v>4.6854945429609307</v>
      </c>
      <c r="Q18" s="98">
        <v>4.8946043672307642</v>
      </c>
      <c r="R18" s="98">
        <v>4.9202382259255044</v>
      </c>
      <c r="S18" s="98">
        <v>4.7511638929592532</v>
      </c>
      <c r="T18" s="98">
        <v>4.8187155020469818</v>
      </c>
      <c r="U18" s="98">
        <v>4.5953782356887825</v>
      </c>
      <c r="V18" s="98">
        <v>4.4489933090156963</v>
      </c>
      <c r="W18" s="98">
        <v>4.2354113777974813</v>
      </c>
      <c r="DA18" s="63" t="s">
        <v>1754</v>
      </c>
    </row>
    <row r="19" spans="1:105" ht="12" customHeight="1" x14ac:dyDescent="0.25">
      <c r="A19" s="121" t="s">
        <v>54</v>
      </c>
      <c r="B19" s="122">
        <v>11.242564299646913</v>
      </c>
      <c r="C19" s="122">
        <v>10.564971748583972</v>
      </c>
      <c r="D19" s="122">
        <v>10.072186407201469</v>
      </c>
      <c r="E19" s="122">
        <v>9.5278580329505687</v>
      </c>
      <c r="F19" s="122">
        <v>9.1333307167130915</v>
      </c>
      <c r="G19" s="122">
        <v>8.7317565975157212</v>
      </c>
      <c r="H19" s="122">
        <v>8.4429455819486847</v>
      </c>
      <c r="I19" s="122">
        <v>8.6558440460873189</v>
      </c>
      <c r="J19" s="122">
        <v>8.4595144687905464</v>
      </c>
      <c r="K19" s="122">
        <v>8.7170695089057002</v>
      </c>
      <c r="L19" s="122">
        <v>8.5729441860345119</v>
      </c>
      <c r="M19" s="122">
        <v>9.1036359829709017</v>
      </c>
      <c r="N19" s="122">
        <v>9.7218324453432814</v>
      </c>
      <c r="O19" s="122">
        <v>9.8504466337101135</v>
      </c>
      <c r="P19" s="122">
        <v>10.383095227358819</v>
      </c>
      <c r="Q19" s="122">
        <v>10.353629026762189</v>
      </c>
      <c r="R19" s="122">
        <v>9.9919410643732327</v>
      </c>
      <c r="S19" s="122">
        <v>9.2756344774285502</v>
      </c>
      <c r="T19" s="122">
        <v>8.8356673770933902</v>
      </c>
      <c r="U19" s="122">
        <v>8.2744129672384776</v>
      </c>
      <c r="V19" s="122">
        <v>8.3135156232026155</v>
      </c>
      <c r="W19" s="122">
        <v>8.1800101193230841</v>
      </c>
      <c r="DA19" s="130" t="s">
        <v>1755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1756</v>
      </c>
    </row>
    <row r="21" spans="1:105" ht="12" customHeight="1" x14ac:dyDescent="0.25">
      <c r="A21" s="97" t="s">
        <v>50</v>
      </c>
      <c r="B21" s="98">
        <v>0.1657216842424768</v>
      </c>
      <c r="C21" s="98">
        <v>0.15444140776309276</v>
      </c>
      <c r="D21" s="98">
        <v>0.14568595341403762</v>
      </c>
      <c r="E21" s="98">
        <v>0.13742283437383593</v>
      </c>
      <c r="F21" s="98">
        <v>0.12976920767652783</v>
      </c>
      <c r="G21" s="98">
        <v>0.12798912249257552</v>
      </c>
      <c r="H21" s="98">
        <v>0.12389715750425946</v>
      </c>
      <c r="I21" s="98">
        <v>0.12431294403943879</v>
      </c>
      <c r="J21" s="98">
        <v>0.12086055074691388</v>
      </c>
      <c r="K21" s="98">
        <v>0.11731566772568888</v>
      </c>
      <c r="L21" s="98">
        <v>0.12183968163147733</v>
      </c>
      <c r="M21" s="98">
        <v>0.13461988068830061</v>
      </c>
      <c r="N21" s="98">
        <v>0.14744332677910624</v>
      </c>
      <c r="O21" s="98">
        <v>0.16138941136570592</v>
      </c>
      <c r="P21" s="98">
        <v>0.160182478807012</v>
      </c>
      <c r="Q21" s="98">
        <v>0.15184246732196829</v>
      </c>
      <c r="R21" s="98">
        <v>0.18281481489402407</v>
      </c>
      <c r="S21" s="98">
        <v>0.1739286622985575</v>
      </c>
      <c r="T21" s="98">
        <v>0.17265494926862779</v>
      </c>
      <c r="U21" s="98">
        <v>0.15443271875960271</v>
      </c>
      <c r="V21" s="98">
        <v>0.15959860831721262</v>
      </c>
      <c r="W21" s="98">
        <v>0.13475278733573423</v>
      </c>
      <c r="DA21" s="63" t="s">
        <v>1757</v>
      </c>
    </row>
    <row r="22" spans="1:105" ht="12" customHeight="1" x14ac:dyDescent="0.25">
      <c r="A22" s="109" t="s">
        <v>120</v>
      </c>
      <c r="B22" s="33">
        <v>11.076842615404436</v>
      </c>
      <c r="C22" s="33">
        <v>10.410530340820879</v>
      </c>
      <c r="D22" s="33">
        <v>9.9265004537874315</v>
      </c>
      <c r="E22" s="33">
        <v>9.390435198576732</v>
      </c>
      <c r="F22" s="33">
        <v>9.0035615090365635</v>
      </c>
      <c r="G22" s="33">
        <v>8.6037674750231456</v>
      </c>
      <c r="H22" s="33">
        <v>8.3190484244444249</v>
      </c>
      <c r="I22" s="33">
        <v>8.5315311020478806</v>
      </c>
      <c r="J22" s="33">
        <v>8.338653918043633</v>
      </c>
      <c r="K22" s="33">
        <v>8.5997538411800107</v>
      </c>
      <c r="L22" s="33">
        <v>8.451104504403034</v>
      </c>
      <c r="M22" s="33">
        <v>8.9690161022826018</v>
      </c>
      <c r="N22" s="33">
        <v>9.5743891185641754</v>
      </c>
      <c r="O22" s="33">
        <v>9.6890572223444078</v>
      </c>
      <c r="P22" s="33">
        <v>10.222912748551806</v>
      </c>
      <c r="Q22" s="33">
        <v>10.201786559440221</v>
      </c>
      <c r="R22" s="33">
        <v>9.809126249479208</v>
      </c>
      <c r="S22" s="33">
        <v>9.1017058151299928</v>
      </c>
      <c r="T22" s="33">
        <v>8.6630124278247624</v>
      </c>
      <c r="U22" s="33">
        <v>8.1199802484788748</v>
      </c>
      <c r="V22" s="33">
        <v>8.153917014885403</v>
      </c>
      <c r="W22" s="33">
        <v>8.045257331987349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30.26674017520973</v>
      </c>
      <c r="C24" s="117">
        <f t="shared" si="7"/>
        <v>30.06849539876962</v>
      </c>
      <c r="D24" s="117">
        <f t="shared" si="7"/>
        <v>27.42267692350093</v>
      </c>
      <c r="E24" s="117">
        <f t="shared" si="7"/>
        <v>25.813022411002233</v>
      </c>
      <c r="F24" s="117">
        <f t="shared" si="7"/>
        <v>25.429275413794905</v>
      </c>
      <c r="G24" s="117">
        <f t="shared" si="7"/>
        <v>27.62401969677121</v>
      </c>
      <c r="H24" s="117">
        <f t="shared" si="7"/>
        <v>26.155407554065185</v>
      </c>
      <c r="I24" s="117">
        <f t="shared" si="7"/>
        <v>24.524147453882776</v>
      </c>
      <c r="J24" s="117">
        <f t="shared" si="7"/>
        <v>21.249345401401278</v>
      </c>
      <c r="K24" s="117">
        <f t="shared" si="7"/>
        <v>15.71797599388951</v>
      </c>
      <c r="L24" s="117">
        <f t="shared" si="7"/>
        <v>20.326445223430376</v>
      </c>
      <c r="M24" s="117">
        <f t="shared" si="7"/>
        <v>19.037713836665873</v>
      </c>
      <c r="N24" s="117">
        <f t="shared" si="7"/>
        <v>19.528573767271389</v>
      </c>
      <c r="O24" s="117">
        <f t="shared" si="7"/>
        <v>24.324399172774012</v>
      </c>
      <c r="P24" s="117">
        <f t="shared" si="7"/>
        <v>22.566954796630579</v>
      </c>
      <c r="Q24" s="117">
        <f t="shared" si="7"/>
        <v>23.776185862337087</v>
      </c>
      <c r="R24" s="117">
        <f t="shared" ref="R24:V24" si="8">R25+R28+R30+R39</f>
        <v>31.139820356018362</v>
      </c>
      <c r="S24" s="117">
        <f t="shared" si="8"/>
        <v>31.461845188325078</v>
      </c>
      <c r="T24" s="117">
        <f t="shared" si="8"/>
        <v>36.069610230427244</v>
      </c>
      <c r="U24" s="117">
        <f t="shared" si="8"/>
        <v>34.071924721019876</v>
      </c>
      <c r="V24" s="117">
        <f t="shared" si="8"/>
        <v>37.617229660359932</v>
      </c>
      <c r="W24" s="117">
        <f t="shared" ref="W24" si="9">W25+W28+W30+W39</f>
        <v>33.454398686996598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24.245547696801836</v>
      </c>
      <c r="C25" s="122">
        <f t="shared" si="10"/>
        <v>24.40794124918304</v>
      </c>
      <c r="D25" s="122">
        <f t="shared" si="10"/>
        <v>22.279900407391729</v>
      </c>
      <c r="E25" s="122">
        <f t="shared" si="10"/>
        <v>21.186079796400691</v>
      </c>
      <c r="F25" s="122">
        <f t="shared" si="10"/>
        <v>20.919136655832155</v>
      </c>
      <c r="G25" s="122">
        <f t="shared" si="10"/>
        <v>23.362084213240081</v>
      </c>
      <c r="H25" s="122">
        <f t="shared" si="10"/>
        <v>22.054433575844069</v>
      </c>
      <c r="I25" s="122">
        <f t="shared" si="10"/>
        <v>20.70827927045903</v>
      </c>
      <c r="J25" s="122">
        <f t="shared" si="10"/>
        <v>17.616215994829531</v>
      </c>
      <c r="K25" s="122">
        <f t="shared" si="10"/>
        <v>12.254725486017364</v>
      </c>
      <c r="L25" s="122">
        <f t="shared" si="10"/>
        <v>16.795119906476668</v>
      </c>
      <c r="M25" s="122">
        <f t="shared" si="10"/>
        <v>15.267438129656258</v>
      </c>
      <c r="N25" s="122">
        <f t="shared" si="10"/>
        <v>15.369376086632823</v>
      </c>
      <c r="O25" s="122">
        <f t="shared" si="10"/>
        <v>19.655961589968523</v>
      </c>
      <c r="P25" s="122">
        <f t="shared" si="10"/>
        <v>17.503295520831255</v>
      </c>
      <c r="Q25" s="122">
        <f t="shared" si="10"/>
        <v>18.330216745760577</v>
      </c>
      <c r="R25" s="122">
        <f t="shared" ref="R25:V25" si="11">SUM(R26:R27)</f>
        <v>24.809109857890977</v>
      </c>
      <c r="S25" s="122">
        <f t="shared" si="11"/>
        <v>24.497800571864186</v>
      </c>
      <c r="T25" s="122">
        <f t="shared" si="11"/>
        <v>28.496834304412307</v>
      </c>
      <c r="U25" s="122">
        <f t="shared" si="11"/>
        <v>26.570827537545156</v>
      </c>
      <c r="V25" s="122">
        <f t="shared" si="11"/>
        <v>29.7095605896913</v>
      </c>
      <c r="W25" s="122">
        <f t="shared" ref="W25" si="12">SUM(W26:W27)</f>
        <v>25.9315648097073</v>
      </c>
      <c r="DA25" s="130" t="s">
        <v>1760</v>
      </c>
    </row>
    <row r="26" spans="1:105" ht="12" customHeight="1" x14ac:dyDescent="0.25">
      <c r="A26" s="97" t="s">
        <v>74</v>
      </c>
      <c r="B26" s="98">
        <v>23.66379413118003</v>
      </c>
      <c r="C26" s="98">
        <v>23.842276646224398</v>
      </c>
      <c r="D26" s="98">
        <v>21.773958553938765</v>
      </c>
      <c r="E26" s="98">
        <v>20.717601970536741</v>
      </c>
      <c r="F26" s="98">
        <v>20.46484071013862</v>
      </c>
      <c r="G26" s="98">
        <v>22.863921030669349</v>
      </c>
      <c r="H26" s="98">
        <v>21.592363393799147</v>
      </c>
      <c r="I26" s="98">
        <v>20.279375528337876</v>
      </c>
      <c r="J26" s="98">
        <v>17.251672355736424</v>
      </c>
      <c r="K26" s="98">
        <v>12.002423596122419</v>
      </c>
      <c r="L26" s="98">
        <v>16.452985801963489</v>
      </c>
      <c r="M26" s="98">
        <v>14.963135386021046</v>
      </c>
      <c r="N26" s="98">
        <v>15.06453214733923</v>
      </c>
      <c r="O26" s="98">
        <v>19.273624085499673</v>
      </c>
      <c r="P26" s="98">
        <v>17.168989390829289</v>
      </c>
      <c r="Q26" s="98">
        <v>17.979108934270453</v>
      </c>
      <c r="R26" s="98">
        <v>24.339944427203395</v>
      </c>
      <c r="S26" s="98">
        <v>24.039341862125401</v>
      </c>
      <c r="T26" s="98">
        <v>27.962913297181515</v>
      </c>
      <c r="U26" s="98">
        <v>26.076237505849885</v>
      </c>
      <c r="V26" s="98">
        <v>29.157119062355594</v>
      </c>
      <c r="W26" s="98">
        <v>25.450342643161257</v>
      </c>
      <c r="DA26" s="63" t="s">
        <v>1761</v>
      </c>
    </row>
    <row r="27" spans="1:105" ht="12" customHeight="1" x14ac:dyDescent="0.25">
      <c r="A27" s="97" t="s">
        <v>53</v>
      </c>
      <c r="B27" s="98">
        <v>0.58175356562180613</v>
      </c>
      <c r="C27" s="98">
        <v>0.56566460295864041</v>
      </c>
      <c r="D27" s="98">
        <v>0.50594185345296461</v>
      </c>
      <c r="E27" s="98">
        <v>0.46847782586395004</v>
      </c>
      <c r="F27" s="98">
        <v>0.45429594569353338</v>
      </c>
      <c r="G27" s="98">
        <v>0.49816318257073022</v>
      </c>
      <c r="H27" s="98">
        <v>0.46207018204492123</v>
      </c>
      <c r="I27" s="98">
        <v>0.42890374212115401</v>
      </c>
      <c r="J27" s="98">
        <v>0.36454363909310772</v>
      </c>
      <c r="K27" s="98">
        <v>0.25230188989494462</v>
      </c>
      <c r="L27" s="98">
        <v>0.34213410451317955</v>
      </c>
      <c r="M27" s="98">
        <v>0.30430274363521126</v>
      </c>
      <c r="N27" s="98">
        <v>0.30484393929359299</v>
      </c>
      <c r="O27" s="98">
        <v>0.38233750446884884</v>
      </c>
      <c r="P27" s="98">
        <v>0.33430613000196741</v>
      </c>
      <c r="Q27" s="98">
        <v>0.35110781149012521</v>
      </c>
      <c r="R27" s="98">
        <v>0.46916543068758143</v>
      </c>
      <c r="S27" s="98">
        <v>0.45845870973878378</v>
      </c>
      <c r="T27" s="98">
        <v>0.53392100723079094</v>
      </c>
      <c r="U27" s="98">
        <v>0.4945900316952716</v>
      </c>
      <c r="V27" s="98">
        <v>0.55244152733570739</v>
      </c>
      <c r="W27" s="98">
        <v>0.48122216654604311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4.0868609198063217E-3</v>
      </c>
      <c r="C28" s="122">
        <f t="shared" si="13"/>
        <v>3.8926885315285591E-3</v>
      </c>
      <c r="D28" s="122">
        <f t="shared" si="13"/>
        <v>4.4370894749475075E-3</v>
      </c>
      <c r="E28" s="122">
        <f t="shared" si="13"/>
        <v>4.1416128746646031E-3</v>
      </c>
      <c r="F28" s="122">
        <f t="shared" si="13"/>
        <v>3.8183691246285066E-3</v>
      </c>
      <c r="G28" s="122">
        <f t="shared" si="13"/>
        <v>3.766243256309215E-3</v>
      </c>
      <c r="H28" s="122">
        <f t="shared" si="13"/>
        <v>4.5066740858246083E-3</v>
      </c>
      <c r="I28" s="122">
        <f t="shared" si="13"/>
        <v>4.9403129166238008E-3</v>
      </c>
      <c r="J28" s="122">
        <f t="shared" si="13"/>
        <v>5.1291889388799406E-3</v>
      </c>
      <c r="K28" s="122">
        <f t="shared" si="13"/>
        <v>4.9432534110444024E-3</v>
      </c>
      <c r="L28" s="122">
        <f t="shared" si="13"/>
        <v>5.6428344389351211E-3</v>
      </c>
      <c r="M28" s="122">
        <f t="shared" si="13"/>
        <v>6.2654498182864362E-3</v>
      </c>
      <c r="N28" s="122">
        <f t="shared" si="13"/>
        <v>8.6911174992058866E-3</v>
      </c>
      <c r="O28" s="122">
        <f t="shared" si="13"/>
        <v>1.033849385072799E-2</v>
      </c>
      <c r="P28" s="122">
        <f t="shared" si="13"/>
        <v>1.4720858752939214E-2</v>
      </c>
      <c r="Q28" s="122">
        <f t="shared" si="13"/>
        <v>1.7315159468384717E-2</v>
      </c>
      <c r="R28" s="122">
        <f t="shared" si="13"/>
        <v>1.9849345606839475E-2</v>
      </c>
      <c r="S28" s="122">
        <f t="shared" si="13"/>
        <v>2.154526154446822E-2</v>
      </c>
      <c r="T28" s="122">
        <f t="shared" si="13"/>
        <v>2.2049569912654918E-2</v>
      </c>
      <c r="U28" s="122">
        <f t="shared" si="13"/>
        <v>2.195634795743124E-2</v>
      </c>
      <c r="V28" s="122">
        <f t="shared" si="13"/>
        <v>2.0051377423589204E-2</v>
      </c>
      <c r="W28" s="122">
        <f t="shared" si="13"/>
        <v>1.6255466081519131E-2</v>
      </c>
      <c r="DA28" s="130" t="s">
        <v>1763</v>
      </c>
    </row>
    <row r="29" spans="1:105" ht="12" customHeight="1" x14ac:dyDescent="0.25">
      <c r="A29" s="97" t="s">
        <v>53</v>
      </c>
      <c r="B29" s="98">
        <v>4.0868609198063217E-3</v>
      </c>
      <c r="C29" s="98">
        <v>3.8926885315285591E-3</v>
      </c>
      <c r="D29" s="98">
        <v>4.4370894749475075E-3</v>
      </c>
      <c r="E29" s="98">
        <v>4.1416128746646031E-3</v>
      </c>
      <c r="F29" s="98">
        <v>3.8183691246285066E-3</v>
      </c>
      <c r="G29" s="98">
        <v>3.766243256309215E-3</v>
      </c>
      <c r="H29" s="98">
        <v>4.5066740858246083E-3</v>
      </c>
      <c r="I29" s="98">
        <v>4.9403129166238008E-3</v>
      </c>
      <c r="J29" s="98">
        <v>5.1291889388799406E-3</v>
      </c>
      <c r="K29" s="98">
        <v>4.9432534110444024E-3</v>
      </c>
      <c r="L29" s="98">
        <v>5.6428344389351211E-3</v>
      </c>
      <c r="M29" s="98">
        <v>6.2654498182864362E-3</v>
      </c>
      <c r="N29" s="98">
        <v>8.6911174992058866E-3</v>
      </c>
      <c r="O29" s="98">
        <v>1.033849385072799E-2</v>
      </c>
      <c r="P29" s="98">
        <v>1.4720858752939214E-2</v>
      </c>
      <c r="Q29" s="98">
        <v>1.7315159468384717E-2</v>
      </c>
      <c r="R29" s="98">
        <v>1.9849345606839475E-2</v>
      </c>
      <c r="S29" s="98">
        <v>2.154526154446822E-2</v>
      </c>
      <c r="T29" s="98">
        <v>2.2049569912654918E-2</v>
      </c>
      <c r="U29" s="98">
        <v>2.195634795743124E-2</v>
      </c>
      <c r="V29" s="98">
        <v>2.0051377423589204E-2</v>
      </c>
      <c r="W29" s="98">
        <v>1.6255466081519131E-2</v>
      </c>
      <c r="DA29" s="63" t="s">
        <v>1764</v>
      </c>
    </row>
    <row r="30" spans="1:105" ht="12" customHeight="1" x14ac:dyDescent="0.25">
      <c r="A30" s="121" t="s">
        <v>55</v>
      </c>
      <c r="B30" s="122">
        <v>5.09820335612417</v>
      </c>
      <c r="C30" s="122">
        <v>4.7920429124603592</v>
      </c>
      <c r="D30" s="122">
        <v>4.3387217152927837</v>
      </c>
      <c r="E30" s="122">
        <v>3.8755452489424305</v>
      </c>
      <c r="F30" s="122">
        <v>3.794277587573736</v>
      </c>
      <c r="G30" s="122">
        <v>3.5714909195493134</v>
      </c>
      <c r="H30" s="122">
        <v>3.4517817500762313</v>
      </c>
      <c r="I30" s="122">
        <v>3.2061838280508215</v>
      </c>
      <c r="J30" s="122">
        <v>3.0895943843853115</v>
      </c>
      <c r="K30" s="122">
        <v>2.9475517293790747</v>
      </c>
      <c r="L30" s="122">
        <v>3.0236229964981218</v>
      </c>
      <c r="M30" s="122">
        <v>3.2366084197143143</v>
      </c>
      <c r="N30" s="122">
        <v>3.5664135073360423</v>
      </c>
      <c r="O30" s="122">
        <v>4.0275162033278047</v>
      </c>
      <c r="P30" s="122">
        <v>4.3446516649218445</v>
      </c>
      <c r="Q30" s="122">
        <v>4.6598972137327301</v>
      </c>
      <c r="R30" s="122">
        <v>5.4427995341612085</v>
      </c>
      <c r="S30" s="122">
        <v>6.0125293713401433</v>
      </c>
      <c r="T30" s="122">
        <v>6.5650977750404893</v>
      </c>
      <c r="U30" s="122">
        <v>6.5058187910713476</v>
      </c>
      <c r="V30" s="122">
        <v>6.8735360496444269</v>
      </c>
      <c r="W30" s="122">
        <v>6.5238183777511649</v>
      </c>
      <c r="DA30" s="130" t="s">
        <v>1765</v>
      </c>
    </row>
    <row r="31" spans="1:105" ht="12" customHeight="1" x14ac:dyDescent="0.25">
      <c r="A31" s="97" t="s">
        <v>141</v>
      </c>
      <c r="B31" s="98">
        <v>0.33935246317372481</v>
      </c>
      <c r="C31" s="98">
        <v>0.32294296956582685</v>
      </c>
      <c r="D31" s="98">
        <v>0.30125201772269061</v>
      </c>
      <c r="E31" s="98">
        <v>0.28088902334720794</v>
      </c>
      <c r="F31" s="98">
        <v>0.26738007876168463</v>
      </c>
      <c r="G31" s="98">
        <v>0.2641282864362085</v>
      </c>
      <c r="H31" s="98">
        <v>0.24993456060493377</v>
      </c>
      <c r="I31" s="98">
        <v>0.23455179933912063</v>
      </c>
      <c r="J31" s="98">
        <v>0.21281498177302041</v>
      </c>
      <c r="K31" s="98">
        <v>0.1996508772893632</v>
      </c>
      <c r="L31" s="98">
        <v>0.20728078883659262</v>
      </c>
      <c r="M31" s="98">
        <v>0.22770879623491447</v>
      </c>
      <c r="N31" s="98">
        <v>0.22783684752304009</v>
      </c>
      <c r="O31" s="98">
        <v>0.29832793300649735</v>
      </c>
      <c r="P31" s="98">
        <v>0.30942580576856876</v>
      </c>
      <c r="Q31" s="98">
        <v>0.32937715198629769</v>
      </c>
      <c r="R31" s="98">
        <v>0.5260102291886416</v>
      </c>
      <c r="S31" s="98">
        <v>0.61447758024081045</v>
      </c>
      <c r="T31" s="98">
        <v>0.69754811239586756</v>
      </c>
      <c r="U31" s="98">
        <v>0.67154892729026916</v>
      </c>
      <c r="V31" s="98">
        <v>0.74132346981070318</v>
      </c>
      <c r="W31" s="98">
        <v>0.6271176151520822</v>
      </c>
      <c r="DA31" s="63" t="s">
        <v>1766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1.5097613291661699E-4</v>
      </c>
      <c r="L32" s="98">
        <v>4.6211808889383459E-4</v>
      </c>
      <c r="M32" s="98">
        <v>8.2723262550877803E-4</v>
      </c>
      <c r="N32" s="98">
        <v>7.7851753170002087E-4</v>
      </c>
      <c r="O32" s="98">
        <v>1.4010404750350893E-3</v>
      </c>
      <c r="P32" s="98">
        <v>1.4615886244199741E-3</v>
      </c>
      <c r="Q32" s="98">
        <v>1.4852318182318998E-3</v>
      </c>
      <c r="R32" s="98">
        <v>3.9597392780518874E-3</v>
      </c>
      <c r="S32" s="98">
        <v>4.1774043042944317E-3</v>
      </c>
      <c r="T32" s="98">
        <v>4.3270455057482773E-3</v>
      </c>
      <c r="U32" s="98">
        <v>4.0026434113032937E-3</v>
      </c>
      <c r="V32" s="98">
        <v>4.3086526147862242E-3</v>
      </c>
      <c r="W32" s="98">
        <v>3.5242663070514327E-3</v>
      </c>
      <c r="DA32" s="63" t="s">
        <v>1767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1.1689183812139011E-4</v>
      </c>
      <c r="L33" s="101">
        <v>3.5873852673470722E-4</v>
      </c>
      <c r="M33" s="101">
        <v>6.4493908328653639E-4</v>
      </c>
      <c r="N33" s="101">
        <v>6.0525764876317317E-4</v>
      </c>
      <c r="O33" s="101">
        <v>1.088373314983267E-3</v>
      </c>
      <c r="P33" s="101">
        <v>1.1342214356971504E-3</v>
      </c>
      <c r="Q33" s="101">
        <v>1.1488199259621578E-3</v>
      </c>
      <c r="R33" s="101">
        <v>3.0509677111951582E-3</v>
      </c>
      <c r="S33" s="101">
        <v>3.2138528326580533E-3</v>
      </c>
      <c r="T33" s="101">
        <v>3.3149593426289457E-3</v>
      </c>
      <c r="U33" s="101">
        <v>3.057052132516557E-3</v>
      </c>
      <c r="V33" s="101">
        <v>3.3285458162121205E-3</v>
      </c>
      <c r="W33" s="101">
        <v>2.7293727901528237E-3</v>
      </c>
      <c r="DA33" s="131" t="s">
        <v>1768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3.4084294795226893E-5</v>
      </c>
      <c r="L34" s="104">
        <v>1.0337956215912737E-4</v>
      </c>
      <c r="M34" s="104">
        <v>1.822935422222417E-4</v>
      </c>
      <c r="N34" s="104">
        <v>1.7325988293684767E-4</v>
      </c>
      <c r="O34" s="104">
        <v>3.1266716005182231E-4</v>
      </c>
      <c r="P34" s="104">
        <v>3.2736718872282362E-4</v>
      </c>
      <c r="Q34" s="104">
        <v>3.3641189226974193E-4</v>
      </c>
      <c r="R34" s="104">
        <v>9.0877156685672893E-4</v>
      </c>
      <c r="S34" s="104">
        <v>9.6355147163637838E-4</v>
      </c>
      <c r="T34" s="104">
        <v>1.0120861631193318E-3</v>
      </c>
      <c r="U34" s="104">
        <v>9.4559127878673639E-4</v>
      </c>
      <c r="V34" s="104">
        <v>9.8010679857410388E-4</v>
      </c>
      <c r="W34" s="104">
        <v>7.9489351689860906E-4</v>
      </c>
      <c r="DA34" s="132" t="s">
        <v>1769</v>
      </c>
    </row>
    <row r="35" spans="1:105" ht="12" customHeight="1" x14ac:dyDescent="0.25">
      <c r="A35" s="106" t="s">
        <v>122</v>
      </c>
      <c r="B35" s="101">
        <v>4.7155393944935584</v>
      </c>
      <c r="C35" s="101">
        <v>4.4274238200471858</v>
      </c>
      <c r="D35" s="101">
        <v>3.9892399400978085</v>
      </c>
      <c r="E35" s="101">
        <v>3.538795120098297</v>
      </c>
      <c r="F35" s="101">
        <v>3.4548218341304802</v>
      </c>
      <c r="G35" s="101">
        <v>3.1872993854916745</v>
      </c>
      <c r="H35" s="101">
        <v>3.0429943521623666</v>
      </c>
      <c r="I35" s="101">
        <v>2.720496208279604</v>
      </c>
      <c r="J35" s="101">
        <v>2.436168553552061</v>
      </c>
      <c r="K35" s="101">
        <v>2.0098903632591707</v>
      </c>
      <c r="L35" s="101">
        <v>1.5980027624489306</v>
      </c>
      <c r="M35" s="101">
        <v>1.4807355257947685</v>
      </c>
      <c r="N35" s="101">
        <v>1.5642935063737038</v>
      </c>
      <c r="O35" s="101">
        <v>1.4678622372531636</v>
      </c>
      <c r="P35" s="101">
        <v>1.4548946013366799</v>
      </c>
      <c r="Q35" s="101">
        <v>1.3760801887791345</v>
      </c>
      <c r="R35" s="101">
        <v>1.3872008842802706</v>
      </c>
      <c r="S35" s="101">
        <v>1.4460812004801866</v>
      </c>
      <c r="T35" s="101">
        <v>1.516585911857252</v>
      </c>
      <c r="U35" s="101">
        <v>1.5358905877553544</v>
      </c>
      <c r="V35" s="101">
        <v>1.6453469387362984</v>
      </c>
      <c r="W35" s="101">
        <v>1.6122766667179766</v>
      </c>
      <c r="DA35" s="131" t="s">
        <v>1770</v>
      </c>
    </row>
    <row r="36" spans="1:105" ht="12" customHeight="1" x14ac:dyDescent="0.25">
      <c r="A36" s="107" t="s">
        <v>121</v>
      </c>
      <c r="B36" s="104">
        <v>4.3311498456886879E-2</v>
      </c>
      <c r="C36" s="104">
        <v>4.1676122847346078E-2</v>
      </c>
      <c r="D36" s="104">
        <v>4.8229757472284709E-2</v>
      </c>
      <c r="E36" s="104">
        <v>5.5861105496925731E-2</v>
      </c>
      <c r="F36" s="104">
        <v>7.207567468157132E-2</v>
      </c>
      <c r="G36" s="104">
        <v>0.12006324762143035</v>
      </c>
      <c r="H36" s="104">
        <v>0.15885283730893102</v>
      </c>
      <c r="I36" s="104">
        <v>0.25113582043209653</v>
      </c>
      <c r="J36" s="104">
        <v>0.44061084906023018</v>
      </c>
      <c r="K36" s="104">
        <v>0.73785951269762418</v>
      </c>
      <c r="L36" s="104">
        <v>1.2178773271237049</v>
      </c>
      <c r="M36" s="104">
        <v>1.5273368650591226</v>
      </c>
      <c r="N36" s="104">
        <v>1.7735046359075983</v>
      </c>
      <c r="O36" s="104">
        <v>2.2599249925931089</v>
      </c>
      <c r="P36" s="104">
        <v>2.5788696691921755</v>
      </c>
      <c r="Q36" s="104">
        <v>2.9529546411490664</v>
      </c>
      <c r="R36" s="104">
        <v>3.5256286814142439</v>
      </c>
      <c r="S36" s="104">
        <v>3.9477931863148514</v>
      </c>
      <c r="T36" s="104">
        <v>4.3466367052816217</v>
      </c>
      <c r="U36" s="104">
        <v>4.294376632614421</v>
      </c>
      <c r="V36" s="104">
        <v>4.4825569884826386</v>
      </c>
      <c r="W36" s="104">
        <v>4.2808998295740546</v>
      </c>
      <c r="DA36" s="132" t="s">
        <v>1771</v>
      </c>
    </row>
    <row r="37" spans="1:105" ht="12" customHeight="1" x14ac:dyDescent="0.25">
      <c r="A37" s="108" t="s">
        <v>53</v>
      </c>
      <c r="B37" s="98">
        <v>3.3793293145091108E-2</v>
      </c>
      <c r="C37" s="98">
        <v>3.2560501014746814E-2</v>
      </c>
      <c r="D37" s="98">
        <v>3.74891777815438E-2</v>
      </c>
      <c r="E37" s="98">
        <v>4.3441719681144145E-2</v>
      </c>
      <c r="F37" s="98">
        <v>5.6116341476842711E-2</v>
      </c>
      <c r="G37" s="98">
        <v>9.3280435564628811E-2</v>
      </c>
      <c r="H37" s="98">
        <v>0.12439490228070292</v>
      </c>
      <c r="I37" s="98">
        <v>0.19610480239286704</v>
      </c>
      <c r="J37" s="98">
        <v>0.34148836018827194</v>
      </c>
      <c r="K37" s="98">
        <v>0.57130866964523774</v>
      </c>
      <c r="L37" s="98">
        <v>0.94551300788064963</v>
      </c>
      <c r="M37" s="98">
        <v>1.1909281162689904</v>
      </c>
      <c r="N37" s="98">
        <v>1.3789681759552901</v>
      </c>
      <c r="O37" s="98">
        <v>1.7555772366107465</v>
      </c>
      <c r="P37" s="98">
        <v>2.0019576410602999</v>
      </c>
      <c r="Q37" s="98">
        <v>2.285264356810131</v>
      </c>
      <c r="R37" s="98">
        <v>2.716153357618619</v>
      </c>
      <c r="S37" s="98">
        <v>3.0368154981546156</v>
      </c>
      <c r="T37" s="98">
        <v>3.3301627170362287</v>
      </c>
      <c r="U37" s="98">
        <v>3.2800985646975973</v>
      </c>
      <c r="V37" s="98">
        <v>3.4622148368014529</v>
      </c>
      <c r="W37" s="98">
        <v>3.3165506418427801</v>
      </c>
      <c r="DA37" s="63" t="s">
        <v>1772</v>
      </c>
    </row>
    <row r="38" spans="1:105" ht="12" customHeight="1" x14ac:dyDescent="0.25">
      <c r="A38" s="108" t="s">
        <v>52</v>
      </c>
      <c r="B38" s="98">
        <v>9.5182053117957681E-3</v>
      </c>
      <c r="C38" s="98">
        <v>9.1156218325992647E-3</v>
      </c>
      <c r="D38" s="98">
        <v>1.0740579690740907E-2</v>
      </c>
      <c r="E38" s="98">
        <v>1.2419385815781586E-2</v>
      </c>
      <c r="F38" s="98">
        <v>1.5959333204728605E-2</v>
      </c>
      <c r="G38" s="98">
        <v>2.6782812056801539E-2</v>
      </c>
      <c r="H38" s="98">
        <v>3.4457935028228109E-2</v>
      </c>
      <c r="I38" s="98">
        <v>5.5031018039229475E-2</v>
      </c>
      <c r="J38" s="98">
        <v>9.9122488871958264E-2</v>
      </c>
      <c r="K38" s="98">
        <v>0.16655084305238643</v>
      </c>
      <c r="L38" s="98">
        <v>0.27236431924305532</v>
      </c>
      <c r="M38" s="98">
        <v>0.33640874879013222</v>
      </c>
      <c r="N38" s="98">
        <v>0.39453645995230829</v>
      </c>
      <c r="O38" s="98">
        <v>0.50434775598236259</v>
      </c>
      <c r="P38" s="98">
        <v>0.5769120281318757</v>
      </c>
      <c r="Q38" s="98">
        <v>0.66769028433893518</v>
      </c>
      <c r="R38" s="98">
        <v>0.80947532379562492</v>
      </c>
      <c r="S38" s="98">
        <v>0.91097768816023572</v>
      </c>
      <c r="T38" s="98">
        <v>1.016473988245393</v>
      </c>
      <c r="U38" s="98">
        <v>1.0142780679168237</v>
      </c>
      <c r="V38" s="98">
        <v>1.0203421516811861</v>
      </c>
      <c r="W38" s="98">
        <v>0.96434918773127454</v>
      </c>
      <c r="DA38" s="63" t="s">
        <v>1773</v>
      </c>
    </row>
    <row r="39" spans="1:105" ht="12" customHeight="1" x14ac:dyDescent="0.25">
      <c r="A39" s="121" t="s">
        <v>54</v>
      </c>
      <c r="B39" s="122">
        <v>0.91890226136391728</v>
      </c>
      <c r="C39" s="122">
        <v>0.86461854859469267</v>
      </c>
      <c r="D39" s="122">
        <v>0.79961771134146831</v>
      </c>
      <c r="E39" s="122">
        <v>0.747255752784447</v>
      </c>
      <c r="F39" s="122">
        <v>0.71204280126439023</v>
      </c>
      <c r="G39" s="122">
        <v>0.68667832072550761</v>
      </c>
      <c r="H39" s="122">
        <v>0.64468555405906081</v>
      </c>
      <c r="I39" s="122">
        <v>0.60474404245630076</v>
      </c>
      <c r="J39" s="122">
        <v>0.53840583324755686</v>
      </c>
      <c r="K39" s="122">
        <v>0.51075552508202715</v>
      </c>
      <c r="L39" s="122">
        <v>0.50205948601665129</v>
      </c>
      <c r="M39" s="122">
        <v>0.52740183747701341</v>
      </c>
      <c r="N39" s="122">
        <v>0.58409305580331961</v>
      </c>
      <c r="O39" s="122">
        <v>0.63058288562695231</v>
      </c>
      <c r="P39" s="122">
        <v>0.70428675212454317</v>
      </c>
      <c r="Q39" s="122">
        <v>0.76875674337539424</v>
      </c>
      <c r="R39" s="122">
        <v>0.86806161835933293</v>
      </c>
      <c r="S39" s="122">
        <v>0.92996998357627991</v>
      </c>
      <c r="T39" s="122">
        <v>0.98562858106178686</v>
      </c>
      <c r="U39" s="122">
        <v>0.97332204444594272</v>
      </c>
      <c r="V39" s="122">
        <v>1.0140816436006197</v>
      </c>
      <c r="W39" s="122">
        <v>0.98276003345661345</v>
      </c>
      <c r="DA39" s="130" t="s">
        <v>1774</v>
      </c>
    </row>
    <row r="40" spans="1:105" ht="12" customHeight="1" x14ac:dyDescent="0.25">
      <c r="A40" s="97" t="s">
        <v>50</v>
      </c>
      <c r="B40" s="98">
        <v>1.3549380599843199E-2</v>
      </c>
      <c r="C40" s="98">
        <v>1.2641536079450063E-2</v>
      </c>
      <c r="D40" s="98">
        <v>1.1622935381996905E-2</v>
      </c>
      <c r="E40" s="98">
        <v>1.0816506963618052E-2</v>
      </c>
      <c r="F40" s="98">
        <v>1.0117112093496744E-2</v>
      </c>
      <c r="G40" s="98">
        <v>1.0049687415933274E-2</v>
      </c>
      <c r="H40" s="98">
        <v>9.4293907134000519E-3</v>
      </c>
      <c r="I40" s="98">
        <v>8.6625309421147403E-3</v>
      </c>
      <c r="J40" s="98">
        <v>7.6379252347447239E-3</v>
      </c>
      <c r="K40" s="98">
        <v>6.8791325233827473E-3</v>
      </c>
      <c r="L40" s="98">
        <v>7.1638835048677537E-3</v>
      </c>
      <c r="M40" s="98">
        <v>7.9061184689661283E-3</v>
      </c>
      <c r="N40" s="98">
        <v>8.9588551410437842E-3</v>
      </c>
      <c r="O40" s="98">
        <v>1.0499311148326591E-2</v>
      </c>
      <c r="P40" s="98">
        <v>1.0932799905544549E-2</v>
      </c>
      <c r="Q40" s="98">
        <v>1.1466758124087803E-2</v>
      </c>
      <c r="R40" s="98">
        <v>1.6338731285333554E-2</v>
      </c>
      <c r="S40" s="98">
        <v>1.773334648231616E-2</v>
      </c>
      <c r="T40" s="98">
        <v>1.9309896659775748E-2</v>
      </c>
      <c r="U40" s="98">
        <v>1.7965263565709263E-2</v>
      </c>
      <c r="V40" s="98">
        <v>1.9004374307784278E-2</v>
      </c>
      <c r="W40" s="98">
        <v>1.526975340363578E-2</v>
      </c>
      <c r="DA40" s="63" t="s">
        <v>1775</v>
      </c>
    </row>
    <row r="41" spans="1:105" ht="12" customHeight="1" x14ac:dyDescent="0.25">
      <c r="A41" s="109" t="s">
        <v>120</v>
      </c>
      <c r="B41" s="33">
        <v>0.90535288076407405</v>
      </c>
      <c r="C41" s="33">
        <v>0.8519770125152426</v>
      </c>
      <c r="D41" s="33">
        <v>0.78799477595947143</v>
      </c>
      <c r="E41" s="33">
        <v>0.73643924582082898</v>
      </c>
      <c r="F41" s="33">
        <v>0.70192568917089349</v>
      </c>
      <c r="G41" s="33">
        <v>0.67662863330957435</v>
      </c>
      <c r="H41" s="33">
        <v>0.63525616334566071</v>
      </c>
      <c r="I41" s="33">
        <v>0.59608151151418598</v>
      </c>
      <c r="J41" s="33">
        <v>0.53076790801281215</v>
      </c>
      <c r="K41" s="33">
        <v>0.50387639255864436</v>
      </c>
      <c r="L41" s="33">
        <v>0.49489560251178349</v>
      </c>
      <c r="M41" s="33">
        <v>0.51949571900804725</v>
      </c>
      <c r="N41" s="33">
        <v>0.57513420066227583</v>
      </c>
      <c r="O41" s="33">
        <v>0.62008357447862572</v>
      </c>
      <c r="P41" s="33">
        <v>0.69335395221899865</v>
      </c>
      <c r="Q41" s="33">
        <v>0.75728998525130642</v>
      </c>
      <c r="R41" s="33">
        <v>0.85172288707399935</v>
      </c>
      <c r="S41" s="33">
        <v>0.91223663709396374</v>
      </c>
      <c r="T41" s="33">
        <v>0.96631868440201107</v>
      </c>
      <c r="U41" s="33">
        <v>0.95535678088023346</v>
      </c>
      <c r="V41" s="33">
        <v>0.99507726929283546</v>
      </c>
      <c r="W41" s="33">
        <v>0.96749028005297766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542.47811620329026</v>
      </c>
      <c r="C43" s="117">
        <f t="shared" si="14"/>
        <v>611.85857195161259</v>
      </c>
      <c r="D43" s="117">
        <f t="shared" si="14"/>
        <v>632.59939453746608</v>
      </c>
      <c r="E43" s="117">
        <f t="shared" si="14"/>
        <v>679.82309710815878</v>
      </c>
      <c r="F43" s="117">
        <f t="shared" si="14"/>
        <v>698.6145988222595</v>
      </c>
      <c r="G43" s="117">
        <f t="shared" si="14"/>
        <v>763.02675584951953</v>
      </c>
      <c r="H43" s="117">
        <f t="shared" si="14"/>
        <v>752.71866935647506</v>
      </c>
      <c r="I43" s="117">
        <f t="shared" si="14"/>
        <v>772.76781482769286</v>
      </c>
      <c r="J43" s="117">
        <f t="shared" si="14"/>
        <v>875.16356286456028</v>
      </c>
      <c r="K43" s="117">
        <f t="shared" si="14"/>
        <v>869.63478757736584</v>
      </c>
      <c r="L43" s="117">
        <f t="shared" si="14"/>
        <v>911.96887409603494</v>
      </c>
      <c r="M43" s="117">
        <f t="shared" si="14"/>
        <v>793.10012701694029</v>
      </c>
      <c r="N43" s="117">
        <f t="shared" si="14"/>
        <v>702.42882574423265</v>
      </c>
      <c r="O43" s="117">
        <f t="shared" si="14"/>
        <v>652.56265249101011</v>
      </c>
      <c r="P43" s="117">
        <f t="shared" si="14"/>
        <v>575.42375617941025</v>
      </c>
      <c r="Q43" s="117">
        <f t="shared" si="14"/>
        <v>649.14493281238879</v>
      </c>
      <c r="R43" s="117">
        <f t="shared" ref="R43:V43" si="15">R44+R47+R49+R58</f>
        <v>710.2700702523465</v>
      </c>
      <c r="S43" s="117">
        <f t="shared" si="15"/>
        <v>729.42588767347115</v>
      </c>
      <c r="T43" s="117">
        <f t="shared" si="15"/>
        <v>808.87543093032934</v>
      </c>
      <c r="U43" s="117">
        <f t="shared" si="15"/>
        <v>818.15087565183387</v>
      </c>
      <c r="V43" s="117">
        <f t="shared" si="15"/>
        <v>964.52550960051542</v>
      </c>
      <c r="W43" s="117">
        <f t="shared" ref="W43" si="16">W44+W47+W49+W58</f>
        <v>905.54186560717471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432.67384462981823</v>
      </c>
      <c r="C44" s="122">
        <f t="shared" si="17"/>
        <v>497.10128889426665</v>
      </c>
      <c r="D44" s="122">
        <f t="shared" si="17"/>
        <v>512.60173333828095</v>
      </c>
      <c r="E44" s="122">
        <f t="shared" si="17"/>
        <v>560.79823875529064</v>
      </c>
      <c r="F44" s="122">
        <f t="shared" si="17"/>
        <v>578.04418198178894</v>
      </c>
      <c r="G44" s="122">
        <f t="shared" si="17"/>
        <v>641.48449948646874</v>
      </c>
      <c r="H44" s="122">
        <f t="shared" si="17"/>
        <v>634.25246719466804</v>
      </c>
      <c r="I44" s="122">
        <f t="shared" si="17"/>
        <v>645.31050798247986</v>
      </c>
      <c r="J44" s="122">
        <f t="shared" si="17"/>
        <v>736.01804473850893</v>
      </c>
      <c r="K44" s="122">
        <f t="shared" si="17"/>
        <v>720.45518719974154</v>
      </c>
      <c r="L44" s="122">
        <f t="shared" si="17"/>
        <v>763.91086411793424</v>
      </c>
      <c r="M44" s="122">
        <f t="shared" si="17"/>
        <v>643.62243621534856</v>
      </c>
      <c r="N44" s="122">
        <f t="shared" si="17"/>
        <v>556.36080156275943</v>
      </c>
      <c r="O44" s="122">
        <f t="shared" si="17"/>
        <v>518.22944345517612</v>
      </c>
      <c r="P44" s="122">
        <f t="shared" si="17"/>
        <v>446.27015837783642</v>
      </c>
      <c r="Q44" s="122">
        <f t="shared" si="17"/>
        <v>511.12201763892381</v>
      </c>
      <c r="R44" s="122">
        <f t="shared" ref="R44:V44" si="18">SUM(R45:R46)</f>
        <v>559.85546766026721</v>
      </c>
      <c r="S44" s="122">
        <f t="shared" si="18"/>
        <v>565.33475262228239</v>
      </c>
      <c r="T44" s="122">
        <f t="shared" si="18"/>
        <v>634.32963169258687</v>
      </c>
      <c r="U44" s="122">
        <f t="shared" si="18"/>
        <v>638.04040213536894</v>
      </c>
      <c r="V44" s="122">
        <f t="shared" si="18"/>
        <v>756.83297601820732</v>
      </c>
      <c r="W44" s="122">
        <f t="shared" ref="W44" si="19">SUM(W45:W46)</f>
        <v>708.99789264407286</v>
      </c>
      <c r="DA44" s="130" t="s">
        <v>1778</v>
      </c>
    </row>
    <row r="45" spans="1:105" ht="12" customHeight="1" x14ac:dyDescent="0.25">
      <c r="A45" s="97" t="s">
        <v>216</v>
      </c>
      <c r="B45" s="98">
        <v>422.29216321711522</v>
      </c>
      <c r="C45" s="98">
        <v>485.5807513633917</v>
      </c>
      <c r="D45" s="98">
        <v>500.9613459798918</v>
      </c>
      <c r="E45" s="98">
        <v>548.39757085612393</v>
      </c>
      <c r="F45" s="98">
        <v>565.4909331251805</v>
      </c>
      <c r="G45" s="98">
        <v>627.80575588991655</v>
      </c>
      <c r="H45" s="98">
        <v>620.96402104295748</v>
      </c>
      <c r="I45" s="98">
        <v>631.94502801724593</v>
      </c>
      <c r="J45" s="98">
        <v>720.78715198912846</v>
      </c>
      <c r="K45" s="98">
        <v>705.62236164828278</v>
      </c>
      <c r="L45" s="98">
        <v>748.3492032975139</v>
      </c>
      <c r="M45" s="98">
        <v>630.79408403587786</v>
      </c>
      <c r="N45" s="98">
        <v>545.32566145941837</v>
      </c>
      <c r="O45" s="98">
        <v>508.14911483599252</v>
      </c>
      <c r="P45" s="98">
        <v>437.74657209632147</v>
      </c>
      <c r="Q45" s="98">
        <v>501.33168425079708</v>
      </c>
      <c r="R45" s="98">
        <v>549.26803291906947</v>
      </c>
      <c r="S45" s="98">
        <v>554.75491952676043</v>
      </c>
      <c r="T45" s="98">
        <v>622.4447355580993</v>
      </c>
      <c r="U45" s="98">
        <v>626.16390253184363</v>
      </c>
      <c r="V45" s="98">
        <v>742.75986430229045</v>
      </c>
      <c r="W45" s="98">
        <v>695.84074210269716</v>
      </c>
      <c r="DA45" s="63" t="s">
        <v>1779</v>
      </c>
    </row>
    <row r="46" spans="1:105" ht="12" customHeight="1" x14ac:dyDescent="0.25">
      <c r="A46" s="97" t="s">
        <v>53</v>
      </c>
      <c r="B46" s="98">
        <v>10.381681412703019</v>
      </c>
      <c r="C46" s="98">
        <v>11.520537530874938</v>
      </c>
      <c r="D46" s="98">
        <v>11.640387358389161</v>
      </c>
      <c r="E46" s="98">
        <v>12.40066789916674</v>
      </c>
      <c r="F46" s="98">
        <v>12.553248856608487</v>
      </c>
      <c r="G46" s="98">
        <v>13.678743596552218</v>
      </c>
      <c r="H46" s="98">
        <v>13.288446151710529</v>
      </c>
      <c r="I46" s="98">
        <v>13.36547996523389</v>
      </c>
      <c r="J46" s="98">
        <v>15.230892749380498</v>
      </c>
      <c r="K46" s="98">
        <v>14.832825551458727</v>
      </c>
      <c r="L46" s="98">
        <v>15.561660820420288</v>
      </c>
      <c r="M46" s="98">
        <v>12.828352179470659</v>
      </c>
      <c r="N46" s="98">
        <v>11.035140103341037</v>
      </c>
      <c r="O46" s="98">
        <v>10.080328619183561</v>
      </c>
      <c r="P46" s="98">
        <v>8.523586281514957</v>
      </c>
      <c r="Q46" s="98">
        <v>9.7903333881267454</v>
      </c>
      <c r="R46" s="98">
        <v>10.587434741197738</v>
      </c>
      <c r="S46" s="98">
        <v>10.57983309552198</v>
      </c>
      <c r="T46" s="98">
        <v>11.884896134487569</v>
      </c>
      <c r="U46" s="98">
        <v>11.876499603525355</v>
      </c>
      <c r="V46" s="98">
        <v>14.073111715916902</v>
      </c>
      <c r="W46" s="98">
        <v>13.157150541375694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7.4871292050851829E-2</v>
      </c>
      <c r="C47" s="122">
        <f t="shared" si="20"/>
        <v>7.178303018259212E-2</v>
      </c>
      <c r="D47" s="122">
        <f t="shared" si="20"/>
        <v>9.2059769344827957E-2</v>
      </c>
      <c r="E47" s="122">
        <f t="shared" si="20"/>
        <v>0.10793259520021414</v>
      </c>
      <c r="F47" s="122">
        <f t="shared" si="20"/>
        <v>0.12450807245563156</v>
      </c>
      <c r="G47" s="122">
        <f t="shared" si="20"/>
        <v>0.14272111494464826</v>
      </c>
      <c r="H47" s="122">
        <f t="shared" si="20"/>
        <v>0.18197022945448041</v>
      </c>
      <c r="I47" s="122">
        <f t="shared" si="20"/>
        <v>0.22147701635390563</v>
      </c>
      <c r="J47" s="122">
        <f t="shared" si="20"/>
        <v>0.25501861440606355</v>
      </c>
      <c r="K47" s="122">
        <f t="shared" si="20"/>
        <v>0.28432772509587606</v>
      </c>
      <c r="L47" s="122">
        <f t="shared" si="20"/>
        <v>0.32631412776444185</v>
      </c>
      <c r="M47" s="122">
        <f t="shared" si="20"/>
        <v>0.32487897784437886</v>
      </c>
      <c r="N47" s="122">
        <f t="shared" si="20"/>
        <v>0.35648415341673273</v>
      </c>
      <c r="O47" s="122">
        <f t="shared" si="20"/>
        <v>0.31645040920189155</v>
      </c>
      <c r="P47" s="122">
        <f t="shared" si="20"/>
        <v>0.33059589514754401</v>
      </c>
      <c r="Q47" s="122">
        <f t="shared" si="20"/>
        <v>0.31006951289396562</v>
      </c>
      <c r="R47" s="122">
        <f t="shared" si="20"/>
        <v>0.31774787334961069</v>
      </c>
      <c r="S47" s="122">
        <f t="shared" si="20"/>
        <v>0.33482509127547705</v>
      </c>
      <c r="T47" s="122">
        <f t="shared" si="20"/>
        <v>0.3558806460964945</v>
      </c>
      <c r="U47" s="122">
        <f t="shared" si="20"/>
        <v>0.38947211297657552</v>
      </c>
      <c r="V47" s="122">
        <f t="shared" si="20"/>
        <v>0.42749629491708191</v>
      </c>
      <c r="W47" s="122">
        <f t="shared" si="20"/>
        <v>0.42156292564880615</v>
      </c>
      <c r="DA47" s="130" t="s">
        <v>1781</v>
      </c>
    </row>
    <row r="48" spans="1:105" ht="12" customHeight="1" x14ac:dyDescent="0.25">
      <c r="A48" s="97" t="s">
        <v>53</v>
      </c>
      <c r="B48" s="98">
        <v>7.4871292050851829E-2</v>
      </c>
      <c r="C48" s="98">
        <v>7.178303018259212E-2</v>
      </c>
      <c r="D48" s="98">
        <v>9.2059769344827957E-2</v>
      </c>
      <c r="E48" s="98">
        <v>0.10793259520021414</v>
      </c>
      <c r="F48" s="98">
        <v>0.12450807245563156</v>
      </c>
      <c r="G48" s="98">
        <v>0.14272111494464826</v>
      </c>
      <c r="H48" s="98">
        <v>0.18197022945448041</v>
      </c>
      <c r="I48" s="98">
        <v>0.22147701635390563</v>
      </c>
      <c r="J48" s="98">
        <v>0.25501861440606355</v>
      </c>
      <c r="K48" s="98">
        <v>0.28432772509587606</v>
      </c>
      <c r="L48" s="98">
        <v>0.32631412776444185</v>
      </c>
      <c r="M48" s="98">
        <v>0.32487897784437886</v>
      </c>
      <c r="N48" s="98">
        <v>0.35648415341673273</v>
      </c>
      <c r="O48" s="98">
        <v>0.31645040920189155</v>
      </c>
      <c r="P48" s="98">
        <v>0.33059589514754401</v>
      </c>
      <c r="Q48" s="98">
        <v>0.31006951289396562</v>
      </c>
      <c r="R48" s="98">
        <v>0.31774787334961069</v>
      </c>
      <c r="S48" s="98">
        <v>0.33482509127547705</v>
      </c>
      <c r="T48" s="98">
        <v>0.3558806460964945</v>
      </c>
      <c r="U48" s="98">
        <v>0.38947211297657552</v>
      </c>
      <c r="V48" s="98">
        <v>0.42749629491708191</v>
      </c>
      <c r="W48" s="98">
        <v>0.42156292564880615</v>
      </c>
      <c r="DA48" s="63" t="s">
        <v>1782</v>
      </c>
    </row>
    <row r="49" spans="1:105" ht="12" customHeight="1" x14ac:dyDescent="0.25">
      <c r="A49" s="121" t="s">
        <v>55</v>
      </c>
      <c r="B49" s="122">
        <v>92.879290883481005</v>
      </c>
      <c r="C49" s="122">
        <v>97.152843694799003</v>
      </c>
      <c r="D49" s="122">
        <v>101.59431319405431</v>
      </c>
      <c r="E49" s="122">
        <v>99.943125232582332</v>
      </c>
      <c r="F49" s="122">
        <v>101.45893082218939</v>
      </c>
      <c r="G49" s="122">
        <v>102.13183747484699</v>
      </c>
      <c r="H49" s="122">
        <v>99.272116493907419</v>
      </c>
      <c r="I49" s="122">
        <v>106.96429298341548</v>
      </c>
      <c r="J49" s="122">
        <v>118.14583781539835</v>
      </c>
      <c r="K49" s="122">
        <v>127.17396152585992</v>
      </c>
      <c r="L49" s="122">
        <v>126.3480593381523</v>
      </c>
      <c r="M49" s="122">
        <v>128.39681292160276</v>
      </c>
      <c r="N49" s="122">
        <v>125.64111271208466</v>
      </c>
      <c r="O49" s="122">
        <v>115.60931507410002</v>
      </c>
      <c r="P49" s="122">
        <v>110.15962760327973</v>
      </c>
      <c r="Q49" s="122">
        <v>118.27140429231095</v>
      </c>
      <c r="R49" s="122">
        <v>129.7448309803284</v>
      </c>
      <c r="S49" s="122">
        <v>142.21168237218205</v>
      </c>
      <c r="T49" s="122">
        <v>151.19835391740588</v>
      </c>
      <c r="U49" s="122">
        <v>156.2909018067503</v>
      </c>
      <c r="V49" s="122">
        <v>181.19574787312285</v>
      </c>
      <c r="W49" s="122">
        <v>169.6935729346032</v>
      </c>
      <c r="DA49" s="130" t="s">
        <v>1783</v>
      </c>
    </row>
    <row r="50" spans="1:105" ht="12" customHeight="1" x14ac:dyDescent="0.25">
      <c r="A50" s="97" t="s">
        <v>138</v>
      </c>
      <c r="B50" s="98">
        <v>80.436425961454304</v>
      </c>
      <c r="C50" s="98">
        <v>84.496034378865673</v>
      </c>
      <c r="D50" s="98">
        <v>88.832729220908377</v>
      </c>
      <c r="E50" s="98">
        <v>87.471578550976744</v>
      </c>
      <c r="F50" s="98">
        <v>88.541832375198126</v>
      </c>
      <c r="G50" s="98">
        <v>89.602391812721848</v>
      </c>
      <c r="H50" s="98">
        <v>86.373037418842245</v>
      </c>
      <c r="I50" s="98">
        <v>93.392703662526458</v>
      </c>
      <c r="J50" s="98">
        <v>103.10926735273055</v>
      </c>
      <c r="K50" s="98">
        <v>111.74197986240183</v>
      </c>
      <c r="L50" s="98">
        <v>111.67059839771525</v>
      </c>
      <c r="M50" s="98">
        <v>116.47869626532513</v>
      </c>
      <c r="N50" s="98">
        <v>117.8757698075942</v>
      </c>
      <c r="O50" s="98">
        <v>110.61561109936326</v>
      </c>
      <c r="P50" s="98">
        <v>106.28654673015724</v>
      </c>
      <c r="Q50" s="98">
        <v>114.32150315071991</v>
      </c>
      <c r="R50" s="98">
        <v>125.42883543849108</v>
      </c>
      <c r="S50" s="98">
        <v>137.50794189705903</v>
      </c>
      <c r="T50" s="98">
        <v>146.21844869496576</v>
      </c>
      <c r="U50" s="98">
        <v>151.2648807400779</v>
      </c>
      <c r="V50" s="98">
        <v>175.88548086023212</v>
      </c>
      <c r="W50" s="98">
        <v>164.7539127390734</v>
      </c>
      <c r="DA50" s="63" t="s">
        <v>1784</v>
      </c>
    </row>
    <row r="51" spans="1:105" ht="12" customHeight="1" x14ac:dyDescent="0.25">
      <c r="A51" s="97" t="s">
        <v>137</v>
      </c>
      <c r="B51" s="98">
        <v>7.2201131339005766E-3</v>
      </c>
      <c r="C51" s="98">
        <v>7.9326391574678912E-3</v>
      </c>
      <c r="D51" s="98">
        <v>1.2362826517167998E-2</v>
      </c>
      <c r="E51" s="98">
        <v>1.6063327218746693E-2</v>
      </c>
      <c r="F51" s="98">
        <v>2.0547156503634121E-2</v>
      </c>
      <c r="G51" s="98">
        <v>3.4708728822311005E-2</v>
      </c>
      <c r="H51" s="98">
        <v>4.2433285428755019E-2</v>
      </c>
      <c r="I51" s="98">
        <v>0.10353684964300758</v>
      </c>
      <c r="J51" s="98">
        <v>0.24967651966184204</v>
      </c>
      <c r="K51" s="98">
        <v>0.45820413907277618</v>
      </c>
      <c r="L51" s="98">
        <v>0.63287366696771397</v>
      </c>
      <c r="M51" s="98">
        <v>0.76564627994606971</v>
      </c>
      <c r="N51" s="98">
        <v>0.82786437789295764</v>
      </c>
      <c r="O51" s="98">
        <v>0.80877694290236368</v>
      </c>
      <c r="P51" s="98">
        <v>0.79734467766282169</v>
      </c>
      <c r="Q51" s="98">
        <v>0.94421114747699786</v>
      </c>
      <c r="R51" s="98">
        <v>1.0895741793079812</v>
      </c>
      <c r="S51" s="98">
        <v>1.214983219297908</v>
      </c>
      <c r="T51" s="98">
        <v>1.2754152400766547</v>
      </c>
      <c r="U51" s="98">
        <v>1.3157379236716114</v>
      </c>
      <c r="V51" s="98">
        <v>1.5532415867901881</v>
      </c>
      <c r="W51" s="98">
        <v>1.3506971954907521</v>
      </c>
      <c r="DA51" s="63" t="s">
        <v>1785</v>
      </c>
    </row>
    <row r="52" spans="1:105" ht="12" customHeight="1" x14ac:dyDescent="0.25">
      <c r="A52" s="100" t="s">
        <v>216</v>
      </c>
      <c r="B52" s="101">
        <v>5.6334068503942685E-3</v>
      </c>
      <c r="C52" s="101">
        <v>6.19757418803373E-3</v>
      </c>
      <c r="D52" s="101">
        <v>9.6097480987651657E-3</v>
      </c>
      <c r="E52" s="101">
        <v>1.2492092953644634E-2</v>
      </c>
      <c r="F52" s="101">
        <v>1.5997538700755286E-2</v>
      </c>
      <c r="G52" s="101">
        <v>2.6966504190006176E-2</v>
      </c>
      <c r="H52" s="101">
        <v>3.3227675080937283E-2</v>
      </c>
      <c r="I52" s="101">
        <v>8.0847635447058572E-2</v>
      </c>
      <c r="J52" s="101">
        <v>0.19352541025980283</v>
      </c>
      <c r="K52" s="101">
        <v>0.35481368874543828</v>
      </c>
      <c r="L52" s="101">
        <v>0.4913629411196303</v>
      </c>
      <c r="M52" s="101">
        <v>0.59697308112125147</v>
      </c>
      <c r="N52" s="101">
        <v>0.64381477401441778</v>
      </c>
      <c r="O52" s="101">
        <v>0.62825661305114122</v>
      </c>
      <c r="P52" s="101">
        <v>0.61874520869961103</v>
      </c>
      <c r="Q52" s="101">
        <v>0.73062742029644157</v>
      </c>
      <c r="R52" s="101">
        <v>0.83951167375583446</v>
      </c>
      <c r="S52" s="101">
        <v>0.93481304520177644</v>
      </c>
      <c r="T52" s="101">
        <v>0.97711366161559454</v>
      </c>
      <c r="U52" s="101">
        <v>1.0050352558269926</v>
      </c>
      <c r="V52" s="101">
        <v>1.1999906836009524</v>
      </c>
      <c r="W52" s="101">
        <v>1.0461982061917194</v>
      </c>
      <c r="DA52" s="131" t="s">
        <v>1786</v>
      </c>
    </row>
    <row r="53" spans="1:105" ht="12" customHeight="1" x14ac:dyDescent="0.25">
      <c r="A53" s="103" t="s">
        <v>52</v>
      </c>
      <c r="B53" s="104">
        <v>1.5867062835063081E-3</v>
      </c>
      <c r="C53" s="104">
        <v>1.7350649694341607E-3</v>
      </c>
      <c r="D53" s="104">
        <v>2.7530784184028327E-3</v>
      </c>
      <c r="E53" s="104">
        <v>3.57123426510206E-3</v>
      </c>
      <c r="F53" s="104">
        <v>4.5496178028788352E-3</v>
      </c>
      <c r="G53" s="104">
        <v>7.7422246323048255E-3</v>
      </c>
      <c r="H53" s="104">
        <v>9.2056103478177376E-3</v>
      </c>
      <c r="I53" s="104">
        <v>2.2689214195949006E-2</v>
      </c>
      <c r="J53" s="104">
        <v>5.6151109402039219E-2</v>
      </c>
      <c r="K53" s="104">
        <v>0.10339045032733789</v>
      </c>
      <c r="L53" s="104">
        <v>0.14151072584808369</v>
      </c>
      <c r="M53" s="104">
        <v>0.16867319882481829</v>
      </c>
      <c r="N53" s="104">
        <v>0.18404960387853986</v>
      </c>
      <c r="O53" s="104">
        <v>0.18052032985122243</v>
      </c>
      <c r="P53" s="104">
        <v>0.17859946896321061</v>
      </c>
      <c r="Q53" s="104">
        <v>0.21358372718055629</v>
      </c>
      <c r="R53" s="104">
        <v>0.25006250555214671</v>
      </c>
      <c r="S53" s="104">
        <v>0.28017017409613149</v>
      </c>
      <c r="T53" s="104">
        <v>0.29830157846106015</v>
      </c>
      <c r="U53" s="104">
        <v>0.3107026678446187</v>
      </c>
      <c r="V53" s="104">
        <v>0.35325090318923574</v>
      </c>
      <c r="W53" s="104">
        <v>0.30449898929903269</v>
      </c>
      <c r="DA53" s="132" t="s">
        <v>1787</v>
      </c>
    </row>
    <row r="54" spans="1:105" ht="12" customHeight="1" x14ac:dyDescent="0.25">
      <c r="A54" s="106" t="s">
        <v>122</v>
      </c>
      <c r="B54" s="101">
        <v>12.322459682066013</v>
      </c>
      <c r="C54" s="101">
        <v>12.528828471776734</v>
      </c>
      <c r="D54" s="101">
        <v>12.567399079849332</v>
      </c>
      <c r="E54" s="101">
        <v>12.219697504911149</v>
      </c>
      <c r="F54" s="101">
        <v>12.594711643596089</v>
      </c>
      <c r="G54" s="101">
        <v>12.033590610912723</v>
      </c>
      <c r="H54" s="101">
        <v>12.237921011274826</v>
      </c>
      <c r="I54" s="101">
        <v>11.904416035137237</v>
      </c>
      <c r="J54" s="101">
        <v>11.031828798512386</v>
      </c>
      <c r="K54" s="101">
        <v>9.1556394104505703</v>
      </c>
      <c r="L54" s="101">
        <v>7.2691318860030787</v>
      </c>
      <c r="M54" s="101">
        <v>4.5027839320819689</v>
      </c>
      <c r="N54" s="101">
        <v>1.0566964497076565</v>
      </c>
      <c r="O54" s="101">
        <v>0.24695567058644485</v>
      </c>
      <c r="P54" s="101">
        <v>0.21342797614606257</v>
      </c>
      <c r="Q54" s="101">
        <v>0.166952324491833</v>
      </c>
      <c r="R54" s="101">
        <v>0.20297133646149204</v>
      </c>
      <c r="S54" s="101">
        <v>0.39603600409665041</v>
      </c>
      <c r="T54" s="101">
        <v>0.54808224891810864</v>
      </c>
      <c r="U54" s="101">
        <v>0.59208553570829259</v>
      </c>
      <c r="V54" s="101">
        <v>0.62383052382938442</v>
      </c>
      <c r="W54" s="101">
        <v>0.64388216430858602</v>
      </c>
      <c r="DA54" s="131" t="s">
        <v>1788</v>
      </c>
    </row>
    <row r="55" spans="1:105" ht="12" customHeight="1" x14ac:dyDescent="0.25">
      <c r="A55" s="107" t="s">
        <v>121</v>
      </c>
      <c r="B55" s="104">
        <v>0.1131851268267864</v>
      </c>
      <c r="C55" s="104">
        <v>0.12004820499912268</v>
      </c>
      <c r="D55" s="104">
        <v>0.18182206677943835</v>
      </c>
      <c r="E55" s="104">
        <v>0.23578584947568282</v>
      </c>
      <c r="F55" s="104">
        <v>0.30183964689153819</v>
      </c>
      <c r="G55" s="104">
        <v>0.4611463223901075</v>
      </c>
      <c r="H55" s="104">
        <v>0.61872477836159701</v>
      </c>
      <c r="I55" s="104">
        <v>1.56363643610878</v>
      </c>
      <c r="J55" s="104">
        <v>3.7550651444935594</v>
      </c>
      <c r="K55" s="104">
        <v>5.8181381139347392</v>
      </c>
      <c r="L55" s="104">
        <v>6.7754553874662449</v>
      </c>
      <c r="M55" s="104">
        <v>6.6496864442495838</v>
      </c>
      <c r="N55" s="104">
        <v>5.8807820768898562</v>
      </c>
      <c r="O55" s="104">
        <v>3.9379713612479406</v>
      </c>
      <c r="P55" s="104">
        <v>2.862308219313598</v>
      </c>
      <c r="Q55" s="104">
        <v>2.8387376696222231</v>
      </c>
      <c r="R55" s="104">
        <v>3.0234500260678554</v>
      </c>
      <c r="S55" s="104">
        <v>3.0927212517284541</v>
      </c>
      <c r="T55" s="104">
        <v>3.1564077334453557</v>
      </c>
      <c r="U55" s="104">
        <v>3.1181976072925002</v>
      </c>
      <c r="V55" s="104">
        <v>3.1331949022711529</v>
      </c>
      <c r="W55" s="104">
        <v>2.9450808357304545</v>
      </c>
      <c r="DA55" s="132" t="s">
        <v>1789</v>
      </c>
    </row>
    <row r="56" spans="1:105" ht="12" customHeight="1" x14ac:dyDescent="0.25">
      <c r="A56" s="108" t="s">
        <v>53</v>
      </c>
      <c r="B56" s="98">
        <v>8.831137935182011E-2</v>
      </c>
      <c r="C56" s="98">
        <v>9.3790627189817399E-2</v>
      </c>
      <c r="D56" s="98">
        <v>0.14133099860639201</v>
      </c>
      <c r="E56" s="98">
        <v>0.18336448386734439</v>
      </c>
      <c r="F56" s="98">
        <v>0.23500489965647195</v>
      </c>
      <c r="G56" s="98">
        <v>0.35827724689914153</v>
      </c>
      <c r="H56" s="98">
        <v>0.48451264482773726</v>
      </c>
      <c r="I56" s="98">
        <v>1.2209991143032073</v>
      </c>
      <c r="J56" s="98">
        <v>2.9103029154371867</v>
      </c>
      <c r="K56" s="98">
        <v>4.5048585651920279</v>
      </c>
      <c r="L56" s="98">
        <v>5.2602023705410925</v>
      </c>
      <c r="M56" s="98">
        <v>5.1850372579876449</v>
      </c>
      <c r="N56" s="98">
        <v>4.5725346128623698</v>
      </c>
      <c r="O56" s="98">
        <v>3.0591337778424448</v>
      </c>
      <c r="P56" s="98">
        <v>2.2219889121110703</v>
      </c>
      <c r="Q56" s="98">
        <v>2.1968728961571751</v>
      </c>
      <c r="R56" s="98">
        <v>2.3292736365538484</v>
      </c>
      <c r="S56" s="98">
        <v>2.3790566996464908</v>
      </c>
      <c r="T56" s="98">
        <v>2.4182723485751985</v>
      </c>
      <c r="U56" s="98">
        <v>2.3817183193586811</v>
      </c>
      <c r="V56" s="98">
        <v>2.4200013307373189</v>
      </c>
      <c r="W56" s="98">
        <v>2.2816487478971359</v>
      </c>
      <c r="DA56" s="63" t="s">
        <v>1790</v>
      </c>
    </row>
    <row r="57" spans="1:105" ht="12" customHeight="1" x14ac:dyDescent="0.25">
      <c r="A57" s="108" t="s">
        <v>52</v>
      </c>
      <c r="B57" s="98">
        <v>2.4873747474966287E-2</v>
      </c>
      <c r="C57" s="98">
        <v>2.625757780930528E-2</v>
      </c>
      <c r="D57" s="98">
        <v>4.0491068173046353E-2</v>
      </c>
      <c r="E57" s="98">
        <v>5.2421365608338433E-2</v>
      </c>
      <c r="F57" s="98">
        <v>6.6834747235066244E-2</v>
      </c>
      <c r="G57" s="98">
        <v>0.10286907549096597</v>
      </c>
      <c r="H57" s="98">
        <v>0.13421213353385977</v>
      </c>
      <c r="I57" s="98">
        <v>0.3426373218055726</v>
      </c>
      <c r="J57" s="98">
        <v>0.84476222905637288</v>
      </c>
      <c r="K57" s="98">
        <v>1.3132795487427114</v>
      </c>
      <c r="L57" s="98">
        <v>1.5152530169251528</v>
      </c>
      <c r="M57" s="98">
        <v>1.4646491862619391</v>
      </c>
      <c r="N57" s="98">
        <v>1.3082474640274868</v>
      </c>
      <c r="O57" s="98">
        <v>0.87883758340549567</v>
      </c>
      <c r="P57" s="98">
        <v>0.64031930720252783</v>
      </c>
      <c r="Q57" s="98">
        <v>0.64186477346504789</v>
      </c>
      <c r="R57" s="98">
        <v>0.69417638951400684</v>
      </c>
      <c r="S57" s="98">
        <v>0.71366455208196344</v>
      </c>
      <c r="T57" s="98">
        <v>0.7381353848701574</v>
      </c>
      <c r="U57" s="98">
        <v>0.73647928793381934</v>
      </c>
      <c r="V57" s="98">
        <v>0.71319357153383389</v>
      </c>
      <c r="W57" s="98">
        <v>0.66343208783331842</v>
      </c>
      <c r="DA57" s="63" t="s">
        <v>1791</v>
      </c>
    </row>
    <row r="58" spans="1:105" ht="12" customHeight="1" x14ac:dyDescent="0.25">
      <c r="A58" s="121" t="s">
        <v>54</v>
      </c>
      <c r="B58" s="122">
        <v>16.850109397940173</v>
      </c>
      <c r="C58" s="122">
        <v>17.53265633236434</v>
      </c>
      <c r="D58" s="122">
        <v>18.311288235786005</v>
      </c>
      <c r="E58" s="122">
        <v>18.97380052508559</v>
      </c>
      <c r="F58" s="122">
        <v>18.98697794582548</v>
      </c>
      <c r="G58" s="122">
        <v>19.267697773259222</v>
      </c>
      <c r="H58" s="122">
        <v>19.012115438445079</v>
      </c>
      <c r="I58" s="122">
        <v>20.271536845443624</v>
      </c>
      <c r="J58" s="122">
        <v>20.744661696246872</v>
      </c>
      <c r="K58" s="122">
        <v>21.721311126668468</v>
      </c>
      <c r="L58" s="122">
        <v>21.383636512183855</v>
      </c>
      <c r="M58" s="122">
        <v>20.755998902144622</v>
      </c>
      <c r="N58" s="122">
        <v>20.070427315971763</v>
      </c>
      <c r="O58" s="122">
        <v>18.407443552532051</v>
      </c>
      <c r="P58" s="122">
        <v>18.66337430314649</v>
      </c>
      <c r="Q58" s="122">
        <v>19.441441368260026</v>
      </c>
      <c r="R58" s="122">
        <v>20.352023738401275</v>
      </c>
      <c r="S58" s="122">
        <v>21.54462758773122</v>
      </c>
      <c r="T58" s="122">
        <v>22.991564674240063</v>
      </c>
      <c r="U58" s="122">
        <v>23.430099596738053</v>
      </c>
      <c r="V58" s="122">
        <v>26.06928941426818</v>
      </c>
      <c r="W58" s="122">
        <v>26.428837102849869</v>
      </c>
      <c r="DA58" s="130" t="s">
        <v>1792</v>
      </c>
    </row>
    <row r="59" spans="1:105" ht="12" customHeight="1" x14ac:dyDescent="0.25">
      <c r="A59" s="97" t="s">
        <v>50</v>
      </c>
      <c r="B59" s="98">
        <v>0.24838505781237219</v>
      </c>
      <c r="C59" s="98">
        <v>0.25420220899384727</v>
      </c>
      <c r="D59" s="98">
        <v>0.26197445703238831</v>
      </c>
      <c r="E59" s="98">
        <v>0.27100374004474742</v>
      </c>
      <c r="F59" s="98">
        <v>0.26747115097182012</v>
      </c>
      <c r="G59" s="98">
        <v>0.2806115305190332</v>
      </c>
      <c r="H59" s="98">
        <v>0.27731362421515682</v>
      </c>
      <c r="I59" s="98">
        <v>0.28895728214054162</v>
      </c>
      <c r="J59" s="98">
        <v>0.29246659756783289</v>
      </c>
      <c r="K59" s="98">
        <v>0.28850023474986775</v>
      </c>
      <c r="L59" s="98">
        <v>0.29994402135174758</v>
      </c>
      <c r="M59" s="98">
        <v>0.29581835076885926</v>
      </c>
      <c r="N59" s="98">
        <v>0.28924689233990475</v>
      </c>
      <c r="O59" s="98">
        <v>0.2862630366856736</v>
      </c>
      <c r="P59" s="98">
        <v>0.27556396134237787</v>
      </c>
      <c r="Q59" s="98">
        <v>0.28062864796616577</v>
      </c>
      <c r="R59" s="98">
        <v>0.38912738114186596</v>
      </c>
      <c r="S59" s="98">
        <v>0.43136010651304457</v>
      </c>
      <c r="T59" s="98">
        <v>0.47361476057802337</v>
      </c>
      <c r="U59" s="98">
        <v>0.45784288546632745</v>
      </c>
      <c r="V59" s="98">
        <v>0.51763085071102355</v>
      </c>
      <c r="W59" s="98">
        <v>0.44839575140749294</v>
      </c>
      <c r="DA59" s="63" t="s">
        <v>1793</v>
      </c>
    </row>
    <row r="60" spans="1:105" ht="12" customHeight="1" x14ac:dyDescent="0.25">
      <c r="A60" s="109" t="s">
        <v>120</v>
      </c>
      <c r="B60" s="33">
        <v>16.601724340127802</v>
      </c>
      <c r="C60" s="33">
        <v>17.278454123370494</v>
      </c>
      <c r="D60" s="33">
        <v>18.049313778753618</v>
      </c>
      <c r="E60" s="33">
        <v>18.702796785040842</v>
      </c>
      <c r="F60" s="33">
        <v>18.719506794853661</v>
      </c>
      <c r="G60" s="33">
        <v>18.98708624274019</v>
      </c>
      <c r="H60" s="33">
        <v>18.734801814229922</v>
      </c>
      <c r="I60" s="33">
        <v>19.982579563303084</v>
      </c>
      <c r="J60" s="33">
        <v>20.452195098679038</v>
      </c>
      <c r="K60" s="33">
        <v>21.432810891918599</v>
      </c>
      <c r="L60" s="33">
        <v>21.083692490832107</v>
      </c>
      <c r="M60" s="33">
        <v>20.460180551375764</v>
      </c>
      <c r="N60" s="33">
        <v>19.781180423631859</v>
      </c>
      <c r="O60" s="33">
        <v>18.121180515846376</v>
      </c>
      <c r="P60" s="33">
        <v>18.387810341804112</v>
      </c>
      <c r="Q60" s="33">
        <v>19.160812720293862</v>
      </c>
      <c r="R60" s="33">
        <v>19.96289635725941</v>
      </c>
      <c r="S60" s="33">
        <v>21.113267481218177</v>
      </c>
      <c r="T60" s="33">
        <v>22.51794991366204</v>
      </c>
      <c r="U60" s="33">
        <v>22.972256711271726</v>
      </c>
      <c r="V60" s="33">
        <v>25.551658563557158</v>
      </c>
      <c r="W60" s="33">
        <v>25.980441351442376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230.28684377230499</v>
      </c>
      <c r="C62" s="117">
        <f t="shared" si="21"/>
        <v>256.44248401089595</v>
      </c>
      <c r="D62" s="117">
        <f t="shared" si="21"/>
        <v>258.73149098443042</v>
      </c>
      <c r="E62" s="117">
        <f t="shared" si="21"/>
        <v>299.27026971310238</v>
      </c>
      <c r="F62" s="117">
        <f t="shared" si="21"/>
        <v>340.57115347528344</v>
      </c>
      <c r="G62" s="117">
        <f t="shared" si="21"/>
        <v>349.73545016531261</v>
      </c>
      <c r="H62" s="117">
        <f t="shared" si="21"/>
        <v>370.82779359361064</v>
      </c>
      <c r="I62" s="117">
        <f t="shared" si="21"/>
        <v>354.11646290283056</v>
      </c>
      <c r="J62" s="117">
        <f t="shared" si="21"/>
        <v>406.90842393961145</v>
      </c>
      <c r="K62" s="117">
        <f t="shared" si="21"/>
        <v>385.82325599318142</v>
      </c>
      <c r="L62" s="117">
        <f t="shared" si="21"/>
        <v>449.49933228544529</v>
      </c>
      <c r="M62" s="117">
        <f t="shared" si="21"/>
        <v>368.70106560551017</v>
      </c>
      <c r="N62" s="117">
        <f t="shared" si="21"/>
        <v>399.29809590847879</v>
      </c>
      <c r="O62" s="117">
        <f t="shared" si="21"/>
        <v>412.36393832553313</v>
      </c>
      <c r="P62" s="117">
        <f t="shared" si="21"/>
        <v>368.1842829582468</v>
      </c>
      <c r="Q62" s="117">
        <f t="shared" si="21"/>
        <v>385.49691564679836</v>
      </c>
      <c r="R62" s="117">
        <f t="shared" ref="R62:V62" si="22">R63+R66+R68+R77</f>
        <v>396.49543073604229</v>
      </c>
      <c r="S62" s="117">
        <f t="shared" si="22"/>
        <v>399.23790093230781</v>
      </c>
      <c r="T62" s="117">
        <f t="shared" si="22"/>
        <v>443.10717985129253</v>
      </c>
      <c r="U62" s="117">
        <f t="shared" si="22"/>
        <v>442.2239333055507</v>
      </c>
      <c r="V62" s="117">
        <f t="shared" si="22"/>
        <v>448.05960408907453</v>
      </c>
      <c r="W62" s="117">
        <f t="shared" ref="W62" si="23">W63+W66+W68+W77</f>
        <v>459.67808432743533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183.79241714381678</v>
      </c>
      <c r="C63" s="122">
        <f t="shared" si="24"/>
        <v>208.33373427732948</v>
      </c>
      <c r="D63" s="122">
        <f t="shared" si="24"/>
        <v>209.40908624507716</v>
      </c>
      <c r="E63" s="122">
        <f t="shared" si="24"/>
        <v>246.72530236912502</v>
      </c>
      <c r="F63" s="122">
        <f t="shared" si="24"/>
        <v>281.95968277706726</v>
      </c>
      <c r="G63" s="122">
        <f t="shared" si="24"/>
        <v>293.79420432790437</v>
      </c>
      <c r="H63" s="122">
        <f t="shared" si="24"/>
        <v>312.78775845183702</v>
      </c>
      <c r="I63" s="122">
        <f t="shared" si="24"/>
        <v>295.68476215088305</v>
      </c>
      <c r="J63" s="122">
        <f t="shared" si="24"/>
        <v>342.36435873797149</v>
      </c>
      <c r="K63" s="122">
        <f t="shared" si="24"/>
        <v>320.23837459638924</v>
      </c>
      <c r="L63" s="122">
        <f t="shared" si="24"/>
        <v>376.05442801841872</v>
      </c>
      <c r="M63" s="122">
        <f t="shared" si="24"/>
        <v>298.0588470645792</v>
      </c>
      <c r="N63" s="122">
        <f t="shared" si="24"/>
        <v>317.61881892211494</v>
      </c>
      <c r="O63" s="122">
        <f t="shared" si="24"/>
        <v>328.56032843088582</v>
      </c>
      <c r="P63" s="122">
        <f t="shared" si="24"/>
        <v>286.03907688455087</v>
      </c>
      <c r="Q63" s="122">
        <f t="shared" si="24"/>
        <v>303.51249145711103</v>
      </c>
      <c r="R63" s="122">
        <f t="shared" ref="R63:V63" si="25">SUM(R64:R65)</f>
        <v>312.28164932281305</v>
      </c>
      <c r="S63" s="122">
        <f t="shared" si="25"/>
        <v>309.1790103582033</v>
      </c>
      <c r="T63" s="122">
        <f t="shared" si="25"/>
        <v>347.64407688906584</v>
      </c>
      <c r="U63" s="122">
        <f t="shared" si="25"/>
        <v>345.04304673043458</v>
      </c>
      <c r="V63" s="122">
        <f t="shared" si="25"/>
        <v>351.06155990094089</v>
      </c>
      <c r="W63" s="122">
        <f t="shared" ref="W63" si="26">SUM(W64:W65)</f>
        <v>360.32650482126235</v>
      </c>
      <c r="DA63" s="130" t="s">
        <v>1796</v>
      </c>
    </row>
    <row r="64" spans="1:105" ht="12" customHeight="1" x14ac:dyDescent="0.25">
      <c r="A64" s="97" t="s">
        <v>217</v>
      </c>
      <c r="B64" s="98">
        <v>179.38245720623328</v>
      </c>
      <c r="C64" s="98">
        <v>203.50550981219476</v>
      </c>
      <c r="D64" s="98">
        <v>204.65373189934698</v>
      </c>
      <c r="E64" s="98">
        <v>241.26958170960262</v>
      </c>
      <c r="F64" s="98">
        <v>275.83643099846461</v>
      </c>
      <c r="G64" s="98">
        <v>287.52946122908963</v>
      </c>
      <c r="H64" s="98">
        <v>306.23443229216792</v>
      </c>
      <c r="I64" s="98">
        <v>289.56062700095634</v>
      </c>
      <c r="J64" s="98">
        <v>335.27959381077318</v>
      </c>
      <c r="K64" s="98">
        <v>313.64526508775577</v>
      </c>
      <c r="L64" s="98">
        <v>368.39380721340245</v>
      </c>
      <c r="M64" s="98">
        <v>292.11809104800045</v>
      </c>
      <c r="N64" s="98">
        <v>311.31900743931789</v>
      </c>
      <c r="O64" s="98">
        <v>322.16934443019255</v>
      </c>
      <c r="P64" s="98">
        <v>280.57584187781725</v>
      </c>
      <c r="Q64" s="98">
        <v>297.69883370753377</v>
      </c>
      <c r="R64" s="98">
        <v>306.37608659446045</v>
      </c>
      <c r="S64" s="98">
        <v>303.39294765631604</v>
      </c>
      <c r="T64" s="98">
        <v>341.13056476671443</v>
      </c>
      <c r="U64" s="98">
        <v>338.62040704495621</v>
      </c>
      <c r="V64" s="98">
        <v>344.53366179369573</v>
      </c>
      <c r="W64" s="98">
        <v>353.63978527361894</v>
      </c>
      <c r="DA64" s="63" t="s">
        <v>1797</v>
      </c>
    </row>
    <row r="65" spans="1:105" ht="12" customHeight="1" x14ac:dyDescent="0.25">
      <c r="A65" s="97" t="s">
        <v>53</v>
      </c>
      <c r="B65" s="98">
        <v>4.4099599375834906</v>
      </c>
      <c r="C65" s="98">
        <v>4.8282244651347215</v>
      </c>
      <c r="D65" s="98">
        <v>4.7553543457301899</v>
      </c>
      <c r="E65" s="98">
        <v>5.4557206595224015</v>
      </c>
      <c r="F65" s="98">
        <v>6.1232517786026683</v>
      </c>
      <c r="G65" s="98">
        <v>6.2647430988147255</v>
      </c>
      <c r="H65" s="98">
        <v>6.5533261596690808</v>
      </c>
      <c r="I65" s="98">
        <v>6.1241351499267243</v>
      </c>
      <c r="J65" s="98">
        <v>7.0847649271983277</v>
      </c>
      <c r="K65" s="98">
        <v>6.593109508633483</v>
      </c>
      <c r="L65" s="98">
        <v>7.6606208050162552</v>
      </c>
      <c r="M65" s="98">
        <v>5.940756016578753</v>
      </c>
      <c r="N65" s="98">
        <v>6.2998114827970566</v>
      </c>
      <c r="O65" s="98">
        <v>6.3909840006932663</v>
      </c>
      <c r="P65" s="98">
        <v>5.4632350067336333</v>
      </c>
      <c r="Q65" s="98">
        <v>5.8136577495772421</v>
      </c>
      <c r="R65" s="98">
        <v>5.9055627283525958</v>
      </c>
      <c r="S65" s="98">
        <v>5.7860627018872766</v>
      </c>
      <c r="T65" s="98">
        <v>6.5135121223513925</v>
      </c>
      <c r="U65" s="98">
        <v>6.4226396854783587</v>
      </c>
      <c r="V65" s="98">
        <v>6.5278981072451812</v>
      </c>
      <c r="W65" s="98">
        <v>6.6867195476433876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3.2204464048073825E-2</v>
      </c>
      <c r="C66" s="122">
        <f t="shared" si="27"/>
        <v>3.0817117541267765E-2</v>
      </c>
      <c r="D66" s="122">
        <f t="shared" si="27"/>
        <v>3.9887369300901317E-2</v>
      </c>
      <c r="E66" s="122">
        <f t="shared" si="27"/>
        <v>4.720167110791948E-2</v>
      </c>
      <c r="F66" s="122">
        <f t="shared" si="27"/>
        <v>5.9160994802817182E-2</v>
      </c>
      <c r="G66" s="122">
        <f t="shared" si="27"/>
        <v>7.1612805953581202E-2</v>
      </c>
      <c r="H66" s="122">
        <f t="shared" si="27"/>
        <v>9.5315843732540845E-2</v>
      </c>
      <c r="I66" s="122">
        <f t="shared" si="27"/>
        <v>0.1108746644178106</v>
      </c>
      <c r="J66" s="122">
        <f t="shared" si="27"/>
        <v>0.12373423852191451</v>
      </c>
      <c r="K66" s="122">
        <f t="shared" si="27"/>
        <v>0.13028707348138791</v>
      </c>
      <c r="L66" s="122">
        <f t="shared" si="27"/>
        <v>0.14769137486982914</v>
      </c>
      <c r="M66" s="122">
        <f t="shared" si="27"/>
        <v>0.14813769614127262</v>
      </c>
      <c r="N66" s="122">
        <f t="shared" si="27"/>
        <v>0.18035340002624706</v>
      </c>
      <c r="O66" s="122">
        <f t="shared" si="27"/>
        <v>0.18412388634634838</v>
      </c>
      <c r="P66" s="122">
        <f t="shared" si="27"/>
        <v>0.22183247810045439</v>
      </c>
      <c r="Q66" s="122">
        <f t="shared" si="27"/>
        <v>0.23176479693357849</v>
      </c>
      <c r="R66" s="122">
        <f t="shared" si="27"/>
        <v>0.23957759645702761</v>
      </c>
      <c r="S66" s="122">
        <f t="shared" si="27"/>
        <v>0.23567688568982129</v>
      </c>
      <c r="T66" s="122">
        <f t="shared" si="27"/>
        <v>0.2287972965097757</v>
      </c>
      <c r="U66" s="122">
        <f t="shared" si="27"/>
        <v>0.22588247333245678</v>
      </c>
      <c r="V66" s="122">
        <f t="shared" si="27"/>
        <v>0.21497280230897101</v>
      </c>
      <c r="W66" s="122">
        <f t="shared" si="27"/>
        <v>0.18799046628209992</v>
      </c>
      <c r="DA66" s="130" t="s">
        <v>1799</v>
      </c>
    </row>
    <row r="67" spans="1:105" ht="12" customHeight="1" x14ac:dyDescent="0.25">
      <c r="A67" s="97" t="s">
        <v>53</v>
      </c>
      <c r="B67" s="98">
        <v>3.2204464048073825E-2</v>
      </c>
      <c r="C67" s="98">
        <v>3.0817117541267765E-2</v>
      </c>
      <c r="D67" s="98">
        <v>3.9887369300901317E-2</v>
      </c>
      <c r="E67" s="98">
        <v>4.720167110791948E-2</v>
      </c>
      <c r="F67" s="98">
        <v>5.9160994802817182E-2</v>
      </c>
      <c r="G67" s="98">
        <v>7.1612805953581202E-2</v>
      </c>
      <c r="H67" s="98">
        <v>9.5315843732540845E-2</v>
      </c>
      <c r="I67" s="98">
        <v>0.1108746644178106</v>
      </c>
      <c r="J67" s="98">
        <v>0.12373423852191451</v>
      </c>
      <c r="K67" s="98">
        <v>0.13028707348138791</v>
      </c>
      <c r="L67" s="98">
        <v>0.14769137486982914</v>
      </c>
      <c r="M67" s="98">
        <v>0.14813769614127262</v>
      </c>
      <c r="N67" s="98">
        <v>0.18035340002624706</v>
      </c>
      <c r="O67" s="98">
        <v>0.18412388634634838</v>
      </c>
      <c r="P67" s="98">
        <v>0.22183247810045439</v>
      </c>
      <c r="Q67" s="98">
        <v>0.23176479693357849</v>
      </c>
      <c r="R67" s="98">
        <v>0.23957759645702761</v>
      </c>
      <c r="S67" s="98">
        <v>0.23567688568982129</v>
      </c>
      <c r="T67" s="98">
        <v>0.2287972965097757</v>
      </c>
      <c r="U67" s="98">
        <v>0.22588247333245678</v>
      </c>
      <c r="V67" s="98">
        <v>0.21497280230897101</v>
      </c>
      <c r="W67" s="98">
        <v>0.18799046628209992</v>
      </c>
      <c r="DA67" s="63" t="s">
        <v>1800</v>
      </c>
    </row>
    <row r="68" spans="1:105" ht="12" customHeight="1" x14ac:dyDescent="0.25">
      <c r="A68" s="121" t="s">
        <v>55</v>
      </c>
      <c r="B68" s="122">
        <v>39.339277597964923</v>
      </c>
      <c r="C68" s="122">
        <v>40.701176157678745</v>
      </c>
      <c r="D68" s="122">
        <v>41.660935422843785</v>
      </c>
      <c r="E68" s="122">
        <v>44.076280082552536</v>
      </c>
      <c r="F68" s="122">
        <v>49.384766965133892</v>
      </c>
      <c r="G68" s="122">
        <v>46.930517701721186</v>
      </c>
      <c r="H68" s="122">
        <v>48.708472748415083</v>
      </c>
      <c r="I68" s="122">
        <v>48.971478983037173</v>
      </c>
      <c r="J68" s="122">
        <v>54.794365118585318</v>
      </c>
      <c r="K68" s="122">
        <v>56.004130819291277</v>
      </c>
      <c r="L68" s="122">
        <v>62.954831288744053</v>
      </c>
      <c r="M68" s="122">
        <v>59.957585674812364</v>
      </c>
      <c r="N68" s="122">
        <v>70.474468506081323</v>
      </c>
      <c r="O68" s="122">
        <v>72.409827259530601</v>
      </c>
      <c r="P68" s="122">
        <v>70.430321733904151</v>
      </c>
      <c r="Q68" s="122">
        <v>70.231019265364878</v>
      </c>
      <c r="R68" s="122">
        <v>72.414107330900265</v>
      </c>
      <c r="S68" s="122">
        <v>77.812093473494514</v>
      </c>
      <c r="T68" s="122">
        <v>82.838989139642408</v>
      </c>
      <c r="U68" s="122">
        <v>84.464513386790628</v>
      </c>
      <c r="V68" s="122">
        <v>84.153567308403638</v>
      </c>
      <c r="W68" s="122">
        <v>86.200994444280312</v>
      </c>
      <c r="DA68" s="130" t="s">
        <v>1801</v>
      </c>
    </row>
    <row r="69" spans="1:105" ht="12" customHeight="1" x14ac:dyDescent="0.25">
      <c r="A69" s="97" t="s">
        <v>134</v>
      </c>
      <c r="B69" s="98">
        <v>38.180266608570783</v>
      </c>
      <c r="C69" s="98">
        <v>39.564459022148526</v>
      </c>
      <c r="D69" s="98">
        <v>40.539697359168834</v>
      </c>
      <c r="E69" s="98">
        <v>42.984221591155787</v>
      </c>
      <c r="F69" s="98">
        <v>48.237688588664057</v>
      </c>
      <c r="G69" s="98">
        <v>45.833963074989548</v>
      </c>
      <c r="H69" s="98">
        <v>47.575381951982308</v>
      </c>
      <c r="I69" s="98">
        <v>47.800686918762338</v>
      </c>
      <c r="J69" s="98">
        <v>53.594091965460144</v>
      </c>
      <c r="K69" s="98">
        <v>55.60254955062905</v>
      </c>
      <c r="L69" s="98">
        <v>61.407397767060424</v>
      </c>
      <c r="M69" s="98">
        <v>58.125661158651958</v>
      </c>
      <c r="N69" s="98">
        <v>68.258016536043954</v>
      </c>
      <c r="O69" s="98">
        <v>70.053423306697226</v>
      </c>
      <c r="P69" s="98">
        <v>68.03437925426627</v>
      </c>
      <c r="Q69" s="98">
        <v>67.789737845570912</v>
      </c>
      <c r="R69" s="98">
        <v>69.865558887830986</v>
      </c>
      <c r="S69" s="98">
        <v>75.084798289827376</v>
      </c>
      <c r="T69" s="98">
        <v>79.983204469637599</v>
      </c>
      <c r="U69" s="98">
        <v>81.658243200425503</v>
      </c>
      <c r="V69" s="98">
        <v>81.490083162405284</v>
      </c>
      <c r="W69" s="98">
        <v>83.626762371897257</v>
      </c>
      <c r="DA69" s="63" t="s">
        <v>1802</v>
      </c>
    </row>
    <row r="70" spans="1:105" ht="12" customHeight="1" x14ac:dyDescent="0.25">
      <c r="A70" s="97" t="s">
        <v>133</v>
      </c>
      <c r="B70" s="98">
        <v>3.4737454076676205E-3</v>
      </c>
      <c r="C70" s="98">
        <v>3.8061862273118009E-3</v>
      </c>
      <c r="D70" s="98">
        <v>5.2127059210374067E-3</v>
      </c>
      <c r="E70" s="98">
        <v>7.9127030533686065E-3</v>
      </c>
      <c r="F70" s="98">
        <v>1.1703202557236777E-2</v>
      </c>
      <c r="G70" s="98">
        <v>1.750880434679785E-2</v>
      </c>
      <c r="H70" s="98">
        <v>2.3979775163688079E-2</v>
      </c>
      <c r="I70" s="98">
        <v>5.1823026668746053E-2</v>
      </c>
      <c r="J70" s="98">
        <v>0.13017725851290612</v>
      </c>
      <c r="K70" s="98">
        <v>0.22528635712590339</v>
      </c>
      <c r="L70" s="98">
        <v>0.36944851378011789</v>
      </c>
      <c r="M70" s="98">
        <v>0.35238591506118783</v>
      </c>
      <c r="N70" s="98">
        <v>0.48304073662155733</v>
      </c>
      <c r="O70" s="98">
        <v>0.53610559336052799</v>
      </c>
      <c r="P70" s="98">
        <v>0.53003117583489456</v>
      </c>
      <c r="Q70" s="98">
        <v>0.55574107186567867</v>
      </c>
      <c r="R70" s="98">
        <v>0.58763227975654198</v>
      </c>
      <c r="S70" s="98">
        <v>0.65430202069236243</v>
      </c>
      <c r="T70" s="98">
        <v>0.71685273294792906</v>
      </c>
      <c r="U70" s="98">
        <v>0.73143105327046232</v>
      </c>
      <c r="V70" s="98">
        <v>0.69173410453615625</v>
      </c>
      <c r="W70" s="98">
        <v>0.71236585566347754</v>
      </c>
      <c r="DA70" s="63" t="s">
        <v>1803</v>
      </c>
    </row>
    <row r="71" spans="1:105" ht="12" customHeight="1" x14ac:dyDescent="0.25">
      <c r="A71" s="100" t="s">
        <v>217</v>
      </c>
      <c r="B71" s="101">
        <v>2.7103492987138908E-3</v>
      </c>
      <c r="C71" s="101">
        <v>2.9736824922775799E-3</v>
      </c>
      <c r="D71" s="101">
        <v>4.0518284726243428E-3</v>
      </c>
      <c r="E71" s="101">
        <v>6.1535410145202012E-3</v>
      </c>
      <c r="F71" s="101">
        <v>9.1120339975719611E-3</v>
      </c>
      <c r="G71" s="101">
        <v>1.3603080017368339E-2</v>
      </c>
      <c r="H71" s="101">
        <v>1.8777953423554601E-2</v>
      </c>
      <c r="I71" s="101">
        <v>4.0464803773520561E-2</v>
      </c>
      <c r="J71" s="101">
        <v>0.1009021724651509</v>
      </c>
      <c r="K71" s="101">
        <v>0.17444551517506732</v>
      </c>
      <c r="L71" s="101">
        <v>0.28690233364098716</v>
      </c>
      <c r="M71" s="101">
        <v>0.27467685557539623</v>
      </c>
      <c r="N71" s="101">
        <v>0.37566363745347758</v>
      </c>
      <c r="O71" s="101">
        <v>0.41650844504855478</v>
      </c>
      <c r="P71" s="101">
        <v>0.41135476421850098</v>
      </c>
      <c r="Q71" s="101">
        <v>0.43001957660665452</v>
      </c>
      <c r="R71" s="101">
        <v>0.45271701131965419</v>
      </c>
      <c r="S71" s="101">
        <v>0.50339951276852568</v>
      </c>
      <c r="T71" s="101">
        <v>0.54923527071918699</v>
      </c>
      <c r="U71" s="101">
        <v>0.55875236255919025</v>
      </c>
      <c r="V71" s="101">
        <v>0.53436516801993261</v>
      </c>
      <c r="W71" s="101">
        <v>0.55180745533714048</v>
      </c>
      <c r="DA71" s="131" t="s">
        <v>1804</v>
      </c>
    </row>
    <row r="72" spans="1:105" ht="12" customHeight="1" x14ac:dyDescent="0.25">
      <c r="A72" s="103" t="s">
        <v>52</v>
      </c>
      <c r="B72" s="104">
        <v>7.6339610895372978E-4</v>
      </c>
      <c r="C72" s="104">
        <v>8.3250373503422116E-4</v>
      </c>
      <c r="D72" s="104">
        <v>1.1608774484130641E-3</v>
      </c>
      <c r="E72" s="104">
        <v>1.7591620388484057E-3</v>
      </c>
      <c r="F72" s="104">
        <v>2.5911685596648163E-3</v>
      </c>
      <c r="G72" s="104">
        <v>3.9057243294295125E-3</v>
      </c>
      <c r="H72" s="104">
        <v>5.2018217401334794E-3</v>
      </c>
      <c r="I72" s="104">
        <v>1.1358222895225489E-2</v>
      </c>
      <c r="J72" s="104">
        <v>2.9275086047755222E-2</v>
      </c>
      <c r="K72" s="104">
        <v>5.084084195083606E-2</v>
      </c>
      <c r="L72" s="104">
        <v>8.2546180139130731E-2</v>
      </c>
      <c r="M72" s="104">
        <v>7.7709059485791612E-2</v>
      </c>
      <c r="N72" s="104">
        <v>0.10737709916807976</v>
      </c>
      <c r="O72" s="104">
        <v>0.11959714831197321</v>
      </c>
      <c r="P72" s="104">
        <v>0.11867641161639354</v>
      </c>
      <c r="Q72" s="104">
        <v>0.12572149525902412</v>
      </c>
      <c r="R72" s="104">
        <v>0.13491526843688778</v>
      </c>
      <c r="S72" s="104">
        <v>0.15090250792383672</v>
      </c>
      <c r="T72" s="104">
        <v>0.16761746222874213</v>
      </c>
      <c r="U72" s="104">
        <v>0.17267869071127209</v>
      </c>
      <c r="V72" s="104">
        <v>0.15736893651622358</v>
      </c>
      <c r="W72" s="104">
        <v>0.16055840032633711</v>
      </c>
      <c r="DA72" s="132" t="s">
        <v>1805</v>
      </c>
    </row>
    <row r="73" spans="1:105" ht="12" customHeight="1" x14ac:dyDescent="0.25">
      <c r="A73" s="106" t="s">
        <v>122</v>
      </c>
      <c r="B73" s="101">
        <v>1.145047740453947</v>
      </c>
      <c r="C73" s="101">
        <v>1.1223277709982074</v>
      </c>
      <c r="D73" s="101">
        <v>1.100604853251397</v>
      </c>
      <c r="E73" s="101">
        <v>1.0639742423421512</v>
      </c>
      <c r="F73" s="101">
        <v>1.1086329959347938</v>
      </c>
      <c r="G73" s="101">
        <v>1.0397158570084541</v>
      </c>
      <c r="H73" s="101">
        <v>1.0557411392683953</v>
      </c>
      <c r="I73" s="101">
        <v>1.0033029409124281</v>
      </c>
      <c r="J73" s="101">
        <v>0.93304700867764356</v>
      </c>
      <c r="K73" s="101">
        <v>8.8915627127576502E-2</v>
      </c>
      <c r="L73" s="101">
        <v>8.8004884818680323E-2</v>
      </c>
      <c r="M73" s="101">
        <v>0.2251815892402626</v>
      </c>
      <c r="N73" s="101">
        <v>0.39445284711978623</v>
      </c>
      <c r="O73" s="101">
        <v>0.43576718693114552</v>
      </c>
      <c r="P73" s="101">
        <v>0.43725160955375669</v>
      </c>
      <c r="Q73" s="101">
        <v>0.3931682309709259</v>
      </c>
      <c r="R73" s="101">
        <v>0.39622678141172207</v>
      </c>
      <c r="S73" s="101">
        <v>0.44558160857799578</v>
      </c>
      <c r="T73" s="101">
        <v>0.53104513680396204</v>
      </c>
      <c r="U73" s="101">
        <v>0.50925984826307935</v>
      </c>
      <c r="V73" s="101">
        <v>0.45405436032558616</v>
      </c>
      <c r="W73" s="101">
        <v>0.44297593269392438</v>
      </c>
      <c r="DA73" s="131" t="s">
        <v>1806</v>
      </c>
    </row>
    <row r="74" spans="1:105" ht="12" customHeight="1" x14ac:dyDescent="0.25">
      <c r="A74" s="107" t="s">
        <v>121</v>
      </c>
      <c r="B74" s="104">
        <v>1.0489503532527289E-2</v>
      </c>
      <c r="C74" s="104">
        <v>1.0583178304701278E-2</v>
      </c>
      <c r="D74" s="104">
        <v>1.5420504502516148E-2</v>
      </c>
      <c r="E74" s="104">
        <v>2.0171546001232613E-2</v>
      </c>
      <c r="F74" s="104">
        <v>2.6742177977808403E-2</v>
      </c>
      <c r="G74" s="104">
        <v>3.9329965376385487E-2</v>
      </c>
      <c r="H74" s="104">
        <v>5.3369882000691038E-2</v>
      </c>
      <c r="I74" s="104">
        <v>0.11566609669366865</v>
      </c>
      <c r="J74" s="104">
        <v>0.137048885934624</v>
      </c>
      <c r="K74" s="104">
        <v>8.737928440874701E-2</v>
      </c>
      <c r="L74" s="104">
        <v>1.0899801230848314</v>
      </c>
      <c r="M74" s="104">
        <v>1.2543570118589535</v>
      </c>
      <c r="N74" s="104">
        <v>1.3389583862960253</v>
      </c>
      <c r="O74" s="104">
        <v>1.3845311725416947</v>
      </c>
      <c r="P74" s="104">
        <v>1.4286596942492364</v>
      </c>
      <c r="Q74" s="104">
        <v>1.4923721169573541</v>
      </c>
      <c r="R74" s="104">
        <v>1.5646893819010077</v>
      </c>
      <c r="S74" s="104">
        <v>1.6274115543967931</v>
      </c>
      <c r="T74" s="104">
        <v>1.6078868002529187</v>
      </c>
      <c r="U74" s="104">
        <v>1.5655792848315797</v>
      </c>
      <c r="V74" s="104">
        <v>1.517695681136618</v>
      </c>
      <c r="W74" s="104">
        <v>1.4188902840256472</v>
      </c>
      <c r="DA74" s="132" t="s">
        <v>1807</v>
      </c>
    </row>
    <row r="75" spans="1:105" ht="12" customHeight="1" x14ac:dyDescent="0.25">
      <c r="A75" s="108" t="s">
        <v>53</v>
      </c>
      <c r="B75" s="98">
        <v>8.1843131835767514E-3</v>
      </c>
      <c r="C75" s="98">
        <v>8.2683696175786664E-3</v>
      </c>
      <c r="D75" s="98">
        <v>1.198641803471916E-2</v>
      </c>
      <c r="E75" s="98">
        <v>1.5686883371276585E-2</v>
      </c>
      <c r="F75" s="98">
        <v>2.0820799775612776E-2</v>
      </c>
      <c r="G75" s="98">
        <v>3.0556530609756487E-2</v>
      </c>
      <c r="H75" s="98">
        <v>4.1793029124795822E-2</v>
      </c>
      <c r="I75" s="98">
        <v>9.0320357313580471E-2</v>
      </c>
      <c r="J75" s="98">
        <v>0.10621753736492036</v>
      </c>
      <c r="K75" s="98">
        <v>6.7655890953555564E-2</v>
      </c>
      <c r="L75" s="98">
        <v>0.84621854907343896</v>
      </c>
      <c r="M75" s="98">
        <v>0.97807436423277672</v>
      </c>
      <c r="N75" s="98">
        <v>1.0410917266566801</v>
      </c>
      <c r="O75" s="98">
        <v>1.0755451697992766</v>
      </c>
      <c r="P75" s="98">
        <v>1.1090580596393826</v>
      </c>
      <c r="Q75" s="98">
        <v>1.154933014701786</v>
      </c>
      <c r="R75" s="98">
        <v>1.2054407035785277</v>
      </c>
      <c r="S75" s="98">
        <v>1.2518762754341306</v>
      </c>
      <c r="T75" s="98">
        <v>1.2318776650716254</v>
      </c>
      <c r="U75" s="98">
        <v>1.195809032234326</v>
      </c>
      <c r="V75" s="98">
        <v>1.1722301620440474</v>
      </c>
      <c r="W75" s="98">
        <v>1.0992598915022891</v>
      </c>
      <c r="DA75" s="63" t="s">
        <v>1808</v>
      </c>
    </row>
    <row r="76" spans="1:105" ht="12" customHeight="1" x14ac:dyDescent="0.25">
      <c r="A76" s="108" t="s">
        <v>52</v>
      </c>
      <c r="B76" s="98">
        <v>2.3051903489505372E-3</v>
      </c>
      <c r="C76" s="98">
        <v>2.3148086871226116E-3</v>
      </c>
      <c r="D76" s="98">
        <v>3.4340864677969885E-3</v>
      </c>
      <c r="E76" s="98">
        <v>4.4846626299560296E-3</v>
      </c>
      <c r="F76" s="98">
        <v>5.9213782021956271E-3</v>
      </c>
      <c r="G76" s="98">
        <v>8.7734347666290034E-3</v>
      </c>
      <c r="H76" s="98">
        <v>1.1576852875895213E-2</v>
      </c>
      <c r="I76" s="98">
        <v>2.5345739380088182E-2</v>
      </c>
      <c r="J76" s="98">
        <v>3.0831348569703654E-2</v>
      </c>
      <c r="K76" s="98">
        <v>1.9723393455191442E-2</v>
      </c>
      <c r="L76" s="98">
        <v>0.24376157401139237</v>
      </c>
      <c r="M76" s="98">
        <v>0.27628264762617694</v>
      </c>
      <c r="N76" s="98">
        <v>0.29786665963934511</v>
      </c>
      <c r="O76" s="98">
        <v>0.30898600274241805</v>
      </c>
      <c r="P76" s="98">
        <v>0.31960163460985386</v>
      </c>
      <c r="Q76" s="98">
        <v>0.337439102255568</v>
      </c>
      <c r="R76" s="98">
        <v>0.35924867832247998</v>
      </c>
      <c r="S76" s="98">
        <v>0.37553527896266242</v>
      </c>
      <c r="T76" s="98">
        <v>0.37600913518129331</v>
      </c>
      <c r="U76" s="98">
        <v>0.36977025259725366</v>
      </c>
      <c r="V76" s="98">
        <v>0.34546551909257051</v>
      </c>
      <c r="W76" s="98">
        <v>0.31963039252335806</v>
      </c>
      <c r="DA76" s="63" t="s">
        <v>1809</v>
      </c>
    </row>
    <row r="77" spans="1:105" ht="12" customHeight="1" x14ac:dyDescent="0.25">
      <c r="A77" s="121" t="s">
        <v>54</v>
      </c>
      <c r="B77" s="122">
        <v>7.1229445664751996</v>
      </c>
      <c r="C77" s="122">
        <v>7.3767564583464287</v>
      </c>
      <c r="D77" s="122">
        <v>7.6215819472085435</v>
      </c>
      <c r="E77" s="122">
        <v>8.4214855903168981</v>
      </c>
      <c r="F77" s="122">
        <v>9.1675427382794332</v>
      </c>
      <c r="G77" s="122">
        <v>8.9391153297334434</v>
      </c>
      <c r="H77" s="122">
        <v>9.2362465496259851</v>
      </c>
      <c r="I77" s="122">
        <v>9.3493471044925318</v>
      </c>
      <c r="J77" s="122">
        <v>9.6259658445327148</v>
      </c>
      <c r="K77" s="122">
        <v>9.4504635040195275</v>
      </c>
      <c r="L77" s="122">
        <v>10.342381603412685</v>
      </c>
      <c r="M77" s="122">
        <v>10.536495169977329</v>
      </c>
      <c r="N77" s="122">
        <v>11.024455080256253</v>
      </c>
      <c r="O77" s="122">
        <v>11.209658748770362</v>
      </c>
      <c r="P77" s="122">
        <v>11.493051861691308</v>
      </c>
      <c r="Q77" s="122">
        <v>11.521640127388892</v>
      </c>
      <c r="R77" s="122">
        <v>11.560096485871931</v>
      </c>
      <c r="S77" s="122">
        <v>12.011120214920131</v>
      </c>
      <c r="T77" s="122">
        <v>12.39531652607452</v>
      </c>
      <c r="U77" s="122">
        <v>12.49049071499309</v>
      </c>
      <c r="V77" s="122">
        <v>12.629504077421045</v>
      </c>
      <c r="W77" s="122">
        <v>12.962594595610607</v>
      </c>
      <c r="DA77" s="130" t="s">
        <v>1810</v>
      </c>
    </row>
    <row r="78" spans="1:105" ht="12" customHeight="1" x14ac:dyDescent="0.25">
      <c r="A78" s="97" t="s">
        <v>192</v>
      </c>
      <c r="B78" s="98">
        <v>5.0233333789522767</v>
      </c>
      <c r="C78" s="98">
        <v>5.2526898362960166</v>
      </c>
      <c r="D78" s="98">
        <v>5.3608702908213397</v>
      </c>
      <c r="E78" s="98">
        <v>5.9910971896392269</v>
      </c>
      <c r="F78" s="98">
        <v>6.5818099534454984</v>
      </c>
      <c r="G78" s="98">
        <v>6.3259338064233699</v>
      </c>
      <c r="H78" s="98">
        <v>6.5825389887854451</v>
      </c>
      <c r="I78" s="98">
        <v>6.5982428483020028</v>
      </c>
      <c r="J78" s="98">
        <v>6.8744441299314385</v>
      </c>
      <c r="K78" s="98">
        <v>6.8468901530072879</v>
      </c>
      <c r="L78" s="98">
        <v>7.5209200109459298</v>
      </c>
      <c r="M78" s="98">
        <v>7.6045987860161164</v>
      </c>
      <c r="N78" s="98">
        <v>7.5806856574002275</v>
      </c>
      <c r="O78" s="98">
        <v>7.6727300368103792</v>
      </c>
      <c r="P78" s="98">
        <v>7.709956352546242</v>
      </c>
      <c r="Q78" s="98">
        <v>7.7713195068791761</v>
      </c>
      <c r="R78" s="98">
        <v>7.8915988209205752</v>
      </c>
      <c r="S78" s="98">
        <v>8.3439956875340986</v>
      </c>
      <c r="T78" s="98">
        <v>8.6728246573340666</v>
      </c>
      <c r="U78" s="98">
        <v>8.7400731978220545</v>
      </c>
      <c r="V78" s="98">
        <v>8.7688243206578722</v>
      </c>
      <c r="W78" s="98">
        <v>8.907381225027823</v>
      </c>
      <c r="DA78" s="63" t="s">
        <v>1811</v>
      </c>
    </row>
    <row r="79" spans="1:105" ht="12" customHeight="1" x14ac:dyDescent="0.25">
      <c r="A79" s="109" t="s">
        <v>120</v>
      </c>
      <c r="B79" s="33">
        <v>2.0996111875229224</v>
      </c>
      <c r="C79" s="33">
        <v>2.1240666220504121</v>
      </c>
      <c r="D79" s="33">
        <v>2.2607116563872034</v>
      </c>
      <c r="E79" s="33">
        <v>2.4303884006776713</v>
      </c>
      <c r="F79" s="33">
        <v>2.5857327848339353</v>
      </c>
      <c r="G79" s="33">
        <v>2.6131815233100726</v>
      </c>
      <c r="H79" s="33">
        <v>2.6537075608405392</v>
      </c>
      <c r="I79" s="33">
        <v>2.7511042561905286</v>
      </c>
      <c r="J79" s="33">
        <v>2.7515217146012767</v>
      </c>
      <c r="K79" s="33">
        <v>2.6035733510122405</v>
      </c>
      <c r="L79" s="33">
        <v>2.8214615924667545</v>
      </c>
      <c r="M79" s="33">
        <v>2.9318963839612122</v>
      </c>
      <c r="N79" s="33">
        <v>3.4437694228560254</v>
      </c>
      <c r="O79" s="33">
        <v>3.5369287119599826</v>
      </c>
      <c r="P79" s="33">
        <v>3.7830955091450655</v>
      </c>
      <c r="Q79" s="33">
        <v>3.7503206205097155</v>
      </c>
      <c r="R79" s="33">
        <v>3.6684976649513557</v>
      </c>
      <c r="S79" s="33">
        <v>3.6671245273860333</v>
      </c>
      <c r="T79" s="33">
        <v>3.7224918687404527</v>
      </c>
      <c r="U79" s="33">
        <v>3.750417517171035</v>
      </c>
      <c r="V79" s="33">
        <v>3.8606797567631723</v>
      </c>
      <c r="W79" s="33">
        <v>4.0552133705827851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8.3573286770315942</v>
      </c>
      <c r="C81" s="117">
        <f t="shared" si="28"/>
        <v>8.0653816857087488</v>
      </c>
      <c r="D81" s="117">
        <f t="shared" si="28"/>
        <v>8.0810122756147837</v>
      </c>
      <c r="E81" s="117">
        <f t="shared" si="28"/>
        <v>7.702271374895366</v>
      </c>
      <c r="F81" s="117">
        <f t="shared" si="28"/>
        <v>7.7173420458267517</v>
      </c>
      <c r="G81" s="117">
        <f t="shared" si="28"/>
        <v>8.5188837239565967</v>
      </c>
      <c r="H81" s="117">
        <f t="shared" si="28"/>
        <v>9.4029769534101817</v>
      </c>
      <c r="I81" s="117">
        <f t="shared" si="28"/>
        <v>13.613583381300179</v>
      </c>
      <c r="J81" s="117">
        <f t="shared" si="28"/>
        <v>12.537998684932862</v>
      </c>
      <c r="K81" s="117">
        <f t="shared" si="28"/>
        <v>16.864286182027339</v>
      </c>
      <c r="L81" s="117">
        <f t="shared" si="28"/>
        <v>17.385796102716494</v>
      </c>
      <c r="M81" s="117">
        <f t="shared" si="28"/>
        <v>15.154568029997082</v>
      </c>
      <c r="N81" s="117">
        <f t="shared" si="28"/>
        <v>19.262472732790801</v>
      </c>
      <c r="O81" s="117">
        <f t="shared" si="28"/>
        <v>20.267910149762024</v>
      </c>
      <c r="P81" s="117">
        <f t="shared" si="28"/>
        <v>19.214223810468646</v>
      </c>
      <c r="Q81" s="117">
        <f t="shared" si="28"/>
        <v>24.640534938379407</v>
      </c>
      <c r="R81" s="117">
        <f t="shared" ref="R81:V81" si="29">R82+R85+R87+R100</f>
        <v>25.296389030728431</v>
      </c>
      <c r="S81" s="117">
        <f t="shared" si="29"/>
        <v>21.153278272512871</v>
      </c>
      <c r="T81" s="117">
        <f t="shared" si="29"/>
        <v>22.120397413834748</v>
      </c>
      <c r="U81" s="117">
        <f t="shared" si="29"/>
        <v>19.053620695715381</v>
      </c>
      <c r="V81" s="117">
        <f t="shared" si="29"/>
        <v>19.4157775462897</v>
      </c>
      <c r="W81" s="117">
        <f t="shared" ref="W81" si="30">W82+W85+W87+W100</f>
        <v>20.040063949629989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6.6800517752989554</v>
      </c>
      <c r="C82" s="122">
        <f t="shared" si="31"/>
        <v>6.5384995659924146</v>
      </c>
      <c r="D82" s="122">
        <f t="shared" si="31"/>
        <v>6.5563390186931967</v>
      </c>
      <c r="E82" s="122">
        <f t="shared" si="31"/>
        <v>6.3444358488330614</v>
      </c>
      <c r="F82" s="122">
        <f t="shared" si="31"/>
        <v>6.3718841408747506</v>
      </c>
      <c r="G82" s="122">
        <f t="shared" si="31"/>
        <v>7.1339897129306173</v>
      </c>
      <c r="H82" s="122">
        <f t="shared" si="31"/>
        <v>7.8868129009599741</v>
      </c>
      <c r="I82" s="122">
        <f t="shared" si="31"/>
        <v>11.442157230403469</v>
      </c>
      <c r="J82" s="122">
        <f t="shared" si="31"/>
        <v>10.466354642974759</v>
      </c>
      <c r="K82" s="122">
        <f t="shared" si="31"/>
        <v>14.045628257534775</v>
      </c>
      <c r="L82" s="122">
        <f t="shared" si="31"/>
        <v>14.55711734853273</v>
      </c>
      <c r="M82" s="122">
        <f t="shared" si="31"/>
        <v>12.095111902910869</v>
      </c>
      <c r="N82" s="122">
        <f t="shared" si="31"/>
        <v>15.386575219038535</v>
      </c>
      <c r="O82" s="122">
        <f t="shared" si="31"/>
        <v>16.154352642264431</v>
      </c>
      <c r="P82" s="122">
        <f t="shared" si="31"/>
        <v>14.87280619456814</v>
      </c>
      <c r="Q82" s="122">
        <f t="shared" si="31"/>
        <v>19.513160599878645</v>
      </c>
      <c r="R82" s="122">
        <f t="shared" ref="R82:V82" si="32">SUM(R83:R84)</f>
        <v>20.020315391679897</v>
      </c>
      <c r="S82" s="122">
        <f t="shared" si="32"/>
        <v>16.336561478990731</v>
      </c>
      <c r="T82" s="122">
        <f t="shared" si="32"/>
        <v>17.38727408491502</v>
      </c>
      <c r="U82" s="122">
        <f t="shared" si="32"/>
        <v>14.849597991638415</v>
      </c>
      <c r="V82" s="122">
        <f t="shared" si="32"/>
        <v>15.230947167553479</v>
      </c>
      <c r="W82" s="122">
        <f t="shared" ref="W82" si="33">SUM(W83:W84)</f>
        <v>15.614610950367654</v>
      </c>
      <c r="DA82" s="130" t="s">
        <v>1814</v>
      </c>
    </row>
    <row r="83" spans="1:105" ht="12" customHeight="1" x14ac:dyDescent="0.25">
      <c r="A83" s="97" t="s">
        <v>204</v>
      </c>
      <c r="B83" s="98">
        <v>6.6150021711931295</v>
      </c>
      <c r="C83" s="98">
        <v>6.4770318179910165</v>
      </c>
      <c r="D83" s="98">
        <v>6.495962686235436</v>
      </c>
      <c r="E83" s="98">
        <v>6.2875646985111953</v>
      </c>
      <c r="F83" s="98">
        <v>6.3158027159897214</v>
      </c>
      <c r="G83" s="98">
        <v>7.0723522449238558</v>
      </c>
      <c r="H83" s="98">
        <v>7.8198756913847687</v>
      </c>
      <c r="I83" s="98">
        <v>11.346169764440129</v>
      </c>
      <c r="J83" s="98">
        <v>10.378630654032522</v>
      </c>
      <c r="K83" s="98">
        <v>13.928512245594529</v>
      </c>
      <c r="L83" s="98">
        <v>14.437032128293803</v>
      </c>
      <c r="M83" s="98">
        <v>11.997515330065443</v>
      </c>
      <c r="N83" s="98">
        <v>15.263030925004548</v>
      </c>
      <c r="O83" s="98">
        <v>16.027177987240837</v>
      </c>
      <c r="P83" s="98">
        <v>14.757863049786227</v>
      </c>
      <c r="Q83" s="98">
        <v>19.361915732649685</v>
      </c>
      <c r="R83" s="98">
        <v>19.867135531698942</v>
      </c>
      <c r="S83" s="98">
        <v>16.212881937729588</v>
      </c>
      <c r="T83" s="98">
        <v>17.255484303760174</v>
      </c>
      <c r="U83" s="98">
        <v>14.73778490508117</v>
      </c>
      <c r="V83" s="98">
        <v>15.116382795381966</v>
      </c>
      <c r="W83" s="98">
        <v>15.497399293637097</v>
      </c>
      <c r="DA83" s="63" t="s">
        <v>1815</v>
      </c>
    </row>
    <row r="84" spans="1:105" ht="12" customHeight="1" x14ac:dyDescent="0.25">
      <c r="A84" s="97" t="s">
        <v>53</v>
      </c>
      <c r="B84" s="98">
        <v>6.5049604105826303E-2</v>
      </c>
      <c r="C84" s="98">
        <v>6.1467748001398405E-2</v>
      </c>
      <c r="D84" s="98">
        <v>6.037633245776039E-2</v>
      </c>
      <c r="E84" s="98">
        <v>5.6871150321865842E-2</v>
      </c>
      <c r="F84" s="98">
        <v>5.608142488502961E-2</v>
      </c>
      <c r="G84" s="98">
        <v>6.1637468006761648E-2</v>
      </c>
      <c r="H84" s="98">
        <v>6.6937209575205325E-2</v>
      </c>
      <c r="I84" s="98">
        <v>9.5987465963339208E-2</v>
      </c>
      <c r="J84" s="98">
        <v>8.7723988942237055E-2</v>
      </c>
      <c r="K84" s="98">
        <v>0.11711601194024494</v>
      </c>
      <c r="L84" s="98">
        <v>0.12008522023892694</v>
      </c>
      <c r="M84" s="98">
        <v>9.7596572845425555E-2</v>
      </c>
      <c r="N84" s="98">
        <v>0.12354429403398708</v>
      </c>
      <c r="O84" s="98">
        <v>0.12717465502359593</v>
      </c>
      <c r="P84" s="98">
        <v>0.11494314478191342</v>
      </c>
      <c r="Q84" s="98">
        <v>0.15124486722895977</v>
      </c>
      <c r="R84" s="98">
        <v>0.15317985998095468</v>
      </c>
      <c r="S84" s="98">
        <v>0.12367954126114433</v>
      </c>
      <c r="T84" s="98">
        <v>0.13178978115484638</v>
      </c>
      <c r="U84" s="98">
        <v>0.11181308655724508</v>
      </c>
      <c r="V84" s="98">
        <v>0.11456437217151254</v>
      </c>
      <c r="W84" s="98">
        <v>0.11721165673055657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1.1209675665754485E-3</v>
      </c>
      <c r="C85" s="122">
        <f t="shared" si="34"/>
        <v>1.0658551931566295E-3</v>
      </c>
      <c r="D85" s="122">
        <f t="shared" si="34"/>
        <v>1.2470944683525135E-3</v>
      </c>
      <c r="E85" s="122">
        <f t="shared" si="34"/>
        <v>1.2251028034717178E-3</v>
      </c>
      <c r="F85" s="122">
        <f t="shared" si="34"/>
        <v>1.2345728115528099E-3</v>
      </c>
      <c r="G85" s="122">
        <f t="shared" si="34"/>
        <v>1.4639240411234292E-3</v>
      </c>
      <c r="H85" s="122">
        <f t="shared" si="34"/>
        <v>2.2859785658098479E-3</v>
      </c>
      <c r="I85" s="122">
        <f t="shared" si="34"/>
        <v>3.6751537227028503E-3</v>
      </c>
      <c r="J85" s="122">
        <f t="shared" si="34"/>
        <v>4.7864391144010841E-3</v>
      </c>
      <c r="K85" s="122">
        <f t="shared" si="34"/>
        <v>5.9318735489296854E-3</v>
      </c>
      <c r="L85" s="122">
        <f t="shared" si="34"/>
        <v>7.3454545885447966E-3</v>
      </c>
      <c r="M85" s="122">
        <f t="shared" si="34"/>
        <v>8.1020885652651285E-3</v>
      </c>
      <c r="N85" s="122">
        <f t="shared" si="34"/>
        <v>9.9303108036664714E-3</v>
      </c>
      <c r="O85" s="122">
        <f t="shared" si="34"/>
        <v>1.0627249749897878E-2</v>
      </c>
      <c r="P85" s="122">
        <f t="shared" si="34"/>
        <v>1.3401325203443896E-2</v>
      </c>
      <c r="Q85" s="122">
        <f t="shared" si="34"/>
        <v>1.4752912891914785E-2</v>
      </c>
      <c r="R85" s="122">
        <f t="shared" si="34"/>
        <v>1.619784810649736E-2</v>
      </c>
      <c r="S85" s="122">
        <f t="shared" si="34"/>
        <v>1.5825493997372587E-2</v>
      </c>
      <c r="T85" s="122">
        <f t="shared" si="34"/>
        <v>1.4221866274620418E-2</v>
      </c>
      <c r="U85" s="122">
        <f t="shared" si="34"/>
        <v>1.2757968442202864E-2</v>
      </c>
      <c r="V85" s="122">
        <f t="shared" si="34"/>
        <v>1.0148564425132236E-2</v>
      </c>
      <c r="W85" s="122">
        <f t="shared" si="34"/>
        <v>7.2635095477563069E-3</v>
      </c>
      <c r="DA85" s="130" t="s">
        <v>1817</v>
      </c>
    </row>
    <row r="86" spans="1:105" ht="12" customHeight="1" x14ac:dyDescent="0.25">
      <c r="A86" s="97" t="s">
        <v>53</v>
      </c>
      <c r="B86" s="98">
        <v>1.1209675665754485E-3</v>
      </c>
      <c r="C86" s="98">
        <v>1.0658551931566295E-3</v>
      </c>
      <c r="D86" s="98">
        <v>1.2470944683525135E-3</v>
      </c>
      <c r="E86" s="98">
        <v>1.2251028034717178E-3</v>
      </c>
      <c r="F86" s="98">
        <v>1.2345728115528099E-3</v>
      </c>
      <c r="G86" s="98">
        <v>1.4639240411234292E-3</v>
      </c>
      <c r="H86" s="98">
        <v>2.2859785658098479E-3</v>
      </c>
      <c r="I86" s="98">
        <v>3.6751537227028503E-3</v>
      </c>
      <c r="J86" s="98">
        <v>4.7864391144010841E-3</v>
      </c>
      <c r="K86" s="98">
        <v>5.9318735489296854E-3</v>
      </c>
      <c r="L86" s="98">
        <v>7.3454545885447966E-3</v>
      </c>
      <c r="M86" s="98">
        <v>8.1020885652651285E-3</v>
      </c>
      <c r="N86" s="98">
        <v>9.9303108036664714E-3</v>
      </c>
      <c r="O86" s="98">
        <v>1.0627249749897878E-2</v>
      </c>
      <c r="P86" s="98">
        <v>1.3401325203443896E-2</v>
      </c>
      <c r="Q86" s="98">
        <v>1.4752912891914785E-2</v>
      </c>
      <c r="R86" s="98">
        <v>1.619784810649736E-2</v>
      </c>
      <c r="S86" s="98">
        <v>1.5825493997372587E-2</v>
      </c>
      <c r="T86" s="98">
        <v>1.4221866274620418E-2</v>
      </c>
      <c r="U86" s="98">
        <v>1.2757968442202864E-2</v>
      </c>
      <c r="V86" s="98">
        <v>1.0148564425132236E-2</v>
      </c>
      <c r="W86" s="98">
        <v>7.2635095477563069E-3</v>
      </c>
      <c r="DA86" s="63" t="s">
        <v>1818</v>
      </c>
    </row>
    <row r="87" spans="1:105" ht="12" customHeight="1" x14ac:dyDescent="0.25">
      <c r="A87" s="121" t="s">
        <v>55</v>
      </c>
      <c r="B87" s="122">
        <v>1.4252302337670877</v>
      </c>
      <c r="C87" s="122">
        <v>1.2871125849134488</v>
      </c>
      <c r="D87" s="122">
        <v>1.2929198715369814</v>
      </c>
      <c r="E87" s="122">
        <v>1.1352735480233598</v>
      </c>
      <c r="F87" s="122">
        <v>1.1252008363743427</v>
      </c>
      <c r="G87" s="122">
        <v>1.1509868254093918</v>
      </c>
      <c r="H87" s="122">
        <v>1.2568012451874331</v>
      </c>
      <c r="I87" s="122">
        <v>1.8494731892174943</v>
      </c>
      <c r="J87" s="122">
        <v>1.7292044342066042</v>
      </c>
      <c r="K87" s="122">
        <v>2.4260042774416282</v>
      </c>
      <c r="L87" s="122">
        <v>2.4138468799947099</v>
      </c>
      <c r="M87" s="122">
        <v>2.5993381197178995</v>
      </c>
      <c r="N87" s="122">
        <v>3.3455091245367874</v>
      </c>
      <c r="O87" s="122">
        <v>3.5473720904594703</v>
      </c>
      <c r="P87" s="122">
        <v>3.6996773864847521</v>
      </c>
      <c r="Q87" s="122">
        <v>4.4263855980339466</v>
      </c>
      <c r="R87" s="122">
        <v>4.5665358080183083</v>
      </c>
      <c r="S87" s="122">
        <v>4.1492877319878883</v>
      </c>
      <c r="T87" s="122">
        <v>4.1084494090061536</v>
      </c>
      <c r="U87" s="122">
        <v>3.6319879125370571</v>
      </c>
      <c r="V87" s="122">
        <v>3.6219122867058653</v>
      </c>
      <c r="W87" s="122">
        <v>3.8577506163198443</v>
      </c>
      <c r="DA87" s="130" t="s">
        <v>1819</v>
      </c>
    </row>
    <row r="88" spans="1:105" ht="12" customHeight="1" x14ac:dyDescent="0.25">
      <c r="A88" s="97" t="s">
        <v>132</v>
      </c>
      <c r="B88" s="98">
        <v>1.1626597446444233</v>
      </c>
      <c r="C88" s="98">
        <v>1.0312415227666698</v>
      </c>
      <c r="D88" s="98">
        <v>1.0412917398766013</v>
      </c>
      <c r="E88" s="98">
        <v>0.89606067976832537</v>
      </c>
      <c r="F88" s="98">
        <v>0.87530896840995176</v>
      </c>
      <c r="G88" s="98">
        <v>0.88985200390581021</v>
      </c>
      <c r="H88" s="98">
        <v>0.96045044533971402</v>
      </c>
      <c r="I88" s="98">
        <v>1.4895636790486713</v>
      </c>
      <c r="J88" s="98">
        <v>1.3205473836480706</v>
      </c>
      <c r="K88" s="98">
        <v>1.9740986656428614</v>
      </c>
      <c r="L88" s="98">
        <v>1.9410726113708077</v>
      </c>
      <c r="M88" s="98">
        <v>2.1051297977064225</v>
      </c>
      <c r="N88" s="98">
        <v>2.735022183133117</v>
      </c>
      <c r="O88" s="98">
        <v>2.8394218530132123</v>
      </c>
      <c r="P88" s="98">
        <v>2.8981866717527245</v>
      </c>
      <c r="Q88" s="98">
        <v>3.5495459214850764</v>
      </c>
      <c r="R88" s="98">
        <v>3.6450047713023057</v>
      </c>
      <c r="S88" s="98">
        <v>3.2625932400791573</v>
      </c>
      <c r="T88" s="98">
        <v>3.2583450812407619</v>
      </c>
      <c r="U88" s="98">
        <v>2.8911388412538854</v>
      </c>
      <c r="V88" s="98">
        <v>2.9850705362000451</v>
      </c>
      <c r="W88" s="98">
        <v>3.1600428674898429</v>
      </c>
      <c r="DA88" s="63" t="s">
        <v>1820</v>
      </c>
    </row>
    <row r="89" spans="1:105" ht="12" customHeight="1" x14ac:dyDescent="0.25">
      <c r="A89" s="97" t="s">
        <v>131</v>
      </c>
      <c r="B89" s="98">
        <v>1.7412906165110431E-4</v>
      </c>
      <c r="C89" s="98">
        <v>1.5976156767282023E-4</v>
      </c>
      <c r="D89" s="98">
        <v>1.6755478120660146E-4</v>
      </c>
      <c r="E89" s="98">
        <v>1.5117355598740114E-4</v>
      </c>
      <c r="F89" s="98">
        <v>1.4943826874857298E-4</v>
      </c>
      <c r="G89" s="98">
        <v>1.3965609995192829E-4</v>
      </c>
      <c r="H89" s="98">
        <v>3.9764384141519429E-4</v>
      </c>
      <c r="I89" s="98">
        <v>1.8371336565001265E-3</v>
      </c>
      <c r="J89" s="98">
        <v>2.6877121772519155E-3</v>
      </c>
      <c r="K89" s="98">
        <v>8.2828568892724039E-3</v>
      </c>
      <c r="L89" s="98">
        <v>1.0455189468248381E-2</v>
      </c>
      <c r="M89" s="98">
        <v>1.2045551369052401E-2</v>
      </c>
      <c r="N89" s="98">
        <v>1.9651968930437053E-2</v>
      </c>
      <c r="O89" s="98">
        <v>2.0507153236802158E-2</v>
      </c>
      <c r="P89" s="98">
        <v>2.1133767865148968E-2</v>
      </c>
      <c r="Q89" s="98">
        <v>3.1158315154452849E-2</v>
      </c>
      <c r="R89" s="98">
        <v>3.2169963945763845E-2</v>
      </c>
      <c r="S89" s="98">
        <v>2.9893500690506634E-2</v>
      </c>
      <c r="T89" s="98">
        <v>3.0157222019486184E-2</v>
      </c>
      <c r="U89" s="98">
        <v>2.7043783053466264E-2</v>
      </c>
      <c r="V89" s="98">
        <v>2.727892552732486E-2</v>
      </c>
      <c r="W89" s="98">
        <v>2.7448119524231162E-2</v>
      </c>
      <c r="DA89" s="63" t="s">
        <v>1821</v>
      </c>
    </row>
    <row r="90" spans="1:105" ht="12" customHeight="1" x14ac:dyDescent="0.25">
      <c r="A90" s="100" t="s">
        <v>204</v>
      </c>
      <c r="B90" s="101">
        <v>1.3586463825754032E-4</v>
      </c>
      <c r="C90" s="101">
        <v>1.2481973755324759E-4</v>
      </c>
      <c r="D90" s="101">
        <v>1.3024167880172692E-4</v>
      </c>
      <c r="E90" s="101">
        <v>1.1756369540414456E-4</v>
      </c>
      <c r="F90" s="101">
        <v>1.1635179496468086E-4</v>
      </c>
      <c r="G90" s="101">
        <v>1.085578422590366E-4</v>
      </c>
      <c r="H90" s="101">
        <v>3.1131551840503119E-4</v>
      </c>
      <c r="I90" s="101">
        <v>1.434855726971086E-3</v>
      </c>
      <c r="J90" s="101">
        <v>2.0822948801972308E-3</v>
      </c>
      <c r="K90" s="101">
        <v>6.4143268708237514E-3</v>
      </c>
      <c r="L90" s="101">
        <v>8.1161010885052939E-3</v>
      </c>
      <c r="M90" s="101">
        <v>9.3879257464583345E-3</v>
      </c>
      <c r="N90" s="101">
        <v>1.5283886900755434E-2</v>
      </c>
      <c r="O90" s="101">
        <v>1.5929440853504603E-2</v>
      </c>
      <c r="P90" s="101">
        <v>1.6398855657394792E-2</v>
      </c>
      <c r="Q90" s="101">
        <v>2.4115612117533471E-2</v>
      </c>
      <c r="R90" s="101">
        <v>2.4788486030111363E-2</v>
      </c>
      <c r="S90" s="101">
        <v>2.3003760363372608E-2</v>
      </c>
      <c r="T90" s="101">
        <v>2.3109164274968532E-2</v>
      </c>
      <c r="U90" s="101">
        <v>2.066352221257613E-2</v>
      </c>
      <c r="V90" s="101">
        <v>2.1078054075237801E-2</v>
      </c>
      <c r="W90" s="101">
        <v>2.1263126800512101E-2</v>
      </c>
      <c r="DA90" s="131" t="s">
        <v>1822</v>
      </c>
    </row>
    <row r="91" spans="1:105" ht="12" customHeight="1" x14ac:dyDescent="0.25">
      <c r="A91" s="103" t="s">
        <v>52</v>
      </c>
      <c r="B91" s="104">
        <v>3.8264423393563974E-5</v>
      </c>
      <c r="C91" s="104">
        <v>3.4941830119572626E-5</v>
      </c>
      <c r="D91" s="104">
        <v>3.7313102404874551E-5</v>
      </c>
      <c r="E91" s="104">
        <v>3.3609860583256563E-5</v>
      </c>
      <c r="F91" s="104">
        <v>3.3086473783892118E-5</v>
      </c>
      <c r="G91" s="104">
        <v>3.1098257692891696E-5</v>
      </c>
      <c r="H91" s="104">
        <v>8.6328323010163123E-5</v>
      </c>
      <c r="I91" s="104">
        <v>4.0227792952904047E-4</v>
      </c>
      <c r="J91" s="104">
        <v>6.0541729705468447E-4</v>
      </c>
      <c r="K91" s="104">
        <v>1.8685300184486534E-3</v>
      </c>
      <c r="L91" s="104">
        <v>2.3390883797430881E-3</v>
      </c>
      <c r="M91" s="104">
        <v>2.657625622594066E-3</v>
      </c>
      <c r="N91" s="104">
        <v>4.3680820296816188E-3</v>
      </c>
      <c r="O91" s="104">
        <v>4.5777123832975546E-3</v>
      </c>
      <c r="P91" s="104">
        <v>4.7349122077541758E-3</v>
      </c>
      <c r="Q91" s="104">
        <v>7.0427030369193781E-3</v>
      </c>
      <c r="R91" s="104">
        <v>7.3814779156524835E-3</v>
      </c>
      <c r="S91" s="104">
        <v>6.8897403271340274E-3</v>
      </c>
      <c r="T91" s="104">
        <v>7.0480577445176532E-3</v>
      </c>
      <c r="U91" s="104">
        <v>6.380260840890134E-3</v>
      </c>
      <c r="V91" s="104">
        <v>6.2008714520870572E-3</v>
      </c>
      <c r="W91" s="104">
        <v>6.1849927237190598E-3</v>
      </c>
      <c r="DA91" s="132" t="s">
        <v>1823</v>
      </c>
    </row>
    <row r="92" spans="1:105" ht="12" customHeight="1" x14ac:dyDescent="0.25">
      <c r="A92" s="106" t="s">
        <v>124</v>
      </c>
      <c r="B92" s="101">
        <v>1.7415696914246964E-2</v>
      </c>
      <c r="C92" s="101">
        <v>1.725456747190663E-2</v>
      </c>
      <c r="D92" s="101">
        <v>1.7807032787057198E-2</v>
      </c>
      <c r="E92" s="101">
        <v>1.7783817474607284E-2</v>
      </c>
      <c r="F92" s="101">
        <v>1.8118445411566205E-2</v>
      </c>
      <c r="G92" s="101">
        <v>1.962388677417249E-2</v>
      </c>
      <c r="H92" s="101">
        <v>2.1534776638409657E-2</v>
      </c>
      <c r="I92" s="101">
        <v>2.6044041055780932E-2</v>
      </c>
      <c r="J92" s="101">
        <v>2.7471965772472233E-2</v>
      </c>
      <c r="K92" s="101">
        <v>2.9061813663169019E-2</v>
      </c>
      <c r="L92" s="101">
        <v>3.0313024041958379E-2</v>
      </c>
      <c r="M92" s="101">
        <v>3.2362623596664718E-2</v>
      </c>
      <c r="N92" s="101">
        <v>3.5745557065651051E-2</v>
      </c>
      <c r="O92" s="101">
        <v>4.9063595236668575E-2</v>
      </c>
      <c r="P92" s="101">
        <v>5.5668205756107605E-2</v>
      </c>
      <c r="Q92" s="101">
        <v>6.1026268840599564E-2</v>
      </c>
      <c r="R92" s="101">
        <v>8.2547664692482092E-2</v>
      </c>
      <c r="S92" s="101">
        <v>8.1268970987906586E-2</v>
      </c>
      <c r="T92" s="101">
        <v>7.9392935850403093E-2</v>
      </c>
      <c r="U92" s="101">
        <v>6.8260711621481548E-2</v>
      </c>
      <c r="V92" s="101">
        <v>6.282196329643043E-2</v>
      </c>
      <c r="W92" s="101">
        <v>5.7690795870963943E-2</v>
      </c>
      <c r="DA92" s="131" t="s">
        <v>1824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1825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1826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1827</v>
      </c>
    </row>
    <row r="96" spans="1:105" ht="12" customHeight="1" x14ac:dyDescent="0.25">
      <c r="A96" s="106" t="s">
        <v>122</v>
      </c>
      <c r="B96" s="101">
        <v>0.24278125111575263</v>
      </c>
      <c r="C96" s="101">
        <v>0.23630701984568192</v>
      </c>
      <c r="D96" s="101">
        <v>0.23044095414386911</v>
      </c>
      <c r="E96" s="101">
        <v>0.2171516390209319</v>
      </c>
      <c r="F96" s="101">
        <v>0.22614973898885637</v>
      </c>
      <c r="G96" s="101">
        <v>0.23132023458961182</v>
      </c>
      <c r="H96" s="101">
        <v>0.25955683206239094</v>
      </c>
      <c r="I96" s="101">
        <v>0.27958244650093783</v>
      </c>
      <c r="J96" s="101">
        <v>0.26825907179757769</v>
      </c>
      <c r="K96" s="101">
        <v>0.23807243447160861</v>
      </c>
      <c r="L96" s="101">
        <v>0.20204011925083376</v>
      </c>
      <c r="M96" s="101">
        <v>0.19306497157788097</v>
      </c>
      <c r="N96" s="101">
        <v>0.25358617256771371</v>
      </c>
      <c r="O96" s="101">
        <v>0.2614127764450796</v>
      </c>
      <c r="P96" s="101">
        <v>0.25205722317609969</v>
      </c>
      <c r="Q96" s="101">
        <v>0.22811424088880819</v>
      </c>
      <c r="R96" s="101">
        <v>0.22484825290474575</v>
      </c>
      <c r="S96" s="101">
        <v>0.21094830992290273</v>
      </c>
      <c r="T96" s="101">
        <v>0.1900136667371696</v>
      </c>
      <c r="U96" s="101">
        <v>0.1505123023043701</v>
      </c>
      <c r="V96" s="101">
        <v>0.10617317155225538</v>
      </c>
      <c r="W96" s="101">
        <v>0.13052364431024557</v>
      </c>
      <c r="DA96" s="131" t="s">
        <v>1828</v>
      </c>
    </row>
    <row r="97" spans="1:105" ht="12" customHeight="1" x14ac:dyDescent="0.25">
      <c r="A97" s="107" t="s">
        <v>121</v>
      </c>
      <c r="B97" s="104">
        <v>2.1994120310137866E-3</v>
      </c>
      <c r="C97" s="104">
        <v>2.1497132615175378E-3</v>
      </c>
      <c r="D97" s="104">
        <v>3.2125899482473652E-3</v>
      </c>
      <c r="E97" s="104">
        <v>4.1262382035078251E-3</v>
      </c>
      <c r="F97" s="104">
        <v>5.4742452952197289E-3</v>
      </c>
      <c r="G97" s="104">
        <v>1.0051044039845468E-2</v>
      </c>
      <c r="H97" s="104">
        <v>1.4861547305503323E-2</v>
      </c>
      <c r="I97" s="104">
        <v>5.2445888955603981E-2</v>
      </c>
      <c r="J97" s="104">
        <v>0.11023830081123173</v>
      </c>
      <c r="K97" s="104">
        <v>0.17648850677471678</v>
      </c>
      <c r="L97" s="104">
        <v>0.22996593586286174</v>
      </c>
      <c r="M97" s="104">
        <v>0.25673517546787944</v>
      </c>
      <c r="N97" s="104">
        <v>0.3015032428398689</v>
      </c>
      <c r="O97" s="104">
        <v>0.37696671252770719</v>
      </c>
      <c r="P97" s="104">
        <v>0.47263151793467145</v>
      </c>
      <c r="Q97" s="104">
        <v>0.55654085166500944</v>
      </c>
      <c r="R97" s="104">
        <v>0.5819651551730104</v>
      </c>
      <c r="S97" s="104">
        <v>0.56458371030741517</v>
      </c>
      <c r="T97" s="104">
        <v>0.55054050315833214</v>
      </c>
      <c r="U97" s="104">
        <v>0.49503227430385377</v>
      </c>
      <c r="V97" s="104">
        <v>0.44056769012980879</v>
      </c>
      <c r="W97" s="104">
        <v>0.48204518912456074</v>
      </c>
      <c r="DA97" s="132" t="s">
        <v>1829</v>
      </c>
    </row>
    <row r="98" spans="1:105" ht="12" customHeight="1" x14ac:dyDescent="0.25">
      <c r="A98" s="108" t="s">
        <v>53</v>
      </c>
      <c r="B98" s="98">
        <v>1.7160656675241578E-3</v>
      </c>
      <c r="C98" s="98">
        <v>1.6795166164914445E-3</v>
      </c>
      <c r="D98" s="98">
        <v>2.4971586427374338E-3</v>
      </c>
      <c r="E98" s="98">
        <v>3.2088674540155611E-3</v>
      </c>
      <c r="F98" s="98">
        <v>4.2621122822884246E-3</v>
      </c>
      <c r="G98" s="98">
        <v>7.8089322460464863E-3</v>
      </c>
      <c r="H98" s="98">
        <v>1.1637819985631393E-2</v>
      </c>
      <c r="I98" s="98">
        <v>4.095349947395438E-2</v>
      </c>
      <c r="J98" s="98">
        <v>8.5438424074807576E-2</v>
      </c>
      <c r="K98" s="98">
        <v>0.13665123546961438</v>
      </c>
      <c r="L98" s="98">
        <v>0.17853668746860338</v>
      </c>
      <c r="M98" s="98">
        <v>0.20018710075993276</v>
      </c>
      <c r="N98" s="98">
        <v>0.23443038625649276</v>
      </c>
      <c r="O98" s="98">
        <v>0.29283900202115393</v>
      </c>
      <c r="P98" s="98">
        <v>0.36690038664560926</v>
      </c>
      <c r="Q98" s="98">
        <v>0.43070183120858763</v>
      </c>
      <c r="R98" s="98">
        <v>0.44834744469066995</v>
      </c>
      <c r="S98" s="98">
        <v>0.43430252815945097</v>
      </c>
      <c r="T98" s="98">
        <v>0.42179496059757693</v>
      </c>
      <c r="U98" s="98">
        <v>0.37811184051514235</v>
      </c>
      <c r="V98" s="98">
        <v>0.34028345814719924</v>
      </c>
      <c r="W98" s="98">
        <v>0.37345589596460071</v>
      </c>
      <c r="DA98" s="63" t="s">
        <v>1830</v>
      </c>
    </row>
    <row r="99" spans="1:105" ht="12" customHeight="1" x14ac:dyDescent="0.25">
      <c r="A99" s="108" t="s">
        <v>52</v>
      </c>
      <c r="B99" s="98">
        <v>4.8334636348962886E-4</v>
      </c>
      <c r="C99" s="98">
        <v>4.7019664502609318E-4</v>
      </c>
      <c r="D99" s="98">
        <v>7.1543130550993169E-4</v>
      </c>
      <c r="E99" s="98">
        <v>9.1737074949226386E-4</v>
      </c>
      <c r="F99" s="98">
        <v>1.2121330129313043E-3</v>
      </c>
      <c r="G99" s="98">
        <v>2.2421117937989807E-3</v>
      </c>
      <c r="H99" s="98">
        <v>3.2237273198719306E-3</v>
      </c>
      <c r="I99" s="98">
        <v>1.1492389481649603E-2</v>
      </c>
      <c r="J99" s="98">
        <v>2.479987673642416E-2</v>
      </c>
      <c r="K99" s="98">
        <v>3.9837271305102409E-2</v>
      </c>
      <c r="L99" s="98">
        <v>5.1429248394258345E-2</v>
      </c>
      <c r="M99" s="98">
        <v>5.6548074707946663E-2</v>
      </c>
      <c r="N99" s="98">
        <v>6.7072856583376125E-2</v>
      </c>
      <c r="O99" s="98">
        <v>8.4127710506553266E-2</v>
      </c>
      <c r="P99" s="98">
        <v>0.10573113128906221</v>
      </c>
      <c r="Q99" s="98">
        <v>0.12583902045642181</v>
      </c>
      <c r="R99" s="98">
        <v>0.13361771048234045</v>
      </c>
      <c r="S99" s="98">
        <v>0.13028118214796416</v>
      </c>
      <c r="T99" s="98">
        <v>0.12874554256075518</v>
      </c>
      <c r="U99" s="98">
        <v>0.11692043378871141</v>
      </c>
      <c r="V99" s="98">
        <v>0.10028423198260954</v>
      </c>
      <c r="W99" s="98">
        <v>0.10858929315995999</v>
      </c>
      <c r="DA99" s="63" t="s">
        <v>1831</v>
      </c>
    </row>
    <row r="100" spans="1:105" ht="12" customHeight="1" x14ac:dyDescent="0.25">
      <c r="A100" s="121" t="s">
        <v>54</v>
      </c>
      <c r="B100" s="122">
        <v>0.2509257003989751</v>
      </c>
      <c r="C100" s="122">
        <v>0.23870367960972899</v>
      </c>
      <c r="D100" s="122">
        <v>0.23050629091625327</v>
      </c>
      <c r="E100" s="122">
        <v>0.22133687523547321</v>
      </c>
      <c r="F100" s="122">
        <v>0.2190224957661053</v>
      </c>
      <c r="G100" s="122">
        <v>0.23244326157546263</v>
      </c>
      <c r="H100" s="122">
        <v>0.25707682869696447</v>
      </c>
      <c r="I100" s="122">
        <v>0.31827780795651317</v>
      </c>
      <c r="J100" s="122">
        <v>0.33765316863709777</v>
      </c>
      <c r="K100" s="122">
        <v>0.3867217735020072</v>
      </c>
      <c r="L100" s="122">
        <v>0.40748641960050808</v>
      </c>
      <c r="M100" s="122">
        <v>0.45201591880304937</v>
      </c>
      <c r="N100" s="122">
        <v>0.52045807841181502</v>
      </c>
      <c r="O100" s="122">
        <v>0.5555581672882256</v>
      </c>
      <c r="P100" s="122">
        <v>0.62833890421231087</v>
      </c>
      <c r="Q100" s="122">
        <v>0.6862358275749022</v>
      </c>
      <c r="R100" s="122">
        <v>0.69333998292372723</v>
      </c>
      <c r="S100" s="122">
        <v>0.65160356753688153</v>
      </c>
      <c r="T100" s="122">
        <v>0.61045205363895572</v>
      </c>
      <c r="U100" s="122">
        <v>0.55927682309770577</v>
      </c>
      <c r="V100" s="122">
        <v>0.55276952760522458</v>
      </c>
      <c r="W100" s="122">
        <v>0.56043887339473542</v>
      </c>
      <c r="DA100" s="130" t="s">
        <v>1832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1833</v>
      </c>
    </row>
    <row r="102" spans="1:105" ht="12" customHeight="1" x14ac:dyDescent="0.25">
      <c r="A102" s="97" t="s">
        <v>50</v>
      </c>
      <c r="B102" s="98">
        <v>3.7063328098225789E-3</v>
      </c>
      <c r="C102" s="98">
        <v>3.4883483992822111E-3</v>
      </c>
      <c r="D102" s="98">
        <v>3.3419636085639973E-3</v>
      </c>
      <c r="E102" s="98">
        <v>3.1917561531987701E-3</v>
      </c>
      <c r="F102" s="98">
        <v>3.1041139377774103E-3</v>
      </c>
      <c r="G102" s="98">
        <v>3.4076526295405913E-3</v>
      </c>
      <c r="H102" s="98">
        <v>3.7493719750611477E-3</v>
      </c>
      <c r="I102" s="98">
        <v>4.3593905715187831E-3</v>
      </c>
      <c r="J102" s="98">
        <v>4.5333009486794229E-3</v>
      </c>
      <c r="K102" s="98">
        <v>4.7889345643549134E-3</v>
      </c>
      <c r="L102" s="98">
        <v>5.4466979456485164E-3</v>
      </c>
      <c r="M102" s="98">
        <v>6.3950514578326716E-3</v>
      </c>
      <c r="N102" s="98">
        <v>7.6096299691998407E-3</v>
      </c>
      <c r="O102" s="98">
        <v>8.8357839274229005E-3</v>
      </c>
      <c r="P102" s="98">
        <v>9.5237994403908344E-3</v>
      </c>
      <c r="Q102" s="98">
        <v>1.0140837484471662E-2</v>
      </c>
      <c r="R102" s="98">
        <v>1.293242334952196E-2</v>
      </c>
      <c r="S102" s="98">
        <v>1.2257289088576932E-2</v>
      </c>
      <c r="T102" s="98">
        <v>1.1908267028207919E-2</v>
      </c>
      <c r="U102" s="98">
        <v>1.0367870706442694E-2</v>
      </c>
      <c r="V102" s="98">
        <v>1.0042445286387699E-2</v>
      </c>
      <c r="W102" s="98">
        <v>8.6379991881881391E-3</v>
      </c>
      <c r="DA102" s="63" t="s">
        <v>1834</v>
      </c>
    </row>
    <row r="103" spans="1:105" ht="12" customHeight="1" x14ac:dyDescent="0.25">
      <c r="A103" s="109" t="s">
        <v>120</v>
      </c>
      <c r="B103" s="33">
        <v>0.24721936758915253</v>
      </c>
      <c r="C103" s="33">
        <v>0.23521533121044677</v>
      </c>
      <c r="D103" s="33">
        <v>0.22716432730768926</v>
      </c>
      <c r="E103" s="33">
        <v>0.21814511908227444</v>
      </c>
      <c r="F103" s="33">
        <v>0.2159183818283279</v>
      </c>
      <c r="G103" s="33">
        <v>0.22903560894592204</v>
      </c>
      <c r="H103" s="33">
        <v>0.25332745672190332</v>
      </c>
      <c r="I103" s="33">
        <v>0.31391841738499437</v>
      </c>
      <c r="J103" s="33">
        <v>0.33311986768841834</v>
      </c>
      <c r="K103" s="33">
        <v>0.38193283893765229</v>
      </c>
      <c r="L103" s="33">
        <v>0.40203972165485957</v>
      </c>
      <c r="M103" s="33">
        <v>0.44562086734521672</v>
      </c>
      <c r="N103" s="33">
        <v>0.51284844844261512</v>
      </c>
      <c r="O103" s="33">
        <v>0.5467223833608027</v>
      </c>
      <c r="P103" s="33">
        <v>0.61881510477192003</v>
      </c>
      <c r="Q103" s="33">
        <v>0.6760949900904305</v>
      </c>
      <c r="R103" s="33">
        <v>0.68040755957420529</v>
      </c>
      <c r="S103" s="33">
        <v>0.63934627844830461</v>
      </c>
      <c r="T103" s="33">
        <v>0.59854378661074781</v>
      </c>
      <c r="U103" s="33">
        <v>0.54890895239126303</v>
      </c>
      <c r="V103" s="33">
        <v>0.54272708231883693</v>
      </c>
      <c r="W103" s="33">
        <v>0.55180087420654722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1855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1856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1858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1859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1860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1861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1862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1863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1864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1865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1866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1867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1868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1869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1870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0.99156443978500131</v>
      </c>
      <c r="C143" s="117">
        <f t="shared" si="49"/>
        <v>1.3785289117035291</v>
      </c>
      <c r="D143" s="117">
        <f t="shared" si="49"/>
        <v>1.6368345738110235</v>
      </c>
      <c r="E143" s="117">
        <f t="shared" si="49"/>
        <v>3.6552113557219563</v>
      </c>
      <c r="F143" s="117">
        <f t="shared" si="49"/>
        <v>6.0593254182634517</v>
      </c>
      <c r="G143" s="117">
        <f t="shared" si="49"/>
        <v>9.2218591581597096</v>
      </c>
      <c r="H143" s="117">
        <f t="shared" si="49"/>
        <v>12.72736633283192</v>
      </c>
      <c r="I143" s="117">
        <f t="shared" si="49"/>
        <v>16.755728604938991</v>
      </c>
      <c r="J143" s="117">
        <f t="shared" si="49"/>
        <v>20.773600900262277</v>
      </c>
      <c r="K143" s="117">
        <f t="shared" si="49"/>
        <v>21.994954293186741</v>
      </c>
      <c r="L143" s="117">
        <f t="shared" si="49"/>
        <v>23.727589572696385</v>
      </c>
      <c r="M143" s="117">
        <f t="shared" si="49"/>
        <v>25.082669357398345</v>
      </c>
      <c r="N143" s="117">
        <f t="shared" si="49"/>
        <v>26.677115440668924</v>
      </c>
      <c r="O143" s="117">
        <f t="shared" si="49"/>
        <v>28.290837006747523</v>
      </c>
      <c r="P143" s="117">
        <f t="shared" si="49"/>
        <v>30.868041324046025</v>
      </c>
      <c r="Q143" s="117">
        <f t="shared" si="49"/>
        <v>34.993610242369634</v>
      </c>
      <c r="R143" s="117">
        <f t="shared" ref="R143:V143" si="50">R144+R146+R148+R157</f>
        <v>40.469316128727257</v>
      </c>
      <c r="S143" s="117">
        <f t="shared" si="50"/>
        <v>47.240252813101158</v>
      </c>
      <c r="T143" s="117">
        <f t="shared" si="50"/>
        <v>54.811230226204884</v>
      </c>
      <c r="U143" s="117">
        <f t="shared" si="50"/>
        <v>66.663507521138229</v>
      </c>
      <c r="V143" s="117">
        <f t="shared" si="50"/>
        <v>83.511194904739341</v>
      </c>
      <c r="W143" s="117">
        <f t="shared" ref="W143" si="51">W144+W146+W148+W157</f>
        <v>101.98280260380984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0.77102996695321302</v>
      </c>
      <c r="C144" s="122">
        <f t="shared" si="52"/>
        <v>1.1263735232721797</v>
      </c>
      <c r="D144" s="122">
        <f t="shared" si="52"/>
        <v>1.2156282047503293</v>
      </c>
      <c r="E144" s="122">
        <f t="shared" si="52"/>
        <v>2.969782641773727</v>
      </c>
      <c r="F144" s="122">
        <f t="shared" si="52"/>
        <v>4.9732927830975155</v>
      </c>
      <c r="G144" s="122">
        <f t="shared" si="52"/>
        <v>7.698650660933624</v>
      </c>
      <c r="H144" s="122">
        <f t="shared" si="52"/>
        <v>10.645915425887646</v>
      </c>
      <c r="I144" s="122">
        <f t="shared" si="52"/>
        <v>14.064255479732193</v>
      </c>
      <c r="J144" s="122">
        <f t="shared" si="52"/>
        <v>17.504715580787618</v>
      </c>
      <c r="K144" s="122">
        <f t="shared" si="52"/>
        <v>18.293914924265376</v>
      </c>
      <c r="L144" s="122">
        <f t="shared" si="52"/>
        <v>19.592186219794772</v>
      </c>
      <c r="M144" s="122">
        <f t="shared" si="52"/>
        <v>20.28224943999022</v>
      </c>
      <c r="N144" s="122">
        <f t="shared" si="52"/>
        <v>21.241143805150408</v>
      </c>
      <c r="O144" s="122">
        <f t="shared" si="52"/>
        <v>22.253833068448319</v>
      </c>
      <c r="P144" s="122">
        <f t="shared" si="52"/>
        <v>24.033648406646716</v>
      </c>
      <c r="Q144" s="122">
        <f t="shared" si="52"/>
        <v>27.381282111394487</v>
      </c>
      <c r="R144" s="122">
        <f t="shared" si="52"/>
        <v>31.584671671337077</v>
      </c>
      <c r="S144" s="122">
        <f t="shared" si="52"/>
        <v>36.727390503324898</v>
      </c>
      <c r="T144" s="122">
        <f t="shared" si="52"/>
        <v>42.386201372214799</v>
      </c>
      <c r="U144" s="122">
        <f t="shared" si="52"/>
        <v>51.870896842983079</v>
      </c>
      <c r="V144" s="122">
        <f t="shared" si="52"/>
        <v>64.961866132138837</v>
      </c>
      <c r="W144" s="122">
        <f t="shared" si="52"/>
        <v>81.0146257586605</v>
      </c>
      <c r="DA144" s="130" t="s">
        <v>1873</v>
      </c>
    </row>
    <row r="145" spans="1:105" ht="12" customHeight="1" x14ac:dyDescent="0.25">
      <c r="A145" s="97" t="s">
        <v>53</v>
      </c>
      <c r="B145" s="98">
        <v>0.77102996695321302</v>
      </c>
      <c r="C145" s="98">
        <v>1.1263735232721797</v>
      </c>
      <c r="D145" s="98">
        <v>1.2156282047503293</v>
      </c>
      <c r="E145" s="98">
        <v>2.969782641773727</v>
      </c>
      <c r="F145" s="98">
        <v>4.9732927830975155</v>
      </c>
      <c r="G145" s="98">
        <v>7.698650660933624</v>
      </c>
      <c r="H145" s="98">
        <v>10.645915425887646</v>
      </c>
      <c r="I145" s="98">
        <v>14.064255479732193</v>
      </c>
      <c r="J145" s="98">
        <v>17.504715580787618</v>
      </c>
      <c r="K145" s="98">
        <v>18.293914924265376</v>
      </c>
      <c r="L145" s="98">
        <v>19.592186219794772</v>
      </c>
      <c r="M145" s="98">
        <v>20.28224943999022</v>
      </c>
      <c r="N145" s="98">
        <v>21.241143805150408</v>
      </c>
      <c r="O145" s="98">
        <v>22.253833068448319</v>
      </c>
      <c r="P145" s="98">
        <v>24.033648406646716</v>
      </c>
      <c r="Q145" s="98">
        <v>27.381282111394487</v>
      </c>
      <c r="R145" s="98">
        <v>31.584671671337077</v>
      </c>
      <c r="S145" s="98">
        <v>36.727390503324898</v>
      </c>
      <c r="T145" s="98">
        <v>42.386201372214799</v>
      </c>
      <c r="U145" s="98">
        <v>51.870896842983079</v>
      </c>
      <c r="V145" s="98">
        <v>64.961866132138837</v>
      </c>
      <c r="W145" s="98">
        <v>81.0146257586605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1.4946234221005978E-3</v>
      </c>
      <c r="C146" s="122">
        <f t="shared" si="53"/>
        <v>1.4365874342545874E-3</v>
      </c>
      <c r="D146" s="122">
        <f t="shared" si="53"/>
        <v>2.3563536543904679E-3</v>
      </c>
      <c r="E146" s="122">
        <f t="shared" si="53"/>
        <v>3.7605579199394786E-3</v>
      </c>
      <c r="F146" s="122">
        <f t="shared" si="53"/>
        <v>6.3810785701996879E-3</v>
      </c>
      <c r="G146" s="122">
        <f t="shared" si="53"/>
        <v>1.0450915391685493E-2</v>
      </c>
      <c r="H146" s="122">
        <f t="shared" si="53"/>
        <v>1.8531145942238363E-2</v>
      </c>
      <c r="I146" s="122">
        <f t="shared" si="53"/>
        <v>2.8316991678180192E-2</v>
      </c>
      <c r="J146" s="122">
        <f t="shared" si="53"/>
        <v>3.8659474698271371E-2</v>
      </c>
      <c r="K146" s="122">
        <f t="shared" si="53"/>
        <v>4.8457692017061425E-2</v>
      </c>
      <c r="L146" s="122">
        <f t="shared" si="53"/>
        <v>5.9666513049530856E-2</v>
      </c>
      <c r="M146" s="122">
        <f t="shared" si="53"/>
        <v>6.3289655454574129E-2</v>
      </c>
      <c r="N146" s="122">
        <f t="shared" si="53"/>
        <v>7.5073441443236813E-2</v>
      </c>
      <c r="O146" s="122">
        <f t="shared" si="53"/>
        <v>7.5184084583761385E-2</v>
      </c>
      <c r="P146" s="122">
        <f t="shared" si="53"/>
        <v>9.2481100118783521E-2</v>
      </c>
      <c r="Q146" s="122">
        <f t="shared" si="53"/>
        <v>0.10042770824543312</v>
      </c>
      <c r="R146" s="122">
        <f t="shared" si="53"/>
        <v>0.11616213931643604</v>
      </c>
      <c r="S146" s="122">
        <f t="shared" si="53"/>
        <v>0.12956361792480797</v>
      </c>
      <c r="T146" s="122">
        <f t="shared" si="53"/>
        <v>0.14683854458003268</v>
      </c>
      <c r="U146" s="122">
        <f t="shared" si="53"/>
        <v>0.17291106268105078</v>
      </c>
      <c r="V146" s="122">
        <f t="shared" si="53"/>
        <v>0.21434170530130048</v>
      </c>
      <c r="W146" s="122">
        <f t="shared" si="53"/>
        <v>0.24095164429394156</v>
      </c>
      <c r="DA146" s="130" t="s">
        <v>1875</v>
      </c>
    </row>
    <row r="147" spans="1:105" ht="12" customHeight="1" x14ac:dyDescent="0.25">
      <c r="A147" s="97" t="s">
        <v>53</v>
      </c>
      <c r="B147" s="98">
        <v>1.4946234221005978E-3</v>
      </c>
      <c r="C147" s="98">
        <v>1.4365874342545874E-3</v>
      </c>
      <c r="D147" s="98">
        <v>2.3563536543904679E-3</v>
      </c>
      <c r="E147" s="98">
        <v>3.7605579199394786E-3</v>
      </c>
      <c r="F147" s="98">
        <v>6.3810785701996879E-3</v>
      </c>
      <c r="G147" s="98">
        <v>1.0450915391685493E-2</v>
      </c>
      <c r="H147" s="98">
        <v>1.8531145942238363E-2</v>
      </c>
      <c r="I147" s="98">
        <v>2.8316991678180192E-2</v>
      </c>
      <c r="J147" s="98">
        <v>3.8659474698271371E-2</v>
      </c>
      <c r="K147" s="98">
        <v>4.8457692017061425E-2</v>
      </c>
      <c r="L147" s="98">
        <v>5.9666513049530856E-2</v>
      </c>
      <c r="M147" s="98">
        <v>6.3289655454574129E-2</v>
      </c>
      <c r="N147" s="98">
        <v>7.5073441443236813E-2</v>
      </c>
      <c r="O147" s="98">
        <v>7.5184084583761385E-2</v>
      </c>
      <c r="P147" s="98">
        <v>9.2481100118783521E-2</v>
      </c>
      <c r="Q147" s="98">
        <v>0.10042770824543312</v>
      </c>
      <c r="R147" s="98">
        <v>0.11616213931643604</v>
      </c>
      <c r="S147" s="98">
        <v>0.12956361792480797</v>
      </c>
      <c r="T147" s="98">
        <v>0.14683854458003268</v>
      </c>
      <c r="U147" s="98">
        <v>0.17291106268105078</v>
      </c>
      <c r="V147" s="98">
        <v>0.21434170530130048</v>
      </c>
      <c r="W147" s="98">
        <v>0.24095164429394156</v>
      </c>
      <c r="DA147" s="63" t="s">
        <v>1876</v>
      </c>
    </row>
    <row r="148" spans="1:105" ht="12" customHeight="1" x14ac:dyDescent="0.25">
      <c r="A148" s="121" t="s">
        <v>55</v>
      </c>
      <c r="B148" s="122">
        <v>0.18558915765997494</v>
      </c>
      <c r="C148" s="122">
        <v>0.21239139780544755</v>
      </c>
      <c r="D148" s="122">
        <v>0.35361731734655427</v>
      </c>
      <c r="E148" s="122">
        <v>0.57132478356352068</v>
      </c>
      <c r="F148" s="122">
        <v>0.90870276647192338</v>
      </c>
      <c r="G148" s="122">
        <v>1.268178535059834</v>
      </c>
      <c r="H148" s="122">
        <v>1.7372874302441852</v>
      </c>
      <c r="I148" s="122">
        <v>2.2389644006772009</v>
      </c>
      <c r="J148" s="122">
        <v>2.7489229395505106</v>
      </c>
      <c r="K148" s="122">
        <v>3.1110855869460985</v>
      </c>
      <c r="L148" s="122">
        <v>3.4937467962838515</v>
      </c>
      <c r="M148" s="122">
        <v>4.0722183183157146</v>
      </c>
      <c r="N148" s="122">
        <v>4.606254374780578</v>
      </c>
      <c r="O148" s="122">
        <v>5.155407538763388</v>
      </c>
      <c r="P148" s="122">
        <v>5.801366249083566</v>
      </c>
      <c r="Q148" s="122">
        <v>6.4471070329818545</v>
      </c>
      <c r="R148" s="122">
        <v>7.5616277415812121</v>
      </c>
      <c r="S148" s="122">
        <v>8.9901102515017683</v>
      </c>
      <c r="T148" s="122">
        <v>10.670209848044479</v>
      </c>
      <c r="U148" s="122">
        <v>12.706488251750313</v>
      </c>
      <c r="V148" s="122">
        <v>15.957364090657816</v>
      </c>
      <c r="W148" s="122">
        <v>17.986146389829489</v>
      </c>
      <c r="DA148" s="130" t="s">
        <v>1877</v>
      </c>
    </row>
    <row r="149" spans="1:105" ht="12" customHeight="1" x14ac:dyDescent="0.25">
      <c r="A149" s="97" t="s">
        <v>124</v>
      </c>
      <c r="B149" s="98">
        <v>1.2343163832427459E-2</v>
      </c>
      <c r="C149" s="98">
        <v>1.4624570627764188E-2</v>
      </c>
      <c r="D149" s="98">
        <v>2.6776030994778956E-2</v>
      </c>
      <c r="E149" s="98">
        <v>4.519640604038571E-2</v>
      </c>
      <c r="F149" s="98">
        <v>6.6110990691866198E-2</v>
      </c>
      <c r="G149" s="98">
        <v>9.5164974384173415E-2</v>
      </c>
      <c r="H149" s="98">
        <v>0.1239321175710803</v>
      </c>
      <c r="I149" s="98">
        <v>0.15886233627685403</v>
      </c>
      <c r="J149" s="98">
        <v>0.18248046351881542</v>
      </c>
      <c r="K149" s="98">
        <v>0.20349282500890345</v>
      </c>
      <c r="L149" s="98">
        <v>0.23386250380883372</v>
      </c>
      <c r="M149" s="98">
        <v>0.28258974888944199</v>
      </c>
      <c r="N149" s="98">
        <v>0.29141507386700272</v>
      </c>
      <c r="O149" s="98">
        <v>0.37588966167615384</v>
      </c>
      <c r="P149" s="98">
        <v>0.41585460074776093</v>
      </c>
      <c r="Q149" s="98">
        <v>0.47230191306345937</v>
      </c>
      <c r="R149" s="98">
        <v>0.75591794513882538</v>
      </c>
      <c r="S149" s="98">
        <v>0.95281978487951458</v>
      </c>
      <c r="T149" s="98">
        <v>1.1648104335656768</v>
      </c>
      <c r="U149" s="98">
        <v>1.2794718345112599</v>
      </c>
      <c r="V149" s="98">
        <v>1.6174126204849251</v>
      </c>
      <c r="W149" s="98">
        <v>1.5698747408806821</v>
      </c>
      <c r="DA149" s="63" t="s">
        <v>1878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3.0200975783102905E-4</v>
      </c>
      <c r="J150" s="98">
        <v>6.0568150358977909E-4</v>
      </c>
      <c r="K150" s="98">
        <v>9.2102226173743074E-4</v>
      </c>
      <c r="L150" s="98">
        <v>1.2415012317098342E-3</v>
      </c>
      <c r="M150" s="98">
        <v>1.5015035406401832E-3</v>
      </c>
      <c r="N150" s="98">
        <v>1.4130811506365489E-3</v>
      </c>
      <c r="O150" s="98">
        <v>2.113863564958636E-3</v>
      </c>
      <c r="P150" s="98">
        <v>1.9532059153619702E-3</v>
      </c>
      <c r="Q150" s="98">
        <v>1.7781358070774931E-3</v>
      </c>
      <c r="R150" s="98">
        <v>5.7524672402439869E-3</v>
      </c>
      <c r="S150" s="98">
        <v>6.9019998681432472E-3</v>
      </c>
      <c r="T150" s="98">
        <v>8.6368175443965155E-3</v>
      </c>
      <c r="U150" s="98">
        <v>8.7072611748225583E-3</v>
      </c>
      <c r="V150" s="98">
        <v>1.1594231173380577E-2</v>
      </c>
      <c r="W150" s="98">
        <v>1.0272960032766267E-2</v>
      </c>
      <c r="DA150" s="63" t="s">
        <v>1879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2.3582339270225355E-4</v>
      </c>
      <c r="J151" s="101">
        <v>4.6937338262572774E-4</v>
      </c>
      <c r="K151" s="101">
        <v>7.1309274549155501E-4</v>
      </c>
      <c r="L151" s="101">
        <v>9.6376734325418075E-4</v>
      </c>
      <c r="M151" s="101">
        <v>1.1706239420336941E-3</v>
      </c>
      <c r="N151" s="101">
        <v>1.0985984771315254E-3</v>
      </c>
      <c r="O151" s="101">
        <v>1.6421172240286325E-3</v>
      </c>
      <c r="P151" s="101">
        <v>1.5157260945522077E-3</v>
      </c>
      <c r="Q151" s="101">
        <v>1.3753798034499669E-3</v>
      </c>
      <c r="R151" s="101">
        <v>4.4322594436891479E-3</v>
      </c>
      <c r="S151" s="101">
        <v>5.3099987962463334E-3</v>
      </c>
      <c r="T151" s="101">
        <v>6.6166854430683188E-3</v>
      </c>
      <c r="U151" s="101">
        <v>6.6502430038359837E-3</v>
      </c>
      <c r="V151" s="101">
        <v>8.9568440797278843E-3</v>
      </c>
      <c r="W151" s="101">
        <v>7.9559077393383023E-3</v>
      </c>
      <c r="DA151" s="131" t="s">
        <v>1880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6.6186365128775474E-5</v>
      </c>
      <c r="J152" s="104">
        <v>1.3630812096405133E-4</v>
      </c>
      <c r="K152" s="104">
        <v>2.0792951624587573E-4</v>
      </c>
      <c r="L152" s="104">
        <v>2.7773388845565345E-4</v>
      </c>
      <c r="M152" s="104">
        <v>3.308795986064891E-4</v>
      </c>
      <c r="N152" s="104">
        <v>3.1448267350502344E-4</v>
      </c>
      <c r="O152" s="104">
        <v>4.7174634093000373E-4</v>
      </c>
      <c r="P152" s="104">
        <v>4.3747982080976266E-4</v>
      </c>
      <c r="Q152" s="104">
        <v>4.0275600362752622E-4</v>
      </c>
      <c r="R152" s="104">
        <v>1.3202077965548393E-3</v>
      </c>
      <c r="S152" s="104">
        <v>1.592001071896914E-3</v>
      </c>
      <c r="T152" s="104">
        <v>2.0201321013281971E-3</v>
      </c>
      <c r="U152" s="104">
        <v>2.0570181709865742E-3</v>
      </c>
      <c r="V152" s="104">
        <v>2.6373870936526925E-3</v>
      </c>
      <c r="W152" s="104">
        <v>2.3170522934279642E-3</v>
      </c>
      <c r="DA152" s="132" t="s">
        <v>1881</v>
      </c>
    </row>
    <row r="153" spans="1:105" ht="12" customHeight="1" x14ac:dyDescent="0.25">
      <c r="A153" s="106" t="s">
        <v>122</v>
      </c>
      <c r="B153" s="101">
        <v>0.17172332395992257</v>
      </c>
      <c r="C153" s="101">
        <v>0.19578250191905225</v>
      </c>
      <c r="D153" s="101">
        <v>0.31945588629149835</v>
      </c>
      <c r="E153" s="101">
        <v>0.51024459927747801</v>
      </c>
      <c r="F153" s="101">
        <v>0.81414442475166704</v>
      </c>
      <c r="G153" s="101">
        <v>1.1106565345350496</v>
      </c>
      <c r="H153" s="101">
        <v>1.5166063617446446</v>
      </c>
      <c r="I153" s="101">
        <v>1.7465512708920461</v>
      </c>
      <c r="J153" s="101">
        <v>1.7149899450628476</v>
      </c>
      <c r="K153" s="101">
        <v>1.5887126233617939</v>
      </c>
      <c r="L153" s="101">
        <v>1.364443450861951</v>
      </c>
      <c r="M153" s="101">
        <v>1.5010196955165158</v>
      </c>
      <c r="N153" s="101">
        <v>1.7927279479752092</v>
      </c>
      <c r="O153" s="101">
        <v>1.8180787481705856</v>
      </c>
      <c r="P153" s="101">
        <v>1.7733863717971503</v>
      </c>
      <c r="Q153" s="101">
        <v>1.6088264840703692</v>
      </c>
      <c r="R153" s="101">
        <v>1.6420823765927299</v>
      </c>
      <c r="S153" s="101">
        <v>1.8566555029337122</v>
      </c>
      <c r="T153" s="101">
        <v>2.1998350205193042</v>
      </c>
      <c r="U153" s="101">
        <v>3.2177509275720961</v>
      </c>
      <c r="V153" s="101">
        <v>4.4860611511442334</v>
      </c>
      <c r="W153" s="101">
        <v>5.1249105455468031</v>
      </c>
      <c r="DA153" s="131" t="s">
        <v>1882</v>
      </c>
    </row>
    <row r="154" spans="1:105" ht="12" customHeight="1" x14ac:dyDescent="0.25">
      <c r="A154" s="107" t="s">
        <v>121</v>
      </c>
      <c r="B154" s="104">
        <v>1.5226698676249295E-3</v>
      </c>
      <c r="C154" s="104">
        <v>1.984325258631129E-3</v>
      </c>
      <c r="D154" s="104">
        <v>7.3854000602769712E-3</v>
      </c>
      <c r="E154" s="104">
        <v>1.5883778245657034E-2</v>
      </c>
      <c r="F154" s="104">
        <v>2.8447351028390133E-2</v>
      </c>
      <c r="G154" s="104">
        <v>6.2357026140611026E-2</v>
      </c>
      <c r="H154" s="104">
        <v>9.674895092846017E-2</v>
      </c>
      <c r="I154" s="104">
        <v>0.3332487837504699</v>
      </c>
      <c r="J154" s="104">
        <v>0.85084684946525768</v>
      </c>
      <c r="K154" s="104">
        <v>1.3179591163136637</v>
      </c>
      <c r="L154" s="104">
        <v>1.8941993403813571</v>
      </c>
      <c r="M154" s="104">
        <v>2.2871073703691169</v>
      </c>
      <c r="N154" s="104">
        <v>2.52069827178773</v>
      </c>
      <c r="O154" s="104">
        <v>2.9593252653516897</v>
      </c>
      <c r="P154" s="104">
        <v>3.6101720706232925</v>
      </c>
      <c r="Q154" s="104">
        <v>4.3642005000409485</v>
      </c>
      <c r="R154" s="104">
        <v>5.1578749526094132</v>
      </c>
      <c r="S154" s="104">
        <v>6.1737329638203988</v>
      </c>
      <c r="T154" s="104">
        <v>7.2969275764151025</v>
      </c>
      <c r="U154" s="104">
        <v>8.2005582284921346</v>
      </c>
      <c r="V154" s="104">
        <v>9.8422960878552761</v>
      </c>
      <c r="W154" s="104">
        <v>11.281088143369239</v>
      </c>
      <c r="DA154" s="132" t="s">
        <v>1883</v>
      </c>
    </row>
    <row r="155" spans="1:105" ht="12" customHeight="1" x14ac:dyDescent="0.25">
      <c r="A155" s="108" t="s">
        <v>53</v>
      </c>
      <c r="B155" s="98">
        <v>1.1880454621321095E-3</v>
      </c>
      <c r="C155" s="98">
        <v>1.5503031516128903E-3</v>
      </c>
      <c r="D155" s="98">
        <v>5.7407001477594588E-3</v>
      </c>
      <c r="E155" s="98">
        <v>1.2352398612362998E-2</v>
      </c>
      <c r="F155" s="98">
        <v>2.2148405429063839E-2</v>
      </c>
      <c r="G155" s="98">
        <v>4.8446886737993813E-2</v>
      </c>
      <c r="H155" s="98">
        <v>7.5762425779660206E-2</v>
      </c>
      <c r="I155" s="98">
        <v>0.2602244744401937</v>
      </c>
      <c r="J155" s="98">
        <v>0.65943518189569228</v>
      </c>
      <c r="K155" s="98">
        <v>1.0204672521400924</v>
      </c>
      <c r="L155" s="98">
        <v>1.4705833469117542</v>
      </c>
      <c r="M155" s="98">
        <v>1.7833527983318735</v>
      </c>
      <c r="N155" s="98">
        <v>1.9599400123371769</v>
      </c>
      <c r="O155" s="98">
        <v>2.2988922590821046</v>
      </c>
      <c r="P155" s="98">
        <v>2.8025501438352065</v>
      </c>
      <c r="Q155" s="98">
        <v>3.3774145087564427</v>
      </c>
      <c r="R155" s="98">
        <v>3.9736400615754395</v>
      </c>
      <c r="S155" s="98">
        <v>4.749105908331277</v>
      </c>
      <c r="T155" s="98">
        <v>5.5905192477586398</v>
      </c>
      <c r="U155" s="98">
        <v>6.2636889067226935</v>
      </c>
      <c r="V155" s="98">
        <v>7.6019431835712767</v>
      </c>
      <c r="W155" s="98">
        <v>8.7398214422360994</v>
      </c>
      <c r="DA155" s="63" t="s">
        <v>1884</v>
      </c>
    </row>
    <row r="156" spans="1:105" ht="12" customHeight="1" x14ac:dyDescent="0.25">
      <c r="A156" s="108" t="s">
        <v>52</v>
      </c>
      <c r="B156" s="98">
        <v>3.3462440549282009E-4</v>
      </c>
      <c r="C156" s="98">
        <v>4.3402210701823862E-4</v>
      </c>
      <c r="D156" s="98">
        <v>1.6446999125175124E-3</v>
      </c>
      <c r="E156" s="98">
        <v>3.5313796332940377E-3</v>
      </c>
      <c r="F156" s="98">
        <v>6.298945599326292E-3</v>
      </c>
      <c r="G156" s="98">
        <v>1.3910139402617212E-2</v>
      </c>
      <c r="H156" s="98">
        <v>2.0986525148799964E-2</v>
      </c>
      <c r="I156" s="98">
        <v>7.3024309310276217E-2</v>
      </c>
      <c r="J156" s="98">
        <v>0.19141166756956543</v>
      </c>
      <c r="K156" s="98">
        <v>0.29749186417357121</v>
      </c>
      <c r="L156" s="98">
        <v>0.42361599346960288</v>
      </c>
      <c r="M156" s="98">
        <v>0.5037545720372435</v>
      </c>
      <c r="N156" s="98">
        <v>0.56075825945055324</v>
      </c>
      <c r="O156" s="98">
        <v>0.66043300626958534</v>
      </c>
      <c r="P156" s="98">
        <v>0.80762192678808609</v>
      </c>
      <c r="Q156" s="98">
        <v>0.98678599128450595</v>
      </c>
      <c r="R156" s="98">
        <v>1.1842348910339735</v>
      </c>
      <c r="S156" s="98">
        <v>1.4246270554891223</v>
      </c>
      <c r="T156" s="98">
        <v>1.7064083286564624</v>
      </c>
      <c r="U156" s="98">
        <v>1.9368693217694402</v>
      </c>
      <c r="V156" s="98">
        <v>2.2403529042839998</v>
      </c>
      <c r="W156" s="98">
        <v>2.5412667011331385</v>
      </c>
      <c r="DA156" s="63" t="s">
        <v>1885</v>
      </c>
    </row>
    <row r="157" spans="1:105" ht="12" customHeight="1" x14ac:dyDescent="0.25">
      <c r="A157" s="121" t="s">
        <v>54</v>
      </c>
      <c r="B157" s="122">
        <v>3.3450691749712672E-2</v>
      </c>
      <c r="C157" s="122">
        <v>3.8327403191647486E-2</v>
      </c>
      <c r="D157" s="122">
        <v>6.5232698059749614E-2</v>
      </c>
      <c r="E157" s="122">
        <v>0.11034337246476966</v>
      </c>
      <c r="F157" s="122">
        <v>0.17094879012381359</v>
      </c>
      <c r="G157" s="122">
        <v>0.24457904677456632</v>
      </c>
      <c r="H157" s="122">
        <v>0.3256323307578497</v>
      </c>
      <c r="I157" s="122">
        <v>0.42419173285141537</v>
      </c>
      <c r="J157" s="122">
        <v>0.48130290522587632</v>
      </c>
      <c r="K157" s="122">
        <v>0.54149608995820209</v>
      </c>
      <c r="L157" s="122">
        <v>0.58199004356823003</v>
      </c>
      <c r="M157" s="122">
        <v>0.66491194363783102</v>
      </c>
      <c r="N157" s="122">
        <v>0.75464381929470326</v>
      </c>
      <c r="O157" s="122">
        <v>0.80641231495205612</v>
      </c>
      <c r="P157" s="122">
        <v>0.94054556819696167</v>
      </c>
      <c r="Q157" s="122">
        <v>1.0647933897478519</v>
      </c>
      <c r="R157" s="122">
        <v>1.2068545764925303</v>
      </c>
      <c r="S157" s="122">
        <v>1.3931884403496813</v>
      </c>
      <c r="T157" s="122">
        <v>1.6079804613655728</v>
      </c>
      <c r="U157" s="122">
        <v>1.9132113637237904</v>
      </c>
      <c r="V157" s="122">
        <v>2.3776229766413959</v>
      </c>
      <c r="W157" s="122">
        <v>2.7410788110259108</v>
      </c>
      <c r="DA157" s="130" t="s">
        <v>1886</v>
      </c>
    </row>
    <row r="158" spans="1:105" ht="12" customHeight="1" x14ac:dyDescent="0.25">
      <c r="A158" s="97" t="s">
        <v>50</v>
      </c>
      <c r="B158" s="98">
        <v>4.8607643407509233E-4</v>
      </c>
      <c r="C158" s="98">
        <v>5.6648392808856412E-4</v>
      </c>
      <c r="D158" s="98">
        <v>8.8724697572495478E-4</v>
      </c>
      <c r="E158" s="98">
        <v>1.5367714811697778E-3</v>
      </c>
      <c r="F158" s="98">
        <v>2.3855690447733805E-3</v>
      </c>
      <c r="G158" s="98">
        <v>3.5520446901143462E-3</v>
      </c>
      <c r="H158" s="98">
        <v>4.7007051627632294E-3</v>
      </c>
      <c r="I158" s="98">
        <v>5.9343961973578278E-3</v>
      </c>
      <c r="J158" s="98">
        <v>6.6213668401923697E-3</v>
      </c>
      <c r="K158" s="98">
        <v>6.9849653314347903E-3</v>
      </c>
      <c r="L158" s="98">
        <v>8.0224762844773728E-3</v>
      </c>
      <c r="M158" s="98">
        <v>9.6870188749448496E-3</v>
      </c>
      <c r="N158" s="98">
        <v>1.1414444953799769E-2</v>
      </c>
      <c r="O158" s="98">
        <v>1.3280946829181932E-2</v>
      </c>
      <c r="P158" s="98">
        <v>1.4637949276874687E-2</v>
      </c>
      <c r="Q158" s="98">
        <v>1.5837385417637316E-2</v>
      </c>
      <c r="R158" s="98">
        <v>2.3035879091336031E-2</v>
      </c>
      <c r="S158" s="98">
        <v>2.7550527094926426E-2</v>
      </c>
      <c r="T158" s="98">
        <v>3.2203057953474543E-2</v>
      </c>
      <c r="U158" s="98">
        <v>3.5530664349351836E-2</v>
      </c>
      <c r="V158" s="98">
        <v>4.3919808182872722E-2</v>
      </c>
      <c r="W158" s="98">
        <v>4.2994944346368622E-2</v>
      </c>
      <c r="DA158" s="63" t="s">
        <v>1887</v>
      </c>
    </row>
    <row r="159" spans="1:105" ht="12" customHeight="1" x14ac:dyDescent="0.25">
      <c r="A159" s="109" t="s">
        <v>120</v>
      </c>
      <c r="B159" s="33">
        <v>3.2964615315637581E-2</v>
      </c>
      <c r="C159" s="33">
        <v>3.7760919263558922E-2</v>
      </c>
      <c r="D159" s="33">
        <v>6.434545108402466E-2</v>
      </c>
      <c r="E159" s="33">
        <v>0.10880660098359989</v>
      </c>
      <c r="F159" s="33">
        <v>0.1685632210790402</v>
      </c>
      <c r="G159" s="33">
        <v>0.24102700208445196</v>
      </c>
      <c r="H159" s="33">
        <v>0.32093162559508648</v>
      </c>
      <c r="I159" s="33">
        <v>0.41825733665405757</v>
      </c>
      <c r="J159" s="33">
        <v>0.47468153838568394</v>
      </c>
      <c r="K159" s="33">
        <v>0.53451112462676731</v>
      </c>
      <c r="L159" s="33">
        <v>0.57396756728375264</v>
      </c>
      <c r="M159" s="33">
        <v>0.65522492476288619</v>
      </c>
      <c r="N159" s="33">
        <v>0.74322937434090353</v>
      </c>
      <c r="O159" s="33">
        <v>0.79313136812287421</v>
      </c>
      <c r="P159" s="33">
        <v>0.92590761892008699</v>
      </c>
      <c r="Q159" s="33">
        <v>1.0489560043302146</v>
      </c>
      <c r="R159" s="33">
        <v>1.1838186974011942</v>
      </c>
      <c r="S159" s="33">
        <v>1.3656379132547549</v>
      </c>
      <c r="T159" s="33">
        <v>1.5757774034120984</v>
      </c>
      <c r="U159" s="33">
        <v>1.8776806993744386</v>
      </c>
      <c r="V159" s="33">
        <v>2.333703168458523</v>
      </c>
      <c r="W159" s="33">
        <v>2.6980838666795424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93.814971512775784</v>
      </c>
      <c r="C161" s="117">
        <f t="shared" si="54"/>
        <v>107.17718559673737</v>
      </c>
      <c r="D161" s="117">
        <f t="shared" si="54"/>
        <v>92.750841567433682</v>
      </c>
      <c r="E161" s="117">
        <f t="shared" si="54"/>
        <v>109.50813749417952</v>
      </c>
      <c r="F161" s="117">
        <f t="shared" si="54"/>
        <v>127.45140478760915</v>
      </c>
      <c r="G161" s="117">
        <f t="shared" si="54"/>
        <v>131.34981749076178</v>
      </c>
      <c r="H161" s="117">
        <f t="shared" si="54"/>
        <v>159.33301028888985</v>
      </c>
      <c r="I161" s="117">
        <f t="shared" si="54"/>
        <v>146.25880439816726</v>
      </c>
      <c r="J161" s="117">
        <f t="shared" si="54"/>
        <v>160.16556234825953</v>
      </c>
      <c r="K161" s="117">
        <f t="shared" si="54"/>
        <v>128.91389652146771</v>
      </c>
      <c r="L161" s="117">
        <f t="shared" si="54"/>
        <v>153.5887997611128</v>
      </c>
      <c r="M161" s="117">
        <f t="shared" si="54"/>
        <v>145.33138339884874</v>
      </c>
      <c r="N161" s="117">
        <f t="shared" si="54"/>
        <v>137.65478505343353</v>
      </c>
      <c r="O161" s="117">
        <f t="shared" si="54"/>
        <v>130.85871672383601</v>
      </c>
      <c r="P161" s="117">
        <f t="shared" si="54"/>
        <v>118.00644248261611</v>
      </c>
      <c r="Q161" s="117">
        <f t="shared" si="54"/>
        <v>123.00023503803763</v>
      </c>
      <c r="R161" s="117">
        <f t="shared" ref="R161:V161" si="55">R162+R164+R166+R175</f>
        <v>122.42421029318736</v>
      </c>
      <c r="S161" s="117">
        <f t="shared" si="55"/>
        <v>131.23144299712607</v>
      </c>
      <c r="T161" s="117">
        <f t="shared" si="55"/>
        <v>145.20295255075652</v>
      </c>
      <c r="U161" s="117">
        <f t="shared" si="55"/>
        <v>146.74974484210028</v>
      </c>
      <c r="V161" s="117">
        <f t="shared" si="55"/>
        <v>171.77102788332368</v>
      </c>
      <c r="W161" s="117">
        <f t="shared" ref="W161" si="56">W162+W164+W166+W175</f>
        <v>169.33395290201426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74.274727440066798</v>
      </c>
      <c r="C162" s="122">
        <f t="shared" si="57"/>
        <v>87.927777736945913</v>
      </c>
      <c r="D162" s="122">
        <f t="shared" si="57"/>
        <v>73.819730850524053</v>
      </c>
      <c r="E162" s="122">
        <f t="shared" si="57"/>
        <v>90.153917929388996</v>
      </c>
      <c r="F162" s="122">
        <f t="shared" si="57"/>
        <v>106.03983426266994</v>
      </c>
      <c r="G162" s="122">
        <f t="shared" si="57"/>
        <v>109.46221301174103</v>
      </c>
      <c r="H162" s="122">
        <f t="shared" si="57"/>
        <v>135.46288822745333</v>
      </c>
      <c r="I162" s="122">
        <f t="shared" si="57"/>
        <v>122.16610773491107</v>
      </c>
      <c r="J162" s="122">
        <f t="shared" si="57"/>
        <v>135.31686077281412</v>
      </c>
      <c r="K162" s="122">
        <f t="shared" si="57"/>
        <v>104.01918308017015</v>
      </c>
      <c r="L162" s="122">
        <f t="shared" si="57"/>
        <v>128.23380818496349</v>
      </c>
      <c r="M162" s="122">
        <f t="shared" si="57"/>
        <v>118.26420222401472</v>
      </c>
      <c r="N162" s="122">
        <f t="shared" si="57"/>
        <v>109.9616184253409</v>
      </c>
      <c r="O162" s="122">
        <f t="shared" si="57"/>
        <v>103.69610266879927</v>
      </c>
      <c r="P162" s="122">
        <f t="shared" si="57"/>
        <v>91.333292068150726</v>
      </c>
      <c r="Q162" s="122">
        <f t="shared" si="57"/>
        <v>96.641970715709377</v>
      </c>
      <c r="R162" s="122">
        <f t="shared" si="57"/>
        <v>95.087373229790529</v>
      </c>
      <c r="S162" s="122">
        <f t="shared" si="57"/>
        <v>102.00929920733341</v>
      </c>
      <c r="T162" s="122">
        <f t="shared" si="57"/>
        <v>113.74246000748232</v>
      </c>
      <c r="U162" s="122">
        <f t="shared" si="57"/>
        <v>114.0274941992938</v>
      </c>
      <c r="V162" s="122">
        <f t="shared" si="57"/>
        <v>135.25439140671853</v>
      </c>
      <c r="W162" s="122">
        <f t="shared" si="57"/>
        <v>132.45687090463841</v>
      </c>
      <c r="DA162" s="130" t="s">
        <v>1890</v>
      </c>
    </row>
    <row r="163" spans="1:105" ht="12" customHeight="1" x14ac:dyDescent="0.25">
      <c r="A163" s="97" t="s">
        <v>53</v>
      </c>
      <c r="B163" s="33">
        <v>74.274727440066798</v>
      </c>
      <c r="C163" s="33">
        <v>87.927777736945913</v>
      </c>
      <c r="D163" s="33">
        <v>73.819730850524053</v>
      </c>
      <c r="E163" s="33">
        <v>90.153917929388996</v>
      </c>
      <c r="F163" s="33">
        <v>106.03983426266994</v>
      </c>
      <c r="G163" s="33">
        <v>109.46221301174103</v>
      </c>
      <c r="H163" s="33">
        <v>135.46288822745333</v>
      </c>
      <c r="I163" s="33">
        <v>122.16610773491107</v>
      </c>
      <c r="J163" s="33">
        <v>135.31686077281412</v>
      </c>
      <c r="K163" s="33">
        <v>104.01918308017015</v>
      </c>
      <c r="L163" s="33">
        <v>128.23380818496349</v>
      </c>
      <c r="M163" s="33">
        <v>118.26420222401472</v>
      </c>
      <c r="N163" s="33">
        <v>109.9616184253409</v>
      </c>
      <c r="O163" s="33">
        <v>103.69610266879927</v>
      </c>
      <c r="P163" s="33">
        <v>91.333292068150726</v>
      </c>
      <c r="Q163" s="33">
        <v>96.641970715709377</v>
      </c>
      <c r="R163" s="33">
        <v>95.087373229790529</v>
      </c>
      <c r="S163" s="33">
        <v>102.00929920733341</v>
      </c>
      <c r="T163" s="33">
        <v>113.74246000748232</v>
      </c>
      <c r="U163" s="33">
        <v>114.0274941992938</v>
      </c>
      <c r="V163" s="33">
        <v>135.25439140671853</v>
      </c>
      <c r="W163" s="33">
        <v>132.45687090463841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6.6067025955040493E-2</v>
      </c>
      <c r="C164" s="122">
        <f t="shared" si="58"/>
        <v>6.2931797926378374E-2</v>
      </c>
      <c r="D164" s="122">
        <f t="shared" si="58"/>
        <v>7.6340337202837699E-2</v>
      </c>
      <c r="E164" s="122">
        <f t="shared" si="58"/>
        <v>8.0818992061173947E-2</v>
      </c>
      <c r="F164" s="122">
        <f t="shared" si="58"/>
        <v>9.297216368472172E-2</v>
      </c>
      <c r="G164" s="122">
        <f t="shared" si="58"/>
        <v>0.10882209722209574</v>
      </c>
      <c r="H164" s="122">
        <f t="shared" si="58"/>
        <v>0.15155961325526629</v>
      </c>
      <c r="I164" s="122">
        <f t="shared" si="58"/>
        <v>0.18025986423652898</v>
      </c>
      <c r="J164" s="122">
        <f t="shared" si="58"/>
        <v>0.19920620634264249</v>
      </c>
      <c r="K164" s="122">
        <f t="shared" si="58"/>
        <v>0.20619399743626232</v>
      </c>
      <c r="L164" s="122">
        <f t="shared" si="58"/>
        <v>0.22508436159982823</v>
      </c>
      <c r="M164" s="122">
        <f t="shared" si="58"/>
        <v>0.22241693326735248</v>
      </c>
      <c r="N164" s="122">
        <f t="shared" si="58"/>
        <v>0.25005163253982232</v>
      </c>
      <c r="O164" s="122">
        <f t="shared" si="58"/>
        <v>0.23218476845730851</v>
      </c>
      <c r="P164" s="122">
        <f t="shared" si="58"/>
        <v>0.24773249533800759</v>
      </c>
      <c r="Q164" s="122">
        <f t="shared" si="58"/>
        <v>0.23466154214178814</v>
      </c>
      <c r="R164" s="122">
        <f t="shared" si="58"/>
        <v>0.23231163384718409</v>
      </c>
      <c r="S164" s="122">
        <f t="shared" si="58"/>
        <v>0.2313777680144577</v>
      </c>
      <c r="T164" s="122">
        <f t="shared" si="58"/>
        <v>0.24153293304369305</v>
      </c>
      <c r="U164" s="122">
        <f t="shared" si="58"/>
        <v>0.26233813073144052</v>
      </c>
      <c r="V164" s="122">
        <f t="shared" si="58"/>
        <v>0.29416563820898928</v>
      </c>
      <c r="W164" s="122">
        <f t="shared" si="58"/>
        <v>0.29953635708354226</v>
      </c>
      <c r="DA164" s="130" t="s">
        <v>1892</v>
      </c>
    </row>
    <row r="165" spans="1:105" ht="12" customHeight="1" x14ac:dyDescent="0.25">
      <c r="A165" s="97" t="s">
        <v>53</v>
      </c>
      <c r="B165" s="98">
        <v>6.6067025955040493E-2</v>
      </c>
      <c r="C165" s="98">
        <v>6.2931797926378374E-2</v>
      </c>
      <c r="D165" s="98">
        <v>7.6340337202837699E-2</v>
      </c>
      <c r="E165" s="98">
        <v>8.0818992061173947E-2</v>
      </c>
      <c r="F165" s="98">
        <v>9.297216368472172E-2</v>
      </c>
      <c r="G165" s="98">
        <v>0.10882209722209574</v>
      </c>
      <c r="H165" s="98">
        <v>0.15155961325526629</v>
      </c>
      <c r="I165" s="98">
        <v>0.18025986423652898</v>
      </c>
      <c r="J165" s="98">
        <v>0.19920620634264249</v>
      </c>
      <c r="K165" s="98">
        <v>0.20619399743626232</v>
      </c>
      <c r="L165" s="98">
        <v>0.22508436159982823</v>
      </c>
      <c r="M165" s="98">
        <v>0.22241693326735248</v>
      </c>
      <c r="N165" s="98">
        <v>0.25005163253982232</v>
      </c>
      <c r="O165" s="98">
        <v>0.23218476845730851</v>
      </c>
      <c r="P165" s="98">
        <v>0.24773249533800759</v>
      </c>
      <c r="Q165" s="98">
        <v>0.23466154214178814</v>
      </c>
      <c r="R165" s="98">
        <v>0.23231163384718409</v>
      </c>
      <c r="S165" s="98">
        <v>0.2313777680144577</v>
      </c>
      <c r="T165" s="98">
        <v>0.24153293304369305</v>
      </c>
      <c r="U165" s="98">
        <v>0.26233813073144052</v>
      </c>
      <c r="V165" s="98">
        <v>0.29416563820898928</v>
      </c>
      <c r="W165" s="98">
        <v>0.29953635708354226</v>
      </c>
      <c r="DA165" s="63" t="s">
        <v>1893</v>
      </c>
    </row>
    <row r="166" spans="1:105" ht="12" customHeight="1" x14ac:dyDescent="0.25">
      <c r="A166" s="121" t="s">
        <v>55</v>
      </c>
      <c r="B166" s="122">
        <v>16.500178106571358</v>
      </c>
      <c r="C166" s="122">
        <v>16.253728526221067</v>
      </c>
      <c r="D166" s="122">
        <v>15.920191522292313</v>
      </c>
      <c r="E166" s="122">
        <v>16.156746892274388</v>
      </c>
      <c r="F166" s="122">
        <v>17.947658461329993</v>
      </c>
      <c r="G166" s="122">
        <v>18.263805689993823</v>
      </c>
      <c r="H166" s="122">
        <v>19.981481493690911</v>
      </c>
      <c r="I166" s="122">
        <v>20.112775418648788</v>
      </c>
      <c r="J166" s="122">
        <v>20.98619858803934</v>
      </c>
      <c r="K166" s="122">
        <v>21.038199319851362</v>
      </c>
      <c r="L166" s="122">
        <v>21.550263523719746</v>
      </c>
      <c r="M166" s="122">
        <v>23.084357626711093</v>
      </c>
      <c r="N166" s="122">
        <v>23.586496980488096</v>
      </c>
      <c r="O166" s="122">
        <v>23.293469102189299</v>
      </c>
      <c r="P166" s="122">
        <v>22.753393446477528</v>
      </c>
      <c r="Q166" s="122">
        <v>22.441267555872969</v>
      </c>
      <c r="R166" s="122">
        <v>23.394065249492847</v>
      </c>
      <c r="S166" s="122">
        <v>25.121783941820507</v>
      </c>
      <c r="T166" s="122">
        <v>27.151841636539011</v>
      </c>
      <c r="U166" s="122">
        <v>28.233968921665749</v>
      </c>
      <c r="V166" s="122">
        <v>31.549747081575362</v>
      </c>
      <c r="W166" s="122">
        <v>31.764171183334447</v>
      </c>
      <c r="DA166" s="130" t="s">
        <v>1894</v>
      </c>
    </row>
    <row r="167" spans="1:105" ht="12" customHeight="1" x14ac:dyDescent="0.25">
      <c r="A167" s="97" t="s">
        <v>124</v>
      </c>
      <c r="B167" s="98">
        <v>1.0983724966499833</v>
      </c>
      <c r="C167" s="98">
        <v>1.1017385817338148</v>
      </c>
      <c r="D167" s="98">
        <v>1.1254981017523427</v>
      </c>
      <c r="E167" s="98">
        <v>1.2019197010711882</v>
      </c>
      <c r="F167" s="98">
        <v>1.2860171912964853</v>
      </c>
      <c r="G167" s="98">
        <v>1.3660201176189566</v>
      </c>
      <c r="H167" s="98">
        <v>1.4469434947629318</v>
      </c>
      <c r="I167" s="98">
        <v>1.4639023007968146</v>
      </c>
      <c r="J167" s="98">
        <v>1.4331027005787986</v>
      </c>
      <c r="K167" s="98">
        <v>1.4085142997161684</v>
      </c>
      <c r="L167" s="98">
        <v>1.4526773640316444</v>
      </c>
      <c r="M167" s="98">
        <v>1.5953857028699043</v>
      </c>
      <c r="N167" s="98">
        <v>1.4913759383416161</v>
      </c>
      <c r="O167" s="98">
        <v>1.6816737372701624</v>
      </c>
      <c r="P167" s="98">
        <v>1.581400716113263</v>
      </c>
      <c r="Q167" s="98">
        <v>1.5334855871505049</v>
      </c>
      <c r="R167" s="98">
        <v>2.1371399874134815</v>
      </c>
      <c r="S167" s="98">
        <v>2.4864206300264744</v>
      </c>
      <c r="T167" s="98">
        <v>2.8322627045687074</v>
      </c>
      <c r="U167" s="98">
        <v>2.8333355712380928</v>
      </c>
      <c r="V167" s="98">
        <v>3.2742562200650633</v>
      </c>
      <c r="W167" s="98">
        <v>2.9040972636806108</v>
      </c>
      <c r="DA167" s="63" t="s">
        <v>1895</v>
      </c>
    </row>
    <row r="168" spans="1:105" ht="12" customHeight="1" x14ac:dyDescent="0.25">
      <c r="A168" s="97" t="s">
        <v>123</v>
      </c>
      <c r="B168" s="98">
        <v>1.6908443606065014E-4</v>
      </c>
      <c r="C168" s="98">
        <v>1.6435119884292466E-4</v>
      </c>
      <c r="D168" s="98">
        <v>1.6049821618343559E-4</v>
      </c>
      <c r="E168" s="98">
        <v>1.561408158858395E-4</v>
      </c>
      <c r="F168" s="98">
        <v>4.6024457465615904E-4</v>
      </c>
      <c r="G168" s="98">
        <v>4.5306970472615992E-4</v>
      </c>
      <c r="H168" s="98">
        <v>8.980007464254665E-4</v>
      </c>
      <c r="I168" s="98">
        <v>1.5151993247397831E-3</v>
      </c>
      <c r="J168" s="98">
        <v>3.3420724157227021E-3</v>
      </c>
      <c r="K168" s="98">
        <v>5.5501658020343497E-3</v>
      </c>
      <c r="L168" s="98">
        <v>8.1126605456192293E-3</v>
      </c>
      <c r="M168" s="98">
        <v>1.0715354228811626E-2</v>
      </c>
      <c r="N168" s="98">
        <v>1.0553985155716549E-2</v>
      </c>
      <c r="O168" s="98">
        <v>1.3440818521970578E-2</v>
      </c>
      <c r="P168" s="98">
        <v>1.316815545072663E-2</v>
      </c>
      <c r="Q168" s="98">
        <v>1.1770305461406165E-2</v>
      </c>
      <c r="R168" s="98">
        <v>2.0560961250757726E-2</v>
      </c>
      <c r="S168" s="98">
        <v>2.3509370160125637E-2</v>
      </c>
      <c r="T168" s="98">
        <v>2.714966862532649E-2</v>
      </c>
      <c r="U168" s="98">
        <v>2.5334476504857241E-2</v>
      </c>
      <c r="V168" s="98">
        <v>3.123752787004775E-2</v>
      </c>
      <c r="W168" s="98">
        <v>2.5606360324434682E-2</v>
      </c>
      <c r="DA168" s="63" t="s">
        <v>1896</v>
      </c>
    </row>
    <row r="169" spans="1:105" ht="12" customHeight="1" x14ac:dyDescent="0.25">
      <c r="A169" s="100" t="s">
        <v>50</v>
      </c>
      <c r="B169" s="101">
        <v>1.3192675142598099E-4</v>
      </c>
      <c r="C169" s="101">
        <v>1.284036210141315E-4</v>
      </c>
      <c r="D169" s="101">
        <v>1.2475809049926662E-4</v>
      </c>
      <c r="E169" s="101">
        <v>1.2144248793706371E-4</v>
      </c>
      <c r="F169" s="101">
        <v>3.5835528059482383E-4</v>
      </c>
      <c r="G169" s="101">
        <v>3.5195319700494768E-4</v>
      </c>
      <c r="H169" s="101">
        <v>7.0325558432660703E-4</v>
      </c>
      <c r="I169" s="101">
        <v>1.1831387434184011E-3</v>
      </c>
      <c r="J169" s="101">
        <v>2.5899417853287301E-3</v>
      </c>
      <c r="K169" s="101">
        <v>4.2971632002032061E-3</v>
      </c>
      <c r="L169" s="101">
        <v>6.2977926248258941E-3</v>
      </c>
      <c r="M169" s="101">
        <v>8.3540596929067186E-3</v>
      </c>
      <c r="N169" s="101">
        <v>8.2051848292760288E-3</v>
      </c>
      <c r="O169" s="101">
        <v>1.0441260243019914E-2</v>
      </c>
      <c r="P169" s="101">
        <v>1.0218746869854406E-2</v>
      </c>
      <c r="Q169" s="101">
        <v>9.1042767080103913E-3</v>
      </c>
      <c r="R169" s="101">
        <v>1.5842161435956702E-2</v>
      </c>
      <c r="S169" s="101">
        <v>1.8086747266826481E-2</v>
      </c>
      <c r="T169" s="101">
        <v>2.0799422501853782E-2</v>
      </c>
      <c r="U169" s="101">
        <v>1.9349416739610704E-2</v>
      </c>
      <c r="V169" s="101">
        <v>2.413179989118611E-2</v>
      </c>
      <c r="W169" s="101">
        <v>1.9830880255707332E-2</v>
      </c>
      <c r="DA169" s="131" t="s">
        <v>1897</v>
      </c>
    </row>
    <row r="170" spans="1:105" ht="12" customHeight="1" x14ac:dyDescent="0.25">
      <c r="A170" s="103" t="s">
        <v>52</v>
      </c>
      <c r="B170" s="104">
        <v>3.7157684634669137E-5</v>
      </c>
      <c r="C170" s="104">
        <v>3.5947577828793162E-5</v>
      </c>
      <c r="D170" s="104">
        <v>3.5740125684168964E-5</v>
      </c>
      <c r="E170" s="104">
        <v>3.46983279487758E-5</v>
      </c>
      <c r="F170" s="104">
        <v>1.0188929406133522E-4</v>
      </c>
      <c r="G170" s="104">
        <v>1.0111650772121224E-4</v>
      </c>
      <c r="H170" s="104">
        <v>1.947451620988595E-4</v>
      </c>
      <c r="I170" s="104">
        <v>3.32060581321382E-4</v>
      </c>
      <c r="J170" s="104">
        <v>7.5213063039397188E-4</v>
      </c>
      <c r="K170" s="104">
        <v>1.2530026018311438E-3</v>
      </c>
      <c r="L170" s="104">
        <v>1.8148679207933348E-3</v>
      </c>
      <c r="M170" s="104">
        <v>2.3612945359049063E-3</v>
      </c>
      <c r="N170" s="104">
        <v>2.3488003264405207E-3</v>
      </c>
      <c r="O170" s="104">
        <v>2.9995582789506636E-3</v>
      </c>
      <c r="P170" s="104">
        <v>2.9494085808722246E-3</v>
      </c>
      <c r="Q170" s="104">
        <v>2.6660287533957733E-3</v>
      </c>
      <c r="R170" s="104">
        <v>4.7187998148010245E-3</v>
      </c>
      <c r="S170" s="104">
        <v>5.4226228932991571E-3</v>
      </c>
      <c r="T170" s="104">
        <v>6.3502461234727072E-3</v>
      </c>
      <c r="U170" s="104">
        <v>5.9850597652465372E-3</v>
      </c>
      <c r="V170" s="104">
        <v>7.105727978861642E-3</v>
      </c>
      <c r="W170" s="104">
        <v>5.7754800687273488E-3</v>
      </c>
      <c r="DA170" s="132" t="s">
        <v>1898</v>
      </c>
    </row>
    <row r="171" spans="1:105" ht="12" customHeight="1" x14ac:dyDescent="0.25">
      <c r="A171" s="106" t="s">
        <v>122</v>
      </c>
      <c r="B171" s="101">
        <v>15.26155089766382</v>
      </c>
      <c r="C171" s="101">
        <v>15.008777540279885</v>
      </c>
      <c r="D171" s="101">
        <v>14.592687811380607</v>
      </c>
      <c r="E171" s="101">
        <v>14.667197388814824</v>
      </c>
      <c r="F171" s="101">
        <v>16.247678612058039</v>
      </c>
      <c r="G171" s="101">
        <v>16.225284865860715</v>
      </c>
      <c r="H171" s="101">
        <v>17.583308661853472</v>
      </c>
      <c r="I171" s="101">
        <v>16.837202021293027</v>
      </c>
      <c r="J171" s="101">
        <v>15.559521763497079</v>
      </c>
      <c r="K171" s="101">
        <v>13.218112900534978</v>
      </c>
      <c r="L171" s="101">
        <v>10.618228509825101</v>
      </c>
      <c r="M171" s="101">
        <v>9.9457423232494655</v>
      </c>
      <c r="N171" s="101">
        <v>9.6240796479412829</v>
      </c>
      <c r="O171" s="101">
        <v>8.1287038840940369</v>
      </c>
      <c r="P171" s="101">
        <v>7.1510820292751216</v>
      </c>
      <c r="Q171" s="101">
        <v>6.4978607206639651</v>
      </c>
      <c r="R171" s="101">
        <v>6.3416792647897937</v>
      </c>
      <c r="S171" s="101">
        <v>6.4865909838484868</v>
      </c>
      <c r="T171" s="101">
        <v>6.7234369224482418</v>
      </c>
      <c r="U171" s="101">
        <v>7.3732388789406835</v>
      </c>
      <c r="V171" s="101">
        <v>8.4810546572617422</v>
      </c>
      <c r="W171" s="101">
        <v>8.7248389771614363</v>
      </c>
      <c r="DA171" s="131" t="s">
        <v>1899</v>
      </c>
    </row>
    <row r="172" spans="1:105" ht="12" customHeight="1" x14ac:dyDescent="0.25">
      <c r="A172" s="107" t="s">
        <v>121</v>
      </c>
      <c r="B172" s="104">
        <v>0.1400856278214935</v>
      </c>
      <c r="C172" s="104">
        <v>0.14304805300852397</v>
      </c>
      <c r="D172" s="104">
        <v>0.20184511094318108</v>
      </c>
      <c r="E172" s="104">
        <v>0.28747366157248966</v>
      </c>
      <c r="F172" s="104">
        <v>0.41350241340081229</v>
      </c>
      <c r="G172" s="104">
        <v>0.67204763680942414</v>
      </c>
      <c r="H172" s="104">
        <v>0.95033133632808076</v>
      </c>
      <c r="I172" s="104">
        <v>1.8101558972342051</v>
      </c>
      <c r="J172" s="104">
        <v>3.9902320515477383</v>
      </c>
      <c r="K172" s="104">
        <v>6.4060219537981817</v>
      </c>
      <c r="L172" s="104">
        <v>9.4712449893173805</v>
      </c>
      <c r="M172" s="104">
        <v>11.532514246362911</v>
      </c>
      <c r="N172" s="104">
        <v>12.460487409049481</v>
      </c>
      <c r="O172" s="104">
        <v>13.469650662303128</v>
      </c>
      <c r="P172" s="104">
        <v>14.007742545638417</v>
      </c>
      <c r="Q172" s="104">
        <v>14.398150942597091</v>
      </c>
      <c r="R172" s="104">
        <v>14.894685036038812</v>
      </c>
      <c r="S172" s="104">
        <v>16.12526295778542</v>
      </c>
      <c r="T172" s="104">
        <v>17.568992340896735</v>
      </c>
      <c r="U172" s="104">
        <v>18.002059994982115</v>
      </c>
      <c r="V172" s="104">
        <v>19.763198676378508</v>
      </c>
      <c r="W172" s="104">
        <v>20.109628582167964</v>
      </c>
      <c r="DA172" s="132" t="s">
        <v>1900</v>
      </c>
    </row>
    <row r="173" spans="1:105" ht="12" customHeight="1" x14ac:dyDescent="0.25">
      <c r="A173" s="108" t="s">
        <v>53</v>
      </c>
      <c r="B173" s="98">
        <v>0.10930018251615406</v>
      </c>
      <c r="C173" s="98">
        <v>0.11175982689661838</v>
      </c>
      <c r="D173" s="98">
        <v>0.15689498859356155</v>
      </c>
      <c r="E173" s="98">
        <v>0.22356074249965358</v>
      </c>
      <c r="F173" s="98">
        <v>0.32194277381952202</v>
      </c>
      <c r="G173" s="98">
        <v>0.52213227214564428</v>
      </c>
      <c r="H173" s="98">
        <v>0.74418799008870506</v>
      </c>
      <c r="I173" s="98">
        <v>1.4134991333240663</v>
      </c>
      <c r="J173" s="98">
        <v>3.0925652488131443</v>
      </c>
      <c r="K173" s="98">
        <v>4.9600443135337375</v>
      </c>
      <c r="L173" s="98">
        <v>7.3531094953329346</v>
      </c>
      <c r="M173" s="98">
        <v>8.9923813020349179</v>
      </c>
      <c r="N173" s="98">
        <v>9.6885089816399343</v>
      </c>
      <c r="O173" s="98">
        <v>10.463626963435143</v>
      </c>
      <c r="P173" s="98">
        <v>10.874107969958276</v>
      </c>
      <c r="Q173" s="98">
        <v>11.142596196562552</v>
      </c>
      <c r="R173" s="98">
        <v>11.474903464615645</v>
      </c>
      <c r="S173" s="98">
        <v>12.404258822821685</v>
      </c>
      <c r="T173" s="98">
        <v>13.460430957677337</v>
      </c>
      <c r="U173" s="98">
        <v>13.750198504408317</v>
      </c>
      <c r="V173" s="98">
        <v>15.264600061041127</v>
      </c>
      <c r="W173" s="98">
        <v>15.579575378208515</v>
      </c>
      <c r="DA173" s="63" t="s">
        <v>1901</v>
      </c>
    </row>
    <row r="174" spans="1:105" ht="12" customHeight="1" x14ac:dyDescent="0.25">
      <c r="A174" s="115" t="s">
        <v>52</v>
      </c>
      <c r="B174" s="33">
        <v>3.0785445305339432E-2</v>
      </c>
      <c r="C174" s="33">
        <v>3.128822611190557E-2</v>
      </c>
      <c r="D174" s="33">
        <v>4.4950122349619551E-2</v>
      </c>
      <c r="E174" s="33">
        <v>6.3912919072836111E-2</v>
      </c>
      <c r="F174" s="33">
        <v>9.1559639581290236E-2</v>
      </c>
      <c r="G174" s="33">
        <v>0.1499153646637798</v>
      </c>
      <c r="H174" s="33">
        <v>0.20614334623937566</v>
      </c>
      <c r="I174" s="33">
        <v>0.39665676391013893</v>
      </c>
      <c r="J174" s="33">
        <v>0.89766680273459376</v>
      </c>
      <c r="K174" s="33">
        <v>1.445977640264444</v>
      </c>
      <c r="L174" s="33">
        <v>2.1181354939844454</v>
      </c>
      <c r="M174" s="33">
        <v>2.5401329443279934</v>
      </c>
      <c r="N174" s="33">
        <v>2.7719784274095471</v>
      </c>
      <c r="O174" s="33">
        <v>3.0060236988679856</v>
      </c>
      <c r="P174" s="33">
        <v>3.1336345756801403</v>
      </c>
      <c r="Q174" s="33">
        <v>3.2555547460345382</v>
      </c>
      <c r="R174" s="33">
        <v>3.419781571423167</v>
      </c>
      <c r="S174" s="33">
        <v>3.7210041349637351</v>
      </c>
      <c r="T174" s="33">
        <v>4.1085613832193975</v>
      </c>
      <c r="U174" s="33">
        <v>4.2518614905737993</v>
      </c>
      <c r="V174" s="33">
        <v>4.4985986153373805</v>
      </c>
      <c r="W174" s="33">
        <v>4.5300532039594481</v>
      </c>
      <c r="DA174" s="60" t="s">
        <v>1902</v>
      </c>
    </row>
    <row r="175" spans="1:105" ht="12" customHeight="1" x14ac:dyDescent="0.25">
      <c r="A175" s="121" t="s">
        <v>54</v>
      </c>
      <c r="B175" s="122">
        <v>2.9739989401825917</v>
      </c>
      <c r="C175" s="122">
        <v>2.9327475356440167</v>
      </c>
      <c r="D175" s="122">
        <v>2.9345788574144795</v>
      </c>
      <c r="E175" s="122">
        <v>3.1166536804549736</v>
      </c>
      <c r="F175" s="122">
        <v>3.3709398999244908</v>
      </c>
      <c r="G175" s="122">
        <v>3.5149766918048364</v>
      </c>
      <c r="H175" s="122">
        <v>3.7370809544903203</v>
      </c>
      <c r="I175" s="122">
        <v>3.7996613803708676</v>
      </c>
      <c r="J175" s="122">
        <v>3.6632967810634223</v>
      </c>
      <c r="K175" s="122">
        <v>3.6503201240099381</v>
      </c>
      <c r="L175" s="122">
        <v>3.5796436908297267</v>
      </c>
      <c r="M175" s="122">
        <v>3.7604066148555697</v>
      </c>
      <c r="N175" s="122">
        <v>3.8566180150646878</v>
      </c>
      <c r="O175" s="122">
        <v>3.6369601843901411</v>
      </c>
      <c r="P175" s="122">
        <v>3.6720244726498308</v>
      </c>
      <c r="Q175" s="122">
        <v>3.6823352243134875</v>
      </c>
      <c r="R175" s="122">
        <v>3.7104601800567862</v>
      </c>
      <c r="S175" s="122">
        <v>3.8689820799576822</v>
      </c>
      <c r="T175" s="122">
        <v>4.0671179736914818</v>
      </c>
      <c r="U175" s="122">
        <v>4.2259435904092877</v>
      </c>
      <c r="V175" s="122">
        <v>4.6727237568207922</v>
      </c>
      <c r="W175" s="122">
        <v>4.8133744569578516</v>
      </c>
      <c r="DA175" s="130" t="s">
        <v>1903</v>
      </c>
    </row>
    <row r="176" spans="1:105" ht="12" customHeight="1" x14ac:dyDescent="0.25">
      <c r="A176" s="97" t="s">
        <v>50</v>
      </c>
      <c r="B176" s="98">
        <v>4.3838018398147389E-2</v>
      </c>
      <c r="C176" s="98">
        <v>4.2694999211727577E-2</v>
      </c>
      <c r="D176" s="98">
        <v>4.2173806246126197E-2</v>
      </c>
      <c r="E176" s="98">
        <v>4.4684586144782781E-2</v>
      </c>
      <c r="F176" s="98">
        <v>4.7941315261228898E-2</v>
      </c>
      <c r="G176" s="98">
        <v>5.1576844036944881E-2</v>
      </c>
      <c r="H176" s="98">
        <v>5.5009442559479239E-2</v>
      </c>
      <c r="I176" s="98">
        <v>5.4956446301598093E-2</v>
      </c>
      <c r="J176" s="98">
        <v>5.2998409272743033E-2</v>
      </c>
      <c r="K176" s="98">
        <v>4.9900168996537923E-2</v>
      </c>
      <c r="L176" s="98">
        <v>5.17033839471168E-2</v>
      </c>
      <c r="M176" s="98">
        <v>5.6584062899051081E-2</v>
      </c>
      <c r="N176" s="98">
        <v>5.9096062526764657E-2</v>
      </c>
      <c r="O176" s="98">
        <v>5.996879276667573E-2</v>
      </c>
      <c r="P176" s="98">
        <v>5.7038426237518869E-2</v>
      </c>
      <c r="Q176" s="98">
        <v>5.4190867622830291E-2</v>
      </c>
      <c r="R176" s="98">
        <v>6.954064252008596E-2</v>
      </c>
      <c r="S176" s="98">
        <v>7.5246135793764046E-2</v>
      </c>
      <c r="T176" s="98">
        <v>8.1417925947245784E-2</v>
      </c>
      <c r="U176" s="98">
        <v>7.9601255258555853E-2</v>
      </c>
      <c r="V176" s="98">
        <v>8.9174371751911077E-2</v>
      </c>
      <c r="W176" s="98">
        <v>7.8717250666553218E-2</v>
      </c>
      <c r="DA176" s="63" t="s">
        <v>1904</v>
      </c>
    </row>
    <row r="177" spans="1:105" ht="12" customHeight="1" x14ac:dyDescent="0.25">
      <c r="A177" s="109" t="s">
        <v>120</v>
      </c>
      <c r="B177" s="33">
        <v>2.9301609217844442</v>
      </c>
      <c r="C177" s="33">
        <v>2.8900525364322891</v>
      </c>
      <c r="D177" s="33">
        <v>2.8924050511683532</v>
      </c>
      <c r="E177" s="33">
        <v>3.0719690943101909</v>
      </c>
      <c r="F177" s="33">
        <v>3.3229985846632619</v>
      </c>
      <c r="G177" s="33">
        <v>3.4633998477678913</v>
      </c>
      <c r="H177" s="33">
        <v>3.6820715119308409</v>
      </c>
      <c r="I177" s="33">
        <v>3.7447049340692695</v>
      </c>
      <c r="J177" s="33">
        <v>3.6102983717906794</v>
      </c>
      <c r="K177" s="33">
        <v>3.6004199550134004</v>
      </c>
      <c r="L177" s="33">
        <v>3.5279403068826101</v>
      </c>
      <c r="M177" s="33">
        <v>3.7038225519565184</v>
      </c>
      <c r="N177" s="33">
        <v>3.7975219525379234</v>
      </c>
      <c r="O177" s="33">
        <v>3.5769913916234652</v>
      </c>
      <c r="P177" s="33">
        <v>3.6149860464123118</v>
      </c>
      <c r="Q177" s="33">
        <v>3.6281443566906573</v>
      </c>
      <c r="R177" s="33">
        <v>3.6409195375367003</v>
      </c>
      <c r="S177" s="33">
        <v>3.793735944163918</v>
      </c>
      <c r="T177" s="33">
        <v>3.9857000477442357</v>
      </c>
      <c r="U177" s="33">
        <v>4.1463423351507318</v>
      </c>
      <c r="V177" s="33">
        <v>4.5835493850688813</v>
      </c>
      <c r="W177" s="33">
        <v>4.7346572062912982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0.61365559438160511</v>
      </c>
      <c r="C3" s="119">
        <f>IF(RES_hhdet_tes!C3=0,"",RES_hhdet_tes!C3/RES_hhdet_fec!C3)</f>
        <v>0.6147699573830766</v>
      </c>
      <c r="D3" s="119">
        <f>IF(RES_hhdet_tes!D3=0,"",RES_hhdet_tes!D3/RES_hhdet_fec!D3)</f>
        <v>0.61646821737469337</v>
      </c>
      <c r="E3" s="119">
        <f>IF(RES_hhdet_tes!E3=0,"",RES_hhdet_tes!E3/RES_hhdet_fec!E3)</f>
        <v>0.6178730931295402</v>
      </c>
      <c r="F3" s="119">
        <f>IF(RES_hhdet_tes!F3=0,"",RES_hhdet_tes!F3/RES_hhdet_fec!F3)</f>
        <v>0.62080084441844419</v>
      </c>
      <c r="G3" s="119">
        <f>IF(RES_hhdet_tes!G3=0,"",RES_hhdet_tes!G3/RES_hhdet_fec!G3)</f>
        <v>0.62459327259498221</v>
      </c>
      <c r="H3" s="119">
        <f>IF(RES_hhdet_tes!H3=0,"",RES_hhdet_tes!H3/RES_hhdet_fec!H3)</f>
        <v>0.63005495380413667</v>
      </c>
      <c r="I3" s="119">
        <f>IF(RES_hhdet_tes!I3=0,"",RES_hhdet_tes!I3/RES_hhdet_fec!I3)</f>
        <v>0.63751891451075759</v>
      </c>
      <c r="J3" s="119">
        <f>IF(RES_hhdet_tes!J3=0,"",RES_hhdet_tes!J3/RES_hhdet_fec!J3)</f>
        <v>0.64500307565028714</v>
      </c>
      <c r="K3" s="119">
        <f>IF(RES_hhdet_tes!K3=0,"",RES_hhdet_tes!K3/RES_hhdet_fec!K3)</f>
        <v>0.65466514645153795</v>
      </c>
      <c r="L3" s="119">
        <f>IF(RES_hhdet_tes!L3=0,"",RES_hhdet_tes!L3/RES_hhdet_fec!L3)</f>
        <v>0.66356442000082516</v>
      </c>
      <c r="M3" s="119">
        <f>IF(RES_hhdet_tes!M3=0,"",RES_hhdet_tes!M3/RES_hhdet_fec!M3)</f>
        <v>0.67534127844490388</v>
      </c>
      <c r="N3" s="119">
        <f>IF(RES_hhdet_tes!N3=0,"",RES_hhdet_tes!N3/RES_hhdet_fec!N3)</f>
        <v>0.68723987214590554</v>
      </c>
      <c r="O3" s="119">
        <f>IF(RES_hhdet_tes!O3=0,"",RES_hhdet_tes!O3/RES_hhdet_fec!O3)</f>
        <v>0.69740548339378394</v>
      </c>
      <c r="P3" s="119">
        <f>IF(RES_hhdet_tes!P3=0,"",RES_hhdet_tes!P3/RES_hhdet_fec!P3)</f>
        <v>0.70121012075528311</v>
      </c>
      <c r="Q3" s="119">
        <f>IF(RES_hhdet_tes!Q3=0,"",RES_hhdet_tes!Q3/RES_hhdet_fec!Q3)</f>
        <v>0.70307939670073938</v>
      </c>
      <c r="R3" s="119">
        <f>IF(RES_hhdet_tes!R3=0,"",RES_hhdet_tes!R3/RES_hhdet_fec!R3)</f>
        <v>0.7050751841416375</v>
      </c>
      <c r="S3" s="119">
        <f>IF(RES_hhdet_tes!S3=0,"",RES_hhdet_tes!S3/RES_hhdet_fec!S3)</f>
        <v>0.70892744688104514</v>
      </c>
      <c r="T3" s="119">
        <f>IF(RES_hhdet_tes!T3=0,"",RES_hhdet_tes!T3/RES_hhdet_fec!T3)</f>
        <v>0.71175273614023038</v>
      </c>
      <c r="U3" s="119">
        <f>IF(RES_hhdet_tes!U3=0,"",RES_hhdet_tes!U3/RES_hhdet_fec!U3)</f>
        <v>0.71796885469427807</v>
      </c>
      <c r="V3" s="119">
        <f>IF(RES_hhdet_tes!V3=0,"",RES_hhdet_tes!V3/RES_hhdet_fec!V3)</f>
        <v>0.72616871101347902</v>
      </c>
      <c r="W3" s="119">
        <f>IF(RES_hhdet_tes!W3=0,"",RES_hhdet_tes!W3/RES_hhdet_fec!W3)</f>
        <v>0.73904267786422939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0.60495894337674305</v>
      </c>
      <c r="C4" s="124">
        <f>IF(RES_hhdet_tes!C4=0,"",RES_hhdet_tes!C4/RES_hhdet_fec!C4)</f>
        <v>0.6062935336486901</v>
      </c>
      <c r="D4" s="124">
        <f>IF(RES_hhdet_tes!D4=0,"",RES_hhdet_tes!D4/RES_hhdet_fec!D4)</f>
        <v>0.60802480165484407</v>
      </c>
      <c r="E4" s="124">
        <f>IF(RES_hhdet_tes!E4=0,"",RES_hhdet_tes!E4/RES_hhdet_fec!E4)</f>
        <v>0.6097128425738666</v>
      </c>
      <c r="F4" s="124">
        <f>IF(RES_hhdet_tes!F4=0,"",RES_hhdet_tes!F4/RES_hhdet_fec!F4)</f>
        <v>0.61267237201836788</v>
      </c>
      <c r="G4" s="124">
        <f>IF(RES_hhdet_tes!G4=0,"",RES_hhdet_tes!G4/RES_hhdet_fec!G4)</f>
        <v>0.61709668237148829</v>
      </c>
      <c r="H4" s="124">
        <f>IF(RES_hhdet_tes!H4=0,"",RES_hhdet_tes!H4/RES_hhdet_fec!H4)</f>
        <v>0.62250425840065149</v>
      </c>
      <c r="I4" s="124">
        <f>IF(RES_hhdet_tes!I4=0,"",RES_hhdet_tes!I4/RES_hhdet_fec!I4)</f>
        <v>0.62966954011336718</v>
      </c>
      <c r="J4" s="124">
        <f>IF(RES_hhdet_tes!J4=0,"",RES_hhdet_tes!J4/RES_hhdet_fec!J4)</f>
        <v>0.63741921633253851</v>
      </c>
      <c r="K4" s="124">
        <f>IF(RES_hhdet_tes!K4=0,"",RES_hhdet_tes!K4/RES_hhdet_fec!K4)</f>
        <v>0.64678066711255588</v>
      </c>
      <c r="L4" s="124">
        <f>IF(RES_hhdet_tes!L4=0,"",RES_hhdet_tes!L4/RES_hhdet_fec!L4)</f>
        <v>0.65555126927425689</v>
      </c>
      <c r="M4" s="124">
        <f>IF(RES_hhdet_tes!M4=0,"",RES_hhdet_tes!M4/RES_hhdet_fec!M4)</f>
        <v>0.66682752942291768</v>
      </c>
      <c r="N4" s="124">
        <f>IF(RES_hhdet_tes!N4=0,"",RES_hhdet_tes!N4/RES_hhdet_fec!N4)</f>
        <v>0.67903175775218827</v>
      </c>
      <c r="O4" s="124">
        <f>IF(RES_hhdet_tes!O4=0,"",RES_hhdet_tes!O4/RES_hhdet_fec!O4)</f>
        <v>0.68980266481805197</v>
      </c>
      <c r="P4" s="124">
        <f>IF(RES_hhdet_tes!P4=0,"",RES_hhdet_tes!P4/RES_hhdet_fec!P4)</f>
        <v>0.69216425317159413</v>
      </c>
      <c r="Q4" s="124">
        <f>IF(RES_hhdet_tes!Q4=0,"",RES_hhdet_tes!Q4/RES_hhdet_fec!Q4)</f>
        <v>0.69384174698335832</v>
      </c>
      <c r="R4" s="124">
        <f>IF(RES_hhdet_tes!R4=0,"",RES_hhdet_tes!R4/RES_hhdet_fec!R4)</f>
        <v>0.69535631743452542</v>
      </c>
      <c r="S4" s="124">
        <f>IF(RES_hhdet_tes!S4=0,"",RES_hhdet_tes!S4/RES_hhdet_fec!S4)</f>
        <v>0.69713557372410773</v>
      </c>
      <c r="T4" s="124">
        <f>IF(RES_hhdet_tes!T4=0,"",RES_hhdet_tes!T4/RES_hhdet_fec!T4)</f>
        <v>0.69935469629386604</v>
      </c>
      <c r="U4" s="124">
        <f>IF(RES_hhdet_tes!U4=0,"",RES_hhdet_tes!U4/RES_hhdet_fec!U4)</f>
        <v>0.70366082787303896</v>
      </c>
      <c r="V4" s="124">
        <f>IF(RES_hhdet_tes!V4=0,"",RES_hhdet_tes!V4/RES_hhdet_fec!V4)</f>
        <v>0.71112891124974142</v>
      </c>
      <c r="W4" s="124">
        <f>IF(RES_hhdet_tes!W4=0,"",RES_hhdet_tes!W4/RES_hhdet_fec!W4)</f>
        <v>0.72360599227187561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0.6026179565525317</v>
      </c>
      <c r="C5" s="111">
        <f>IF(RES_hhdet_tes!C5=0,"",RES_hhdet_tes!C5/RES_hhdet_fec!C5)</f>
        <v>0.60403666066680106</v>
      </c>
      <c r="D5" s="111">
        <f>IF(RES_hhdet_tes!D5=0,"",RES_hhdet_tes!D5/RES_hhdet_fec!D5)</f>
        <v>0.6058176928258644</v>
      </c>
      <c r="E5" s="111">
        <f>IF(RES_hhdet_tes!E5=0,"",RES_hhdet_tes!E5/RES_hhdet_fec!E5)</f>
        <v>0.60756803308551732</v>
      </c>
      <c r="F5" s="111">
        <f>IF(RES_hhdet_tes!F5=0,"",RES_hhdet_tes!F5/RES_hhdet_fec!F5)</f>
        <v>0.61057243555844254</v>
      </c>
      <c r="G5" s="111">
        <f>IF(RES_hhdet_tes!G5=0,"",RES_hhdet_tes!G5/RES_hhdet_fec!G5)</f>
        <v>0.61504421446967839</v>
      </c>
      <c r="H5" s="111">
        <f>IF(RES_hhdet_tes!H5=0,"",RES_hhdet_tes!H5/RES_hhdet_fec!H5)</f>
        <v>0.62049922756267917</v>
      </c>
      <c r="I5" s="111">
        <f>IF(RES_hhdet_tes!I5=0,"",RES_hhdet_tes!I5/RES_hhdet_fec!I5)</f>
        <v>0.62770297256148655</v>
      </c>
      <c r="J5" s="111">
        <f>IF(RES_hhdet_tes!J5=0,"",RES_hhdet_tes!J5/RES_hhdet_fec!J5)</f>
        <v>0.63547170802978181</v>
      </c>
      <c r="K5" s="111">
        <f>IF(RES_hhdet_tes!K5=0,"",RES_hhdet_tes!K5/RES_hhdet_fec!K5)</f>
        <v>0.64486541875234216</v>
      </c>
      <c r="L5" s="111">
        <f>IF(RES_hhdet_tes!L5=0,"",RES_hhdet_tes!L5/RES_hhdet_fec!L5)</f>
        <v>0.65367843055482255</v>
      </c>
      <c r="M5" s="111">
        <f>IF(RES_hhdet_tes!M5=0,"",RES_hhdet_tes!M5/RES_hhdet_fec!M5)</f>
        <v>0.66502513256498985</v>
      </c>
      <c r="N5" s="111">
        <f>IF(RES_hhdet_tes!N5=0,"",RES_hhdet_tes!N5/RES_hhdet_fec!N5)</f>
        <v>0.6772721850665766</v>
      </c>
      <c r="O5" s="111">
        <f>IF(RES_hhdet_tes!O5=0,"",RES_hhdet_tes!O5/RES_hhdet_fec!O5)</f>
        <v>0.68810895587300225</v>
      </c>
      <c r="P5" s="111">
        <f>IF(RES_hhdet_tes!P5=0,"",RES_hhdet_tes!P5/RES_hhdet_fec!P5)</f>
        <v>0.6905086822386971</v>
      </c>
      <c r="Q5" s="111">
        <f>IF(RES_hhdet_tes!Q5=0,"",RES_hhdet_tes!Q5/RES_hhdet_fec!Q5)</f>
        <v>0.69218635318777499</v>
      </c>
      <c r="R5" s="111">
        <f>IF(RES_hhdet_tes!R5=0,"",RES_hhdet_tes!R5/RES_hhdet_fec!R5)</f>
        <v>0.69372684472721113</v>
      </c>
      <c r="S5" s="111">
        <f>IF(RES_hhdet_tes!S5=0,"",RES_hhdet_tes!S5/RES_hhdet_fec!S5)</f>
        <v>0.69552862906086699</v>
      </c>
      <c r="T5" s="111">
        <f>IF(RES_hhdet_tes!T5=0,"",RES_hhdet_tes!T5/RES_hhdet_fec!T5)</f>
        <v>0.6977525195576243</v>
      </c>
      <c r="U5" s="111">
        <f>IF(RES_hhdet_tes!U5=0,"",RES_hhdet_tes!U5/RES_hhdet_fec!U5)</f>
        <v>0.70208235347228432</v>
      </c>
      <c r="V5" s="111">
        <f>IF(RES_hhdet_tes!V5=0,"",RES_hhdet_tes!V5/RES_hhdet_fec!V5)</f>
        <v>0.70957543596088446</v>
      </c>
      <c r="W5" s="111">
        <f>IF(RES_hhdet_tes!W5=0,"",RES_hhdet_tes!W5/RES_hhdet_fec!W5)</f>
        <v>0.72209648282762195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2.2278166750182709</v>
      </c>
      <c r="C7" s="124">
        <f>IF(RES_hhdet_tes!C7=0,"",RES_hhdet_tes!C7/RES_hhdet_fec!C7)</f>
        <v>2.29986612743979</v>
      </c>
      <c r="D7" s="124">
        <f>IF(RES_hhdet_tes!D7=0,"",RES_hhdet_tes!D7/RES_hhdet_fec!D7)</f>
        <v>2.4404508336574868</v>
      </c>
      <c r="E7" s="124">
        <f>IF(RES_hhdet_tes!E7=0,"",RES_hhdet_tes!E7/RES_hhdet_fec!E7)</f>
        <v>2.5453011768708249</v>
      </c>
      <c r="F7" s="124">
        <f>IF(RES_hhdet_tes!F7=0,"",RES_hhdet_tes!F7/RES_hhdet_fec!F7)</f>
        <v>2.7027027290365462</v>
      </c>
      <c r="G7" s="124">
        <f>IF(RES_hhdet_tes!G7=0,"",RES_hhdet_tes!G7/RES_hhdet_fec!G7)</f>
        <v>2.9555066487229325</v>
      </c>
      <c r="H7" s="124">
        <f>IF(RES_hhdet_tes!H7=0,"",RES_hhdet_tes!H7/RES_hhdet_fec!H7)</f>
        <v>3.2698334313460862</v>
      </c>
      <c r="I7" s="124">
        <f>IF(RES_hhdet_tes!I7=0,"",RES_hhdet_tes!I7/RES_hhdet_fec!I7)</f>
        <v>3.4766305550685495</v>
      </c>
      <c r="J7" s="124">
        <f>IF(RES_hhdet_tes!J7=0,"",RES_hhdet_tes!J7/RES_hhdet_fec!J7)</f>
        <v>3.5730746010335785</v>
      </c>
      <c r="K7" s="124">
        <f>IF(RES_hhdet_tes!K7=0,"",RES_hhdet_tes!K7/RES_hhdet_fec!K7)</f>
        <v>3.6913725178873791</v>
      </c>
      <c r="L7" s="124">
        <f>IF(RES_hhdet_tes!L7=0,"",RES_hhdet_tes!L7/RES_hhdet_fec!L7)</f>
        <v>3.8057482602519119</v>
      </c>
      <c r="M7" s="124">
        <f>IF(RES_hhdet_tes!M7=0,"",RES_hhdet_tes!M7/RES_hhdet_fec!M7)</f>
        <v>3.9094271397667582</v>
      </c>
      <c r="N7" s="124">
        <f>IF(RES_hhdet_tes!N7=0,"",RES_hhdet_tes!N7/RES_hhdet_fec!N7)</f>
        <v>4.0494506549493945</v>
      </c>
      <c r="O7" s="124">
        <f>IF(RES_hhdet_tes!O7=0,"",RES_hhdet_tes!O7/RES_hhdet_fec!O7)</f>
        <v>4.2274365797202371</v>
      </c>
      <c r="P7" s="124">
        <f>IF(RES_hhdet_tes!P7=0,"",RES_hhdet_tes!P7/RES_hhdet_fec!P7)</f>
        <v>4.4110247852387445</v>
      </c>
      <c r="Q7" s="124">
        <f>IF(RES_hhdet_tes!Q7=0,"",RES_hhdet_tes!Q7/RES_hhdet_fec!Q7)</f>
        <v>4.5703670472615032</v>
      </c>
      <c r="R7" s="124">
        <f>IF(RES_hhdet_tes!R7=0,"",RES_hhdet_tes!R7/RES_hhdet_fec!R7)</f>
        <v>4.6884281208015484</v>
      </c>
      <c r="S7" s="124">
        <f>IF(RES_hhdet_tes!S7=0,"",RES_hhdet_tes!S7/RES_hhdet_fec!S7)</f>
        <v>4.7871604231237619</v>
      </c>
      <c r="T7" s="124">
        <f>IF(RES_hhdet_tes!T7=0,"",RES_hhdet_tes!T7/RES_hhdet_fec!T7)</f>
        <v>4.8770982943824661</v>
      </c>
      <c r="U7" s="124">
        <f>IF(RES_hhdet_tes!U7=0,"",RES_hhdet_tes!U7/RES_hhdet_fec!U7)</f>
        <v>4.9673858018212869</v>
      </c>
      <c r="V7" s="124">
        <f>IF(RES_hhdet_tes!V7=0,"",RES_hhdet_tes!V7/RES_hhdet_fec!V7)</f>
        <v>5.1009545531580391</v>
      </c>
      <c r="W7" s="124">
        <f>IF(RES_hhdet_tes!W7=0,"",RES_hhdet_tes!W7/RES_hhdet_fec!W7)</f>
        <v>5.2715273514443197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2.2278166750182709</v>
      </c>
      <c r="C8" s="111">
        <f>IF(RES_hhdet_tes!C8=0,"",RES_hhdet_tes!C8/RES_hhdet_fec!C8)</f>
        <v>2.29986612743979</v>
      </c>
      <c r="D8" s="111">
        <f>IF(RES_hhdet_tes!D8=0,"",RES_hhdet_tes!D8/RES_hhdet_fec!D8)</f>
        <v>2.4404508336574868</v>
      </c>
      <c r="E8" s="111">
        <f>IF(RES_hhdet_tes!E8=0,"",RES_hhdet_tes!E8/RES_hhdet_fec!E8)</f>
        <v>2.5453011768708249</v>
      </c>
      <c r="F8" s="111">
        <f>IF(RES_hhdet_tes!F8=0,"",RES_hhdet_tes!F8/RES_hhdet_fec!F8)</f>
        <v>2.7027027290365462</v>
      </c>
      <c r="G8" s="111">
        <f>IF(RES_hhdet_tes!G8=0,"",RES_hhdet_tes!G8/RES_hhdet_fec!G8)</f>
        <v>2.9555066487229325</v>
      </c>
      <c r="H8" s="111">
        <f>IF(RES_hhdet_tes!H8=0,"",RES_hhdet_tes!H8/RES_hhdet_fec!H8)</f>
        <v>3.2698334313460862</v>
      </c>
      <c r="I8" s="111">
        <f>IF(RES_hhdet_tes!I8=0,"",RES_hhdet_tes!I8/RES_hhdet_fec!I8)</f>
        <v>3.4766305550685495</v>
      </c>
      <c r="J8" s="111">
        <f>IF(RES_hhdet_tes!J8=0,"",RES_hhdet_tes!J8/RES_hhdet_fec!J8)</f>
        <v>3.5730746010335785</v>
      </c>
      <c r="K8" s="111">
        <f>IF(RES_hhdet_tes!K8=0,"",RES_hhdet_tes!K8/RES_hhdet_fec!K8)</f>
        <v>3.6913725178873791</v>
      </c>
      <c r="L8" s="111">
        <f>IF(RES_hhdet_tes!L8=0,"",RES_hhdet_tes!L8/RES_hhdet_fec!L8)</f>
        <v>3.8057482602519119</v>
      </c>
      <c r="M8" s="111">
        <f>IF(RES_hhdet_tes!M8=0,"",RES_hhdet_tes!M8/RES_hhdet_fec!M8)</f>
        <v>3.9094271397667582</v>
      </c>
      <c r="N8" s="111">
        <f>IF(RES_hhdet_tes!N8=0,"",RES_hhdet_tes!N8/RES_hhdet_fec!N8)</f>
        <v>4.0494506549493945</v>
      </c>
      <c r="O8" s="111">
        <f>IF(RES_hhdet_tes!O8=0,"",RES_hhdet_tes!O8/RES_hhdet_fec!O8)</f>
        <v>4.2274365797202371</v>
      </c>
      <c r="P8" s="111">
        <f>IF(RES_hhdet_tes!P8=0,"",RES_hhdet_tes!P8/RES_hhdet_fec!P8)</f>
        <v>4.4110247852387445</v>
      </c>
      <c r="Q8" s="111">
        <f>IF(RES_hhdet_tes!Q8=0,"",RES_hhdet_tes!Q8/RES_hhdet_fec!Q8)</f>
        <v>4.5703670472615032</v>
      </c>
      <c r="R8" s="111">
        <f>IF(RES_hhdet_tes!R8=0,"",RES_hhdet_tes!R8/RES_hhdet_fec!R8)</f>
        <v>4.6884281208015484</v>
      </c>
      <c r="S8" s="111">
        <f>IF(RES_hhdet_tes!S8=0,"",RES_hhdet_tes!S8/RES_hhdet_fec!S8)</f>
        <v>4.7871604231237619</v>
      </c>
      <c r="T8" s="111">
        <f>IF(RES_hhdet_tes!T8=0,"",RES_hhdet_tes!T8/RES_hhdet_fec!T8)</f>
        <v>4.8770982943824661</v>
      </c>
      <c r="U8" s="111">
        <f>IF(RES_hhdet_tes!U8=0,"",RES_hhdet_tes!U8/RES_hhdet_fec!U8)</f>
        <v>4.9673858018212869</v>
      </c>
      <c r="V8" s="111">
        <f>IF(RES_hhdet_tes!V8=0,"",RES_hhdet_tes!V8/RES_hhdet_fec!V8)</f>
        <v>5.1009545531580391</v>
      </c>
      <c r="W8" s="111">
        <f>IF(RES_hhdet_tes!W8=0,"",RES_hhdet_tes!W8/RES_hhdet_fec!W8)</f>
        <v>5.2715273514443197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0.63801163872174227</v>
      </c>
      <c r="C9" s="124">
        <f>IF(RES_hhdet_tes!C9=0,"",RES_hhdet_tes!C9/RES_hhdet_fec!C9)</f>
        <v>0.6398754916166326</v>
      </c>
      <c r="D9" s="124">
        <f>IF(RES_hhdet_tes!D9=0,"",RES_hhdet_tes!D9/RES_hhdet_fec!D9)</f>
        <v>0.64225167937041194</v>
      </c>
      <c r="E9" s="124">
        <f>IF(RES_hhdet_tes!E9=0,"",RES_hhdet_tes!E9/RES_hhdet_fec!E9)</f>
        <v>0.64465411726714583</v>
      </c>
      <c r="F9" s="124">
        <f>IF(RES_hhdet_tes!F9=0,"",RES_hhdet_tes!F9/RES_hhdet_fec!F9)</f>
        <v>0.64842804023627731</v>
      </c>
      <c r="G9" s="124">
        <f>IF(RES_hhdet_tes!G9=0,"",RES_hhdet_tes!G9/RES_hhdet_fec!G9)</f>
        <v>0.65347959107579956</v>
      </c>
      <c r="H9" s="124">
        <f>IF(RES_hhdet_tes!H9=0,"",RES_hhdet_tes!H9/RES_hhdet_fec!H9)</f>
        <v>0.65965867556645852</v>
      </c>
      <c r="I9" s="124">
        <f>IF(RES_hhdet_tes!I9=0,"",RES_hhdet_tes!I9/RES_hhdet_fec!I9)</f>
        <v>0.66655644517315649</v>
      </c>
      <c r="J9" s="124">
        <f>IF(RES_hhdet_tes!J9=0,"",RES_hhdet_tes!J9/RES_hhdet_fec!J9)</f>
        <v>0.67557276345413619</v>
      </c>
      <c r="K9" s="124">
        <f>IF(RES_hhdet_tes!K9=0,"",RES_hhdet_tes!K9/RES_hhdet_fec!K9)</f>
        <v>0.6860108929757508</v>
      </c>
      <c r="L9" s="124">
        <f>IF(RES_hhdet_tes!L9=0,"",RES_hhdet_tes!L9/RES_hhdet_fec!L9)</f>
        <v>0.69581050120976817</v>
      </c>
      <c r="M9" s="124">
        <f>IF(RES_hhdet_tes!M9=0,"",RES_hhdet_tes!M9/RES_hhdet_fec!M9)</f>
        <v>0.70421898409980155</v>
      </c>
      <c r="N9" s="124">
        <f>IF(RES_hhdet_tes!N9=0,"",RES_hhdet_tes!N9/RES_hhdet_fec!N9)</f>
        <v>0.71319496543650096</v>
      </c>
      <c r="O9" s="124">
        <f>IF(RES_hhdet_tes!O9=0,"",RES_hhdet_tes!O9/RES_hhdet_fec!O9)</f>
        <v>0.722145013967045</v>
      </c>
      <c r="P9" s="124">
        <f>IF(RES_hhdet_tes!P9=0,"",RES_hhdet_tes!P9/RES_hhdet_fec!P9)</f>
        <v>0.72720760188766775</v>
      </c>
      <c r="Q9" s="124">
        <f>IF(RES_hhdet_tes!Q9=0,"",RES_hhdet_tes!Q9/RES_hhdet_fec!Q9)</f>
        <v>0.73212238325236922</v>
      </c>
      <c r="R9" s="124">
        <f>IF(RES_hhdet_tes!R9=0,"",RES_hhdet_tes!R9/RES_hhdet_fec!R9)</f>
        <v>0.73706361970368151</v>
      </c>
      <c r="S9" s="124">
        <f>IF(RES_hhdet_tes!S9=0,"",RES_hhdet_tes!S9/RES_hhdet_fec!S9)</f>
        <v>0.74457950152430041</v>
      </c>
      <c r="T9" s="124">
        <f>IF(RES_hhdet_tes!T9=0,"",RES_hhdet_tes!T9/RES_hhdet_fec!T9)</f>
        <v>0.75432291165467702</v>
      </c>
      <c r="U9" s="124">
        <f>IF(RES_hhdet_tes!U9=0,"",RES_hhdet_tes!U9/RES_hhdet_fec!U9)</f>
        <v>0.76679043094941868</v>
      </c>
      <c r="V9" s="124">
        <f>IF(RES_hhdet_tes!V9=0,"",RES_hhdet_tes!V9/RES_hhdet_fec!V9)</f>
        <v>0.77991741194545172</v>
      </c>
      <c r="W9" s="124">
        <f>IF(RES_hhdet_tes!W9=0,"",RES_hhdet_tes!W9/RES_hhdet_fec!W9)</f>
        <v>0.79327214090259457</v>
      </c>
      <c r="DA9" s="130" t="s">
        <v>1913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0.64010443997191624</v>
      </c>
      <c r="C10" s="111">
        <f>IF(RES_hhdet_tes!C10=0,"",RES_hhdet_tes!C10/RES_hhdet_fec!C10)</f>
        <v>0.64149488049749259</v>
      </c>
      <c r="D10" s="111">
        <f>IF(RES_hhdet_tes!D10=0,"",RES_hhdet_tes!D10/RES_hhdet_fec!D10)</f>
        <v>0.64319774288554443</v>
      </c>
      <c r="E10" s="111">
        <f>IF(RES_hhdet_tes!E10=0,"",RES_hhdet_tes!E10/RES_hhdet_fec!E10)</f>
        <v>0.64486850860496503</v>
      </c>
      <c r="F10" s="111">
        <f>IF(RES_hhdet_tes!F10=0,"",RES_hhdet_tes!F10/RES_hhdet_fec!F10)</f>
        <v>0.64788518967967312</v>
      </c>
      <c r="G10" s="111">
        <f>IF(RES_hhdet_tes!G10=0,"",RES_hhdet_tes!G10/RES_hhdet_fec!G10)</f>
        <v>0.65251385713209786</v>
      </c>
      <c r="H10" s="111">
        <f>IF(RES_hhdet_tes!H10=0,"",RES_hhdet_tes!H10/RES_hhdet_fec!H10)</f>
        <v>0.65826848031856833</v>
      </c>
      <c r="I10" s="111">
        <f>IF(RES_hhdet_tes!I10=0,"",RES_hhdet_tes!I10/RES_hhdet_fec!I10)</f>
        <v>0.66596432600273558</v>
      </c>
      <c r="J10" s="111">
        <f>IF(RES_hhdet_tes!J10=0,"",RES_hhdet_tes!J10/RES_hhdet_fec!J10)</f>
        <v>0.67675532347235257</v>
      </c>
      <c r="K10" s="111">
        <f>IF(RES_hhdet_tes!K10=0,"",RES_hhdet_tes!K10/RES_hhdet_fec!K10)</f>
        <v>0.68718762296422475</v>
      </c>
      <c r="L10" s="111">
        <f>IF(RES_hhdet_tes!L10=0,"",RES_hhdet_tes!L10/RES_hhdet_fec!L10)</f>
        <v>0.6987784388981455</v>
      </c>
      <c r="M10" s="111">
        <f>IF(RES_hhdet_tes!M10=0,"",RES_hhdet_tes!M10/RES_hhdet_fec!M10)</f>
        <v>0.71089055293169945</v>
      </c>
      <c r="N10" s="111">
        <f>IF(RES_hhdet_tes!N10=0,"",RES_hhdet_tes!N10/RES_hhdet_fec!N10)</f>
        <v>0.72475568410712932</v>
      </c>
      <c r="O10" s="111">
        <f>IF(RES_hhdet_tes!O10=0,"",RES_hhdet_tes!O10/RES_hhdet_fec!O10)</f>
        <v>0.7364902534369453</v>
      </c>
      <c r="P10" s="111">
        <f>IF(RES_hhdet_tes!P10=0,"",RES_hhdet_tes!P10/RES_hhdet_fec!P10)</f>
        <v>0.73768573563207829</v>
      </c>
      <c r="Q10" s="111">
        <f>IF(RES_hhdet_tes!Q10=0,"",RES_hhdet_tes!Q10/RES_hhdet_fec!Q10)</f>
        <v>0.73958182376785842</v>
      </c>
      <c r="R10" s="111">
        <f>IF(RES_hhdet_tes!R10=0,"",RES_hhdet_tes!R10/RES_hhdet_fec!R10)</f>
        <v>0.74337111966649616</v>
      </c>
      <c r="S10" s="111">
        <f>IF(RES_hhdet_tes!S10=0,"",RES_hhdet_tes!S10/RES_hhdet_fec!S10)</f>
        <v>0.75079817496446244</v>
      </c>
      <c r="T10" s="111">
        <f>IF(RES_hhdet_tes!T10=0,"",RES_hhdet_tes!T10/RES_hhdet_fec!T10)</f>
        <v>0.7581965179712995</v>
      </c>
      <c r="U10" s="111">
        <f>IF(RES_hhdet_tes!U10=0,"",RES_hhdet_tes!U10/RES_hhdet_fec!U10)</f>
        <v>0.76709041852014781</v>
      </c>
      <c r="V10" s="111">
        <f>IF(RES_hhdet_tes!V10=0,"",RES_hhdet_tes!V10/RES_hhdet_fec!V10)</f>
        <v>0.77816648228868923</v>
      </c>
      <c r="W10" s="111">
        <f>IF(RES_hhdet_tes!W10=0,"",RES_hhdet_tes!W10/RES_hhdet_fec!W10)</f>
        <v>0.79170274065695612</v>
      </c>
      <c r="DA10" s="63" t="s">
        <v>1914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0.57097985043221422</v>
      </c>
      <c r="C11" s="111">
        <f>IF(RES_hhdet_tes!C11=0,"",RES_hhdet_tes!C11/RES_hhdet_fec!C11)</f>
        <v>0.57368557261152331</v>
      </c>
      <c r="D11" s="111">
        <f>IF(RES_hhdet_tes!D11=0,"",RES_hhdet_tes!D11/RES_hhdet_fec!D11)</f>
        <v>0.57703631326915583</v>
      </c>
      <c r="E11" s="111">
        <f>IF(RES_hhdet_tes!E11=0,"",RES_hhdet_tes!E11/RES_hhdet_fec!E11)</f>
        <v>0.58052702792642752</v>
      </c>
      <c r="F11" s="111">
        <f>IF(RES_hhdet_tes!F11=0,"",RES_hhdet_tes!F11/RES_hhdet_fec!F11)</f>
        <v>0.58459014601673109</v>
      </c>
      <c r="G11" s="111">
        <f>IF(RES_hhdet_tes!G11=0,"",RES_hhdet_tes!G11/RES_hhdet_fec!G11)</f>
        <v>0.58967775551455781</v>
      </c>
      <c r="H11" s="111">
        <f>IF(RES_hhdet_tes!H11=0,"",RES_hhdet_tes!H11/RES_hhdet_fec!H11)</f>
        <v>0.59547646091393547</v>
      </c>
      <c r="I11" s="111">
        <f>IF(RES_hhdet_tes!I11=0,"",RES_hhdet_tes!I11/RES_hhdet_fec!I11)</f>
        <v>0.59891799545046953</v>
      </c>
      <c r="J11" s="111">
        <f>IF(RES_hhdet_tes!J11=0,"",RES_hhdet_tes!J11/RES_hhdet_fec!J11)</f>
        <v>0.60065290994866816</v>
      </c>
      <c r="K11" s="111">
        <f>IF(RES_hhdet_tes!K11=0,"",RES_hhdet_tes!K11/RES_hhdet_fec!K11)</f>
        <v>0.60439171765124433</v>
      </c>
      <c r="L11" s="111">
        <f>IF(RES_hhdet_tes!L11=0,"",RES_hhdet_tes!L11/RES_hhdet_fec!L11)</f>
        <v>0.60839866561117473</v>
      </c>
      <c r="M11" s="111">
        <f>IF(RES_hhdet_tes!M11=0,"",RES_hhdet_tes!M11/RES_hhdet_fec!M11)</f>
        <v>0.61528541979553564</v>
      </c>
      <c r="N11" s="111">
        <f>IF(RES_hhdet_tes!N11=0,"",RES_hhdet_tes!N11/RES_hhdet_fec!N11)</f>
        <v>0.6251821956557907</v>
      </c>
      <c r="O11" s="111">
        <f>IF(RES_hhdet_tes!O11=0,"",RES_hhdet_tes!O11/RES_hhdet_fec!O11)</f>
        <v>0.64056085535829477</v>
      </c>
      <c r="P11" s="111">
        <f>IF(RES_hhdet_tes!P11=0,"",RES_hhdet_tes!P11/RES_hhdet_fec!P11)</f>
        <v>0.65645882158477942</v>
      </c>
      <c r="Q11" s="111">
        <f>IF(RES_hhdet_tes!Q11=0,"",RES_hhdet_tes!Q11/RES_hhdet_fec!Q11)</f>
        <v>0.67272587938501793</v>
      </c>
      <c r="R11" s="111">
        <f>IF(RES_hhdet_tes!R11=0,"",RES_hhdet_tes!R11/RES_hhdet_fec!R11)</f>
        <v>0.69117193284800693</v>
      </c>
      <c r="S11" s="111">
        <f>IF(RES_hhdet_tes!S11=0,"",RES_hhdet_tes!S11/RES_hhdet_fec!S11)</f>
        <v>0.70989167620645943</v>
      </c>
      <c r="T11" s="111">
        <f>IF(RES_hhdet_tes!T11=0,"",RES_hhdet_tes!T11/RES_hhdet_fec!T11)</f>
        <v>0.73231542878567701</v>
      </c>
      <c r="U11" s="111">
        <f>IF(RES_hhdet_tes!U11=0,"",RES_hhdet_tes!U11/RES_hhdet_fec!U11)</f>
        <v>0.75614505333877657</v>
      </c>
      <c r="V11" s="111">
        <f>IF(RES_hhdet_tes!V11=0,"",RES_hhdet_tes!V11/RES_hhdet_fec!V11)</f>
        <v>0.78065358844491728</v>
      </c>
      <c r="W11" s="111">
        <f>IF(RES_hhdet_tes!W11=0,"",RES_hhdet_tes!W11/RES_hhdet_fec!W11)</f>
        <v>0.80254399625380723</v>
      </c>
      <c r="DA11" s="63" t="s">
        <v>1915</v>
      </c>
    </row>
    <row r="12" spans="1:105" ht="12" customHeight="1" x14ac:dyDescent="0.25">
      <c r="A12" s="97" t="s">
        <v>123</v>
      </c>
      <c r="B12" s="111">
        <f>IF(RES_hhdet_tes!B12=0,"",RES_hhdet_tes!B12/RES_hhdet_fec!B12)</f>
        <v>0.63041588836274154</v>
      </c>
      <c r="C12" s="111">
        <f>IF(RES_hhdet_tes!C12=0,"",RES_hhdet_tes!C12/RES_hhdet_fec!C12)</f>
        <v>0.6301072716064291</v>
      </c>
      <c r="D12" s="111">
        <f>IF(RES_hhdet_tes!D12=0,"",RES_hhdet_tes!D12/RES_hhdet_fec!D12)</f>
        <v>0.63129031626438703</v>
      </c>
      <c r="E12" s="111">
        <f>IF(RES_hhdet_tes!E12=0,"",RES_hhdet_tes!E12/RES_hhdet_fec!E12)</f>
        <v>0.63115326036846131</v>
      </c>
      <c r="F12" s="111">
        <f>IF(RES_hhdet_tes!F12=0,"",RES_hhdet_tes!F12/RES_hhdet_fec!F12)</f>
        <v>0.65607415201896924</v>
      </c>
      <c r="G12" s="111">
        <f>IF(RES_hhdet_tes!G12=0,"",RES_hhdet_tes!G12/RES_hhdet_fec!G12)</f>
        <v>0.65786198581766953</v>
      </c>
      <c r="H12" s="111">
        <f>IF(RES_hhdet_tes!H12=0,"",RES_hhdet_tes!H12/RES_hhdet_fec!H12)</f>
        <v>0.65738798742120796</v>
      </c>
      <c r="I12" s="111">
        <f>IF(RES_hhdet_tes!I12=0,"",RES_hhdet_tes!I12/RES_hhdet_fec!I12)</f>
        <v>0.66094605597388523</v>
      </c>
      <c r="J12" s="111">
        <f>IF(RES_hhdet_tes!J12=0,"",RES_hhdet_tes!J12/RES_hhdet_fec!J12)</f>
        <v>0.66561232564037343</v>
      </c>
      <c r="K12" s="111">
        <f>IF(RES_hhdet_tes!K12=0,"",RES_hhdet_tes!K12/RES_hhdet_fec!K12)</f>
        <v>0.66951642087077679</v>
      </c>
      <c r="L12" s="111">
        <f>IF(RES_hhdet_tes!L12=0,"",RES_hhdet_tes!L12/RES_hhdet_fec!L12)</f>
        <v>0.67147211832171683</v>
      </c>
      <c r="M12" s="111">
        <f>IF(RES_hhdet_tes!M12=0,"",RES_hhdet_tes!M12/RES_hhdet_fec!M12)</f>
        <v>0.67556629205236707</v>
      </c>
      <c r="N12" s="111">
        <f>IF(RES_hhdet_tes!N12=0,"",RES_hhdet_tes!N12/RES_hhdet_fec!N12)</f>
        <v>0.67950679980869311</v>
      </c>
      <c r="O12" s="111">
        <f>IF(RES_hhdet_tes!O12=0,"",RES_hhdet_tes!O12/RES_hhdet_fec!O12)</f>
        <v>0.69859575606637314</v>
      </c>
      <c r="P12" s="111">
        <f>IF(RES_hhdet_tes!P12=0,"",RES_hhdet_tes!P12/RES_hhdet_fec!P12)</f>
        <v>0.71212679010981994</v>
      </c>
      <c r="Q12" s="111">
        <f>IF(RES_hhdet_tes!Q12=0,"",RES_hhdet_tes!Q12/RES_hhdet_fec!Q12)</f>
        <v>0.72435423160163215</v>
      </c>
      <c r="R12" s="111">
        <f>IF(RES_hhdet_tes!R12=0,"",RES_hhdet_tes!R12/RES_hhdet_fec!R12)</f>
        <v>0.75266012179107245</v>
      </c>
      <c r="S12" s="111">
        <f>IF(RES_hhdet_tes!S12=0,"",RES_hhdet_tes!S12/RES_hhdet_fec!S12)</f>
        <v>0.76912435725268724</v>
      </c>
      <c r="T12" s="111">
        <f>IF(RES_hhdet_tes!T12=0,"",RES_hhdet_tes!T12/RES_hhdet_fec!T12)</f>
        <v>0.78702138686674294</v>
      </c>
      <c r="U12" s="111">
        <f>IF(RES_hhdet_tes!U12=0,"",RES_hhdet_tes!U12/RES_hhdet_fec!U12)</f>
        <v>0.800219847809159</v>
      </c>
      <c r="V12" s="111">
        <f>IF(RES_hhdet_tes!V12=0,"",RES_hhdet_tes!V12/RES_hhdet_fec!V12)</f>
        <v>0.81463518496255516</v>
      </c>
      <c r="W12" s="111">
        <f>IF(RES_hhdet_tes!W12=0,"",RES_hhdet_tes!W12/RES_hhdet_fec!W12)</f>
        <v>0.83277504964539262</v>
      </c>
      <c r="DA12" s="63" t="s">
        <v>1916</v>
      </c>
    </row>
    <row r="13" spans="1:105" ht="12" customHeight="1" x14ac:dyDescent="0.25">
      <c r="A13" s="100" t="s">
        <v>50</v>
      </c>
      <c r="B13" s="112">
        <f>IF(RES_hhdet_tes!B13=0,"",RES_hhdet_tes!B13/RES_hhdet_fec!B13)</f>
        <v>0.57097985043221422</v>
      </c>
      <c r="C13" s="112">
        <f>IF(RES_hhdet_tes!C13=0,"",RES_hhdet_tes!C13/RES_hhdet_fec!C13)</f>
        <v>0.57097985043221411</v>
      </c>
      <c r="D13" s="112">
        <f>IF(RES_hhdet_tes!D13=0,"",RES_hhdet_tes!D13/RES_hhdet_fec!D13)</f>
        <v>0.57097985043221422</v>
      </c>
      <c r="E13" s="112">
        <f>IF(RES_hhdet_tes!E13=0,"",RES_hhdet_tes!E13/RES_hhdet_fec!E13)</f>
        <v>0.57097985043221422</v>
      </c>
      <c r="F13" s="112">
        <f>IF(RES_hhdet_tes!F13=0,"",RES_hhdet_tes!F13/RES_hhdet_fec!F13)</f>
        <v>0.59763356834205783</v>
      </c>
      <c r="G13" s="112">
        <f>IF(RES_hhdet_tes!G13=0,"",RES_hhdet_tes!G13/RES_hhdet_fec!G13)</f>
        <v>0.59898390682692004</v>
      </c>
      <c r="H13" s="112">
        <f>IF(RES_hhdet_tes!H13=0,"",RES_hhdet_tes!H13/RES_hhdet_fec!H13)</f>
        <v>0.60042235444818248</v>
      </c>
      <c r="I13" s="112">
        <f>IF(RES_hhdet_tes!I13=0,"",RES_hhdet_tes!I13/RES_hhdet_fec!I13)</f>
        <v>0.60351600034767361</v>
      </c>
      <c r="J13" s="112">
        <f>IF(RES_hhdet_tes!J13=0,"",RES_hhdet_tes!J13/RES_hhdet_fec!J13)</f>
        <v>0.60669735871612884</v>
      </c>
      <c r="K13" s="112">
        <f>IF(RES_hhdet_tes!K13=0,"",RES_hhdet_tes!K13/RES_hhdet_fec!K13)</f>
        <v>0.61066919147573939</v>
      </c>
      <c r="L13" s="112">
        <f>IF(RES_hhdet_tes!L13=0,"",RES_hhdet_tes!L13/RES_hhdet_fec!L13)</f>
        <v>0.61339938862826882</v>
      </c>
      <c r="M13" s="112">
        <f>IF(RES_hhdet_tes!M13=0,"",RES_hhdet_tes!M13/RES_hhdet_fec!M13)</f>
        <v>0.61881935239998365</v>
      </c>
      <c r="N13" s="112">
        <f>IF(RES_hhdet_tes!N13=0,"",RES_hhdet_tes!N13/RES_hhdet_fec!N13)</f>
        <v>0.62240502100465134</v>
      </c>
      <c r="O13" s="112">
        <f>IF(RES_hhdet_tes!O13=0,"",RES_hhdet_tes!O13/RES_hhdet_fec!O13)</f>
        <v>0.64292654056817178</v>
      </c>
      <c r="P13" s="112">
        <f>IF(RES_hhdet_tes!P13=0,"",RES_hhdet_tes!P13/RES_hhdet_fec!P13)</f>
        <v>0.65749667572082504</v>
      </c>
      <c r="Q13" s="112">
        <f>IF(RES_hhdet_tes!Q13=0,"",RES_hhdet_tes!Q13/RES_hhdet_fec!Q13)</f>
        <v>0.67025273204393632</v>
      </c>
      <c r="R13" s="112">
        <f>IF(RES_hhdet_tes!R13=0,"",RES_hhdet_tes!R13/RES_hhdet_fec!R13)</f>
        <v>0.70101397363096429</v>
      </c>
      <c r="S13" s="112">
        <f>IF(RES_hhdet_tes!S13=0,"",RES_hhdet_tes!S13/RES_hhdet_fec!S13)</f>
        <v>0.71933267078233154</v>
      </c>
      <c r="T13" s="112">
        <f>IF(RES_hhdet_tes!T13=0,"",RES_hhdet_tes!T13/RES_hhdet_fec!T13)</f>
        <v>0.73897039927305752</v>
      </c>
      <c r="U13" s="112">
        <f>IF(RES_hhdet_tes!U13=0,"",RES_hhdet_tes!U13/RES_hhdet_fec!U13)</f>
        <v>0.75364819853655585</v>
      </c>
      <c r="V13" s="112">
        <f>IF(RES_hhdet_tes!V13=0,"",RES_hhdet_tes!V13/RES_hhdet_fec!V13)</f>
        <v>0.77247241413232615</v>
      </c>
      <c r="W13" s="112">
        <f>IF(RES_hhdet_tes!W13=0,"",RES_hhdet_tes!W13/RES_hhdet_fec!W13)</f>
        <v>0.7941007227093092</v>
      </c>
      <c r="DA13" s="131" t="s">
        <v>1917</v>
      </c>
    </row>
    <row r="14" spans="1:105" ht="12" customHeight="1" x14ac:dyDescent="0.25">
      <c r="A14" s="103" t="s">
        <v>52</v>
      </c>
      <c r="B14" s="113">
        <f>IF(RES_hhdet_tes!B14=0,"",RES_hhdet_tes!B14/RES_hhdet_fec!B14)</f>
        <v>1</v>
      </c>
      <c r="C14" s="113">
        <f>IF(RES_hhdet_tes!C14=0,"",RES_hhdet_tes!C14/RES_hhdet_fec!C14)</f>
        <v>1</v>
      </c>
      <c r="D14" s="113">
        <f>IF(RES_hhdet_tes!D14=0,"",RES_hhdet_tes!D14/RES_hhdet_fec!D14)</f>
        <v>1</v>
      </c>
      <c r="E14" s="113">
        <f>IF(RES_hhdet_tes!E14=0,"",RES_hhdet_tes!E14/RES_hhdet_fec!E14)</f>
        <v>1</v>
      </c>
      <c r="F14" s="113">
        <f>IF(RES_hhdet_tes!F14=0,"",RES_hhdet_tes!F14/RES_hhdet_fec!F14)</f>
        <v>1</v>
      </c>
      <c r="G14" s="113">
        <f>IF(RES_hhdet_tes!G14=0,"",RES_hhdet_tes!G14/RES_hhdet_fec!G14)</f>
        <v>1</v>
      </c>
      <c r="H14" s="113">
        <f>IF(RES_hhdet_tes!H14=0,"",RES_hhdet_tes!H14/RES_hhdet_fec!H14)</f>
        <v>1</v>
      </c>
      <c r="I14" s="113">
        <f>IF(RES_hhdet_tes!I14=0,"",RES_hhdet_tes!I14/RES_hhdet_fec!I14)</f>
        <v>1</v>
      </c>
      <c r="J14" s="113">
        <f>IF(RES_hhdet_tes!J14=0,"",RES_hhdet_tes!J14/RES_hhdet_fec!J14)</f>
        <v>1</v>
      </c>
      <c r="K14" s="113">
        <f>IF(RES_hhdet_tes!K14=0,"",RES_hhdet_tes!K14/RES_hhdet_fec!K14)</f>
        <v>1</v>
      </c>
      <c r="L14" s="113">
        <f>IF(RES_hhdet_tes!L14=0,"",RES_hhdet_tes!L14/RES_hhdet_fec!L14)</f>
        <v>1</v>
      </c>
      <c r="M14" s="113">
        <f>IF(RES_hhdet_tes!M14=0,"",RES_hhdet_tes!M14/RES_hhdet_fec!M14)</f>
        <v>1</v>
      </c>
      <c r="N14" s="113">
        <f>IF(RES_hhdet_tes!N14=0,"",RES_hhdet_tes!N14/RES_hhdet_fec!N14)</f>
        <v>1</v>
      </c>
      <c r="O14" s="113">
        <f>IF(RES_hhdet_tes!O14=0,"",RES_hhdet_tes!O14/RES_hhdet_fec!O14)</f>
        <v>1</v>
      </c>
      <c r="P14" s="113">
        <f>IF(RES_hhdet_tes!P14=0,"",RES_hhdet_tes!P14/RES_hhdet_fec!P14)</f>
        <v>1</v>
      </c>
      <c r="Q14" s="113">
        <f>IF(RES_hhdet_tes!Q14=0,"",RES_hhdet_tes!Q14/RES_hhdet_fec!Q14)</f>
        <v>1</v>
      </c>
      <c r="R14" s="113">
        <f>IF(RES_hhdet_tes!R14=0,"",RES_hhdet_tes!R14/RES_hhdet_fec!R14)</f>
        <v>1</v>
      </c>
      <c r="S14" s="113">
        <f>IF(RES_hhdet_tes!S14=0,"",RES_hhdet_tes!S14/RES_hhdet_fec!S14)</f>
        <v>1</v>
      </c>
      <c r="T14" s="113">
        <f>IF(RES_hhdet_tes!T14=0,"",RES_hhdet_tes!T14/RES_hhdet_fec!T14)</f>
        <v>1</v>
      </c>
      <c r="U14" s="113">
        <f>IF(RES_hhdet_tes!U14=0,"",RES_hhdet_tes!U14/RES_hhdet_fec!U14)</f>
        <v>1</v>
      </c>
      <c r="V14" s="113">
        <f>IF(RES_hhdet_tes!V14=0,"",RES_hhdet_tes!V14/RES_hhdet_fec!V14)</f>
        <v>1</v>
      </c>
      <c r="W14" s="113">
        <f>IF(RES_hhdet_tes!W14=0,"",RES_hhdet_tes!W14/RES_hhdet_fec!W14)</f>
        <v>1</v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0.63968545298517998</v>
      </c>
      <c r="C15" s="112">
        <f>IF(RES_hhdet_tes!C15=0,"",RES_hhdet_tes!C15/RES_hhdet_fec!C15)</f>
        <v>0.64244070723395341</v>
      </c>
      <c r="D15" s="112">
        <f>IF(RES_hhdet_tes!D15=0,"",RES_hhdet_tes!D15/RES_hhdet_fec!D15)</f>
        <v>0.6455829420881033</v>
      </c>
      <c r="E15" s="112">
        <f>IF(RES_hhdet_tes!E15=0,"",RES_hhdet_tes!E15/RES_hhdet_fec!E15)</f>
        <v>0.64906306379447332</v>
      </c>
      <c r="F15" s="112">
        <f>IF(RES_hhdet_tes!F15=0,"",RES_hhdet_tes!F15/RES_hhdet_fec!F15)</f>
        <v>0.65346715616942053</v>
      </c>
      <c r="G15" s="112">
        <f>IF(RES_hhdet_tes!G15=0,"",RES_hhdet_tes!G15/RES_hhdet_fec!G15)</f>
        <v>0.65866384147077217</v>
      </c>
      <c r="H15" s="112">
        <f>IF(RES_hhdet_tes!H15=0,"",RES_hhdet_tes!H15/RES_hhdet_fec!H15)</f>
        <v>0.66474496324658405</v>
      </c>
      <c r="I15" s="112">
        <f>IF(RES_hhdet_tes!I15=0,"",RES_hhdet_tes!I15/RES_hhdet_fec!I15)</f>
        <v>0.66761137493507472</v>
      </c>
      <c r="J15" s="112">
        <f>IF(RES_hhdet_tes!J15=0,"",RES_hhdet_tes!J15/RES_hhdet_fec!J15)</f>
        <v>0.66797524719033685</v>
      </c>
      <c r="K15" s="112">
        <f>IF(RES_hhdet_tes!K15=0,"",RES_hhdet_tes!K15/RES_hhdet_fec!K15)</f>
        <v>0.66891255765068602</v>
      </c>
      <c r="L15" s="112">
        <f>IF(RES_hhdet_tes!L15=0,"",RES_hhdet_tes!L15/RES_hhdet_fec!L15)</f>
        <v>0.66956953092155025</v>
      </c>
      <c r="M15" s="112">
        <f>IF(RES_hhdet_tes!M15=0,"",RES_hhdet_tes!M15/RES_hhdet_fec!M15)</f>
        <v>0.67385727315289379</v>
      </c>
      <c r="N15" s="112">
        <f>IF(RES_hhdet_tes!N15=0,"",RES_hhdet_tes!N15/RES_hhdet_fec!N15)</f>
        <v>0.68112166049173883</v>
      </c>
      <c r="O15" s="112">
        <f>IF(RES_hhdet_tes!O15=0,"",RES_hhdet_tes!O15/RES_hhdet_fec!O15)</f>
        <v>0.68741006065136356</v>
      </c>
      <c r="P15" s="112">
        <f>IF(RES_hhdet_tes!P15=0,"",RES_hhdet_tes!P15/RES_hhdet_fec!P15)</f>
        <v>0.69219316117641261</v>
      </c>
      <c r="Q15" s="112">
        <f>IF(RES_hhdet_tes!Q15=0,"",RES_hhdet_tes!Q15/RES_hhdet_fec!Q15)</f>
        <v>0.69361341622479133</v>
      </c>
      <c r="R15" s="112">
        <f>IF(RES_hhdet_tes!R15=0,"",RES_hhdet_tes!R15/RES_hhdet_fec!R15)</f>
        <v>0.69514297055163365</v>
      </c>
      <c r="S15" s="112">
        <f>IF(RES_hhdet_tes!S15=0,"",RES_hhdet_tes!S15/RES_hhdet_fec!S15)</f>
        <v>0.69927368777674437</v>
      </c>
      <c r="T15" s="112">
        <f>IF(RES_hhdet_tes!T15=0,"",RES_hhdet_tes!T15/RES_hhdet_fec!T15)</f>
        <v>0.70803142677368391</v>
      </c>
      <c r="U15" s="112">
        <f>IF(RES_hhdet_tes!U15=0,"",RES_hhdet_tes!U15/RES_hhdet_fec!U15)</f>
        <v>0.73122424251721463</v>
      </c>
      <c r="V15" s="112">
        <f>IF(RES_hhdet_tes!V15=0,"",RES_hhdet_tes!V15/RES_hhdet_fec!V15)</f>
        <v>0.75671543866789948</v>
      </c>
      <c r="W15" s="112">
        <f>IF(RES_hhdet_tes!W15=0,"",RES_hhdet_tes!W15/RES_hhdet_fec!W15)</f>
        <v>0.7704488587133439</v>
      </c>
      <c r="DA15" s="131" t="s">
        <v>1919</v>
      </c>
    </row>
    <row r="16" spans="1:105" ht="12" customHeight="1" x14ac:dyDescent="0.25">
      <c r="A16" s="107" t="s">
        <v>121</v>
      </c>
      <c r="B16" s="113">
        <f>IF(RES_hhdet_tes!B16=0,"",RES_hhdet_tes!B16/RES_hhdet_fec!B16)</f>
        <v>0.69469359141310127</v>
      </c>
      <c r="C16" s="113">
        <f>IF(RES_hhdet_tes!C16=0,"",RES_hhdet_tes!C16/RES_hhdet_fec!C16)</f>
        <v>0.69745875868518159</v>
      </c>
      <c r="D16" s="113">
        <f>IF(RES_hhdet_tes!D16=0,"",RES_hhdet_tes!D16/RES_hhdet_fec!D16)</f>
        <v>0.70573440603181914</v>
      </c>
      <c r="E16" s="113">
        <f>IF(RES_hhdet_tes!E16=0,"",RES_hhdet_tes!E16/RES_hhdet_fec!E16)</f>
        <v>0.71046928417560373</v>
      </c>
      <c r="F16" s="113">
        <f>IF(RES_hhdet_tes!F16=0,"",RES_hhdet_tes!F16/RES_hhdet_fec!F16)</f>
        <v>0.71416661829202377</v>
      </c>
      <c r="G16" s="113">
        <f>IF(RES_hhdet_tes!G16=0,"",RES_hhdet_tes!G16/RES_hhdet_fec!G16)</f>
        <v>0.71884116090190209</v>
      </c>
      <c r="H16" s="113">
        <f>IF(RES_hhdet_tes!H16=0,"",RES_hhdet_tes!H16/RES_hhdet_fec!H16)</f>
        <v>0.71956369818855448</v>
      </c>
      <c r="I16" s="113">
        <f>IF(RES_hhdet_tes!I16=0,"",RES_hhdet_tes!I16/RES_hhdet_fec!I16)</f>
        <v>0.72267502754796775</v>
      </c>
      <c r="J16" s="113">
        <f>IF(RES_hhdet_tes!J16=0,"",RES_hhdet_tes!J16/RES_hhdet_fec!J16)</f>
        <v>0.72591977601087954</v>
      </c>
      <c r="K16" s="113">
        <f>IF(RES_hhdet_tes!K16=0,"",RES_hhdet_tes!K16/RES_hhdet_fec!K16)</f>
        <v>0.72789492496472386</v>
      </c>
      <c r="L16" s="113">
        <f>IF(RES_hhdet_tes!L16=0,"",RES_hhdet_tes!L16/RES_hhdet_fec!L16)</f>
        <v>0.72853121776873142</v>
      </c>
      <c r="M16" s="113">
        <f>IF(RES_hhdet_tes!M16=0,"",RES_hhdet_tes!M16/RES_hhdet_fec!M16)</f>
        <v>0.72921153956632578</v>
      </c>
      <c r="N16" s="113">
        <f>IF(RES_hhdet_tes!N16=0,"",RES_hhdet_tes!N16/RES_hhdet_fec!N16)</f>
        <v>0.73179039297510595</v>
      </c>
      <c r="O16" s="113">
        <f>IF(RES_hhdet_tes!O16=0,"",RES_hhdet_tes!O16/RES_hhdet_fec!O16)</f>
        <v>0.73681951892886655</v>
      </c>
      <c r="P16" s="113">
        <f>IF(RES_hhdet_tes!P16=0,"",RES_hhdet_tes!P16/RES_hhdet_fec!P16)</f>
        <v>0.74289891441875278</v>
      </c>
      <c r="Q16" s="113">
        <f>IF(RES_hhdet_tes!Q16=0,"",RES_hhdet_tes!Q16/RES_hhdet_fec!Q16)</f>
        <v>0.74993362348232995</v>
      </c>
      <c r="R16" s="113">
        <f>IF(RES_hhdet_tes!R16=0,"",RES_hhdet_tes!R16/RES_hhdet_fec!R16)</f>
        <v>0.75735882134435129</v>
      </c>
      <c r="S16" s="113">
        <f>IF(RES_hhdet_tes!S16=0,"",RES_hhdet_tes!S16/RES_hhdet_fec!S16)</f>
        <v>0.76521326730498118</v>
      </c>
      <c r="T16" s="113">
        <f>IF(RES_hhdet_tes!T16=0,"",RES_hhdet_tes!T16/RES_hhdet_fec!T16)</f>
        <v>0.77459503551555664</v>
      </c>
      <c r="U16" s="113">
        <f>IF(RES_hhdet_tes!U16=0,"",RES_hhdet_tes!U16/RES_hhdet_fec!U16)</f>
        <v>0.78396212320944914</v>
      </c>
      <c r="V16" s="113">
        <f>IF(RES_hhdet_tes!V16=0,"",RES_hhdet_tes!V16/RES_hhdet_fec!V16)</f>
        <v>0.79210878504614013</v>
      </c>
      <c r="W16" s="113">
        <f>IF(RES_hhdet_tes!W16=0,"",RES_hhdet_tes!W16/RES_hhdet_fec!W16)</f>
        <v>0.80402683874152936</v>
      </c>
      <c r="DA16" s="132" t="s">
        <v>1920</v>
      </c>
    </row>
    <row r="17" spans="1:105" ht="12" customHeight="1" x14ac:dyDescent="0.25">
      <c r="A17" s="108" t="s">
        <v>53</v>
      </c>
      <c r="B17" s="111">
        <f>IF(RES_hhdet_tes!B17=0,"",RES_hhdet_tes!B17/RES_hhdet_fec!B17)</f>
        <v>0.63968545298517998</v>
      </c>
      <c r="C17" s="111">
        <f>IF(RES_hhdet_tes!C17=0,"",RES_hhdet_tes!C17/RES_hhdet_fec!C17)</f>
        <v>0.64299733634967349</v>
      </c>
      <c r="D17" s="111">
        <f>IF(RES_hhdet_tes!D17=0,"",RES_hhdet_tes!D17/RES_hhdet_fec!D17)</f>
        <v>0.65086244211724475</v>
      </c>
      <c r="E17" s="111">
        <f>IF(RES_hhdet_tes!E17=0,"",RES_hhdet_tes!E17/RES_hhdet_fec!E17)</f>
        <v>0.65615729424023572</v>
      </c>
      <c r="F17" s="111">
        <f>IF(RES_hhdet_tes!F17=0,"",RES_hhdet_tes!F17/RES_hhdet_fec!F17)</f>
        <v>0.66047634571846003</v>
      </c>
      <c r="G17" s="111">
        <f>IF(RES_hhdet_tes!G17=0,"",RES_hhdet_tes!G17/RES_hhdet_fec!G17)</f>
        <v>0.66514609318474205</v>
      </c>
      <c r="H17" s="111">
        <f>IF(RES_hhdet_tes!H17=0,"",RES_hhdet_tes!H17/RES_hhdet_fec!H17)</f>
        <v>0.66769570130924227</v>
      </c>
      <c r="I17" s="111">
        <f>IF(RES_hhdet_tes!I17=0,"",RES_hhdet_tes!I17/RES_hhdet_fec!I17)</f>
        <v>0.67049505173191337</v>
      </c>
      <c r="J17" s="111">
        <f>IF(RES_hhdet_tes!J17=0,"",RES_hhdet_tes!J17/RES_hhdet_fec!J17)</f>
        <v>0.6724242615583863</v>
      </c>
      <c r="K17" s="111">
        <f>IF(RES_hhdet_tes!K17=0,"",RES_hhdet_tes!K17/RES_hhdet_fec!K17)</f>
        <v>0.67439798663234984</v>
      </c>
      <c r="L17" s="111">
        <f>IF(RES_hhdet_tes!L17=0,"",RES_hhdet_tes!L17/RES_hhdet_fec!L17)</f>
        <v>0.67569256456912818</v>
      </c>
      <c r="M17" s="111">
        <f>IF(RES_hhdet_tes!M17=0,"",RES_hhdet_tes!M17/RES_hhdet_fec!M17)</f>
        <v>0.67739661076915847</v>
      </c>
      <c r="N17" s="111">
        <f>IF(RES_hhdet_tes!N17=0,"",RES_hhdet_tes!N17/RES_hhdet_fec!N17)</f>
        <v>0.67963681306810575</v>
      </c>
      <c r="O17" s="111">
        <f>IF(RES_hhdet_tes!O17=0,"",RES_hhdet_tes!O17/RES_hhdet_fec!O17)</f>
        <v>0.68502650282056343</v>
      </c>
      <c r="P17" s="111">
        <f>IF(RES_hhdet_tes!P17=0,"",RES_hhdet_tes!P17/RES_hhdet_fec!P17)</f>
        <v>0.69165435804728215</v>
      </c>
      <c r="Q17" s="111">
        <f>IF(RES_hhdet_tes!Q17=0,"",RES_hhdet_tes!Q17/RES_hhdet_fec!Q17)</f>
        <v>0.69887233592611298</v>
      </c>
      <c r="R17" s="111">
        <f>IF(RES_hhdet_tes!R17=0,"",RES_hhdet_tes!R17/RES_hhdet_fec!R17)</f>
        <v>0.70628549748469838</v>
      </c>
      <c r="S17" s="111">
        <f>IF(RES_hhdet_tes!S17=0,"",RES_hhdet_tes!S17/RES_hhdet_fec!S17)</f>
        <v>0.71486474110164244</v>
      </c>
      <c r="T17" s="111">
        <f>IF(RES_hhdet_tes!T17=0,"",RES_hhdet_tes!T17/RES_hhdet_fec!T17)</f>
        <v>0.72473275020704964</v>
      </c>
      <c r="U17" s="111">
        <f>IF(RES_hhdet_tes!U17=0,"",RES_hhdet_tes!U17/RES_hhdet_fec!U17)</f>
        <v>0.73487013311612503</v>
      </c>
      <c r="V17" s="111">
        <f>IF(RES_hhdet_tes!V17=0,"",RES_hhdet_tes!V17/RES_hhdet_fec!V17)</f>
        <v>0.74638017033920578</v>
      </c>
      <c r="W17" s="111">
        <f>IF(RES_hhdet_tes!W17=0,"",RES_hhdet_tes!W17/RES_hhdet_fec!W17)</f>
        <v>0.76068105268993202</v>
      </c>
      <c r="DA17" s="63" t="s">
        <v>1921</v>
      </c>
    </row>
    <row r="18" spans="1:105" ht="12" customHeight="1" x14ac:dyDescent="0.25">
      <c r="A18" s="108" t="s">
        <v>52</v>
      </c>
      <c r="B18" s="111">
        <f>IF(RES_hhdet_tes!B18=0,"",RES_hhdet_tes!B18/RES_hhdet_fec!B18)</f>
        <v>1</v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0.73561521635759575</v>
      </c>
      <c r="C19" s="124">
        <f>IF(RES_hhdet_tes!C19=0,"",RES_hhdet_tes!C19/RES_hhdet_fec!C19)</f>
        <v>0.73734186584992634</v>
      </c>
      <c r="D19" s="124">
        <f>IF(RES_hhdet_tes!D19=0,"",RES_hhdet_tes!D19/RES_hhdet_fec!D19)</f>
        <v>0.73943181751374776</v>
      </c>
      <c r="E19" s="124">
        <f>IF(RES_hhdet_tes!E19=0,"",RES_hhdet_tes!E19/RES_hhdet_fec!E19)</f>
        <v>0.74179369745261881</v>
      </c>
      <c r="F19" s="124">
        <f>IF(RES_hhdet_tes!F19=0,"",RES_hhdet_tes!F19/RES_hhdet_fec!F19)</f>
        <v>0.74490958371280203</v>
      </c>
      <c r="G19" s="124">
        <f>IF(RES_hhdet_tes!G19=0,"",RES_hhdet_tes!G19/RES_hhdet_fec!G19)</f>
        <v>0.74863617716044462</v>
      </c>
      <c r="H19" s="124">
        <f>IF(RES_hhdet_tes!H19=0,"",RES_hhdet_tes!H19/RES_hhdet_fec!H19)</f>
        <v>0.75310104399934275</v>
      </c>
      <c r="I19" s="124">
        <f>IF(RES_hhdet_tes!I19=0,"",RES_hhdet_tes!I19/RES_hhdet_fec!I19)</f>
        <v>0.75561060136465374</v>
      </c>
      <c r="J19" s="124">
        <f>IF(RES_hhdet_tes!J19=0,"",RES_hhdet_tes!J19/RES_hhdet_fec!J19)</f>
        <v>0.75682860522407724</v>
      </c>
      <c r="K19" s="124">
        <f>IF(RES_hhdet_tes!K19=0,"",RES_hhdet_tes!K19/RES_hhdet_fec!K19)</f>
        <v>0.75878778789886636</v>
      </c>
      <c r="L19" s="124">
        <f>IF(RES_hhdet_tes!L19=0,"",RES_hhdet_tes!L19/RES_hhdet_fec!L19)</f>
        <v>0.76035439855755194</v>
      </c>
      <c r="M19" s="124">
        <f>IF(RES_hhdet_tes!M19=0,"",RES_hhdet_tes!M19/RES_hhdet_fec!M19)</f>
        <v>0.76253309648454104</v>
      </c>
      <c r="N19" s="124">
        <f>IF(RES_hhdet_tes!N19=0,"",RES_hhdet_tes!N19/RES_hhdet_fec!N19)</f>
        <v>0.76543741422042189</v>
      </c>
      <c r="O19" s="124">
        <f>IF(RES_hhdet_tes!O19=0,"",RES_hhdet_tes!O19/RES_hhdet_fec!O19)</f>
        <v>0.76873904285263628</v>
      </c>
      <c r="P19" s="124">
        <f>IF(RES_hhdet_tes!P19=0,"",RES_hhdet_tes!P19/RES_hhdet_fec!P19)</f>
        <v>0.77175192259616943</v>
      </c>
      <c r="Q19" s="124">
        <f>IF(RES_hhdet_tes!Q19=0,"",RES_hhdet_tes!Q19/RES_hhdet_fec!Q19)</f>
        <v>0.77526433553999485</v>
      </c>
      <c r="R19" s="124">
        <f>IF(RES_hhdet_tes!R19=0,"",RES_hhdet_tes!R19/RES_hhdet_fec!R19)</f>
        <v>0.77881218793880591</v>
      </c>
      <c r="S19" s="124">
        <f>IF(RES_hhdet_tes!S19=0,"",RES_hhdet_tes!S19/RES_hhdet_fec!S19)</f>
        <v>0.78472911420700553</v>
      </c>
      <c r="T19" s="124">
        <f>IF(RES_hhdet_tes!T19=0,"",RES_hhdet_tes!T19/RES_hhdet_fec!T19)</f>
        <v>0.79358624197898153</v>
      </c>
      <c r="U19" s="124">
        <f>IF(RES_hhdet_tes!U19=0,"",RES_hhdet_tes!U19/RES_hhdet_fec!U19)</f>
        <v>0.80673618197148267</v>
      </c>
      <c r="V19" s="124">
        <f>IF(RES_hhdet_tes!V19=0,"",RES_hhdet_tes!V19/RES_hhdet_fec!V19)</f>
        <v>0.82229532317754694</v>
      </c>
      <c r="W19" s="124">
        <f>IF(RES_hhdet_tes!W19=0,"",RES_hhdet_tes!W19/RES_hhdet_fec!W19)</f>
        <v>0.83928638208159312</v>
      </c>
      <c r="DA19" s="130" t="s">
        <v>1923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DA20" s="63" t="s">
        <v>1924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0.58522081035549944</v>
      </c>
      <c r="C21" s="111">
        <f>IF(RES_hhdet_tes!C21=0,"",RES_hhdet_tes!C21/RES_hhdet_fec!C21)</f>
        <v>0.58596931570026634</v>
      </c>
      <c r="D21" s="111">
        <f>IF(RES_hhdet_tes!D21=0,"",RES_hhdet_tes!D21/RES_hhdet_fec!D21)</f>
        <v>0.58693226937133713</v>
      </c>
      <c r="E21" s="111">
        <f>IF(RES_hhdet_tes!E21=0,"",RES_hhdet_tes!E21/RES_hhdet_fec!E21)</f>
        <v>0.58808730183387459</v>
      </c>
      <c r="F21" s="111">
        <f>IF(RES_hhdet_tes!F21=0,"",RES_hhdet_tes!F21/RES_hhdet_fec!F21)</f>
        <v>0.58967568588949759</v>
      </c>
      <c r="G21" s="111">
        <f>IF(RES_hhdet_tes!G21=0,"",RES_hhdet_tes!G21/RES_hhdet_fec!G21)</f>
        <v>0.59159041158659109</v>
      </c>
      <c r="H21" s="111">
        <f>IF(RES_hhdet_tes!H21=0,"",RES_hhdet_tes!H21/RES_hhdet_fec!H21)</f>
        <v>0.59385230132306599</v>
      </c>
      <c r="I21" s="111">
        <f>IF(RES_hhdet_tes!I21=0,"",RES_hhdet_tes!I21/RES_hhdet_fec!I21)</f>
        <v>0.59501533199702883</v>
      </c>
      <c r="J21" s="111">
        <f>IF(RES_hhdet_tes!J21=0,"",RES_hhdet_tes!J21/RES_hhdet_fec!J21)</f>
        <v>0.5955369353911415</v>
      </c>
      <c r="K21" s="111">
        <f>IF(RES_hhdet_tes!K21=0,"",RES_hhdet_tes!K21/RES_hhdet_fec!K21)</f>
        <v>0.59629833835419888</v>
      </c>
      <c r="L21" s="111">
        <f>IF(RES_hhdet_tes!L21=0,"",RES_hhdet_tes!L21/RES_hhdet_fec!L21)</f>
        <v>0.59712629165712294</v>
      </c>
      <c r="M21" s="111">
        <f>IF(RES_hhdet_tes!M21=0,"",RES_hhdet_tes!M21/RES_hhdet_fec!M21)</f>
        <v>0.59806188990771769</v>
      </c>
      <c r="N21" s="111">
        <f>IF(RES_hhdet_tes!N21=0,"",RES_hhdet_tes!N21/RES_hhdet_fec!N21)</f>
        <v>0.59882254522732314</v>
      </c>
      <c r="O21" s="111">
        <f>IF(RES_hhdet_tes!O21=0,"",RES_hhdet_tes!O21/RES_hhdet_fec!O21)</f>
        <v>0.59934774086795251</v>
      </c>
      <c r="P21" s="111">
        <f>IF(RES_hhdet_tes!P21=0,"",RES_hhdet_tes!P21/RES_hhdet_fec!P21)</f>
        <v>0.59955479322739047</v>
      </c>
      <c r="Q21" s="111">
        <f>IF(RES_hhdet_tes!Q21=0,"",RES_hhdet_tes!Q21/RES_hhdet_fec!Q21)</f>
        <v>0.59970161904938313</v>
      </c>
      <c r="R21" s="111">
        <f>IF(RES_hhdet_tes!R21=0,"",RES_hhdet_tes!R21/RES_hhdet_fec!R21)</f>
        <v>0.60016464653056367</v>
      </c>
      <c r="S21" s="111">
        <f>IF(RES_hhdet_tes!S21=0,"",RES_hhdet_tes!S21/RES_hhdet_fec!S21)</f>
        <v>0.6010397717334629</v>
      </c>
      <c r="T21" s="111">
        <f>IF(RES_hhdet_tes!T21=0,"",RES_hhdet_tes!T21/RES_hhdet_fec!T21)</f>
        <v>0.60245554227948561</v>
      </c>
      <c r="U21" s="111">
        <f>IF(RES_hhdet_tes!U21=0,"",RES_hhdet_tes!U21/RES_hhdet_fec!U21)</f>
        <v>0.60488724653762072</v>
      </c>
      <c r="V21" s="111">
        <f>IF(RES_hhdet_tes!V21=0,"",RES_hhdet_tes!V21/RES_hhdet_fec!V21)</f>
        <v>0.60805110189527711</v>
      </c>
      <c r="W21" s="111">
        <f>IF(RES_hhdet_tes!W21=0,"",RES_hhdet_tes!W21/RES_hhdet_fec!W21)</f>
        <v>0.61214322016471656</v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0.73845443591919402</v>
      </c>
      <c r="C22" s="45">
        <f>IF(RES_hhdet_tes!C22=0,"",RES_hhdet_tes!C22/RES_hhdet_fec!C22)</f>
        <v>0.74017847566857964</v>
      </c>
      <c r="D22" s="45">
        <f>IF(RES_hhdet_tes!D22=0,"",RES_hhdet_tes!D22/RES_hhdet_fec!D22)</f>
        <v>0.74226229354918338</v>
      </c>
      <c r="E22" s="45">
        <f>IF(RES_hhdet_tes!E22=0,"",RES_hhdet_tes!E22/RES_hhdet_fec!E22)</f>
        <v>0.74464189945591841</v>
      </c>
      <c r="F22" s="45">
        <f>IF(RES_hhdet_tes!F22=0,"",RES_hhdet_tes!F22/RES_hhdet_fec!F22)</f>
        <v>0.74774675263726398</v>
      </c>
      <c r="G22" s="45">
        <f>IF(RES_hhdet_tes!G22=0,"",RES_hhdet_tes!G22/RES_hhdet_fec!G22)</f>
        <v>0.75160427863849455</v>
      </c>
      <c r="H22" s="45">
        <f>IF(RES_hhdet_tes!H22=0,"",RES_hhdet_tes!H22/RES_hhdet_fec!H22)</f>
        <v>0.75612083205033676</v>
      </c>
      <c r="I22" s="45">
        <f>IF(RES_hhdet_tes!I22=0,"",RES_hhdet_tes!I22/RES_hhdet_fec!I22)</f>
        <v>0.75859394539079616</v>
      </c>
      <c r="J22" s="45">
        <f>IF(RES_hhdet_tes!J22=0,"",RES_hhdet_tes!J22/RES_hhdet_fec!J22)</f>
        <v>0.75981122271094104</v>
      </c>
      <c r="K22" s="45">
        <f>IF(RES_hhdet_tes!K22=0,"",RES_hhdet_tes!K22/RES_hhdet_fec!K22)</f>
        <v>0.76161897990409833</v>
      </c>
      <c r="L22" s="45">
        <f>IF(RES_hhdet_tes!L22=0,"",RES_hhdet_tes!L22/RES_hhdet_fec!L22)</f>
        <v>0.7633627946964161</v>
      </c>
      <c r="M22" s="45">
        <f>IF(RES_hhdet_tes!M22=0,"",RES_hhdet_tes!M22/RES_hhdet_fec!M22)</f>
        <v>0.76569365032354653</v>
      </c>
      <c r="N22" s="45">
        <f>IF(RES_hhdet_tes!N22=0,"",RES_hhdet_tes!N22/RES_hhdet_fec!N22)</f>
        <v>0.76873126716762785</v>
      </c>
      <c r="O22" s="45">
        <f>IF(RES_hhdet_tes!O22=0,"",RES_hhdet_tes!O22/RES_hhdet_fec!O22)</f>
        <v>0.77237512788025475</v>
      </c>
      <c r="P22" s="45">
        <f>IF(RES_hhdet_tes!P22=0,"",RES_hhdet_tes!P22/RES_hhdet_fec!P22)</f>
        <v>0.77524070555140379</v>
      </c>
      <c r="Q22" s="45">
        <f>IF(RES_hhdet_tes!Q22=0,"",RES_hhdet_tes!Q22/RES_hhdet_fec!Q22)</f>
        <v>0.77865715200291907</v>
      </c>
      <c r="R22" s="45">
        <f>IF(RES_hhdet_tes!R22=0,"",RES_hhdet_tes!R22/RES_hhdet_fec!R22)</f>
        <v>0.78315685449391415</v>
      </c>
      <c r="S22" s="45">
        <f>IF(RES_hhdet_tes!S22=0,"",RES_hhdet_tes!S22/RES_hhdet_fec!S22)</f>
        <v>0.78933902675980738</v>
      </c>
      <c r="T22" s="45">
        <f>IF(RES_hhdet_tes!T22=0,"",RES_hhdet_tes!T22/RES_hhdet_fec!T22)</f>
        <v>0.79863592810282935</v>
      </c>
      <c r="U22" s="45">
        <f>IF(RES_hhdet_tes!U22=0,"",RES_hhdet_tes!U22/RES_hhdet_fec!U22)</f>
        <v>0.81188885947759792</v>
      </c>
      <c r="V22" s="45">
        <f>IF(RES_hhdet_tes!V22=0,"",RES_hhdet_tes!V22/RES_hhdet_fec!V22)</f>
        <v>0.82800570540636154</v>
      </c>
      <c r="W22" s="45">
        <f>IF(RES_hhdet_tes!W22=0,"",RES_hhdet_tes!W22/RES_hhdet_fec!W22)</f>
        <v>0.84453520837794938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0.50344276805245536</v>
      </c>
      <c r="C24" s="119">
        <f>IF(RES_hhdet_tes!C24=0,"",RES_hhdet_tes!C24/RES_hhdet_fec!C24)</f>
        <v>0.50429787935543324</v>
      </c>
      <c r="D24" s="119">
        <f>IF(RES_hhdet_tes!D24=0,"",RES_hhdet_tes!D24/RES_hhdet_fec!D24)</f>
        <v>0.50535625657042749</v>
      </c>
      <c r="E24" s="119">
        <f>IF(RES_hhdet_tes!E24=0,"",RES_hhdet_tes!E24/RES_hhdet_fec!E24)</f>
        <v>0.50631640357802132</v>
      </c>
      <c r="F24" s="119">
        <f>IF(RES_hhdet_tes!F24=0,"",RES_hhdet_tes!F24/RES_hhdet_fec!F24)</f>
        <v>0.51039754222030553</v>
      </c>
      <c r="G24" s="119">
        <f>IF(RES_hhdet_tes!G24=0,"",RES_hhdet_tes!G24/RES_hhdet_fec!G24)</f>
        <v>0.5145513605919817</v>
      </c>
      <c r="H24" s="119">
        <f>IF(RES_hhdet_tes!H24=0,"",RES_hhdet_tes!H24/RES_hhdet_fec!H24)</f>
        <v>0.52124338173898055</v>
      </c>
      <c r="I24" s="119">
        <f>IF(RES_hhdet_tes!I24=0,"",RES_hhdet_tes!I24/RES_hhdet_fec!I24)</f>
        <v>0.52616150377460835</v>
      </c>
      <c r="J24" s="119">
        <f>IF(RES_hhdet_tes!J24=0,"",RES_hhdet_tes!J24/RES_hhdet_fec!J24)</f>
        <v>0.53446340543492021</v>
      </c>
      <c r="K24" s="119">
        <f>IF(RES_hhdet_tes!K24=0,"",RES_hhdet_tes!K24/RES_hhdet_fec!K24)</f>
        <v>0.55175323078708693</v>
      </c>
      <c r="L24" s="119">
        <f>IF(RES_hhdet_tes!L24=0,"",RES_hhdet_tes!L24/RES_hhdet_fec!L24)</f>
        <v>0.5610159933469524</v>
      </c>
      <c r="M24" s="119">
        <f>IF(RES_hhdet_tes!M24=0,"",RES_hhdet_tes!M24/RES_hhdet_fec!M24)</f>
        <v>0.58353067419320259</v>
      </c>
      <c r="N24" s="119">
        <f>IF(RES_hhdet_tes!N24=0,"",RES_hhdet_tes!N24/RES_hhdet_fec!N24)</f>
        <v>0.61026942519896277</v>
      </c>
      <c r="O24" s="119">
        <f>IF(RES_hhdet_tes!O24=0,"",RES_hhdet_tes!O24/RES_hhdet_fec!O24)</f>
        <v>0.63358010027697664</v>
      </c>
      <c r="P24" s="119">
        <f>IF(RES_hhdet_tes!P24=0,"",RES_hhdet_tes!P24/RES_hhdet_fec!P24)</f>
        <v>0.64523046525129202</v>
      </c>
      <c r="Q24" s="119">
        <f>IF(RES_hhdet_tes!Q24=0,"",RES_hhdet_tes!Q24/RES_hhdet_fec!Q24)</f>
        <v>0.65566407461117127</v>
      </c>
      <c r="R24" s="119">
        <f>IF(RES_hhdet_tes!R24=0,"",RES_hhdet_tes!R24/RES_hhdet_fec!R24)</f>
        <v>0.66746346894608743</v>
      </c>
      <c r="S24" s="119">
        <f>IF(RES_hhdet_tes!S24=0,"",RES_hhdet_tes!S24/RES_hhdet_fec!S24)</f>
        <v>0.68109273382931512</v>
      </c>
      <c r="T24" s="119">
        <f>IF(RES_hhdet_tes!T24=0,"",RES_hhdet_tes!T24/RES_hhdet_fec!T24)</f>
        <v>0.69062551170143816</v>
      </c>
      <c r="U24" s="119">
        <f>IF(RES_hhdet_tes!U24=0,"",RES_hhdet_tes!U24/RES_hhdet_fec!U24)</f>
        <v>0.69948357757222479</v>
      </c>
      <c r="V24" s="119">
        <f>IF(RES_hhdet_tes!V24=0,"",RES_hhdet_tes!V24/RES_hhdet_fec!V24)</f>
        <v>0.70677788646322925</v>
      </c>
      <c r="W24" s="119">
        <f>IF(RES_hhdet_tes!W24=0,"",RES_hhdet_tes!W24/RES_hhdet_fec!W24)</f>
        <v>0.71544009375526263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0.4768972243817225</v>
      </c>
      <c r="C25" s="124">
        <f>IF(RES_hhdet_tes!C25=0,"",RES_hhdet_tes!C25/RES_hhdet_fec!C25)</f>
        <v>0.47919340221294182</v>
      </c>
      <c r="D25" s="124">
        <f>IF(RES_hhdet_tes!D25=0,"",RES_hhdet_tes!D25/RES_hhdet_fec!D25)</f>
        <v>0.4801342401580222</v>
      </c>
      <c r="E25" s="124">
        <f>IF(RES_hhdet_tes!E25=0,"",RES_hhdet_tes!E25/RES_hhdet_fec!E25)</f>
        <v>0.48204898563883269</v>
      </c>
      <c r="F25" s="124">
        <f>IF(RES_hhdet_tes!F25=0,"",RES_hhdet_tes!F25/RES_hhdet_fec!F25)</f>
        <v>0.4863454379287202</v>
      </c>
      <c r="G25" s="124">
        <f>IF(RES_hhdet_tes!G25=0,"",RES_hhdet_tes!G25/RES_hhdet_fec!G25)</f>
        <v>0.49380691447882175</v>
      </c>
      <c r="H25" s="124">
        <f>IF(RES_hhdet_tes!H25=0,"",RES_hhdet_tes!H25/RES_hhdet_fec!H25)</f>
        <v>0.50007935197822517</v>
      </c>
      <c r="I25" s="124">
        <f>IF(RES_hhdet_tes!I25=0,"",RES_hhdet_tes!I25/RES_hhdet_fec!I25)</f>
        <v>0.50518590819800546</v>
      </c>
      <c r="J25" s="124">
        <f>IF(RES_hhdet_tes!J25=0,"",RES_hhdet_tes!J25/RES_hhdet_fec!J25)</f>
        <v>0.51159156110406079</v>
      </c>
      <c r="K25" s="124">
        <f>IF(RES_hhdet_tes!K25=0,"",RES_hhdet_tes!K25/RES_hhdet_fec!K25)</f>
        <v>0.52237707785584764</v>
      </c>
      <c r="L25" s="124">
        <f>IF(RES_hhdet_tes!L25=0,"",RES_hhdet_tes!L25/RES_hhdet_fec!L25)</f>
        <v>0.53886106276866441</v>
      </c>
      <c r="M25" s="124">
        <f>IF(RES_hhdet_tes!M25=0,"",RES_hhdet_tes!M25/RES_hhdet_fec!M25)</f>
        <v>0.55995589480358654</v>
      </c>
      <c r="N25" s="124">
        <f>IF(RES_hhdet_tes!N25=0,"",RES_hhdet_tes!N25/RES_hhdet_fec!N25)</f>
        <v>0.58768412386914615</v>
      </c>
      <c r="O25" s="124">
        <f>IF(RES_hhdet_tes!O25=0,"",RES_hhdet_tes!O25/RES_hhdet_fec!O25)</f>
        <v>0.61583455839669898</v>
      </c>
      <c r="P25" s="124">
        <f>IF(RES_hhdet_tes!P25=0,"",RES_hhdet_tes!P25/RES_hhdet_fec!P25)</f>
        <v>0.62458863909543927</v>
      </c>
      <c r="Q25" s="124">
        <f>IF(RES_hhdet_tes!Q25=0,"",RES_hhdet_tes!Q25/RES_hhdet_fec!Q25)</f>
        <v>0.63484348719151429</v>
      </c>
      <c r="R25" s="124">
        <f>IF(RES_hhdet_tes!R25=0,"",RES_hhdet_tes!R25/RES_hhdet_fec!R25)</f>
        <v>0.64975439935463108</v>
      </c>
      <c r="S25" s="124">
        <f>IF(RES_hhdet_tes!S25=0,"",RES_hhdet_tes!S25/RES_hhdet_fec!S25)</f>
        <v>0.66199927524522562</v>
      </c>
      <c r="T25" s="124">
        <f>IF(RES_hhdet_tes!T25=0,"",RES_hhdet_tes!T25/RES_hhdet_fec!T25)</f>
        <v>0.67224451193958223</v>
      </c>
      <c r="U25" s="124">
        <f>IF(RES_hhdet_tes!U25=0,"",RES_hhdet_tes!U25/RES_hhdet_fec!U25)</f>
        <v>0.67946885226311726</v>
      </c>
      <c r="V25" s="124">
        <f>IF(RES_hhdet_tes!V25=0,"",RES_hhdet_tes!V25/RES_hhdet_fec!V25)</f>
        <v>0.68729469190044512</v>
      </c>
      <c r="W25" s="124">
        <f>IF(RES_hhdet_tes!W25=0,"",RES_hhdet_tes!W25/RES_hhdet_fec!W25)</f>
        <v>0.69419019963197282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0.47084218370446579</v>
      </c>
      <c r="C26" s="111">
        <f>IF(RES_hhdet_tes!C26=0,"",RES_hhdet_tes!C26/RES_hhdet_fec!C26)</f>
        <v>0.47334462328722138</v>
      </c>
      <c r="D26" s="111">
        <f>IF(RES_hhdet_tes!D26=0,"",RES_hhdet_tes!D26/RES_hhdet_fec!D26)</f>
        <v>0.47440360955796801</v>
      </c>
      <c r="E26" s="111">
        <f>IF(RES_hhdet_tes!E26=0,"",RES_hhdet_tes!E26/RES_hhdet_fec!E26)</f>
        <v>0.47646849439041011</v>
      </c>
      <c r="F26" s="111">
        <f>IF(RES_hhdet_tes!F26=0,"",RES_hhdet_tes!F26/RES_hhdet_fec!F26)</f>
        <v>0.48086238487499122</v>
      </c>
      <c r="G26" s="111">
        <f>IF(RES_hhdet_tes!G26=0,"",RES_hhdet_tes!G26/RES_hhdet_fec!G26)</f>
        <v>0.48842011676139535</v>
      </c>
      <c r="H26" s="111">
        <f>IF(RES_hhdet_tes!H26=0,"",RES_hhdet_tes!H26/RES_hhdet_fec!H26)</f>
        <v>0.49478605465942999</v>
      </c>
      <c r="I26" s="111">
        <f>IF(RES_hhdet_tes!I26=0,"",RES_hhdet_tes!I26/RES_hhdet_fec!I26)</f>
        <v>0.4999537943417805</v>
      </c>
      <c r="J26" s="111">
        <f>IF(RES_hhdet_tes!J26=0,"",RES_hhdet_tes!J26/RES_hhdet_fec!J26)</f>
        <v>0.50636560591212099</v>
      </c>
      <c r="K26" s="111">
        <f>IF(RES_hhdet_tes!K26=0,"",RES_hhdet_tes!K26/RES_hhdet_fec!K26)</f>
        <v>0.51718450948624073</v>
      </c>
      <c r="L26" s="111">
        <f>IF(RES_hhdet_tes!L26=0,"",RES_hhdet_tes!L26/RES_hhdet_fec!L26)</f>
        <v>0.53374288299645778</v>
      </c>
      <c r="M26" s="111">
        <f>IF(RES_hhdet_tes!M26=0,"",RES_hhdet_tes!M26/RES_hhdet_fec!M26)</f>
        <v>0.55498923935364075</v>
      </c>
      <c r="N26" s="111">
        <f>IF(RES_hhdet_tes!N26=0,"",RES_hhdet_tes!N26/RES_hhdet_fec!N26)</f>
        <v>0.58282131277439875</v>
      </c>
      <c r="O26" s="111">
        <f>IF(RES_hhdet_tes!O26=0,"",RES_hhdet_tes!O26/RES_hhdet_fec!O26)</f>
        <v>0.61117688819119298</v>
      </c>
      <c r="P26" s="111">
        <f>IF(RES_hhdet_tes!P26=0,"",RES_hhdet_tes!P26/RES_hhdet_fec!P26)</f>
        <v>0.62005613683513217</v>
      </c>
      <c r="Q26" s="111">
        <f>IF(RES_hhdet_tes!Q26=0,"",RES_hhdet_tes!Q26/RES_hhdet_fec!Q26)</f>
        <v>0.63034846254950017</v>
      </c>
      <c r="R26" s="111">
        <f>IF(RES_hhdet_tes!R26=0,"",RES_hhdet_tes!R26/RES_hhdet_fec!R26)</f>
        <v>0.64539721238136472</v>
      </c>
      <c r="S26" s="111">
        <f>IF(RES_hhdet_tes!S26=0,"",RES_hhdet_tes!S26/RES_hhdet_fec!S26)</f>
        <v>0.65775931006907662</v>
      </c>
      <c r="T26" s="111">
        <f>IF(RES_hhdet_tes!T26=0,"",RES_hhdet_tes!T26/RES_hhdet_fec!T26)</f>
        <v>0.66806368271495342</v>
      </c>
      <c r="U26" s="111">
        <f>IF(RES_hhdet_tes!U26=0,"",RES_hhdet_tes!U26/RES_hhdet_fec!U26)</f>
        <v>0.67536295663154766</v>
      </c>
      <c r="V26" s="111">
        <f>IF(RES_hhdet_tes!V26=0,"",RES_hhdet_tes!V26/RES_hhdet_fec!V26)</f>
        <v>0.68324656222892788</v>
      </c>
      <c r="W26" s="111">
        <f>IF(RES_hhdet_tes!W26=0,"",RES_hhdet_tes!W26/RES_hhdet_fec!W26)</f>
        <v>0.69019923514519954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2.2278166750182709</v>
      </c>
      <c r="C28" s="124">
        <f>IF(RES_hhdet_tes!C28=0,"",RES_hhdet_tes!C28/RES_hhdet_fec!C28)</f>
        <v>2.2990490596678153</v>
      </c>
      <c r="D28" s="124">
        <f>IF(RES_hhdet_tes!D28=0,"",RES_hhdet_tes!D28/RES_hhdet_fec!D28)</f>
        <v>2.4288760302954744</v>
      </c>
      <c r="E28" s="124">
        <f>IF(RES_hhdet_tes!E28=0,"",RES_hhdet_tes!E28/RES_hhdet_fec!E28)</f>
        <v>2.5185206589726996</v>
      </c>
      <c r="F28" s="124">
        <f>IF(RES_hhdet_tes!F28=0,"",RES_hhdet_tes!F28/RES_hhdet_fec!F28)</f>
        <v>2.6521082227384478</v>
      </c>
      <c r="G28" s="124">
        <f>IF(RES_hhdet_tes!G28=0,"",RES_hhdet_tes!G28/RES_hhdet_fec!G28)</f>
        <v>2.9241525914654756</v>
      </c>
      <c r="H28" s="124">
        <f>IF(RES_hhdet_tes!H28=0,"",RES_hhdet_tes!H28/RES_hhdet_fec!H28)</f>
        <v>3.2549647210369894</v>
      </c>
      <c r="I28" s="124">
        <f>IF(RES_hhdet_tes!I28=0,"",RES_hhdet_tes!I28/RES_hhdet_fec!I28)</f>
        <v>3.4455771732249851</v>
      </c>
      <c r="J28" s="124">
        <f>IF(RES_hhdet_tes!J28=0,"",RES_hhdet_tes!J28/RES_hhdet_fec!J28)</f>
        <v>3.5064570484690956</v>
      </c>
      <c r="K28" s="124">
        <f>IF(RES_hhdet_tes!K28=0,"",RES_hhdet_tes!K28/RES_hhdet_fec!K28)</f>
        <v>3.6189666957962583</v>
      </c>
      <c r="L28" s="124">
        <f>IF(RES_hhdet_tes!L28=0,"",RES_hhdet_tes!L28/RES_hhdet_fec!L28)</f>
        <v>3.7408876213290383</v>
      </c>
      <c r="M28" s="124">
        <f>IF(RES_hhdet_tes!M28=0,"",RES_hhdet_tes!M28/RES_hhdet_fec!M28)</f>
        <v>3.8778793385734747</v>
      </c>
      <c r="N28" s="124">
        <f>IF(RES_hhdet_tes!N28=0,"",RES_hhdet_tes!N28/RES_hhdet_fec!N28)</f>
        <v>4.0813191291830355</v>
      </c>
      <c r="O28" s="124">
        <f>IF(RES_hhdet_tes!O28=0,"",RES_hhdet_tes!O28/RES_hhdet_fec!O28)</f>
        <v>4.3136943879791678</v>
      </c>
      <c r="P28" s="124">
        <f>IF(RES_hhdet_tes!P28=0,"",RES_hhdet_tes!P28/RES_hhdet_fec!P28)</f>
        <v>4.5331156290974679</v>
      </c>
      <c r="Q28" s="124">
        <f>IF(RES_hhdet_tes!Q28=0,"",RES_hhdet_tes!Q28/RES_hhdet_fec!Q28)</f>
        <v>4.6990710237168729</v>
      </c>
      <c r="R28" s="124">
        <f>IF(RES_hhdet_tes!R28=0,"",RES_hhdet_tes!R28/RES_hhdet_fec!R28)</f>
        <v>4.8212129304061984</v>
      </c>
      <c r="S28" s="124">
        <f>IF(RES_hhdet_tes!S28=0,"",RES_hhdet_tes!S28/RES_hhdet_fec!S28)</f>
        <v>4.9420756462371864</v>
      </c>
      <c r="T28" s="124">
        <f>IF(RES_hhdet_tes!T28=0,"",RES_hhdet_tes!T28/RES_hhdet_fec!T28)</f>
        <v>5.051395219226352</v>
      </c>
      <c r="U28" s="124">
        <f>IF(RES_hhdet_tes!U28=0,"",RES_hhdet_tes!U28/RES_hhdet_fec!U28)</f>
        <v>5.1458201132691404</v>
      </c>
      <c r="V28" s="124">
        <f>IF(RES_hhdet_tes!V28=0,"",RES_hhdet_tes!V28/RES_hhdet_fec!V28)</f>
        <v>5.2579383867978775</v>
      </c>
      <c r="W28" s="124">
        <f>IF(RES_hhdet_tes!W28=0,"",RES_hhdet_tes!W28/RES_hhdet_fec!W28)</f>
        <v>5.3552886770055448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2.2278166750182709</v>
      </c>
      <c r="C29" s="111">
        <f>IF(RES_hhdet_tes!C29=0,"",RES_hhdet_tes!C29/RES_hhdet_fec!C29)</f>
        <v>2.2990490596678153</v>
      </c>
      <c r="D29" s="111">
        <f>IF(RES_hhdet_tes!D29=0,"",RES_hhdet_tes!D29/RES_hhdet_fec!D29)</f>
        <v>2.4288760302954744</v>
      </c>
      <c r="E29" s="111">
        <f>IF(RES_hhdet_tes!E29=0,"",RES_hhdet_tes!E29/RES_hhdet_fec!E29)</f>
        <v>2.5185206589726996</v>
      </c>
      <c r="F29" s="111">
        <f>IF(RES_hhdet_tes!F29=0,"",RES_hhdet_tes!F29/RES_hhdet_fec!F29)</f>
        <v>2.6521082227384478</v>
      </c>
      <c r="G29" s="111">
        <f>IF(RES_hhdet_tes!G29=0,"",RES_hhdet_tes!G29/RES_hhdet_fec!G29)</f>
        <v>2.9241525914654756</v>
      </c>
      <c r="H29" s="111">
        <f>IF(RES_hhdet_tes!H29=0,"",RES_hhdet_tes!H29/RES_hhdet_fec!H29)</f>
        <v>3.2549647210369894</v>
      </c>
      <c r="I29" s="111">
        <f>IF(RES_hhdet_tes!I29=0,"",RES_hhdet_tes!I29/RES_hhdet_fec!I29)</f>
        <v>3.4455771732249851</v>
      </c>
      <c r="J29" s="111">
        <f>IF(RES_hhdet_tes!J29=0,"",RES_hhdet_tes!J29/RES_hhdet_fec!J29)</f>
        <v>3.5064570484690956</v>
      </c>
      <c r="K29" s="111">
        <f>IF(RES_hhdet_tes!K29=0,"",RES_hhdet_tes!K29/RES_hhdet_fec!K29)</f>
        <v>3.6189666957962583</v>
      </c>
      <c r="L29" s="111">
        <f>IF(RES_hhdet_tes!L29=0,"",RES_hhdet_tes!L29/RES_hhdet_fec!L29)</f>
        <v>3.7408876213290383</v>
      </c>
      <c r="M29" s="111">
        <f>IF(RES_hhdet_tes!M29=0,"",RES_hhdet_tes!M29/RES_hhdet_fec!M29)</f>
        <v>3.8778793385734747</v>
      </c>
      <c r="N29" s="111">
        <f>IF(RES_hhdet_tes!N29=0,"",RES_hhdet_tes!N29/RES_hhdet_fec!N29)</f>
        <v>4.0813191291830355</v>
      </c>
      <c r="O29" s="111">
        <f>IF(RES_hhdet_tes!O29=0,"",RES_hhdet_tes!O29/RES_hhdet_fec!O29)</f>
        <v>4.3136943879791678</v>
      </c>
      <c r="P29" s="111">
        <f>IF(RES_hhdet_tes!P29=0,"",RES_hhdet_tes!P29/RES_hhdet_fec!P29)</f>
        <v>4.5331156290974679</v>
      </c>
      <c r="Q29" s="111">
        <f>IF(RES_hhdet_tes!Q29=0,"",RES_hhdet_tes!Q29/RES_hhdet_fec!Q29)</f>
        <v>4.6990710237168729</v>
      </c>
      <c r="R29" s="111">
        <f>IF(RES_hhdet_tes!R29=0,"",RES_hhdet_tes!R29/RES_hhdet_fec!R29)</f>
        <v>4.8212129304061984</v>
      </c>
      <c r="S29" s="111">
        <f>IF(RES_hhdet_tes!S29=0,"",RES_hhdet_tes!S29/RES_hhdet_fec!S29)</f>
        <v>4.9420756462371864</v>
      </c>
      <c r="T29" s="111">
        <f>IF(RES_hhdet_tes!T29=0,"",RES_hhdet_tes!T29/RES_hhdet_fec!T29)</f>
        <v>5.051395219226352</v>
      </c>
      <c r="U29" s="111">
        <f>IF(RES_hhdet_tes!U29=0,"",RES_hhdet_tes!U29/RES_hhdet_fec!U29)</f>
        <v>5.1458201132691404</v>
      </c>
      <c r="V29" s="111">
        <f>IF(RES_hhdet_tes!V29=0,"",RES_hhdet_tes!V29/RES_hhdet_fec!V29)</f>
        <v>5.2579383867978775</v>
      </c>
      <c r="W29" s="111">
        <f>IF(RES_hhdet_tes!W29=0,"",RES_hhdet_tes!W29/RES_hhdet_fec!W29)</f>
        <v>5.3552886770055448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0.63502639182098986</v>
      </c>
      <c r="C30" s="124">
        <f>IF(RES_hhdet_tes!C30=0,"",RES_hhdet_tes!C30/RES_hhdet_fec!C30)</f>
        <v>0.63768760211795628</v>
      </c>
      <c r="D30" s="124">
        <f>IF(RES_hhdet_tes!D30=0,"",RES_hhdet_tes!D30/RES_hhdet_fec!D30)</f>
        <v>0.64023058299865321</v>
      </c>
      <c r="E30" s="124">
        <f>IF(RES_hhdet_tes!E30=0,"",RES_hhdet_tes!E30/RES_hhdet_fec!E30)</f>
        <v>0.64352717892174571</v>
      </c>
      <c r="F30" s="124">
        <f>IF(RES_hhdet_tes!F30=0,"",RES_hhdet_tes!F30/RES_hhdet_fec!F30)</f>
        <v>0.64839491377655001</v>
      </c>
      <c r="G30" s="124">
        <f>IF(RES_hhdet_tes!G30=0,"",RES_hhdet_tes!G30/RES_hhdet_fec!G30)</f>
        <v>0.65449907600327484</v>
      </c>
      <c r="H30" s="124">
        <f>IF(RES_hhdet_tes!H30=0,"",RES_hhdet_tes!H30/RES_hhdet_fec!H30)</f>
        <v>0.66132549895632775</v>
      </c>
      <c r="I30" s="124">
        <f>IF(RES_hhdet_tes!I30=0,"",RES_hhdet_tes!I30/RES_hhdet_fec!I30)</f>
        <v>0.66573670904295212</v>
      </c>
      <c r="J30" s="124">
        <f>IF(RES_hhdet_tes!J30=0,"",RES_hhdet_tes!J30/RES_hhdet_fec!J30)</f>
        <v>0.67010919310386219</v>
      </c>
      <c r="K30" s="124">
        <f>IF(RES_hhdet_tes!K30=0,"",RES_hhdet_tes!K30/RES_hhdet_fec!K30)</f>
        <v>0.67721458578917504</v>
      </c>
      <c r="L30" s="124">
        <f>IF(RES_hhdet_tes!L30=0,"",RES_hhdet_tes!L30/RES_hhdet_fec!L30)</f>
        <v>0.68697654948033404</v>
      </c>
      <c r="M30" s="124">
        <f>IF(RES_hhdet_tes!M30=0,"",RES_hhdet_tes!M30/RES_hhdet_fec!M30)</f>
        <v>0.69362541439018166</v>
      </c>
      <c r="N30" s="124">
        <f>IF(RES_hhdet_tes!N30=0,"",RES_hhdet_tes!N30/RES_hhdet_fec!N30)</f>
        <v>0.70163481983473619</v>
      </c>
      <c r="O30" s="124">
        <f>IF(RES_hhdet_tes!O30=0,"",RES_hhdet_tes!O30/RES_hhdet_fec!O30)</f>
        <v>0.71241679198332908</v>
      </c>
      <c r="P30" s="124">
        <f>IF(RES_hhdet_tes!P30=0,"",RES_hhdet_tes!P30/RES_hhdet_fec!P30)</f>
        <v>0.71964674404796936</v>
      </c>
      <c r="Q30" s="124">
        <f>IF(RES_hhdet_tes!Q30=0,"",RES_hhdet_tes!Q30/RES_hhdet_fec!Q30)</f>
        <v>0.72857246026669664</v>
      </c>
      <c r="R30" s="124">
        <f>IF(RES_hhdet_tes!R30=0,"",RES_hhdet_tes!R30/RES_hhdet_fec!R30)</f>
        <v>0.73970541467877349</v>
      </c>
      <c r="S30" s="124">
        <f>IF(RES_hhdet_tes!S30=0,"",RES_hhdet_tes!S30/RES_hhdet_fec!S30)</f>
        <v>0.7509540235131491</v>
      </c>
      <c r="T30" s="124">
        <f>IF(RES_hhdet_tes!T30=0,"",RES_hhdet_tes!T30/RES_hhdet_fec!T30)</f>
        <v>0.76326811886500268</v>
      </c>
      <c r="U30" s="124">
        <f>IF(RES_hhdet_tes!U30=0,"",RES_hhdet_tes!U30/RES_hhdet_fec!U30)</f>
        <v>0.77441306338486182</v>
      </c>
      <c r="V30" s="124">
        <f>IF(RES_hhdet_tes!V30=0,"",RES_hhdet_tes!V30/RES_hhdet_fec!V30)</f>
        <v>0.78449055346782715</v>
      </c>
      <c r="W30" s="124">
        <f>IF(RES_hhdet_tes!W30=0,"",RES_hhdet_tes!W30/RES_hhdet_fec!W30)</f>
        <v>0.79296256930117948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0.57097985043221422</v>
      </c>
      <c r="C31" s="111">
        <f>IF(RES_hhdet_tes!C31=0,"",RES_hhdet_tes!C31/RES_hhdet_fec!C31)</f>
        <v>0.5736504620988403</v>
      </c>
      <c r="D31" s="111">
        <f>IF(RES_hhdet_tes!D31=0,"",RES_hhdet_tes!D31/RES_hhdet_fec!D31)</f>
        <v>0.57634008481971599</v>
      </c>
      <c r="E31" s="111">
        <f>IF(RES_hhdet_tes!E31=0,"",RES_hhdet_tes!E31/RES_hhdet_fec!E31)</f>
        <v>0.57971422497982483</v>
      </c>
      <c r="F31" s="111">
        <f>IF(RES_hhdet_tes!F31=0,"",RES_hhdet_tes!F31/RES_hhdet_fec!F31)</f>
        <v>0.58390836105237942</v>
      </c>
      <c r="G31" s="111">
        <f>IF(RES_hhdet_tes!G31=0,"",RES_hhdet_tes!G31/RES_hhdet_fec!G31)</f>
        <v>0.58941664341427935</v>
      </c>
      <c r="H31" s="111">
        <f>IF(RES_hhdet_tes!H31=0,"",RES_hhdet_tes!H31/RES_hhdet_fec!H31)</f>
        <v>0.59537917637530446</v>
      </c>
      <c r="I31" s="111">
        <f>IF(RES_hhdet_tes!I31=0,"",RES_hhdet_tes!I31/RES_hhdet_fec!I31)</f>
        <v>0.59838427788852111</v>
      </c>
      <c r="J31" s="111">
        <f>IF(RES_hhdet_tes!J31=0,"",RES_hhdet_tes!J31/RES_hhdet_fec!J31)</f>
        <v>0.59965692228586687</v>
      </c>
      <c r="K31" s="111">
        <f>IF(RES_hhdet_tes!K31=0,"",RES_hhdet_tes!K31/RES_hhdet_fec!K31)</f>
        <v>0.60238064610322395</v>
      </c>
      <c r="L31" s="111">
        <f>IF(RES_hhdet_tes!L31=0,"",RES_hhdet_tes!L31/RES_hhdet_fec!L31)</f>
        <v>0.60731124157675986</v>
      </c>
      <c r="M31" s="111">
        <f>IF(RES_hhdet_tes!M31=0,"",RES_hhdet_tes!M31/RES_hhdet_fec!M31)</f>
        <v>0.61429438094911371</v>
      </c>
      <c r="N31" s="111">
        <f>IF(RES_hhdet_tes!N31=0,"",RES_hhdet_tes!N31/RES_hhdet_fec!N31)</f>
        <v>0.62595359039828213</v>
      </c>
      <c r="O31" s="111">
        <f>IF(RES_hhdet_tes!O31=0,"",RES_hhdet_tes!O31/RES_hhdet_fec!O31)</f>
        <v>0.64494057089598056</v>
      </c>
      <c r="P31" s="111">
        <f>IF(RES_hhdet_tes!P31=0,"",RES_hhdet_tes!P31/RES_hhdet_fec!P31)</f>
        <v>0.65849912822106293</v>
      </c>
      <c r="Q31" s="111">
        <f>IF(RES_hhdet_tes!Q31=0,"",RES_hhdet_tes!Q31/RES_hhdet_fec!Q31)</f>
        <v>0.67762721283286764</v>
      </c>
      <c r="R31" s="111">
        <f>IF(RES_hhdet_tes!R31=0,"",RES_hhdet_tes!R31/RES_hhdet_fec!R31)</f>
        <v>0.70812900836176473</v>
      </c>
      <c r="S31" s="111">
        <f>IF(RES_hhdet_tes!S31=0,"",RES_hhdet_tes!S31/RES_hhdet_fec!S31)</f>
        <v>0.73114014943216366</v>
      </c>
      <c r="T31" s="111">
        <f>IF(RES_hhdet_tes!T31=0,"",RES_hhdet_tes!T31/RES_hhdet_fec!T31)</f>
        <v>0.7529126529265735</v>
      </c>
      <c r="U31" s="111">
        <f>IF(RES_hhdet_tes!U31=0,"",RES_hhdet_tes!U31/RES_hhdet_fec!U31)</f>
        <v>0.76878951398803486</v>
      </c>
      <c r="V31" s="111">
        <f>IF(RES_hhdet_tes!V31=0,"",RES_hhdet_tes!V31/RES_hhdet_fec!V31)</f>
        <v>0.78527799298965728</v>
      </c>
      <c r="W31" s="111">
        <f>IF(RES_hhdet_tes!W31=0,"",RES_hhdet_tes!W31/RES_hhdet_fec!W31)</f>
        <v>0.79860189131278603</v>
      </c>
      <c r="DA31" s="63" t="s">
        <v>1934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>
        <f>IF(RES_hhdet_tes!K32=0,"",RES_hhdet_tes!K32/RES_hhdet_fec!K32)</f>
        <v>0.67386356138478332</v>
      </c>
      <c r="L32" s="111">
        <f>IF(RES_hhdet_tes!L32=0,"",RES_hhdet_tes!L32/RES_hhdet_fec!L32)</f>
        <v>0.67678424947922189</v>
      </c>
      <c r="M32" s="111">
        <f>IF(RES_hhdet_tes!M32=0,"",RES_hhdet_tes!M32/RES_hhdet_fec!M32)</f>
        <v>0.68089109147266447</v>
      </c>
      <c r="N32" s="111">
        <f>IF(RES_hhdet_tes!N32=0,"",RES_hhdet_tes!N32/RES_hhdet_fec!N32)</f>
        <v>0.6815007258345942</v>
      </c>
      <c r="O32" s="111">
        <f>IF(RES_hhdet_tes!O32=0,"",RES_hhdet_tes!O32/RES_hhdet_fec!O32)</f>
        <v>0.7004351564877288</v>
      </c>
      <c r="P32" s="111">
        <f>IF(RES_hhdet_tes!P32=0,"",RES_hhdet_tes!P32/RES_hhdet_fec!P32)</f>
        <v>0.70712041345815135</v>
      </c>
      <c r="Q32" s="111">
        <f>IF(RES_hhdet_tes!Q32=0,"",RES_hhdet_tes!Q32/RES_hhdet_fec!Q32)</f>
        <v>0.71533182019116348</v>
      </c>
      <c r="R32" s="111">
        <f>IF(RES_hhdet_tes!R32=0,"",RES_hhdet_tes!R32/RES_hhdet_fec!R32)</f>
        <v>0.77324185983483962</v>
      </c>
      <c r="S32" s="111">
        <f>IF(RES_hhdet_tes!S32=0,"",RES_hhdet_tes!S32/RES_hhdet_fec!S32)</f>
        <v>0.79018127190506215</v>
      </c>
      <c r="T32" s="111">
        <f>IF(RES_hhdet_tes!T32=0,"",RES_hhdet_tes!T32/RES_hhdet_fec!T32)</f>
        <v>0.80575451811014254</v>
      </c>
      <c r="U32" s="111">
        <f>IF(RES_hhdet_tes!U32=0,"",RES_hhdet_tes!U32/RES_hhdet_fec!U32)</f>
        <v>0.8098034816771692</v>
      </c>
      <c r="V32" s="111">
        <f>IF(RES_hhdet_tes!V32=0,"",RES_hhdet_tes!V32/RES_hhdet_fec!V32)</f>
        <v>0.81443931753376697</v>
      </c>
      <c r="W32" s="111">
        <f>IF(RES_hhdet_tes!W32=0,"",RES_hhdet_tes!W32/RES_hhdet_fec!W32)</f>
        <v>0.82152733090827779</v>
      </c>
      <c r="DA32" s="63" t="s">
        <v>1935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>
        <f>IF(RES_hhdet_tes!K33=0,"",RES_hhdet_tes!K33/RES_hhdet_fec!K33)</f>
        <v>0.61534567864028256</v>
      </c>
      <c r="L33" s="112">
        <f>IF(RES_hhdet_tes!L33=0,"",RES_hhdet_tes!L33/RES_hhdet_fec!L33)</f>
        <v>0.61911788964556025</v>
      </c>
      <c r="M33" s="112">
        <f>IF(RES_hhdet_tes!M33=0,"",RES_hhdet_tes!M33/RES_hhdet_fec!M33)</f>
        <v>0.62455791589770282</v>
      </c>
      <c r="N33" s="112">
        <f>IF(RES_hhdet_tes!N33=0,"",RES_hhdet_tes!N33/RES_hhdet_fec!N33)</f>
        <v>0.62455791589770271</v>
      </c>
      <c r="O33" s="112">
        <f>IF(RES_hhdet_tes!O33=0,"",RES_hhdet_tes!O33/RES_hhdet_fec!O33)</f>
        <v>0.64493300356719496</v>
      </c>
      <c r="P33" s="112">
        <f>IF(RES_hhdet_tes!P33=0,"",RES_hhdet_tes!P33/RES_hhdet_fec!P33)</f>
        <v>0.65200450181279646</v>
      </c>
      <c r="Q33" s="112">
        <f>IF(RES_hhdet_tes!Q33=0,"",RES_hhdet_tes!Q33/RES_hhdet_fec!Q33)</f>
        <v>0.66028997223231833</v>
      </c>
      <c r="R33" s="112">
        <f>IF(RES_hhdet_tes!R33=0,"",RES_hhdet_tes!R33/RES_hhdet_fec!R33)</f>
        <v>0.72431920610493616</v>
      </c>
      <c r="S33" s="112">
        <f>IF(RES_hhdet_tes!S33=0,"",RES_hhdet_tes!S33/RES_hhdet_fec!S33)</f>
        <v>0.74341583554599444</v>
      </c>
      <c r="T33" s="112">
        <f>IF(RES_hhdet_tes!T33=0,"",RES_hhdet_tes!T33/RES_hhdet_fec!T33)</f>
        <v>0.76064460442370052</v>
      </c>
      <c r="U33" s="112">
        <f>IF(RES_hhdet_tes!U33=0,"",RES_hhdet_tes!U33/RES_hhdet_fec!U33)</f>
        <v>0.76480930210753306</v>
      </c>
      <c r="V33" s="112">
        <f>IF(RES_hhdet_tes!V33=0,"",RES_hhdet_tes!V33/RES_hhdet_fec!V33)</f>
        <v>0.7722444507753049</v>
      </c>
      <c r="W33" s="112">
        <f>IF(RES_hhdet_tes!W33=0,"",RES_hhdet_tes!W33/RES_hhdet_fec!W33)</f>
        <v>0.7809360028110075</v>
      </c>
      <c r="DA33" s="131" t="s">
        <v>1936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>
        <f>IF(RES_hhdet_tes!K34=0,"",RES_hhdet_tes!K34/RES_hhdet_fec!K34)</f>
        <v>1</v>
      </c>
      <c r="L34" s="113">
        <f>IF(RES_hhdet_tes!L34=0,"",RES_hhdet_tes!L34/RES_hhdet_fec!L34)</f>
        <v>1</v>
      </c>
      <c r="M34" s="113">
        <f>IF(RES_hhdet_tes!M34=0,"",RES_hhdet_tes!M34/RES_hhdet_fec!M34)</f>
        <v>1</v>
      </c>
      <c r="N34" s="113">
        <f>IF(RES_hhdet_tes!N34=0,"",RES_hhdet_tes!N34/RES_hhdet_fec!N34)</f>
        <v>1</v>
      </c>
      <c r="O34" s="113">
        <f>IF(RES_hhdet_tes!O34=0,"",RES_hhdet_tes!O34/RES_hhdet_fec!O34)</f>
        <v>1</v>
      </c>
      <c r="P34" s="113">
        <f>IF(RES_hhdet_tes!P34=0,"",RES_hhdet_tes!P34/RES_hhdet_fec!P34)</f>
        <v>1</v>
      </c>
      <c r="Q34" s="113">
        <f>IF(RES_hhdet_tes!Q34=0,"",RES_hhdet_tes!Q34/RES_hhdet_fec!Q34)</f>
        <v>1</v>
      </c>
      <c r="R34" s="113">
        <f>IF(RES_hhdet_tes!R34=0,"",RES_hhdet_tes!R34/RES_hhdet_fec!R34)</f>
        <v>1</v>
      </c>
      <c r="S34" s="113">
        <f>IF(RES_hhdet_tes!S34=0,"",RES_hhdet_tes!S34/RES_hhdet_fec!S34)</f>
        <v>1</v>
      </c>
      <c r="T34" s="113">
        <f>IF(RES_hhdet_tes!T34=0,"",RES_hhdet_tes!T34/RES_hhdet_fec!T34)</f>
        <v>1</v>
      </c>
      <c r="U34" s="113">
        <f>IF(RES_hhdet_tes!U34=0,"",RES_hhdet_tes!U34/RES_hhdet_fec!U34)</f>
        <v>1</v>
      </c>
      <c r="V34" s="113">
        <f>IF(RES_hhdet_tes!V34=0,"",RES_hhdet_tes!V34/RES_hhdet_fec!V34)</f>
        <v>1</v>
      </c>
      <c r="W34" s="113">
        <f>IF(RES_hhdet_tes!W34=0,"",RES_hhdet_tes!W34/RES_hhdet_fec!W34)</f>
        <v>1</v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0.63968545298517998</v>
      </c>
      <c r="C35" s="112">
        <f>IF(RES_hhdet_tes!C35=0,"",RES_hhdet_tes!C35/RES_hhdet_fec!C35)</f>
        <v>0.64240100818342205</v>
      </c>
      <c r="D35" s="112">
        <f>IF(RES_hhdet_tes!D35=0,"",RES_hhdet_tes!D35/RES_hhdet_fec!D35)</f>
        <v>0.64491918218643884</v>
      </c>
      <c r="E35" s="112">
        <f>IF(RES_hhdet_tes!E35=0,"",RES_hhdet_tes!E35/RES_hhdet_fec!E35)</f>
        <v>0.64823982275949832</v>
      </c>
      <c r="F35" s="112">
        <f>IF(RES_hhdet_tes!F35=0,"",RES_hhdet_tes!F35/RES_hhdet_fec!F35)</f>
        <v>0.65272823104160826</v>
      </c>
      <c r="G35" s="112">
        <f>IF(RES_hhdet_tes!G35=0,"",RES_hhdet_tes!G35/RES_hhdet_fec!G35)</f>
        <v>0.65830156933849049</v>
      </c>
      <c r="H35" s="112">
        <f>IF(RES_hhdet_tes!H35=0,"",RES_hhdet_tes!H35/RES_hhdet_fec!H35)</f>
        <v>0.66456278716694317</v>
      </c>
      <c r="I35" s="112">
        <f>IF(RES_hhdet_tes!I35=0,"",RES_hhdet_tes!I35/RES_hhdet_fec!I35)</f>
        <v>0.66741112396002289</v>
      </c>
      <c r="J35" s="112">
        <f>IF(RES_hhdet_tes!J35=0,"",RES_hhdet_tes!J35/RES_hhdet_fec!J35)</f>
        <v>0.66776763380063298</v>
      </c>
      <c r="K35" s="112">
        <f>IF(RES_hhdet_tes!K35=0,"",RES_hhdet_tes!K35/RES_hhdet_fec!K35)</f>
        <v>0.66853293038860562</v>
      </c>
      <c r="L35" s="112">
        <f>IF(RES_hhdet_tes!L35=0,"",RES_hhdet_tes!L35/RES_hhdet_fec!L35)</f>
        <v>0.66908094911295812</v>
      </c>
      <c r="M35" s="112">
        <f>IF(RES_hhdet_tes!M35=0,"",RES_hhdet_tes!M35/RES_hhdet_fec!M35)</f>
        <v>0.67280564657311126</v>
      </c>
      <c r="N35" s="112">
        <f>IF(RES_hhdet_tes!N35=0,"",RES_hhdet_tes!N35/RES_hhdet_fec!N35)</f>
        <v>0.68113479249437403</v>
      </c>
      <c r="O35" s="112">
        <f>IF(RES_hhdet_tes!O35=0,"",RES_hhdet_tes!O35/RES_hhdet_fec!O35)</f>
        <v>0.68974587332802317</v>
      </c>
      <c r="P35" s="112">
        <f>IF(RES_hhdet_tes!P35=0,"",RES_hhdet_tes!P35/RES_hhdet_fec!P35)</f>
        <v>0.69332516010730638</v>
      </c>
      <c r="Q35" s="112">
        <f>IF(RES_hhdet_tes!Q35=0,"",RES_hhdet_tes!Q35/RES_hhdet_fec!Q35)</f>
        <v>0.69414155018401325</v>
      </c>
      <c r="R35" s="112">
        <f>IF(RES_hhdet_tes!R35=0,"",RES_hhdet_tes!R35/RES_hhdet_fec!R35)</f>
        <v>0.69713550411878411</v>
      </c>
      <c r="S35" s="112">
        <f>IF(RES_hhdet_tes!S35=0,"",RES_hhdet_tes!S35/RES_hhdet_fec!S35)</f>
        <v>0.70526087972194018</v>
      </c>
      <c r="T35" s="112">
        <f>IF(RES_hhdet_tes!T35=0,"",RES_hhdet_tes!T35/RES_hhdet_fec!T35)</f>
        <v>0.71793978025755101</v>
      </c>
      <c r="U35" s="112">
        <f>IF(RES_hhdet_tes!U35=0,"",RES_hhdet_tes!U35/RES_hhdet_fec!U35)</f>
        <v>0.73849740724384771</v>
      </c>
      <c r="V35" s="112">
        <f>IF(RES_hhdet_tes!V35=0,"",RES_hhdet_tes!V35/RES_hhdet_fec!V35)</f>
        <v>0.75848544861174061</v>
      </c>
      <c r="W35" s="112">
        <f>IF(RES_hhdet_tes!W35=0,"",RES_hhdet_tes!W35/RES_hhdet_fec!W35)</f>
        <v>0.76834747342464926</v>
      </c>
      <c r="DA35" s="131" t="s">
        <v>1938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0.69469359141310139</v>
      </c>
      <c r="C36" s="113">
        <f>IF(RES_hhdet_tes!C36=0,"",RES_hhdet_tes!C36/RES_hhdet_fec!C36)</f>
        <v>0.69735043275252029</v>
      </c>
      <c r="D36" s="113">
        <f>IF(RES_hhdet_tes!D36=0,"",RES_hhdet_tes!D36/RES_hhdet_fec!D36)</f>
        <v>0.70439716585239931</v>
      </c>
      <c r="E36" s="113">
        <f>IF(RES_hhdet_tes!E36=0,"",RES_hhdet_tes!E36/RES_hhdet_fec!E36)</f>
        <v>0.70947680698854121</v>
      </c>
      <c r="F36" s="113">
        <f>IF(RES_hhdet_tes!F36=0,"",RES_hhdet_tes!F36/RES_hhdet_fec!F36)</f>
        <v>0.71368313906536496</v>
      </c>
      <c r="G36" s="113">
        <f>IF(RES_hhdet_tes!G36=0,"",RES_hhdet_tes!G36/RES_hhdet_fec!G36)</f>
        <v>0.71889017212710649</v>
      </c>
      <c r="H36" s="113">
        <f>IF(RES_hhdet_tes!H36=0,"",RES_hhdet_tes!H36/RES_hhdet_fec!H36)</f>
        <v>0.71958078345217025</v>
      </c>
      <c r="I36" s="113">
        <f>IF(RES_hhdet_tes!I36=0,"",RES_hhdet_tes!I36/RES_hhdet_fec!I36)</f>
        <v>0.72201554438879578</v>
      </c>
      <c r="J36" s="113">
        <f>IF(RES_hhdet_tes!J36=0,"",RES_hhdet_tes!J36/RES_hhdet_fec!J36)</f>
        <v>0.72533195112106519</v>
      </c>
      <c r="K36" s="113">
        <f>IF(RES_hhdet_tes!K36=0,"",RES_hhdet_tes!K36/RES_hhdet_fec!K36)</f>
        <v>0.72739692291441427</v>
      </c>
      <c r="L36" s="113">
        <f>IF(RES_hhdet_tes!L36=0,"",RES_hhdet_tes!L36/RES_hhdet_fec!L36)</f>
        <v>0.72883078529039369</v>
      </c>
      <c r="M36" s="113">
        <f>IF(RES_hhdet_tes!M36=0,"",RES_hhdet_tes!M36/RES_hhdet_fec!M36)</f>
        <v>0.72956697776450397</v>
      </c>
      <c r="N36" s="113">
        <f>IF(RES_hhdet_tes!N36=0,"",RES_hhdet_tes!N36/RES_hhdet_fec!N36)</f>
        <v>0.73246564536432679</v>
      </c>
      <c r="O36" s="113">
        <f>IF(RES_hhdet_tes!O36=0,"",RES_hhdet_tes!O36/RES_hhdet_fec!O36)</f>
        <v>0.73838619057242649</v>
      </c>
      <c r="P36" s="113">
        <f>IF(RES_hhdet_tes!P36=0,"",RES_hhdet_tes!P36/RES_hhdet_fec!P36)</f>
        <v>0.74387447931727146</v>
      </c>
      <c r="Q36" s="113">
        <f>IF(RES_hhdet_tes!Q36=0,"",RES_hhdet_tes!Q36/RES_hhdet_fec!Q36)</f>
        <v>0.75227659227135912</v>
      </c>
      <c r="R36" s="113">
        <f>IF(RES_hhdet_tes!R36=0,"",RES_hhdet_tes!R36/RES_hhdet_fec!R36)</f>
        <v>0.76307891920773241</v>
      </c>
      <c r="S36" s="113">
        <f>IF(RES_hhdet_tes!S36=0,"",RES_hhdet_tes!S36/RES_hhdet_fec!S36)</f>
        <v>0.77250528911805683</v>
      </c>
      <c r="T36" s="113">
        <f>IF(RES_hhdet_tes!T36=0,"",RES_hhdet_tes!T36/RES_hhdet_fec!T36)</f>
        <v>0.78218427923596934</v>
      </c>
      <c r="U36" s="113">
        <f>IF(RES_hhdet_tes!U36=0,"",RES_hhdet_tes!U36/RES_hhdet_fec!U36)</f>
        <v>0.78900730546796549</v>
      </c>
      <c r="V36" s="113">
        <f>IF(RES_hhdet_tes!V36=0,"",RES_hhdet_tes!V36/RES_hhdet_fec!V36)</f>
        <v>0.79432712252198379</v>
      </c>
      <c r="W36" s="113">
        <f>IF(RES_hhdet_tes!W36=0,"",RES_hhdet_tes!W36/RES_hhdet_fec!W36)</f>
        <v>0.80178420596477218</v>
      </c>
      <c r="DA36" s="132" t="s">
        <v>1939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0.63968545298517998</v>
      </c>
      <c r="C37" s="111">
        <f>IF(RES_hhdet_tes!C37=0,"",RES_hhdet_tes!C37/RES_hhdet_fec!C37)</f>
        <v>0.64287949497284436</v>
      </c>
      <c r="D37" s="111">
        <f>IF(RES_hhdet_tes!D37=0,"",RES_hhdet_tes!D37/RES_hhdet_fec!D37)</f>
        <v>0.64939972279172786</v>
      </c>
      <c r="E37" s="111">
        <f>IF(RES_hhdet_tes!E37=0,"",RES_hhdet_tes!E37/RES_hhdet_fec!E37)</f>
        <v>0.65506902947318224</v>
      </c>
      <c r="F37" s="111">
        <f>IF(RES_hhdet_tes!F37=0,"",RES_hhdet_tes!F37/RES_hhdet_fec!F37)</f>
        <v>0.65994529328033646</v>
      </c>
      <c r="G37" s="111">
        <f>IF(RES_hhdet_tes!G37=0,"",RES_hhdet_tes!G37/RES_hhdet_fec!G37)</f>
        <v>0.66520010502205329</v>
      </c>
      <c r="H37" s="111">
        <f>IF(RES_hhdet_tes!H37=0,"",RES_hhdet_tes!H37/RES_hhdet_fec!H37)</f>
        <v>0.66771448732379357</v>
      </c>
      <c r="I37" s="111">
        <f>IF(RES_hhdet_tes!I37=0,"",RES_hhdet_tes!I37/RES_hhdet_fec!I37)</f>
        <v>0.66976818525670534</v>
      </c>
      <c r="J37" s="111">
        <f>IF(RES_hhdet_tes!J37=0,"",RES_hhdet_tes!J37/RES_hhdet_fec!J37)</f>
        <v>0.67177358058070302</v>
      </c>
      <c r="K37" s="111">
        <f>IF(RES_hhdet_tes!K37=0,"",RES_hhdet_tes!K37/RES_hhdet_fec!K37)</f>
        <v>0.67384594639845052</v>
      </c>
      <c r="L37" s="111">
        <f>IF(RES_hhdet_tes!L37=0,"",RES_hhdet_tes!L37/RES_hhdet_fec!L37)</f>
        <v>0.67602451059337554</v>
      </c>
      <c r="M37" s="111">
        <f>IF(RES_hhdet_tes!M37=0,"",RES_hhdet_tes!M37/RES_hhdet_fec!M37)</f>
        <v>0.67779000941984002</v>
      </c>
      <c r="N37" s="111">
        <f>IF(RES_hhdet_tes!N37=0,"",RES_hhdet_tes!N37/RES_hhdet_fec!N37)</f>
        <v>0.68038602127739967</v>
      </c>
      <c r="O37" s="111">
        <f>IF(RES_hhdet_tes!O37=0,"",RES_hhdet_tes!O37/RES_hhdet_fec!O37)</f>
        <v>0.6867704219259736</v>
      </c>
      <c r="P37" s="111">
        <f>IF(RES_hhdet_tes!P37=0,"",RES_hhdet_tes!P37/RES_hhdet_fec!P37)</f>
        <v>0.69274394815361673</v>
      </c>
      <c r="Q37" s="111">
        <f>IF(RES_hhdet_tes!Q37=0,"",RES_hhdet_tes!Q37/RES_hhdet_fec!Q37)</f>
        <v>0.70150329458429472</v>
      </c>
      <c r="R37" s="111">
        <f>IF(RES_hhdet_tes!R37=0,"",RES_hhdet_tes!R37/RES_hhdet_fec!R37)</f>
        <v>0.71275295994569787</v>
      </c>
      <c r="S37" s="111">
        <f>IF(RES_hhdet_tes!S37=0,"",RES_hhdet_tes!S37/RES_hhdet_fec!S37)</f>
        <v>0.72315475223734982</v>
      </c>
      <c r="T37" s="111">
        <f>IF(RES_hhdet_tes!T37=0,"",RES_hhdet_tes!T37/RES_hhdet_fec!T37)</f>
        <v>0.73342305566626398</v>
      </c>
      <c r="U37" s="111">
        <f>IF(RES_hhdet_tes!U37=0,"",RES_hhdet_tes!U37/RES_hhdet_fec!U37)</f>
        <v>0.74068254927521804</v>
      </c>
      <c r="V37" s="111">
        <f>IF(RES_hhdet_tes!V37=0,"",RES_hhdet_tes!V37/RES_hhdet_fec!V37)</f>
        <v>0.74893179954506228</v>
      </c>
      <c r="W37" s="111">
        <f>IF(RES_hhdet_tes!W37=0,"",RES_hhdet_tes!W37/RES_hhdet_fec!W37)</f>
        <v>0.75809163055735884</v>
      </c>
      <c r="DA37" s="63" t="s">
        <v>1940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0.7356143294666071</v>
      </c>
      <c r="C39" s="124">
        <f>IF(RES_hhdet_tes!C39=0,"",RES_hhdet_tes!C39/RES_hhdet_fec!C39)</f>
        <v>0.73735717750162988</v>
      </c>
      <c r="D39" s="124">
        <f>IF(RES_hhdet_tes!D39=0,"",RES_hhdet_tes!D39/RES_hhdet_fec!D39)</f>
        <v>0.73906606846327128</v>
      </c>
      <c r="E39" s="124">
        <f>IF(RES_hhdet_tes!E39=0,"",RES_hhdet_tes!E39/RES_hhdet_fec!E39)</f>
        <v>0.74136202773028592</v>
      </c>
      <c r="F39" s="124">
        <f>IF(RES_hhdet_tes!F39=0,"",RES_hhdet_tes!F39/RES_hhdet_fec!F39)</f>
        <v>0.74455807162176946</v>
      </c>
      <c r="G39" s="124">
        <f>IF(RES_hhdet_tes!G39=0,"",RES_hhdet_tes!G39/RES_hhdet_fec!G39)</f>
        <v>0.74853590784243618</v>
      </c>
      <c r="H39" s="124">
        <f>IF(RES_hhdet_tes!H39=0,"",RES_hhdet_tes!H39/RES_hhdet_fec!H39)</f>
        <v>0.75301893816818677</v>
      </c>
      <c r="I39" s="124">
        <f>IF(RES_hhdet_tes!I39=0,"",RES_hhdet_tes!I39/RES_hhdet_fec!I39)</f>
        <v>0.75525728604191189</v>
      </c>
      <c r="J39" s="124">
        <f>IF(RES_hhdet_tes!J39=0,"",RES_hhdet_tes!J39/RES_hhdet_fec!J39)</f>
        <v>0.75609023657626473</v>
      </c>
      <c r="K39" s="124">
        <f>IF(RES_hhdet_tes!K39=0,"",RES_hhdet_tes!K39/RES_hhdet_fec!K39)</f>
        <v>0.75784153691484657</v>
      </c>
      <c r="L39" s="124">
        <f>IF(RES_hhdet_tes!L39=0,"",RES_hhdet_tes!L39/RES_hhdet_fec!L39)</f>
        <v>0.75975009484812217</v>
      </c>
      <c r="M39" s="124">
        <f>IF(RES_hhdet_tes!M39=0,"",RES_hhdet_tes!M39/RES_hhdet_fec!M39)</f>
        <v>0.76238496454384574</v>
      </c>
      <c r="N39" s="124">
        <f>IF(RES_hhdet_tes!N39=0,"",RES_hhdet_tes!N39/RES_hhdet_fec!N39)</f>
        <v>0.76618152548879104</v>
      </c>
      <c r="O39" s="124">
        <f>IF(RES_hhdet_tes!O39=0,"",RES_hhdet_tes!O39/RES_hhdet_fec!O39)</f>
        <v>0.77024782591562702</v>
      </c>
      <c r="P39" s="124">
        <f>IF(RES_hhdet_tes!P39=0,"",RES_hhdet_tes!P39/RES_hhdet_fec!P39)</f>
        <v>0.77320687049811332</v>
      </c>
      <c r="Q39" s="124">
        <f>IF(RES_hhdet_tes!Q39=0,"",RES_hhdet_tes!Q39/RES_hhdet_fec!Q39)</f>
        <v>0.77688104747721332</v>
      </c>
      <c r="R39" s="124">
        <f>IF(RES_hhdet_tes!R39=0,"",RES_hhdet_tes!R39/RES_hhdet_fec!R39)</f>
        <v>0.78238963164120312</v>
      </c>
      <c r="S39" s="124">
        <f>IF(RES_hhdet_tes!S39=0,"",RES_hhdet_tes!S39/RES_hhdet_fec!S39)</f>
        <v>0.79043704168464579</v>
      </c>
      <c r="T39" s="124">
        <f>IF(RES_hhdet_tes!T39=0,"",RES_hhdet_tes!T39/RES_hhdet_fec!T39)</f>
        <v>0.8005383155268786</v>
      </c>
      <c r="U39" s="124">
        <f>IF(RES_hhdet_tes!U39=0,"",RES_hhdet_tes!U39/RES_hhdet_fec!U39)</f>
        <v>0.81138008674715489</v>
      </c>
      <c r="V39" s="124">
        <f>IF(RES_hhdet_tes!V39=0,"",RES_hhdet_tes!V39/RES_hhdet_fec!V39)</f>
        <v>0.82369296494346478</v>
      </c>
      <c r="W39" s="124">
        <f>IF(RES_hhdet_tes!W39=0,"",RES_hhdet_tes!W39/RES_hhdet_fec!W39)</f>
        <v>0.83619469183425799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0.58522081035549944</v>
      </c>
      <c r="C40" s="111">
        <f>IF(RES_hhdet_tes!C40=0,"",RES_hhdet_tes!C40/RES_hhdet_fec!C40)</f>
        <v>0.58598154517899881</v>
      </c>
      <c r="D40" s="111">
        <f>IF(RES_hhdet_tes!D40=0,"",RES_hhdet_tes!D40/RES_hhdet_fec!D40)</f>
        <v>0.58677632304911598</v>
      </c>
      <c r="E40" s="111">
        <f>IF(RES_hhdet_tes!E40=0,"",RES_hhdet_tes!E40/RES_hhdet_fec!E40)</f>
        <v>0.58788670658290199</v>
      </c>
      <c r="F40" s="111">
        <f>IF(RES_hhdet_tes!F40=0,"",RES_hhdet_tes!F40/RES_hhdet_fec!F40)</f>
        <v>0.58950153743255529</v>
      </c>
      <c r="G40" s="111">
        <f>IF(RES_hhdet_tes!G40=0,"",RES_hhdet_tes!G40/RES_hhdet_fec!G40)</f>
        <v>0.59151805074686425</v>
      </c>
      <c r="H40" s="111">
        <f>IF(RES_hhdet_tes!H40=0,"",RES_hhdet_tes!H40/RES_hhdet_fec!H40)</f>
        <v>0.59378956704409191</v>
      </c>
      <c r="I40" s="111">
        <f>IF(RES_hhdet_tes!I40=0,"",RES_hhdet_tes!I40/RES_hhdet_fec!I40)</f>
        <v>0.59482704819683441</v>
      </c>
      <c r="J40" s="111">
        <f>IF(RES_hhdet_tes!J40=0,"",RES_hhdet_tes!J40/RES_hhdet_fec!J40)</f>
        <v>0.59515956617363353</v>
      </c>
      <c r="K40" s="111">
        <f>IF(RES_hhdet_tes!K40=0,"",RES_hhdet_tes!K40/RES_hhdet_fec!K40)</f>
        <v>0.59585530730838421</v>
      </c>
      <c r="L40" s="111">
        <f>IF(RES_hhdet_tes!L40=0,"",RES_hhdet_tes!L40/RES_hhdet_fec!L40)</f>
        <v>0.59687309583312675</v>
      </c>
      <c r="M40" s="111">
        <f>IF(RES_hhdet_tes!M40=0,"",RES_hhdet_tes!M40/RES_hhdet_fec!M40)</f>
        <v>0.59795310953894321</v>
      </c>
      <c r="N40" s="111">
        <f>IF(RES_hhdet_tes!N40=0,"",RES_hhdet_tes!N40/RES_hhdet_fec!N40)</f>
        <v>0.59894757468852255</v>
      </c>
      <c r="O40" s="111">
        <f>IF(RES_hhdet_tes!O40=0,"",RES_hhdet_tes!O40/RES_hhdet_fec!O40)</f>
        <v>0.5995579755452104</v>
      </c>
      <c r="P40" s="111">
        <f>IF(RES_hhdet_tes!P40=0,"",RES_hhdet_tes!P40/RES_hhdet_fec!P40)</f>
        <v>0.59969363661126529</v>
      </c>
      <c r="Q40" s="111">
        <f>IF(RES_hhdet_tes!Q40=0,"",RES_hhdet_tes!Q40/RES_hhdet_fec!Q40)</f>
        <v>0.59975865973694786</v>
      </c>
      <c r="R40" s="111">
        <f>IF(RES_hhdet_tes!R40=0,"",RES_hhdet_tes!R40/RES_hhdet_fec!R40)</f>
        <v>0.60046589637834813</v>
      </c>
      <c r="S40" s="111">
        <f>IF(RES_hhdet_tes!S40=0,"",RES_hhdet_tes!S40/RES_hhdet_fec!S40)</f>
        <v>0.6016950306327068</v>
      </c>
      <c r="T40" s="111">
        <f>IF(RES_hhdet_tes!T40=0,"",RES_hhdet_tes!T40/RES_hhdet_fec!T40)</f>
        <v>0.6033069903849626</v>
      </c>
      <c r="U40" s="111">
        <f>IF(RES_hhdet_tes!U40=0,"",RES_hhdet_tes!U40/RES_hhdet_fec!U40)</f>
        <v>0.6051307691028105</v>
      </c>
      <c r="V40" s="111">
        <f>IF(RES_hhdet_tes!V40=0,"",RES_hhdet_tes!V40/RES_hhdet_fec!V40)</f>
        <v>0.60743648370116743</v>
      </c>
      <c r="W40" s="111">
        <f>IF(RES_hhdet_tes!W40=0,"",RES_hhdet_tes!W40/RES_hhdet_fec!W40)</f>
        <v>0.61034245070758397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0.73845443591919402</v>
      </c>
      <c r="C41" s="45">
        <f>IF(RES_hhdet_tes!C41=0,"",RES_hhdet_tes!C41/RES_hhdet_fec!C41)</f>
        <v>0.74019437641155195</v>
      </c>
      <c r="D41" s="45">
        <f>IF(RES_hhdet_tes!D41=0,"",RES_hhdet_tes!D41/RES_hhdet_fec!D41)</f>
        <v>0.74190620729013201</v>
      </c>
      <c r="E41" s="45">
        <f>IF(RES_hhdet_tes!E41=0,"",RES_hhdet_tes!E41/RES_hhdet_fec!E41)</f>
        <v>0.74421563241130273</v>
      </c>
      <c r="F41" s="45">
        <f>IF(RES_hhdet_tes!F41=0,"",RES_hhdet_tes!F41/RES_hhdet_fec!F41)</f>
        <v>0.74739154237384198</v>
      </c>
      <c r="G41" s="45">
        <f>IF(RES_hhdet_tes!G41=0,"",RES_hhdet_tes!G41/RES_hhdet_fec!G41)</f>
        <v>0.7514987703598015</v>
      </c>
      <c r="H41" s="45">
        <f>IF(RES_hhdet_tes!H41=0,"",RES_hhdet_tes!H41/RES_hhdet_fec!H41)</f>
        <v>0.75602822351071619</v>
      </c>
      <c r="I41" s="45">
        <f>IF(RES_hhdet_tes!I41=0,"",RES_hhdet_tes!I41/RES_hhdet_fec!I41)</f>
        <v>0.75822919271524292</v>
      </c>
      <c r="J41" s="45">
        <f>IF(RES_hhdet_tes!J41=0,"",RES_hhdet_tes!J41/RES_hhdet_fec!J41)</f>
        <v>0.75904377736567741</v>
      </c>
      <c r="K41" s="45">
        <f>IF(RES_hhdet_tes!K41=0,"",RES_hhdet_tes!K41/RES_hhdet_fec!K41)</f>
        <v>0.76066472770008731</v>
      </c>
      <c r="L41" s="45">
        <f>IF(RES_hhdet_tes!L41=0,"",RES_hhdet_tes!L41/RES_hhdet_fec!L41)</f>
        <v>0.76276311724943624</v>
      </c>
      <c r="M41" s="45">
        <f>IF(RES_hhdet_tes!M41=0,"",RES_hhdet_tes!M41/RES_hhdet_fec!M41)</f>
        <v>0.76558898921097196</v>
      </c>
      <c r="N41" s="45">
        <f>IF(RES_hhdet_tes!N41=0,"",RES_hhdet_tes!N41/RES_hhdet_fec!N41)</f>
        <v>0.76952843237673041</v>
      </c>
      <c r="O41" s="45">
        <f>IF(RES_hhdet_tes!O41=0,"",RES_hhdet_tes!O41/RES_hhdet_fec!O41)</f>
        <v>0.77397874755610629</v>
      </c>
      <c r="P41" s="45">
        <f>IF(RES_hhdet_tes!P41=0,"",RES_hhdet_tes!P41/RES_hhdet_fec!P41)</f>
        <v>0.77675060492666659</v>
      </c>
      <c r="Q41" s="45">
        <f>IF(RES_hhdet_tes!Q41=0,"",RES_hhdet_tes!Q41/RES_hhdet_fec!Q41)</f>
        <v>0.78037065269500516</v>
      </c>
      <c r="R41" s="45">
        <f>IF(RES_hhdet_tes!R41=0,"",RES_hhdet_tes!R41/RES_hhdet_fec!R41)</f>
        <v>0.78696341482465249</v>
      </c>
      <c r="S41" s="45">
        <f>IF(RES_hhdet_tes!S41=0,"",RES_hhdet_tes!S41/RES_hhdet_fec!S41)</f>
        <v>0.79528656429159716</v>
      </c>
      <c r="T41" s="45">
        <f>IF(RES_hhdet_tes!T41=0,"",RES_hhdet_tes!T41/RES_hhdet_fec!T41)</f>
        <v>0.80580243433961951</v>
      </c>
      <c r="U41" s="45">
        <f>IF(RES_hhdet_tes!U41=0,"",RES_hhdet_tes!U41/RES_hhdet_fec!U41)</f>
        <v>0.81661401925832167</v>
      </c>
      <c r="V41" s="45">
        <f>IF(RES_hhdet_tes!V41=0,"",RES_hhdet_tes!V41/RES_hhdet_fec!V41)</f>
        <v>0.82933185172353152</v>
      </c>
      <c r="W41" s="45">
        <f>IF(RES_hhdet_tes!W41=0,"",RES_hhdet_tes!W41/RES_hhdet_fec!W41)</f>
        <v>0.8411070214332238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0.47062971528221764</v>
      </c>
      <c r="C43" s="119">
        <f>IF(RES_hhdet_tes!C43=0,"",RES_hhdet_tes!C43/RES_hhdet_fec!C43)</f>
        <v>0.47612822856602777</v>
      </c>
      <c r="D43" s="119">
        <f>IF(RES_hhdet_tes!D43=0,"",RES_hhdet_tes!D43/RES_hhdet_fec!D43)</f>
        <v>0.48278790403021726</v>
      </c>
      <c r="E43" s="119">
        <f>IF(RES_hhdet_tes!E43=0,"",RES_hhdet_tes!E43/RES_hhdet_fec!E43)</f>
        <v>0.48798176343843513</v>
      </c>
      <c r="F43" s="119">
        <f>IF(RES_hhdet_tes!F43=0,"",RES_hhdet_tes!F43/RES_hhdet_fec!F43)</f>
        <v>0.49287828457799071</v>
      </c>
      <c r="G43" s="119">
        <f>IF(RES_hhdet_tes!G43=0,"",RES_hhdet_tes!G43/RES_hhdet_fec!G43)</f>
        <v>0.49906229450849932</v>
      </c>
      <c r="H43" s="119">
        <f>IF(RES_hhdet_tes!H43=0,"",RES_hhdet_tes!H43/RES_hhdet_fec!H43)</f>
        <v>0.50510414972843154</v>
      </c>
      <c r="I43" s="119">
        <f>IF(RES_hhdet_tes!I43=0,"",RES_hhdet_tes!I43/RES_hhdet_fec!I43)</f>
        <v>0.51393000978791648</v>
      </c>
      <c r="J43" s="119">
        <f>IF(RES_hhdet_tes!J43=0,"",RES_hhdet_tes!J43/RES_hhdet_fec!J43)</f>
        <v>0.52233328705281756</v>
      </c>
      <c r="K43" s="119">
        <f>IF(RES_hhdet_tes!K43=0,"",RES_hhdet_tes!K43/RES_hhdet_fec!K43)</f>
        <v>0.53177615312732152</v>
      </c>
      <c r="L43" s="119">
        <f>IF(RES_hhdet_tes!L43=0,"",RES_hhdet_tes!L43/RES_hhdet_fec!L43)</f>
        <v>0.53878259518247895</v>
      </c>
      <c r="M43" s="119">
        <f>IF(RES_hhdet_tes!M43=0,"",RES_hhdet_tes!M43/RES_hhdet_fec!M43)</f>
        <v>0.54585122669498065</v>
      </c>
      <c r="N43" s="119">
        <f>IF(RES_hhdet_tes!N43=0,"",RES_hhdet_tes!N43/RES_hhdet_fec!N43)</f>
        <v>0.55462731175582858</v>
      </c>
      <c r="O43" s="119">
        <f>IF(RES_hhdet_tes!O43=0,"",RES_hhdet_tes!O43/RES_hhdet_fec!O43)</f>
        <v>0.56359937387970727</v>
      </c>
      <c r="P43" s="119">
        <f>IF(RES_hhdet_tes!P43=0,"",RES_hhdet_tes!P43/RES_hhdet_fec!P43)</f>
        <v>0.56906481837379208</v>
      </c>
      <c r="Q43" s="119">
        <f>IF(RES_hhdet_tes!Q43=0,"",RES_hhdet_tes!Q43/RES_hhdet_fec!Q43)</f>
        <v>0.57992986633330024</v>
      </c>
      <c r="R43" s="119">
        <f>IF(RES_hhdet_tes!R43=0,"",RES_hhdet_tes!R43/RES_hhdet_fec!R43)</f>
        <v>0.59531879570997015</v>
      </c>
      <c r="S43" s="119">
        <f>IF(RES_hhdet_tes!S43=0,"",RES_hhdet_tes!S43/RES_hhdet_fec!S43)</f>
        <v>0.61628843360746388</v>
      </c>
      <c r="T43" s="119">
        <f>IF(RES_hhdet_tes!T43=0,"",RES_hhdet_tes!T43/RES_hhdet_fec!T43)</f>
        <v>0.63584647701897379</v>
      </c>
      <c r="U43" s="119">
        <f>IF(RES_hhdet_tes!U43=0,"",RES_hhdet_tes!U43/RES_hhdet_fec!U43)</f>
        <v>0.65244353020632462</v>
      </c>
      <c r="V43" s="119">
        <f>IF(RES_hhdet_tes!V43=0,"",RES_hhdet_tes!V43/RES_hhdet_fec!V43)</f>
        <v>0.66995958087768848</v>
      </c>
      <c r="W43" s="119">
        <f>IF(RES_hhdet_tes!W43=0,"",RES_hhdet_tes!W43/RES_hhdet_fec!W43)</f>
        <v>0.68539419656486211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0.45355266840033015</v>
      </c>
      <c r="C44" s="124">
        <f>IF(RES_hhdet_tes!C44=0,"",RES_hhdet_tes!C44/RES_hhdet_fec!C44)</f>
        <v>0.46104254389198224</v>
      </c>
      <c r="D44" s="124">
        <f>IF(RES_hhdet_tes!D44=0,"",RES_hhdet_tes!D44/RES_hhdet_fec!D44)</f>
        <v>0.46821149436776649</v>
      </c>
      <c r="E44" s="124">
        <f>IF(RES_hhdet_tes!E44=0,"",RES_hhdet_tes!E44/RES_hhdet_fec!E44)</f>
        <v>0.47496044280312311</v>
      </c>
      <c r="F44" s="124">
        <f>IF(RES_hhdet_tes!F44=0,"",RES_hhdet_tes!F44/RES_hhdet_fec!F44)</f>
        <v>0.4804848272106349</v>
      </c>
      <c r="G44" s="124">
        <f>IF(RES_hhdet_tes!G44=0,"",RES_hhdet_tes!G44/RES_hhdet_fec!G44)</f>
        <v>0.48825863806873471</v>
      </c>
      <c r="H44" s="124">
        <f>IF(RES_hhdet_tes!H44=0,"",RES_hhdet_tes!H44/RES_hhdet_fec!H44)</f>
        <v>0.49475185276486117</v>
      </c>
      <c r="I44" s="124">
        <f>IF(RES_hhdet_tes!I44=0,"",RES_hhdet_tes!I44/RES_hhdet_fec!I44)</f>
        <v>0.5038715609130735</v>
      </c>
      <c r="J44" s="124">
        <f>IF(RES_hhdet_tes!J44=0,"",RES_hhdet_tes!J44/RES_hhdet_fec!J44)</f>
        <v>0.51358105563176704</v>
      </c>
      <c r="K44" s="124">
        <f>IF(RES_hhdet_tes!K44=0,"",RES_hhdet_tes!K44/RES_hhdet_fec!K44)</f>
        <v>0.52327681184507835</v>
      </c>
      <c r="L44" s="124">
        <f>IF(RES_hhdet_tes!L44=0,"",RES_hhdet_tes!L44/RES_hhdet_fec!L44)</f>
        <v>0.53146328227451289</v>
      </c>
      <c r="M44" s="124">
        <f>IF(RES_hhdet_tes!M44=0,"",RES_hhdet_tes!M44/RES_hhdet_fec!M44)</f>
        <v>0.53848538957583481</v>
      </c>
      <c r="N44" s="124">
        <f>IF(RES_hhdet_tes!N44=0,"",RES_hhdet_tes!N44/RES_hhdet_fec!N44)</f>
        <v>0.54782140328093609</v>
      </c>
      <c r="O44" s="124">
        <f>IF(RES_hhdet_tes!O44=0,"",RES_hhdet_tes!O44/RES_hhdet_fec!O44)</f>
        <v>0.55801667600231797</v>
      </c>
      <c r="P44" s="124">
        <f>IF(RES_hhdet_tes!P44=0,"",RES_hhdet_tes!P44/RES_hhdet_fec!P44)</f>
        <v>0.56285828343817168</v>
      </c>
      <c r="Q44" s="124">
        <f>IF(RES_hhdet_tes!Q44=0,"",RES_hhdet_tes!Q44/RES_hhdet_fec!Q44)</f>
        <v>0.57437313936129808</v>
      </c>
      <c r="R44" s="124">
        <f>IF(RES_hhdet_tes!R44=0,"",RES_hhdet_tes!R44/RES_hhdet_fec!R44)</f>
        <v>0.59007916984187514</v>
      </c>
      <c r="S44" s="124">
        <f>IF(RES_hhdet_tes!S44=0,"",RES_hhdet_tes!S44/RES_hhdet_fec!S44)</f>
        <v>0.61074227600625053</v>
      </c>
      <c r="T44" s="124">
        <f>IF(RES_hhdet_tes!T44=0,"",RES_hhdet_tes!T44/RES_hhdet_fec!T44)</f>
        <v>0.63012577995099273</v>
      </c>
      <c r="U44" s="124">
        <f>IF(RES_hhdet_tes!U44=0,"",RES_hhdet_tes!U44/RES_hhdet_fec!U44)</f>
        <v>0.64622216595875404</v>
      </c>
      <c r="V44" s="124">
        <f>IF(RES_hhdet_tes!V44=0,"",RES_hhdet_tes!V44/RES_hhdet_fec!V44)</f>
        <v>0.66329158046686709</v>
      </c>
      <c r="W44" s="124">
        <f>IF(RES_hhdet_tes!W44=0,"",RES_hhdet_tes!W44/RES_hhdet_fec!W44)</f>
        <v>0.67785698107242864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0.44754044274999349</v>
      </c>
      <c r="C45" s="111">
        <f>IF(RES_hhdet_tes!C45=0,"",RES_hhdet_tes!C45/RES_hhdet_fec!C45)</f>
        <v>0.45522166335711201</v>
      </c>
      <c r="D45" s="111">
        <f>IF(RES_hhdet_tes!D45=0,"",RES_hhdet_tes!D45/RES_hhdet_fec!D45)</f>
        <v>0.46249656752382845</v>
      </c>
      <c r="E45" s="111">
        <f>IF(RES_hhdet_tes!E45=0,"",RES_hhdet_tes!E45/RES_hhdet_fec!E45)</f>
        <v>0.46938764566385233</v>
      </c>
      <c r="F45" s="111">
        <f>IF(RES_hhdet_tes!F45=0,"",RES_hhdet_tes!F45/RES_hhdet_fec!F45)</f>
        <v>0.47500674550633554</v>
      </c>
      <c r="G45" s="111">
        <f>IF(RES_hhdet_tes!G45=0,"",RES_hhdet_tes!G45/RES_hhdet_fec!G45)</f>
        <v>0.48287462849525076</v>
      </c>
      <c r="H45" s="111">
        <f>IF(RES_hhdet_tes!H45=0,"",RES_hhdet_tes!H45/RES_hhdet_fec!H45)</f>
        <v>0.48945973543859594</v>
      </c>
      <c r="I45" s="111">
        <f>IF(RES_hhdet_tes!I45=0,"",RES_hhdet_tes!I45/RES_hhdet_fec!I45)</f>
        <v>0.49863934182338659</v>
      </c>
      <c r="J45" s="111">
        <f>IF(RES_hhdet_tes!J45=0,"",RES_hhdet_tes!J45/RES_hhdet_fec!J45)</f>
        <v>0.50835593046294691</v>
      </c>
      <c r="K45" s="111">
        <f>IF(RES_hhdet_tes!K45=0,"",RES_hhdet_tes!K45/RES_hhdet_fec!K45)</f>
        <v>0.51808500113706168</v>
      </c>
      <c r="L45" s="111">
        <f>IF(RES_hhdet_tes!L45=0,"",RES_hhdet_tes!L45/RES_hhdet_fec!L45)</f>
        <v>0.52633516834872351</v>
      </c>
      <c r="M45" s="111">
        <f>IF(RES_hhdet_tes!M45=0,"",RES_hhdet_tes!M45/RES_hhdet_fec!M45)</f>
        <v>0.53347829869181584</v>
      </c>
      <c r="N45" s="111">
        <f>IF(RES_hhdet_tes!N45=0,"",RES_hhdet_tes!N45/RES_hhdet_fec!N45)</f>
        <v>0.5428541638808897</v>
      </c>
      <c r="O45" s="111">
        <f>IF(RES_hhdet_tes!O45=0,"",RES_hhdet_tes!O45/RES_hhdet_fec!O45)</f>
        <v>0.55316663535726807</v>
      </c>
      <c r="P45" s="111">
        <f>IF(RES_hhdet_tes!P45=0,"",RES_hhdet_tes!P45/RES_hhdet_fec!P45)</f>
        <v>0.55810777673518241</v>
      </c>
      <c r="Q45" s="111">
        <f>IF(RES_hhdet_tes!Q45=0,"",RES_hhdet_tes!Q45/RES_hhdet_fec!Q45)</f>
        <v>0.56963835094608017</v>
      </c>
      <c r="R45" s="111">
        <f>IF(RES_hhdet_tes!R45=0,"",RES_hhdet_tes!R45/RES_hhdet_fec!R45)</f>
        <v>0.58545324441843283</v>
      </c>
      <c r="S45" s="111">
        <f>IF(RES_hhdet_tes!S45=0,"",RES_hhdet_tes!S45/RES_hhdet_fec!S45)</f>
        <v>0.60624177613599706</v>
      </c>
      <c r="T45" s="111">
        <f>IF(RES_hhdet_tes!T45=0,"",RES_hhdet_tes!T45/RES_hhdet_fec!T45)</f>
        <v>0.62570682527444588</v>
      </c>
      <c r="U45" s="111">
        <f>IF(RES_hhdet_tes!U45=0,"",RES_hhdet_tes!U45/RES_hhdet_fec!U45)</f>
        <v>0.64191483283493866</v>
      </c>
      <c r="V45" s="111">
        <f>IF(RES_hhdet_tes!V45=0,"",RES_hhdet_tes!V45/RES_hhdet_fec!V45)</f>
        <v>0.65908684838116671</v>
      </c>
      <c r="W45" s="111">
        <f>IF(RES_hhdet_tes!W45=0,"",RES_hhdet_tes!W45/RES_hhdet_fec!W45)</f>
        <v>0.67375303684238042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2.2278166750182709</v>
      </c>
      <c r="C47" s="124">
        <f>IF(RES_hhdet_tes!C47=0,"",RES_hhdet_tes!C47/RES_hhdet_fec!C47)</f>
        <v>2.3038807636827507</v>
      </c>
      <c r="D47" s="124">
        <f>IF(RES_hhdet_tes!D47=0,"",RES_hhdet_tes!D47/RES_hhdet_fec!D47)</f>
        <v>2.4923920790918026</v>
      </c>
      <c r="E47" s="124">
        <f>IF(RES_hhdet_tes!E47=0,"",RES_hhdet_tes!E47/RES_hhdet_fec!E47)</f>
        <v>2.6900215236600791</v>
      </c>
      <c r="F47" s="124">
        <f>IF(RES_hhdet_tes!F47=0,"",RES_hhdet_tes!F47/RES_hhdet_fec!F47)</f>
        <v>2.8940520979547006</v>
      </c>
      <c r="G47" s="124">
        <f>IF(RES_hhdet_tes!G47=0,"",RES_hhdet_tes!G47/RES_hhdet_fec!G47)</f>
        <v>3.1238491293908357</v>
      </c>
      <c r="H47" s="124">
        <f>IF(RES_hhdet_tes!H47=0,"",RES_hhdet_tes!H47/RES_hhdet_fec!H47)</f>
        <v>3.3296805171423935</v>
      </c>
      <c r="I47" s="124">
        <f>IF(RES_hhdet_tes!I47=0,"",RES_hhdet_tes!I47/RES_hhdet_fec!I47)</f>
        <v>3.4701663245169883</v>
      </c>
      <c r="J47" s="124">
        <f>IF(RES_hhdet_tes!J47=0,"",RES_hhdet_tes!J47/RES_hhdet_fec!J47)</f>
        <v>3.5548317840956534</v>
      </c>
      <c r="K47" s="124">
        <f>IF(RES_hhdet_tes!K47=0,"",RES_hhdet_tes!K47/RES_hhdet_fec!K47)</f>
        <v>3.6593151687305285</v>
      </c>
      <c r="L47" s="124">
        <f>IF(RES_hhdet_tes!L47=0,"",RES_hhdet_tes!L47/RES_hhdet_fec!L47)</f>
        <v>3.768645273725403</v>
      </c>
      <c r="M47" s="124">
        <f>IF(RES_hhdet_tes!M47=0,"",RES_hhdet_tes!M47/RES_hhdet_fec!M47)</f>
        <v>3.8678548276757097</v>
      </c>
      <c r="N47" s="124">
        <f>IF(RES_hhdet_tes!N47=0,"",RES_hhdet_tes!N47/RES_hhdet_fec!N47)</f>
        <v>3.9756206099056279</v>
      </c>
      <c r="O47" s="124">
        <f>IF(RES_hhdet_tes!O47=0,"",RES_hhdet_tes!O47/RES_hhdet_fec!O47)</f>
        <v>4.0933336052388363</v>
      </c>
      <c r="P47" s="124">
        <f>IF(RES_hhdet_tes!P47=0,"",RES_hhdet_tes!P47/RES_hhdet_fec!P47)</f>
        <v>4.2377340957206568</v>
      </c>
      <c r="Q47" s="124">
        <f>IF(RES_hhdet_tes!Q47=0,"",RES_hhdet_tes!Q47/RES_hhdet_fec!Q47)</f>
        <v>4.4213125179687207</v>
      </c>
      <c r="R47" s="124">
        <f>IF(RES_hhdet_tes!R47=0,"",RES_hhdet_tes!R47/RES_hhdet_fec!R47)</f>
        <v>4.6545281527360531</v>
      </c>
      <c r="S47" s="124">
        <f>IF(RES_hhdet_tes!S47=0,"",RES_hhdet_tes!S47/RES_hhdet_fec!S47)</f>
        <v>4.911303047109457</v>
      </c>
      <c r="T47" s="124">
        <f>IF(RES_hhdet_tes!T47=0,"",RES_hhdet_tes!T47/RES_hhdet_fec!T47)</f>
        <v>5.1197812820497601</v>
      </c>
      <c r="U47" s="124">
        <f>IF(RES_hhdet_tes!U47=0,"",RES_hhdet_tes!U47/RES_hhdet_fec!U47)</f>
        <v>5.2666348085245378</v>
      </c>
      <c r="V47" s="124">
        <f>IF(RES_hhdet_tes!V47=0,"",RES_hhdet_tes!V47/RES_hhdet_fec!V47)</f>
        <v>5.3894421308973577</v>
      </c>
      <c r="W47" s="124">
        <f>IF(RES_hhdet_tes!W47=0,"",RES_hhdet_tes!W47/RES_hhdet_fec!W47)</f>
        <v>5.470812417738788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2.2278166750182709</v>
      </c>
      <c r="C48" s="111">
        <f>IF(RES_hhdet_tes!C48=0,"",RES_hhdet_tes!C48/RES_hhdet_fec!C48)</f>
        <v>2.3038807636827507</v>
      </c>
      <c r="D48" s="111">
        <f>IF(RES_hhdet_tes!D48=0,"",RES_hhdet_tes!D48/RES_hhdet_fec!D48)</f>
        <v>2.4923920790918026</v>
      </c>
      <c r="E48" s="111">
        <f>IF(RES_hhdet_tes!E48=0,"",RES_hhdet_tes!E48/RES_hhdet_fec!E48)</f>
        <v>2.6900215236600791</v>
      </c>
      <c r="F48" s="111">
        <f>IF(RES_hhdet_tes!F48=0,"",RES_hhdet_tes!F48/RES_hhdet_fec!F48)</f>
        <v>2.8940520979547006</v>
      </c>
      <c r="G48" s="111">
        <f>IF(RES_hhdet_tes!G48=0,"",RES_hhdet_tes!G48/RES_hhdet_fec!G48)</f>
        <v>3.1238491293908357</v>
      </c>
      <c r="H48" s="111">
        <f>IF(RES_hhdet_tes!H48=0,"",RES_hhdet_tes!H48/RES_hhdet_fec!H48)</f>
        <v>3.3296805171423935</v>
      </c>
      <c r="I48" s="111">
        <f>IF(RES_hhdet_tes!I48=0,"",RES_hhdet_tes!I48/RES_hhdet_fec!I48)</f>
        <v>3.4701663245169883</v>
      </c>
      <c r="J48" s="111">
        <f>IF(RES_hhdet_tes!J48=0,"",RES_hhdet_tes!J48/RES_hhdet_fec!J48)</f>
        <v>3.5548317840956534</v>
      </c>
      <c r="K48" s="111">
        <f>IF(RES_hhdet_tes!K48=0,"",RES_hhdet_tes!K48/RES_hhdet_fec!K48)</f>
        <v>3.6593151687305285</v>
      </c>
      <c r="L48" s="111">
        <f>IF(RES_hhdet_tes!L48=0,"",RES_hhdet_tes!L48/RES_hhdet_fec!L48)</f>
        <v>3.768645273725403</v>
      </c>
      <c r="M48" s="111">
        <f>IF(RES_hhdet_tes!M48=0,"",RES_hhdet_tes!M48/RES_hhdet_fec!M48)</f>
        <v>3.8678548276757097</v>
      </c>
      <c r="N48" s="111">
        <f>IF(RES_hhdet_tes!N48=0,"",RES_hhdet_tes!N48/RES_hhdet_fec!N48)</f>
        <v>3.9756206099056279</v>
      </c>
      <c r="O48" s="111">
        <f>IF(RES_hhdet_tes!O48=0,"",RES_hhdet_tes!O48/RES_hhdet_fec!O48)</f>
        <v>4.0933336052388363</v>
      </c>
      <c r="P48" s="111">
        <f>IF(RES_hhdet_tes!P48=0,"",RES_hhdet_tes!P48/RES_hhdet_fec!P48)</f>
        <v>4.2377340957206568</v>
      </c>
      <c r="Q48" s="111">
        <f>IF(RES_hhdet_tes!Q48=0,"",RES_hhdet_tes!Q48/RES_hhdet_fec!Q48)</f>
        <v>4.4213125179687207</v>
      </c>
      <c r="R48" s="111">
        <f>IF(RES_hhdet_tes!R48=0,"",RES_hhdet_tes!R48/RES_hhdet_fec!R48)</f>
        <v>4.6545281527360531</v>
      </c>
      <c r="S48" s="111">
        <f>IF(RES_hhdet_tes!S48=0,"",RES_hhdet_tes!S48/RES_hhdet_fec!S48)</f>
        <v>4.911303047109457</v>
      </c>
      <c r="T48" s="111">
        <f>IF(RES_hhdet_tes!T48=0,"",RES_hhdet_tes!T48/RES_hhdet_fec!T48)</f>
        <v>5.1197812820497601</v>
      </c>
      <c r="U48" s="111">
        <f>IF(RES_hhdet_tes!U48=0,"",RES_hhdet_tes!U48/RES_hhdet_fec!U48)</f>
        <v>5.2666348085245378</v>
      </c>
      <c r="V48" s="111">
        <f>IF(RES_hhdet_tes!V48=0,"",RES_hhdet_tes!V48/RES_hhdet_fec!V48)</f>
        <v>5.3894421308973577</v>
      </c>
      <c r="W48" s="111">
        <f>IF(RES_hhdet_tes!W48=0,"",RES_hhdet_tes!W48/RES_hhdet_fec!W48)</f>
        <v>5.470812417738788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0.52844806806607192</v>
      </c>
      <c r="C49" s="124">
        <f>IF(RES_hhdet_tes!C49=0,"",RES_hhdet_tes!C49/RES_hhdet_fec!C49)</f>
        <v>0.53063026697503346</v>
      </c>
      <c r="D49" s="124">
        <f>IF(RES_hhdet_tes!D49=0,"",RES_hhdet_tes!D49/RES_hhdet_fec!D49)</f>
        <v>0.53257126271436672</v>
      </c>
      <c r="E49" s="124">
        <f>IF(RES_hhdet_tes!E49=0,"",RES_hhdet_tes!E49/RES_hhdet_fec!E49)</f>
        <v>0.53482775705642749</v>
      </c>
      <c r="F49" s="124">
        <f>IF(RES_hhdet_tes!F49=0,"",RES_hhdet_tes!F49/RES_hhdet_fec!F49)</f>
        <v>0.53707581327149156</v>
      </c>
      <c r="G49" s="124">
        <f>IF(RES_hhdet_tes!G49=0,"",RES_hhdet_tes!G49/RES_hhdet_fec!G49)</f>
        <v>0.53934398439257369</v>
      </c>
      <c r="H49" s="124">
        <f>IF(RES_hhdet_tes!H49=0,"",RES_hhdet_tes!H49/RES_hhdet_fec!H49)</f>
        <v>0.54256372534761488</v>
      </c>
      <c r="I49" s="124">
        <f>IF(RES_hhdet_tes!I49=0,"",RES_hhdet_tes!I49/RES_hhdet_fec!I49)</f>
        <v>0.54562294725483484</v>
      </c>
      <c r="J49" s="124">
        <f>IF(RES_hhdet_tes!J49=0,"",RES_hhdet_tes!J49/RES_hhdet_fec!J49)</f>
        <v>0.54976812972102251</v>
      </c>
      <c r="K49" s="124">
        <f>IF(RES_hhdet_tes!K49=0,"",RES_hhdet_tes!K49/RES_hhdet_fec!K49)</f>
        <v>0.5533316305648589</v>
      </c>
      <c r="L49" s="124">
        <f>IF(RES_hhdet_tes!L49=0,"",RES_hhdet_tes!L49/RES_hhdet_fec!L49)</f>
        <v>0.55641155015179</v>
      </c>
      <c r="M49" s="124">
        <f>IF(RES_hhdet_tes!M49=0,"",RES_hhdet_tes!M49/RES_hhdet_fec!M49)</f>
        <v>0.55727929699087264</v>
      </c>
      <c r="N49" s="124">
        <f>IF(RES_hhdet_tes!N49=0,"",RES_hhdet_tes!N49/RES_hhdet_fec!N49)</f>
        <v>0.55952954920736664</v>
      </c>
      <c r="O49" s="124">
        <f>IF(RES_hhdet_tes!O49=0,"",RES_hhdet_tes!O49/RES_hhdet_fec!O49)</f>
        <v>0.56376284000287191</v>
      </c>
      <c r="P49" s="124">
        <f>IF(RES_hhdet_tes!P49=0,"",RES_hhdet_tes!P49/RES_hhdet_fec!P49)</f>
        <v>0.56782811202274797</v>
      </c>
      <c r="Q49" s="124">
        <f>IF(RES_hhdet_tes!Q49=0,"",RES_hhdet_tes!Q49/RES_hhdet_fec!Q49)</f>
        <v>0.57875848993916013</v>
      </c>
      <c r="R49" s="124">
        <f>IF(RES_hhdet_tes!R49=0,"",RES_hhdet_tes!R49/RES_hhdet_fec!R49)</f>
        <v>0.59447652817221264</v>
      </c>
      <c r="S49" s="124">
        <f>IF(RES_hhdet_tes!S49=0,"",RES_hhdet_tes!S49/RES_hhdet_fec!S49)</f>
        <v>0.6164614131934576</v>
      </c>
      <c r="T49" s="124">
        <f>IF(RES_hhdet_tes!T49=0,"",RES_hhdet_tes!T49/RES_hhdet_fec!T49)</f>
        <v>0.63861398149884097</v>
      </c>
      <c r="U49" s="124">
        <f>IF(RES_hhdet_tes!U49=0,"",RES_hhdet_tes!U49/RES_hhdet_fec!U49)</f>
        <v>0.65737980433515208</v>
      </c>
      <c r="V49" s="124">
        <f>IF(RES_hhdet_tes!V49=0,"",RES_hhdet_tes!V49/RES_hhdet_fec!V49)</f>
        <v>0.67872728195465981</v>
      </c>
      <c r="W49" s="124">
        <f>IF(RES_hhdet_tes!W49=0,"",RES_hhdet_tes!W49/RES_hhdet_fec!W49)</f>
        <v>0.69664811827806838</v>
      </c>
      <c r="DA49" s="130" t="s">
        <v>1951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0.51456318419408631</v>
      </c>
      <c r="C50" s="111">
        <f>IF(RES_hhdet_tes!C50=0,"",RES_hhdet_tes!C50/RES_hhdet_fec!C50)</f>
        <v>0.51696362067705059</v>
      </c>
      <c r="D50" s="111">
        <f>IF(RES_hhdet_tes!D50=0,"",RES_hhdet_tes!D50/RES_hhdet_fec!D50)</f>
        <v>0.51921484084867342</v>
      </c>
      <c r="E50" s="111">
        <f>IF(RES_hhdet_tes!E50=0,"",RES_hhdet_tes!E50/RES_hhdet_fec!E50)</f>
        <v>0.52137443139912454</v>
      </c>
      <c r="F50" s="111">
        <f>IF(RES_hhdet_tes!F50=0,"",RES_hhdet_tes!F50/RES_hhdet_fec!F50)</f>
        <v>0.52312419797787912</v>
      </c>
      <c r="G50" s="111">
        <f>IF(RES_hhdet_tes!G50=0,"",RES_hhdet_tes!G50/RES_hhdet_fec!G50)</f>
        <v>0.52570562977196644</v>
      </c>
      <c r="H50" s="111">
        <f>IF(RES_hhdet_tes!H50=0,"",RES_hhdet_tes!H50/RES_hhdet_fec!H50)</f>
        <v>0.52782887943187862</v>
      </c>
      <c r="I50" s="111">
        <f>IF(RES_hhdet_tes!I50=0,"",RES_hhdet_tes!I50/RES_hhdet_fec!I50)</f>
        <v>0.53103360472830341</v>
      </c>
      <c r="J50" s="111">
        <f>IF(RES_hhdet_tes!J50=0,"",RES_hhdet_tes!J50/RES_hhdet_fec!J50)</f>
        <v>0.53479385511556399</v>
      </c>
      <c r="K50" s="111">
        <f>IF(RES_hhdet_tes!K50=0,"",RES_hhdet_tes!K50/RES_hhdet_fec!K50)</f>
        <v>0.53877152237763548</v>
      </c>
      <c r="L50" s="111">
        <f>IF(RES_hhdet_tes!L50=0,"",RES_hhdet_tes!L50/RES_hhdet_fec!L50)</f>
        <v>0.54239420909493774</v>
      </c>
      <c r="M50" s="111">
        <f>IF(RES_hhdet_tes!M50=0,"",RES_hhdet_tes!M50/RES_hhdet_fec!M50)</f>
        <v>0.54606785018606363</v>
      </c>
      <c r="N50" s="111">
        <f>IF(RES_hhdet_tes!N50=0,"",RES_hhdet_tes!N50/RES_hhdet_fec!N50)</f>
        <v>0.5519316399333698</v>
      </c>
      <c r="O50" s="111">
        <f>IF(RES_hhdet_tes!O50=0,"",RES_hhdet_tes!O50/RES_hhdet_fec!O50)</f>
        <v>0.55865115260075737</v>
      </c>
      <c r="P50" s="111">
        <f>IF(RES_hhdet_tes!P50=0,"",RES_hhdet_tes!P50/RES_hhdet_fec!P50)</f>
        <v>0.56387357457547282</v>
      </c>
      <c r="Q50" s="111">
        <f>IF(RES_hhdet_tes!Q50=0,"",RES_hhdet_tes!Q50/RES_hhdet_fec!Q50)</f>
        <v>0.57507456036518101</v>
      </c>
      <c r="R50" s="111">
        <f>IF(RES_hhdet_tes!R50=0,"",RES_hhdet_tes!R50/RES_hhdet_fec!R50)</f>
        <v>0.59073767074575545</v>
      </c>
      <c r="S50" s="111">
        <f>IF(RES_hhdet_tes!S50=0,"",RES_hhdet_tes!S50/RES_hhdet_fec!S50)</f>
        <v>0.61275867988812971</v>
      </c>
      <c r="T50" s="111">
        <f>IF(RES_hhdet_tes!T50=0,"",RES_hhdet_tes!T50/RES_hhdet_fec!T50)</f>
        <v>0.63518448621862122</v>
      </c>
      <c r="U50" s="111">
        <f>IF(RES_hhdet_tes!U50=0,"",RES_hhdet_tes!U50/RES_hhdet_fec!U50)</f>
        <v>0.65436393997274411</v>
      </c>
      <c r="V50" s="111">
        <f>IF(RES_hhdet_tes!V50=0,"",RES_hhdet_tes!V50/RES_hhdet_fec!V50)</f>
        <v>0.67640996826752597</v>
      </c>
      <c r="W50" s="111">
        <f>IF(RES_hhdet_tes!W50=0,"",RES_hhdet_tes!W50/RES_hhdet_fec!W50)</f>
        <v>0.69464851184704046</v>
      </c>
      <c r="DA50" s="63" t="s">
        <v>1952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0.57601251674151999</v>
      </c>
      <c r="C51" s="111">
        <f>IF(RES_hhdet_tes!C51=0,"",RES_hhdet_tes!C51/RES_hhdet_fec!C51)</f>
        <v>0.57856094654911538</v>
      </c>
      <c r="D51" s="111">
        <f>IF(RES_hhdet_tes!D51=0,"",RES_hhdet_tes!D51/RES_hhdet_fec!D51)</f>
        <v>0.58678599914530571</v>
      </c>
      <c r="E51" s="111">
        <f>IF(RES_hhdet_tes!E51=0,"",RES_hhdet_tes!E51/RES_hhdet_fec!E51)</f>
        <v>0.59057355723117777</v>
      </c>
      <c r="F51" s="111">
        <f>IF(RES_hhdet_tes!F51=0,"",RES_hhdet_tes!F51/RES_hhdet_fec!F51)</f>
        <v>0.59310367977029821</v>
      </c>
      <c r="G51" s="111">
        <f>IF(RES_hhdet_tes!G51=0,"",RES_hhdet_tes!G51/RES_hhdet_fec!G51)</f>
        <v>0.59855051442702067</v>
      </c>
      <c r="H51" s="111">
        <f>IF(RES_hhdet_tes!H51=0,"",RES_hhdet_tes!H51/RES_hhdet_fec!H51)</f>
        <v>0.59882781199124424</v>
      </c>
      <c r="I51" s="111">
        <f>IF(RES_hhdet_tes!I51=0,"",RES_hhdet_tes!I51/RES_hhdet_fec!I51)</f>
        <v>0.60527660245195736</v>
      </c>
      <c r="J51" s="111">
        <f>IF(RES_hhdet_tes!J51=0,"",RES_hhdet_tes!J51/RES_hhdet_fec!J51)</f>
        <v>0.61152979168155064</v>
      </c>
      <c r="K51" s="111">
        <f>IF(RES_hhdet_tes!K51=0,"",RES_hhdet_tes!K51/RES_hhdet_fec!K51)</f>
        <v>0.61533900866797953</v>
      </c>
      <c r="L51" s="111">
        <f>IF(RES_hhdet_tes!L51=0,"",RES_hhdet_tes!L51/RES_hhdet_fec!L51)</f>
        <v>0.61764659953909995</v>
      </c>
      <c r="M51" s="111">
        <f>IF(RES_hhdet_tes!M51=0,"",RES_hhdet_tes!M51/RES_hhdet_fec!M51)</f>
        <v>0.61895231548381191</v>
      </c>
      <c r="N51" s="111">
        <f>IF(RES_hhdet_tes!N51=0,"",RES_hhdet_tes!N51/RES_hhdet_fec!N51)</f>
        <v>0.62175808433512691</v>
      </c>
      <c r="O51" s="111">
        <f>IF(RES_hhdet_tes!O51=0,"",RES_hhdet_tes!O51/RES_hhdet_fec!O51)</f>
        <v>0.62406648482951388</v>
      </c>
      <c r="P51" s="111">
        <f>IF(RES_hhdet_tes!P51=0,"",RES_hhdet_tes!P51/RES_hhdet_fec!P51)</f>
        <v>0.62783551148226613</v>
      </c>
      <c r="Q51" s="111">
        <f>IF(RES_hhdet_tes!Q51=0,"",RES_hhdet_tes!Q51/RES_hhdet_fec!Q51)</f>
        <v>0.6433175043249606</v>
      </c>
      <c r="R51" s="111">
        <f>IF(RES_hhdet_tes!R51=0,"",RES_hhdet_tes!R51/RES_hhdet_fec!R51)</f>
        <v>0.65752513877080687</v>
      </c>
      <c r="S51" s="111">
        <f>IF(RES_hhdet_tes!S51=0,"",RES_hhdet_tes!S51/RES_hhdet_fec!S51)</f>
        <v>0.67302095092926795</v>
      </c>
      <c r="T51" s="111">
        <f>IF(RES_hhdet_tes!T51=0,"",RES_hhdet_tes!T51/RES_hhdet_fec!T51)</f>
        <v>0.68820395455963834</v>
      </c>
      <c r="U51" s="111">
        <f>IF(RES_hhdet_tes!U51=0,"",RES_hhdet_tes!U51/RES_hhdet_fec!U51)</f>
        <v>0.70240303542615479</v>
      </c>
      <c r="V51" s="111">
        <f>IF(RES_hhdet_tes!V51=0,"",RES_hhdet_tes!V51/RES_hhdet_fec!V51)</f>
        <v>0.71992464318738314</v>
      </c>
      <c r="W51" s="111">
        <f>IF(RES_hhdet_tes!W51=0,"",RES_hhdet_tes!W51/RES_hhdet_fec!W51)</f>
        <v>0.72796345542072227</v>
      </c>
      <c r="DA51" s="63" t="s">
        <v>1953</v>
      </c>
    </row>
    <row r="52" spans="1:105" ht="12" customHeight="1" x14ac:dyDescent="0.25">
      <c r="A52" s="100" t="s">
        <v>216</v>
      </c>
      <c r="B52" s="112">
        <f>IF(RES_hhdet_tes!B52=0,"",RES_hhdet_tes!B52/RES_hhdet_fec!B52)</f>
        <v>0.51456318419408631</v>
      </c>
      <c r="C52" s="112">
        <f>IF(RES_hhdet_tes!C52=0,"",RES_hhdet_tes!C52/RES_hhdet_fec!C52)</f>
        <v>0.5175030675753205</v>
      </c>
      <c r="D52" s="112">
        <f>IF(RES_hhdet_tes!D52=0,"",RES_hhdet_tes!D52/RES_hhdet_fec!D52)</f>
        <v>0.52467455725970269</v>
      </c>
      <c r="E52" s="112">
        <f>IF(RES_hhdet_tes!E52=0,"",RES_hhdet_tes!E52/RES_hhdet_fec!E52)</f>
        <v>0.52869193295253736</v>
      </c>
      <c r="F52" s="112">
        <f>IF(RES_hhdet_tes!F52=0,"",RES_hhdet_tes!F52/RES_hhdet_fec!F52)</f>
        <v>0.53158865397360466</v>
      </c>
      <c r="G52" s="112">
        <f>IF(RES_hhdet_tes!G52=0,"",RES_hhdet_tes!G52/RES_hhdet_fec!G52)</f>
        <v>0.5366922989746884</v>
      </c>
      <c r="H52" s="112">
        <f>IF(RES_hhdet_tes!H52=0,"",RES_hhdet_tes!H52/RES_hhdet_fec!H52)</f>
        <v>0.5389293977847609</v>
      </c>
      <c r="I52" s="112">
        <f>IF(RES_hhdet_tes!I52=0,"",RES_hhdet_tes!I52/RES_hhdet_fec!I52)</f>
        <v>0.544913372695638</v>
      </c>
      <c r="J52" s="112">
        <f>IF(RES_hhdet_tes!J52=0,"",RES_hhdet_tes!J52/RES_hhdet_fec!J52)</f>
        <v>0.54958395694749462</v>
      </c>
      <c r="K52" s="112">
        <f>IF(RES_hhdet_tes!K52=0,"",RES_hhdet_tes!K52/RES_hhdet_fec!K52)</f>
        <v>0.55331874733029351</v>
      </c>
      <c r="L52" s="112">
        <f>IF(RES_hhdet_tes!L52=0,"",RES_hhdet_tes!L52/RES_hhdet_fec!L52)</f>
        <v>0.55638004440476174</v>
      </c>
      <c r="M52" s="112">
        <f>IF(RES_hhdet_tes!M52=0,"",RES_hhdet_tes!M52/RES_hhdet_fec!M52)</f>
        <v>0.55879065749866097</v>
      </c>
      <c r="N52" s="112">
        <f>IF(RES_hhdet_tes!N52=0,"",RES_hhdet_tes!N52/RES_hhdet_fec!N52)</f>
        <v>0.56108800190297059</v>
      </c>
      <c r="O52" s="112">
        <f>IF(RES_hhdet_tes!O52=0,"",RES_hhdet_tes!O52/RES_hhdet_fec!O52)</f>
        <v>0.56322724865749496</v>
      </c>
      <c r="P52" s="112">
        <f>IF(RES_hhdet_tes!P52=0,"",RES_hhdet_tes!P52/RES_hhdet_fec!P52)</f>
        <v>0.56693302785946309</v>
      </c>
      <c r="Q52" s="112">
        <f>IF(RES_hhdet_tes!Q52=0,"",RES_hhdet_tes!Q52/RES_hhdet_fec!Q52)</f>
        <v>0.58257333554909718</v>
      </c>
      <c r="R52" s="112">
        <f>IF(RES_hhdet_tes!R52=0,"",RES_hhdet_tes!R52/RES_hhdet_fec!R52)</f>
        <v>0.59665887520880734</v>
      </c>
      <c r="S52" s="112">
        <f>IF(RES_hhdet_tes!S52=0,"",RES_hhdet_tes!S52/RES_hhdet_fec!S52)</f>
        <v>0.61295282114781147</v>
      </c>
      <c r="T52" s="112">
        <f>IF(RES_hhdet_tes!T52=0,"",RES_hhdet_tes!T52/RES_hhdet_fec!T52)</f>
        <v>0.62838901690636406</v>
      </c>
      <c r="U52" s="112">
        <f>IF(RES_hhdet_tes!U52=0,"",RES_hhdet_tes!U52/RES_hhdet_fec!U52)</f>
        <v>0.64322567944287423</v>
      </c>
      <c r="V52" s="112">
        <f>IF(RES_hhdet_tes!V52=0,"",RES_hhdet_tes!V52/RES_hhdet_fec!V52)</f>
        <v>0.66508933503816603</v>
      </c>
      <c r="W52" s="112">
        <f>IF(RES_hhdet_tes!W52=0,"",RES_hhdet_tes!W52/RES_hhdet_fec!W52)</f>
        <v>0.67455426138064134</v>
      </c>
      <c r="DA52" s="131" t="s">
        <v>1954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0.63968545298517998</v>
      </c>
      <c r="C54" s="112">
        <f>IF(RES_hhdet_tes!C54=0,"",RES_hhdet_tes!C54/RES_hhdet_fec!C54)</f>
        <v>0.64391391673602538</v>
      </c>
      <c r="D54" s="112">
        <f>IF(RES_hhdet_tes!D54=0,"",RES_hhdet_tes!D54/RES_hhdet_fec!D54)</f>
        <v>0.64801559638417783</v>
      </c>
      <c r="E54" s="112">
        <f>IF(RES_hhdet_tes!E54=0,"",RES_hhdet_tes!E54/RES_hhdet_fec!E54)</f>
        <v>0.652044127753303</v>
      </c>
      <c r="F54" s="112">
        <f>IF(RES_hhdet_tes!F54=0,"",RES_hhdet_tes!F54/RES_hhdet_fec!F54)</f>
        <v>0.65606033166667665</v>
      </c>
      <c r="G54" s="112">
        <f>IF(RES_hhdet_tes!G54=0,"",RES_hhdet_tes!G54/RES_hhdet_fec!G54)</f>
        <v>0.66039815500941657</v>
      </c>
      <c r="H54" s="112">
        <f>IF(RES_hhdet_tes!H54=0,"",RES_hhdet_tes!H54/RES_hhdet_fec!H54)</f>
        <v>0.66512477393685598</v>
      </c>
      <c r="I54" s="112">
        <f>IF(RES_hhdet_tes!I54=0,"",RES_hhdet_tes!I54/RES_hhdet_fec!I54)</f>
        <v>0.66742036637219959</v>
      </c>
      <c r="J54" s="112">
        <f>IF(RES_hhdet_tes!J54=0,"",RES_hhdet_tes!J54/RES_hhdet_fec!J54)</f>
        <v>0.66780166118026263</v>
      </c>
      <c r="K54" s="112">
        <f>IF(RES_hhdet_tes!K54=0,"",RES_hhdet_tes!K54/RES_hhdet_fec!K54)</f>
        <v>0.66873714939102025</v>
      </c>
      <c r="L54" s="112">
        <f>IF(RES_hhdet_tes!L54=0,"",RES_hhdet_tes!L54/RES_hhdet_fec!L54)</f>
        <v>0.66946431962669728</v>
      </c>
      <c r="M54" s="112">
        <f>IF(RES_hhdet_tes!M54=0,"",RES_hhdet_tes!M54/RES_hhdet_fec!M54)</f>
        <v>0.67074969559150011</v>
      </c>
      <c r="N54" s="112">
        <f>IF(RES_hhdet_tes!N54=0,"",RES_hhdet_tes!N54/RES_hhdet_fec!N54)</f>
        <v>0.67316948744616634</v>
      </c>
      <c r="O54" s="112">
        <f>IF(RES_hhdet_tes!O54=0,"",RES_hhdet_tes!O54/RES_hhdet_fec!O54)</f>
        <v>0.67633211258769022</v>
      </c>
      <c r="P54" s="112">
        <f>IF(RES_hhdet_tes!P54=0,"",RES_hhdet_tes!P54/RES_hhdet_fec!P54)</f>
        <v>0.67633211258769022</v>
      </c>
      <c r="Q54" s="112">
        <f>IF(RES_hhdet_tes!Q54=0,"",RES_hhdet_tes!Q54/RES_hhdet_fec!Q54)</f>
        <v>0.67693461440180802</v>
      </c>
      <c r="R54" s="112">
        <f>IF(RES_hhdet_tes!R54=0,"",RES_hhdet_tes!R54/RES_hhdet_fec!R54)</f>
        <v>0.70886264311395075</v>
      </c>
      <c r="S54" s="112">
        <f>IF(RES_hhdet_tes!S54=0,"",RES_hhdet_tes!S54/RES_hhdet_fec!S54)</f>
        <v>0.74917681156298477</v>
      </c>
      <c r="T54" s="112">
        <f>IF(RES_hhdet_tes!T54=0,"",RES_hhdet_tes!T54/RES_hhdet_fec!T54)</f>
        <v>0.75238177355276836</v>
      </c>
      <c r="U54" s="112">
        <f>IF(RES_hhdet_tes!U54=0,"",RES_hhdet_tes!U54/RES_hhdet_fec!U54)</f>
        <v>0.75407908392097744</v>
      </c>
      <c r="V54" s="112">
        <f>IF(RES_hhdet_tes!V54=0,"",RES_hhdet_tes!V54/RES_hhdet_fec!V54)</f>
        <v>0.75482843189636006</v>
      </c>
      <c r="W54" s="112">
        <f>IF(RES_hhdet_tes!W54=0,"",RES_hhdet_tes!W54/RES_hhdet_fec!W54)</f>
        <v>0.75832204970071593</v>
      </c>
      <c r="DA54" s="131" t="s">
        <v>1956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0.69469359141310127</v>
      </c>
      <c r="C55" s="113">
        <f>IF(RES_hhdet_tes!C55=0,"",RES_hhdet_tes!C55/RES_hhdet_fec!C55)</f>
        <v>0.69901067552142804</v>
      </c>
      <c r="D55" s="113">
        <f>IF(RES_hhdet_tes!D55=0,"",RES_hhdet_tes!D55/RES_hhdet_fec!D55)</f>
        <v>0.70838167199960034</v>
      </c>
      <c r="E55" s="113">
        <f>IF(RES_hhdet_tes!E55=0,"",RES_hhdet_tes!E55/RES_hhdet_fec!E55)</f>
        <v>0.71274882048203025</v>
      </c>
      <c r="F55" s="113">
        <f>IF(RES_hhdet_tes!F55=0,"",RES_hhdet_tes!F55/RES_hhdet_fec!F55)</f>
        <v>0.71542963881039467</v>
      </c>
      <c r="G55" s="113">
        <f>IF(RES_hhdet_tes!G55=0,"",RES_hhdet_tes!G55/RES_hhdet_fec!G55)</f>
        <v>0.71915695375032962</v>
      </c>
      <c r="H55" s="113">
        <f>IF(RES_hhdet_tes!H55=0,"",RES_hhdet_tes!H55/RES_hhdet_fec!H55)</f>
        <v>0.71948519884430573</v>
      </c>
      <c r="I55" s="113">
        <f>IF(RES_hhdet_tes!I55=0,"",RES_hhdet_tes!I55/RES_hhdet_fec!I55)</f>
        <v>0.72273635872403741</v>
      </c>
      <c r="J55" s="113">
        <f>IF(RES_hhdet_tes!J55=0,"",RES_hhdet_tes!J55/RES_hhdet_fec!J55)</f>
        <v>0.72611880908863913</v>
      </c>
      <c r="K55" s="113">
        <f>IF(RES_hhdet_tes!K55=0,"",RES_hhdet_tes!K55/RES_hhdet_fec!K55)</f>
        <v>0.72761559876443993</v>
      </c>
      <c r="L55" s="113">
        <f>IF(RES_hhdet_tes!L55=0,"",RES_hhdet_tes!L55/RES_hhdet_fec!L55)</f>
        <v>0.72781778459560587</v>
      </c>
      <c r="M55" s="113">
        <f>IF(RES_hhdet_tes!M55=0,"",RES_hhdet_tes!M55/RES_hhdet_fec!M55)</f>
        <v>0.72714767590887242</v>
      </c>
      <c r="N55" s="113">
        <f>IF(RES_hhdet_tes!N55=0,"",RES_hhdet_tes!N55/RES_hhdet_fec!N55)</f>
        <v>0.72808648413788069</v>
      </c>
      <c r="O55" s="113">
        <f>IF(RES_hhdet_tes!O55=0,"",RES_hhdet_tes!O55/RES_hhdet_fec!O55)</f>
        <v>0.72906976238203625</v>
      </c>
      <c r="P55" s="113">
        <f>IF(RES_hhdet_tes!P55=0,"",RES_hhdet_tes!P55/RES_hhdet_fec!P55)</f>
        <v>0.729700025070949</v>
      </c>
      <c r="Q55" s="113">
        <f>IF(RES_hhdet_tes!Q55=0,"",RES_hhdet_tes!Q55/RES_hhdet_fec!Q55)</f>
        <v>0.73828160903702345</v>
      </c>
      <c r="R55" s="113">
        <f>IF(RES_hhdet_tes!R55=0,"",RES_hhdet_tes!R55/RES_hhdet_fec!R55)</f>
        <v>0.75940177232522266</v>
      </c>
      <c r="S55" s="113">
        <f>IF(RES_hhdet_tes!S55=0,"",RES_hhdet_tes!S55/RES_hhdet_fec!S55)</f>
        <v>0.7832768619275573</v>
      </c>
      <c r="T55" s="113">
        <f>IF(RES_hhdet_tes!T55=0,"",RES_hhdet_tes!T55/RES_hhdet_fec!T55)</f>
        <v>0.7930553782593357</v>
      </c>
      <c r="U55" s="113">
        <f>IF(RES_hhdet_tes!U55=0,"",RES_hhdet_tes!U55/RES_hhdet_fec!U55)</f>
        <v>0.7941103122250377</v>
      </c>
      <c r="V55" s="113">
        <f>IF(RES_hhdet_tes!V55=0,"",RES_hhdet_tes!V55/RES_hhdet_fec!V55)</f>
        <v>0.79279000896094765</v>
      </c>
      <c r="W55" s="113">
        <f>IF(RES_hhdet_tes!W55=0,"",RES_hhdet_tes!W55/RES_hhdet_fec!W55)</f>
        <v>0.79482846667022711</v>
      </c>
      <c r="DA55" s="132" t="s">
        <v>1957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0.63968545298517998</v>
      </c>
      <c r="C56" s="111">
        <f>IF(RES_hhdet_tes!C56=0,"",RES_hhdet_tes!C56/RES_hhdet_fec!C56)</f>
        <v>0.64468629862212545</v>
      </c>
      <c r="D56" s="111">
        <f>IF(RES_hhdet_tes!D56=0,"",RES_hhdet_tes!D56/RES_hhdet_fec!D56)</f>
        <v>0.65376116341513957</v>
      </c>
      <c r="E56" s="111">
        <f>IF(RES_hhdet_tes!E56=0,"",RES_hhdet_tes!E56/RES_hhdet_fec!E56)</f>
        <v>0.65865899757145974</v>
      </c>
      <c r="F56" s="111">
        <f>IF(RES_hhdet_tes!F56=0,"",RES_hhdet_tes!F56/RES_hhdet_fec!F56)</f>
        <v>0.66186428194522606</v>
      </c>
      <c r="G56" s="111">
        <f>IF(RES_hhdet_tes!G56=0,"",RES_hhdet_tes!G56/RES_hhdet_fec!G56)</f>
        <v>0.66549413102508836</v>
      </c>
      <c r="H56" s="111">
        <f>IF(RES_hhdet_tes!H56=0,"",RES_hhdet_tes!H56/RES_hhdet_fec!H56)</f>
        <v>0.6676093898758424</v>
      </c>
      <c r="I56" s="111">
        <f>IF(RES_hhdet_tes!I56=0,"",RES_hhdet_tes!I56/RES_hhdet_fec!I56)</f>
        <v>0.67056266216523597</v>
      </c>
      <c r="J56" s="111">
        <f>IF(RES_hhdet_tes!J56=0,"",RES_hhdet_tes!J56/RES_hhdet_fec!J56)</f>
        <v>0.67264462384776902</v>
      </c>
      <c r="K56" s="111">
        <f>IF(RES_hhdet_tes!K56=0,"",RES_hhdet_tes!K56/RES_hhdet_fec!K56)</f>
        <v>0.6740883324696485</v>
      </c>
      <c r="L56" s="111">
        <f>IF(RES_hhdet_tes!L56=0,"",RES_hhdet_tes!L56/RES_hhdet_fec!L56)</f>
        <v>0.67490223448676312</v>
      </c>
      <c r="M56" s="111">
        <f>IF(RES_hhdet_tes!M56=0,"",RES_hhdet_tes!M56/RES_hhdet_fec!M56)</f>
        <v>0.67511377784712301</v>
      </c>
      <c r="N56" s="111">
        <f>IF(RES_hhdet_tes!N56=0,"",RES_hhdet_tes!N56/RES_hhdet_fec!N56)</f>
        <v>0.67553201749672387</v>
      </c>
      <c r="O56" s="111">
        <f>IF(RES_hhdet_tes!O56=0,"",RES_hhdet_tes!O56/RES_hhdet_fec!O56)</f>
        <v>0.67642138857214329</v>
      </c>
      <c r="P56" s="111">
        <f>IF(RES_hhdet_tes!P56=0,"",RES_hhdet_tes!P56/RES_hhdet_fec!P56)</f>
        <v>0.6769686302033997</v>
      </c>
      <c r="Q56" s="111">
        <f>IF(RES_hhdet_tes!Q56=0,"",RES_hhdet_tes!Q56/RES_hhdet_fec!Q56)</f>
        <v>0.68583779521308297</v>
      </c>
      <c r="R56" s="111">
        <f>IF(RES_hhdet_tes!R56=0,"",RES_hhdet_tes!R56/RES_hhdet_fec!R56)</f>
        <v>0.70859301011943465</v>
      </c>
      <c r="S56" s="111">
        <f>IF(RES_hhdet_tes!S56=0,"",RES_hhdet_tes!S56/RES_hhdet_fec!S56)</f>
        <v>0.73546283258686107</v>
      </c>
      <c r="T56" s="111">
        <f>IF(RES_hhdet_tes!T56=0,"",RES_hhdet_tes!T56/RES_hhdet_fec!T56)</f>
        <v>0.7459373291617023</v>
      </c>
      <c r="U56" s="111">
        <f>IF(RES_hhdet_tes!U56=0,"",RES_hhdet_tes!U56/RES_hhdet_fec!U56)</f>
        <v>0.74657892786511637</v>
      </c>
      <c r="V56" s="111">
        <f>IF(RES_hhdet_tes!V56=0,"",RES_hhdet_tes!V56/RES_hhdet_fec!V56)</f>
        <v>0.74716340947901394</v>
      </c>
      <c r="W56" s="111">
        <f>IF(RES_hhdet_tes!W56=0,"",RES_hhdet_tes!W56/RES_hhdet_fec!W56)</f>
        <v>0.75008056230312214</v>
      </c>
      <c r="DA56" s="63" t="s">
        <v>1958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0.73561515915763354</v>
      </c>
      <c r="C58" s="124">
        <f>IF(RES_hhdet_tes!C58=0,"",RES_hhdet_tes!C58/RES_hhdet_fec!C58)</f>
        <v>0.73855964918502559</v>
      </c>
      <c r="D58" s="124">
        <f>IF(RES_hhdet_tes!D58=0,"",RES_hhdet_tes!D58/RES_hhdet_fec!D58)</f>
        <v>0.74140665005836626</v>
      </c>
      <c r="E58" s="124">
        <f>IF(RES_hhdet_tes!E58=0,"",RES_hhdet_tes!E58/RES_hhdet_fec!E58)</f>
        <v>0.74418405654322639</v>
      </c>
      <c r="F58" s="124">
        <f>IF(RES_hhdet_tes!F58=0,"",RES_hhdet_tes!F58/RES_hhdet_fec!F58)</f>
        <v>0.74688321242236855</v>
      </c>
      <c r="G58" s="124">
        <f>IF(RES_hhdet_tes!G58=0,"",RES_hhdet_tes!G58/RES_hhdet_fec!G58)</f>
        <v>0.74997841175401447</v>
      </c>
      <c r="H58" s="124">
        <f>IF(RES_hhdet_tes!H58=0,"",RES_hhdet_tes!H58/RES_hhdet_fec!H58)</f>
        <v>0.75323333253242553</v>
      </c>
      <c r="I58" s="124">
        <f>IF(RES_hhdet_tes!I58=0,"",RES_hhdet_tes!I58/RES_hhdet_fec!I58)</f>
        <v>0.75540821985209317</v>
      </c>
      <c r="J58" s="124">
        <f>IF(RES_hhdet_tes!J58=0,"",RES_hhdet_tes!J58/RES_hhdet_fec!J58)</f>
        <v>0.75693788902395209</v>
      </c>
      <c r="K58" s="124">
        <f>IF(RES_hhdet_tes!K58=0,"",RES_hhdet_tes!K58/RES_hhdet_fec!K58)</f>
        <v>0.75910367757087671</v>
      </c>
      <c r="L58" s="124">
        <f>IF(RES_hhdet_tes!L58=0,"",RES_hhdet_tes!L58/RES_hhdet_fec!L58)</f>
        <v>0.76067949192243323</v>
      </c>
      <c r="M58" s="124">
        <f>IF(RES_hhdet_tes!M58=0,"",RES_hhdet_tes!M58/RES_hhdet_fec!M58)</f>
        <v>0.76222006972572642</v>
      </c>
      <c r="N58" s="124">
        <f>IF(RES_hhdet_tes!N58=0,"",RES_hhdet_tes!N58/RES_hhdet_fec!N58)</f>
        <v>0.76422024156976232</v>
      </c>
      <c r="O58" s="124">
        <f>IF(RES_hhdet_tes!O58=0,"",RES_hhdet_tes!O58/RES_hhdet_fec!O58)</f>
        <v>0.76681726996586819</v>
      </c>
      <c r="P58" s="124">
        <f>IF(RES_hhdet_tes!P58=0,"",RES_hhdet_tes!P58/RES_hhdet_fec!P58)</f>
        <v>0.77024368172335611</v>
      </c>
      <c r="Q58" s="124">
        <f>IF(RES_hhdet_tes!Q58=0,"",RES_hhdet_tes!Q58/RES_hhdet_fec!Q58)</f>
        <v>0.77613681656169409</v>
      </c>
      <c r="R58" s="124">
        <f>IF(RES_hhdet_tes!R58=0,"",RES_hhdet_tes!R58/RES_hhdet_fec!R58)</f>
        <v>0.78298444074885842</v>
      </c>
      <c r="S58" s="124">
        <f>IF(RES_hhdet_tes!S58=0,"",RES_hhdet_tes!S58/RES_hhdet_fec!S58)</f>
        <v>0.79300506157756545</v>
      </c>
      <c r="T58" s="124">
        <f>IF(RES_hhdet_tes!T58=0,"",RES_hhdet_tes!T58/RES_hhdet_fec!T58)</f>
        <v>0.80326434393813473</v>
      </c>
      <c r="U58" s="124">
        <f>IF(RES_hhdet_tes!U58=0,"",RES_hhdet_tes!U58/RES_hhdet_fec!U58)</f>
        <v>0.81302833790615592</v>
      </c>
      <c r="V58" s="124">
        <f>IF(RES_hhdet_tes!V58=0,"",RES_hhdet_tes!V58/RES_hhdet_fec!V58)</f>
        <v>0.82477417613144388</v>
      </c>
      <c r="W58" s="124">
        <f>IF(RES_hhdet_tes!W58=0,"",RES_hhdet_tes!W58/RES_hhdet_fec!W58)</f>
        <v>0.83647349663528703</v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0.58522081035549944</v>
      </c>
      <c r="C59" s="111">
        <f>IF(RES_hhdet_tes!C59=0,"",RES_hhdet_tes!C59/RES_hhdet_fec!C59)</f>
        <v>0.58650428529090826</v>
      </c>
      <c r="D59" s="111">
        <f>IF(RES_hhdet_tes!D59=0,"",RES_hhdet_tes!D59/RES_hhdet_fec!D59)</f>
        <v>0.58784087887979874</v>
      </c>
      <c r="E59" s="111">
        <f>IF(RES_hhdet_tes!E59=0,"",RES_hhdet_tes!E59/RES_hhdet_fec!E59)</f>
        <v>0.58922924569458157</v>
      </c>
      <c r="F59" s="111">
        <f>IF(RES_hhdet_tes!F59=0,"",RES_hhdet_tes!F59/RES_hhdet_fec!F59)</f>
        <v>0.59061874799960212</v>
      </c>
      <c r="G59" s="111">
        <f>IF(RES_hhdet_tes!G59=0,"",RES_hhdet_tes!G59/RES_hhdet_fec!G59)</f>
        <v>0.59223609901130037</v>
      </c>
      <c r="H59" s="111">
        <f>IF(RES_hhdet_tes!H59=0,"",RES_hhdet_tes!H59/RES_hhdet_fec!H59)</f>
        <v>0.59389928501114364</v>
      </c>
      <c r="I59" s="111">
        <f>IF(RES_hhdet_tes!I59=0,"",RES_hhdet_tes!I59/RES_hhdet_fec!I59)</f>
        <v>0.59489384713822557</v>
      </c>
      <c r="J59" s="111">
        <f>IF(RES_hhdet_tes!J59=0,"",RES_hhdet_tes!J59/RES_hhdet_fec!J59)</f>
        <v>0.59554805329177196</v>
      </c>
      <c r="K59" s="111">
        <f>IF(RES_hhdet_tes!K59=0,"",RES_hhdet_tes!K59/RES_hhdet_fec!K59)</f>
        <v>0.59641331683193399</v>
      </c>
      <c r="L59" s="111">
        <f>IF(RES_hhdet_tes!L59=0,"",RES_hhdet_tes!L59/RES_hhdet_fec!L59)</f>
        <v>0.59725508254389392</v>
      </c>
      <c r="M59" s="111">
        <f>IF(RES_hhdet_tes!M59=0,"",RES_hhdet_tes!M59/RES_hhdet_fec!M59)</f>
        <v>0.5979354124058095</v>
      </c>
      <c r="N59" s="111">
        <f>IF(RES_hhdet_tes!N59=0,"",RES_hhdet_tes!N59/RES_hhdet_fec!N59)</f>
        <v>0.59853484470312046</v>
      </c>
      <c r="O59" s="111">
        <f>IF(RES_hhdet_tes!O59=0,"",RES_hhdet_tes!O59/RES_hhdet_fec!O59)</f>
        <v>0.59905681297637192</v>
      </c>
      <c r="P59" s="111">
        <f>IF(RES_hhdet_tes!P59=0,"",RES_hhdet_tes!P59/RES_hhdet_fec!P59)</f>
        <v>0.59935111439322419</v>
      </c>
      <c r="Q59" s="111">
        <f>IF(RES_hhdet_tes!Q59=0,"",RES_hhdet_tes!Q59/RES_hhdet_fec!Q59)</f>
        <v>0.59961411359814387</v>
      </c>
      <c r="R59" s="111">
        <f>IF(RES_hhdet_tes!R59=0,"",RES_hhdet_tes!R59/RES_hhdet_fec!R59)</f>
        <v>0.6004880734677821</v>
      </c>
      <c r="S59" s="111">
        <f>IF(RES_hhdet_tes!S59=0,"",RES_hhdet_tes!S59/RES_hhdet_fec!S59)</f>
        <v>0.60204279960545859</v>
      </c>
      <c r="T59" s="111">
        <f>IF(RES_hhdet_tes!T59=0,"",RES_hhdet_tes!T59/RES_hhdet_fec!T59)</f>
        <v>0.60374535955290298</v>
      </c>
      <c r="U59" s="111">
        <f>IF(RES_hhdet_tes!U59=0,"",RES_hhdet_tes!U59/RES_hhdet_fec!U59)</f>
        <v>0.60561646825717752</v>
      </c>
      <c r="V59" s="111">
        <f>IF(RES_hhdet_tes!V59=0,"",RES_hhdet_tes!V59/RES_hhdet_fec!V59)</f>
        <v>0.60817792522747216</v>
      </c>
      <c r="W59" s="111">
        <f>IF(RES_hhdet_tes!W59=0,"",RES_hhdet_tes!W59/RES_hhdet_fec!W59)</f>
        <v>0.61106394276877973</v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0.73845443591919402</v>
      </c>
      <c r="C60" s="45">
        <f>IF(RES_hhdet_tes!C60=0,"",RES_hhdet_tes!C60/RES_hhdet_fec!C60)</f>
        <v>0.74138745919040994</v>
      </c>
      <c r="D60" s="45">
        <f>IF(RES_hhdet_tes!D60=0,"",RES_hhdet_tes!D60/RES_hhdet_fec!D60)</f>
        <v>0.74422853441669923</v>
      </c>
      <c r="E60" s="45">
        <f>IF(RES_hhdet_tes!E60=0,"",RES_hhdet_tes!E60/RES_hhdet_fec!E60)</f>
        <v>0.74703066627408499</v>
      </c>
      <c r="F60" s="45">
        <f>IF(RES_hhdet_tes!F60=0,"",RES_hhdet_tes!F60/RES_hhdet_fec!F60)</f>
        <v>0.74971742976514621</v>
      </c>
      <c r="G60" s="45">
        <f>IF(RES_hhdet_tes!G60=0,"",RES_hhdet_tes!G60/RES_hhdet_fec!G60)</f>
        <v>0.75294230266907369</v>
      </c>
      <c r="H60" s="45">
        <f>IF(RES_hhdet_tes!H60=0,"",RES_hhdet_tes!H60/RES_hhdet_fec!H60)</f>
        <v>0.75623647204695887</v>
      </c>
      <c r="I60" s="45">
        <f>IF(RES_hhdet_tes!I60=0,"",RES_hhdet_tes!I60/RES_hhdet_fec!I60)</f>
        <v>0.7583671591752098</v>
      </c>
      <c r="J60" s="45">
        <f>IF(RES_hhdet_tes!J60=0,"",RES_hhdet_tes!J60/RES_hhdet_fec!J60)</f>
        <v>0.75988259687501158</v>
      </c>
      <c r="K60" s="45">
        <f>IF(RES_hhdet_tes!K60=0,"",RES_hhdet_tes!K60/RES_hhdet_fec!K60)</f>
        <v>0.76190124273228022</v>
      </c>
      <c r="L60" s="45">
        <f>IF(RES_hhdet_tes!L60=0,"",RES_hhdet_tes!L60/RES_hhdet_fec!L60)</f>
        <v>0.76365215842906919</v>
      </c>
      <c r="M60" s="45">
        <f>IF(RES_hhdet_tes!M60=0,"",RES_hhdet_tes!M60/RES_hhdet_fec!M60)</f>
        <v>0.76526002650664127</v>
      </c>
      <c r="N60" s="45">
        <f>IF(RES_hhdet_tes!N60=0,"",RES_hhdet_tes!N60/RES_hhdet_fec!N60)</f>
        <v>0.76732616897566841</v>
      </c>
      <c r="O60" s="45">
        <f>IF(RES_hhdet_tes!O60=0,"",RES_hhdet_tes!O60/RES_hhdet_fec!O60)</f>
        <v>0.77022462805535263</v>
      </c>
      <c r="P60" s="45">
        <f>IF(RES_hhdet_tes!P60=0,"",RES_hhdet_tes!P60/RES_hhdet_fec!P60)</f>
        <v>0.77354906729908857</v>
      </c>
      <c r="Q60" s="45">
        <f>IF(RES_hhdet_tes!Q60=0,"",RES_hhdet_tes!Q60/RES_hhdet_fec!Q60)</f>
        <v>0.77949776363620971</v>
      </c>
      <c r="R60" s="45">
        <f>IF(RES_hhdet_tes!R60=0,"",RES_hhdet_tes!R60/RES_hhdet_fec!R60)</f>
        <v>0.78765051492317317</v>
      </c>
      <c r="S60" s="45">
        <f>IF(RES_hhdet_tes!S60=0,"",RES_hhdet_tes!S60/RES_hhdet_fec!S60)</f>
        <v>0.79817760625680845</v>
      </c>
      <c r="T60" s="45">
        <f>IF(RES_hhdet_tes!T60=0,"",RES_hhdet_tes!T60/RES_hhdet_fec!T60)</f>
        <v>0.80888664979309122</v>
      </c>
      <c r="U60" s="45">
        <f>IF(RES_hhdet_tes!U60=0,"",RES_hhdet_tes!U60/RES_hhdet_fec!U60)</f>
        <v>0.81861598488387521</v>
      </c>
      <c r="V60" s="45">
        <f>IF(RES_hhdet_tes!V60=0,"",RES_hhdet_tes!V60/RES_hhdet_fec!V60)</f>
        <v>0.83076795999289654</v>
      </c>
      <c r="W60" s="45">
        <f>IF(RES_hhdet_tes!W60=0,"",RES_hhdet_tes!W60/RES_hhdet_fec!W60)</f>
        <v>0.8418330251402637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0.51536497486675792</v>
      </c>
      <c r="C62" s="119">
        <f>IF(RES_hhdet_tes!C62=0,"",RES_hhdet_tes!C62/RES_hhdet_fec!C62)</f>
        <v>0.52306098829626957</v>
      </c>
      <c r="D62" s="119">
        <f>IF(RES_hhdet_tes!D62=0,"",RES_hhdet_tes!D62/RES_hhdet_fec!D62)</f>
        <v>0.53445538524133251</v>
      </c>
      <c r="E62" s="119">
        <f>IF(RES_hhdet_tes!E62=0,"",RES_hhdet_tes!E62/RES_hhdet_fec!E62)</f>
        <v>0.54587080264048404</v>
      </c>
      <c r="F62" s="119">
        <f>IF(RES_hhdet_tes!F62=0,"",RES_hhdet_tes!F62/RES_hhdet_fec!F62)</f>
        <v>0.55718612696812986</v>
      </c>
      <c r="G62" s="119">
        <f>IF(RES_hhdet_tes!G62=0,"",RES_hhdet_tes!G62/RES_hhdet_fec!G62)</f>
        <v>0.56687121451674127</v>
      </c>
      <c r="H62" s="119">
        <f>IF(RES_hhdet_tes!H62=0,"",RES_hhdet_tes!H62/RES_hhdet_fec!H62)</f>
        <v>0.57710968503886428</v>
      </c>
      <c r="I62" s="119">
        <f>IF(RES_hhdet_tes!I62=0,"",RES_hhdet_tes!I62/RES_hhdet_fec!I62)</f>
        <v>0.58707974257280549</v>
      </c>
      <c r="J62" s="119">
        <f>IF(RES_hhdet_tes!J62=0,"",RES_hhdet_tes!J62/RES_hhdet_fec!J62)</f>
        <v>0.59854039156947225</v>
      </c>
      <c r="K62" s="119">
        <f>IF(RES_hhdet_tes!K62=0,"",RES_hhdet_tes!K62/RES_hhdet_fec!K62)</f>
        <v>0.60875063995543321</v>
      </c>
      <c r="L62" s="119">
        <f>IF(RES_hhdet_tes!L62=0,"",RES_hhdet_tes!L62/RES_hhdet_fec!L62)</f>
        <v>0.62310108783983242</v>
      </c>
      <c r="M62" s="119">
        <f>IF(RES_hhdet_tes!M62=0,"",RES_hhdet_tes!M62/RES_hhdet_fec!M62)</f>
        <v>0.63563161418664871</v>
      </c>
      <c r="N62" s="119">
        <f>IF(RES_hhdet_tes!N62=0,"",RES_hhdet_tes!N62/RES_hhdet_fec!N62)</f>
        <v>0.65179705495880447</v>
      </c>
      <c r="O62" s="119">
        <f>IF(RES_hhdet_tes!O62=0,"",RES_hhdet_tes!O62/RES_hhdet_fec!O62)</f>
        <v>0.66656450286920765</v>
      </c>
      <c r="P62" s="119">
        <f>IF(RES_hhdet_tes!P62=0,"",RES_hhdet_tes!P62/RES_hhdet_fec!P62)</f>
        <v>0.67227307456954366</v>
      </c>
      <c r="Q62" s="119">
        <f>IF(RES_hhdet_tes!Q62=0,"",RES_hhdet_tes!Q62/RES_hhdet_fec!Q62)</f>
        <v>0.67944707926853476</v>
      </c>
      <c r="R62" s="119">
        <f>IF(RES_hhdet_tes!R62=0,"",RES_hhdet_tes!R62/RES_hhdet_fec!R62)</f>
        <v>0.6892315144939144</v>
      </c>
      <c r="S62" s="119">
        <f>IF(RES_hhdet_tes!S62=0,"",RES_hhdet_tes!S62/RES_hhdet_fec!S62)</f>
        <v>0.70319641184181803</v>
      </c>
      <c r="T62" s="119">
        <f>IF(RES_hhdet_tes!T62=0,"",RES_hhdet_tes!T62/RES_hhdet_fec!T62)</f>
        <v>0.71815620629818122</v>
      </c>
      <c r="U62" s="119">
        <f>IF(RES_hhdet_tes!U62=0,"",RES_hhdet_tes!U62/RES_hhdet_fec!U62)</f>
        <v>0.73209948034149486</v>
      </c>
      <c r="V62" s="119">
        <f>IF(RES_hhdet_tes!V62=0,"",RES_hhdet_tes!V62/RES_hhdet_fec!V62)</f>
        <v>0.74373782588196824</v>
      </c>
      <c r="W62" s="119">
        <f>IF(RES_hhdet_tes!W62=0,"",RES_hhdet_tes!W62/RES_hhdet_fec!W62)</f>
        <v>0.75627330771024315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0.50798965101720805</v>
      </c>
      <c r="C63" s="124">
        <f>IF(RES_hhdet_tes!C63=0,"",RES_hhdet_tes!C63/RES_hhdet_fec!C63)</f>
        <v>0.51686949916583502</v>
      </c>
      <c r="D63" s="124">
        <f>IF(RES_hhdet_tes!D63=0,"",RES_hhdet_tes!D63/RES_hhdet_fec!D63)</f>
        <v>0.52901174847947063</v>
      </c>
      <c r="E63" s="124">
        <f>IF(RES_hhdet_tes!E63=0,"",RES_hhdet_tes!E63/RES_hhdet_fec!E63)</f>
        <v>0.54171607149650625</v>
      </c>
      <c r="F63" s="124">
        <f>IF(RES_hhdet_tes!F63=0,"",RES_hhdet_tes!F63/RES_hhdet_fec!F63)</f>
        <v>0.55402842895808568</v>
      </c>
      <c r="G63" s="124">
        <f>IF(RES_hhdet_tes!G63=0,"",RES_hhdet_tes!G63/RES_hhdet_fec!G63)</f>
        <v>0.56452976920983644</v>
      </c>
      <c r="H63" s="124">
        <f>IF(RES_hhdet_tes!H63=0,"",RES_hhdet_tes!H63/RES_hhdet_fec!H63)</f>
        <v>0.57550584436393293</v>
      </c>
      <c r="I63" s="124">
        <f>IF(RES_hhdet_tes!I63=0,"",RES_hhdet_tes!I63/RES_hhdet_fec!I63)</f>
        <v>0.58605705769078797</v>
      </c>
      <c r="J63" s="124">
        <f>IF(RES_hhdet_tes!J63=0,"",RES_hhdet_tes!J63/RES_hhdet_fec!J63)</f>
        <v>0.59848419778995166</v>
      </c>
      <c r="K63" s="124">
        <f>IF(RES_hhdet_tes!K63=0,"",RES_hhdet_tes!K63/RES_hhdet_fec!K63)</f>
        <v>0.6095660178554666</v>
      </c>
      <c r="L63" s="124">
        <f>IF(RES_hhdet_tes!L63=0,"",RES_hhdet_tes!L63/RES_hhdet_fec!L63)</f>
        <v>0.62476373078911018</v>
      </c>
      <c r="M63" s="124">
        <f>IF(RES_hhdet_tes!M63=0,"",RES_hhdet_tes!M63/RES_hhdet_fec!M63)</f>
        <v>0.63851033260066214</v>
      </c>
      <c r="N63" s="124">
        <f>IF(RES_hhdet_tes!N63=0,"",RES_hhdet_tes!N63/RES_hhdet_fec!N63)</f>
        <v>0.65603489646592195</v>
      </c>
      <c r="O63" s="124">
        <f>IF(RES_hhdet_tes!O63=0,"",RES_hhdet_tes!O63/RES_hhdet_fec!O63)</f>
        <v>0.67182106417491261</v>
      </c>
      <c r="P63" s="124">
        <f>IF(RES_hhdet_tes!P63=0,"",RES_hhdet_tes!P63/RES_hhdet_fec!P63)</f>
        <v>0.67799330693181326</v>
      </c>
      <c r="Q63" s="124">
        <f>IF(RES_hhdet_tes!Q63=0,"",RES_hhdet_tes!Q63/RES_hhdet_fec!Q63)</f>
        <v>0.68500467155357203</v>
      </c>
      <c r="R63" s="124">
        <f>IF(RES_hhdet_tes!R63=0,"",RES_hhdet_tes!R63/RES_hhdet_fec!R63)</f>
        <v>0.69486406141049828</v>
      </c>
      <c r="S63" s="124">
        <f>IF(RES_hhdet_tes!S63=0,"",RES_hhdet_tes!S63/RES_hhdet_fec!S63)</f>
        <v>0.70918722651064181</v>
      </c>
      <c r="T63" s="124">
        <f>IF(RES_hhdet_tes!T63=0,"",RES_hhdet_tes!T63/RES_hhdet_fec!T63)</f>
        <v>0.72360108002976009</v>
      </c>
      <c r="U63" s="124">
        <f>IF(RES_hhdet_tes!U63=0,"",RES_hhdet_tes!U63/RES_hhdet_fec!U63)</f>
        <v>0.73724554436911538</v>
      </c>
      <c r="V63" s="124">
        <f>IF(RES_hhdet_tes!V63=0,"",RES_hhdet_tes!V63/RES_hhdet_fec!V63)</f>
        <v>0.7483488442399695</v>
      </c>
      <c r="W63" s="124">
        <f>IF(RES_hhdet_tes!W63=0,"",RES_hhdet_tes!W63/RES_hhdet_fec!W63)</f>
        <v>0.76028163198429888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0.50191862319337666</v>
      </c>
      <c r="C64" s="111">
        <f>IF(RES_hhdet_tes!C64=0,"",RES_hhdet_tes!C64/RES_hhdet_fec!C64)</f>
        <v>0.51101207201037402</v>
      </c>
      <c r="D64" s="111">
        <f>IF(RES_hhdet_tes!D64=0,"",RES_hhdet_tes!D64/RES_hhdet_fec!D64)</f>
        <v>0.52328495478792214</v>
      </c>
      <c r="E64" s="111">
        <f>IF(RES_hhdet_tes!E64=0,"",RES_hhdet_tes!E64/RES_hhdet_fec!E64)</f>
        <v>0.5361598636707684</v>
      </c>
      <c r="F64" s="111">
        <f>IF(RES_hhdet_tes!F64=0,"",RES_hhdet_tes!F64/RES_hhdet_fec!F64)</f>
        <v>0.54859728491340343</v>
      </c>
      <c r="G64" s="111">
        <f>IF(RES_hhdet_tes!G64=0,"",RES_hhdet_tes!G64/RES_hhdet_fec!G64)</f>
        <v>0.55922379627082197</v>
      </c>
      <c r="H64" s="111">
        <f>IF(RES_hhdet_tes!H64=0,"",RES_hhdet_tes!H64/RES_hhdet_fec!H64)</f>
        <v>0.57032498413856725</v>
      </c>
      <c r="I64" s="111">
        <f>IF(RES_hhdet_tes!I64=0,"",RES_hhdet_tes!I64/RES_hhdet_fec!I64)</f>
        <v>0.58097078042893568</v>
      </c>
      <c r="J64" s="111">
        <f>IF(RES_hhdet_tes!J64=0,"",RES_hhdet_tes!J64/RES_hhdet_fec!J64)</f>
        <v>0.59344913987674619</v>
      </c>
      <c r="K64" s="111">
        <f>IF(RES_hhdet_tes!K64=0,"",RES_hhdet_tes!K64/RES_hhdet_fec!K64)</f>
        <v>0.60460386562637836</v>
      </c>
      <c r="L64" s="111">
        <f>IF(RES_hhdet_tes!L64=0,"",RES_hhdet_tes!L64/RES_hhdet_fec!L64)</f>
        <v>0.61992650169101782</v>
      </c>
      <c r="M64" s="111">
        <f>IF(RES_hhdet_tes!M64=0,"",RES_hhdet_tes!M64/RES_hhdet_fec!M64)</f>
        <v>0.63385054609221136</v>
      </c>
      <c r="N64" s="111">
        <f>IF(RES_hhdet_tes!N64=0,"",RES_hhdet_tes!N64/RES_hhdet_fec!N64)</f>
        <v>0.65150017271220817</v>
      </c>
      <c r="O64" s="111">
        <f>IF(RES_hhdet_tes!O64=0,"",RES_hhdet_tes!O64/RES_hhdet_fec!O64)</f>
        <v>0.66747566521364132</v>
      </c>
      <c r="P64" s="111">
        <f>IF(RES_hhdet_tes!P64=0,"",RES_hhdet_tes!P64/RES_hhdet_fec!P64)</f>
        <v>0.67376880603237643</v>
      </c>
      <c r="Q64" s="111">
        <f>IF(RES_hhdet_tes!Q64=0,"",RES_hhdet_tes!Q64/RES_hhdet_fec!Q64)</f>
        <v>0.6808166720322395</v>
      </c>
      <c r="R64" s="111">
        <f>IF(RES_hhdet_tes!R64=0,"",RES_hhdet_tes!R64/RES_hhdet_fec!R64)</f>
        <v>0.69080100599994254</v>
      </c>
      <c r="S64" s="111">
        <f>IF(RES_hhdet_tes!S64=0,"",RES_hhdet_tes!S64/RES_hhdet_fec!S64)</f>
        <v>0.70527566618616844</v>
      </c>
      <c r="T64" s="111">
        <f>IF(RES_hhdet_tes!T64=0,"",RES_hhdet_tes!T64/RES_hhdet_fec!T64)</f>
        <v>0.719802299843606</v>
      </c>
      <c r="U64" s="111">
        <f>IF(RES_hhdet_tes!U64=0,"",RES_hhdet_tes!U64/RES_hhdet_fec!U64)</f>
        <v>0.73358956559436894</v>
      </c>
      <c r="V64" s="111">
        <f>IF(RES_hhdet_tes!V64=0,"",RES_hhdet_tes!V64/RES_hhdet_fec!V64)</f>
        <v>0.74479761332596983</v>
      </c>
      <c r="W64" s="111">
        <f>IF(RES_hhdet_tes!W64=0,"",RES_hhdet_tes!W64/RES_hhdet_fec!W64)</f>
        <v>0.75685108209961227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2.2278166750182709</v>
      </c>
      <c r="C66" s="124">
        <f>IF(RES_hhdet_tes!C66=0,"",RES_hhdet_tes!C66/RES_hhdet_fec!C66)</f>
        <v>2.3026140093325975</v>
      </c>
      <c r="D66" s="124">
        <f>IF(RES_hhdet_tes!D66=0,"",RES_hhdet_tes!D66/RES_hhdet_fec!D66)</f>
        <v>2.4962188991992349</v>
      </c>
      <c r="E66" s="124">
        <f>IF(RES_hhdet_tes!E66=0,"",RES_hhdet_tes!E66/RES_hhdet_fec!E66)</f>
        <v>2.6969159175792976</v>
      </c>
      <c r="F66" s="124">
        <f>IF(RES_hhdet_tes!F66=0,"",RES_hhdet_tes!F66/RES_hhdet_fec!F66)</f>
        <v>2.931482031153088</v>
      </c>
      <c r="G66" s="124">
        <f>IF(RES_hhdet_tes!G66=0,"",RES_hhdet_tes!G66/RES_hhdet_fec!G66)</f>
        <v>3.1620024273316196</v>
      </c>
      <c r="H66" s="124">
        <f>IF(RES_hhdet_tes!H66=0,"",RES_hhdet_tes!H66/RES_hhdet_fec!H66)</f>
        <v>3.3560870629787805</v>
      </c>
      <c r="I66" s="124">
        <f>IF(RES_hhdet_tes!I66=0,"",RES_hhdet_tes!I66/RES_hhdet_fec!I66)</f>
        <v>3.4699005578280699</v>
      </c>
      <c r="J66" s="124">
        <f>IF(RES_hhdet_tes!J66=0,"",RES_hhdet_tes!J66/RES_hhdet_fec!J66)</f>
        <v>3.5420565584312929</v>
      </c>
      <c r="K66" s="124">
        <f>IF(RES_hhdet_tes!K66=0,"",RES_hhdet_tes!K66/RES_hhdet_fec!K66)</f>
        <v>3.6274086547282227</v>
      </c>
      <c r="L66" s="124">
        <f>IF(RES_hhdet_tes!L66=0,"",RES_hhdet_tes!L66/RES_hhdet_fec!L66)</f>
        <v>3.738224416559921</v>
      </c>
      <c r="M66" s="124">
        <f>IF(RES_hhdet_tes!M66=0,"",RES_hhdet_tes!M66/RES_hhdet_fec!M66)</f>
        <v>3.8523308236042668</v>
      </c>
      <c r="N66" s="124">
        <f>IF(RES_hhdet_tes!N66=0,"",RES_hhdet_tes!N66/RES_hhdet_fec!N66)</f>
        <v>4.0235396434009028</v>
      </c>
      <c r="O66" s="124">
        <f>IF(RES_hhdet_tes!O66=0,"",RES_hhdet_tes!O66/RES_hhdet_fec!O66)</f>
        <v>4.2093872263948313</v>
      </c>
      <c r="P66" s="124">
        <f>IF(RES_hhdet_tes!P66=0,"",RES_hhdet_tes!P66/RES_hhdet_fec!P66)</f>
        <v>4.4032694293793728</v>
      </c>
      <c r="Q66" s="124">
        <f>IF(RES_hhdet_tes!Q66=0,"",RES_hhdet_tes!Q66/RES_hhdet_fec!Q66)</f>
        <v>4.5698693992512691</v>
      </c>
      <c r="R66" s="124">
        <f>IF(RES_hhdet_tes!R66=0,"",RES_hhdet_tes!R66/RES_hhdet_fec!R66)</f>
        <v>4.7153928607901499</v>
      </c>
      <c r="S66" s="124">
        <f>IF(RES_hhdet_tes!S66=0,"",RES_hhdet_tes!S66/RES_hhdet_fec!S66)</f>
        <v>4.8557867864372</v>
      </c>
      <c r="T66" s="124">
        <f>IF(RES_hhdet_tes!T66=0,"",RES_hhdet_tes!T66/RES_hhdet_fec!T66)</f>
        <v>4.9988119774207744</v>
      </c>
      <c r="U66" s="124">
        <f>IF(RES_hhdet_tes!U66=0,"",RES_hhdet_tes!U66/RES_hhdet_fec!U66)</f>
        <v>5.131402381723654</v>
      </c>
      <c r="V66" s="124">
        <f>IF(RES_hhdet_tes!V66=0,"",RES_hhdet_tes!V66/RES_hhdet_fec!V66)</f>
        <v>5.2867431956973077</v>
      </c>
      <c r="W66" s="124">
        <f>IF(RES_hhdet_tes!W66=0,"",RES_hhdet_tes!W66/RES_hhdet_fec!W66)</f>
        <v>5.4110506691721652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2.2278166750182709</v>
      </c>
      <c r="C67" s="111">
        <f>IF(RES_hhdet_tes!C67=0,"",RES_hhdet_tes!C67/RES_hhdet_fec!C67)</f>
        <v>2.3026140093325975</v>
      </c>
      <c r="D67" s="111">
        <f>IF(RES_hhdet_tes!D67=0,"",RES_hhdet_tes!D67/RES_hhdet_fec!D67)</f>
        <v>2.4962188991992349</v>
      </c>
      <c r="E67" s="111">
        <f>IF(RES_hhdet_tes!E67=0,"",RES_hhdet_tes!E67/RES_hhdet_fec!E67)</f>
        <v>2.6969159175792976</v>
      </c>
      <c r="F67" s="111">
        <f>IF(RES_hhdet_tes!F67=0,"",RES_hhdet_tes!F67/RES_hhdet_fec!F67)</f>
        <v>2.931482031153088</v>
      </c>
      <c r="G67" s="111">
        <f>IF(RES_hhdet_tes!G67=0,"",RES_hhdet_tes!G67/RES_hhdet_fec!G67)</f>
        <v>3.1620024273316196</v>
      </c>
      <c r="H67" s="111">
        <f>IF(RES_hhdet_tes!H67=0,"",RES_hhdet_tes!H67/RES_hhdet_fec!H67)</f>
        <v>3.3560870629787805</v>
      </c>
      <c r="I67" s="111">
        <f>IF(RES_hhdet_tes!I67=0,"",RES_hhdet_tes!I67/RES_hhdet_fec!I67)</f>
        <v>3.4699005578280699</v>
      </c>
      <c r="J67" s="111">
        <f>IF(RES_hhdet_tes!J67=0,"",RES_hhdet_tes!J67/RES_hhdet_fec!J67)</f>
        <v>3.5420565584312929</v>
      </c>
      <c r="K67" s="111">
        <f>IF(RES_hhdet_tes!K67=0,"",RES_hhdet_tes!K67/RES_hhdet_fec!K67)</f>
        <v>3.6274086547282227</v>
      </c>
      <c r="L67" s="111">
        <f>IF(RES_hhdet_tes!L67=0,"",RES_hhdet_tes!L67/RES_hhdet_fec!L67)</f>
        <v>3.738224416559921</v>
      </c>
      <c r="M67" s="111">
        <f>IF(RES_hhdet_tes!M67=0,"",RES_hhdet_tes!M67/RES_hhdet_fec!M67)</f>
        <v>3.8523308236042668</v>
      </c>
      <c r="N67" s="111">
        <f>IF(RES_hhdet_tes!N67=0,"",RES_hhdet_tes!N67/RES_hhdet_fec!N67)</f>
        <v>4.0235396434009028</v>
      </c>
      <c r="O67" s="111">
        <f>IF(RES_hhdet_tes!O67=0,"",RES_hhdet_tes!O67/RES_hhdet_fec!O67)</f>
        <v>4.2093872263948313</v>
      </c>
      <c r="P67" s="111">
        <f>IF(RES_hhdet_tes!P67=0,"",RES_hhdet_tes!P67/RES_hhdet_fec!P67)</f>
        <v>4.4032694293793728</v>
      </c>
      <c r="Q67" s="111">
        <f>IF(RES_hhdet_tes!Q67=0,"",RES_hhdet_tes!Q67/RES_hhdet_fec!Q67)</f>
        <v>4.5698693992512691</v>
      </c>
      <c r="R67" s="111">
        <f>IF(RES_hhdet_tes!R67=0,"",RES_hhdet_tes!R67/RES_hhdet_fec!R67)</f>
        <v>4.7153928607901499</v>
      </c>
      <c r="S67" s="111">
        <f>IF(RES_hhdet_tes!S67=0,"",RES_hhdet_tes!S67/RES_hhdet_fec!S67)</f>
        <v>4.8557867864372</v>
      </c>
      <c r="T67" s="111">
        <f>IF(RES_hhdet_tes!T67=0,"",RES_hhdet_tes!T67/RES_hhdet_fec!T67)</f>
        <v>4.9988119774207744</v>
      </c>
      <c r="U67" s="111">
        <f>IF(RES_hhdet_tes!U67=0,"",RES_hhdet_tes!U67/RES_hhdet_fec!U67)</f>
        <v>5.131402381723654</v>
      </c>
      <c r="V67" s="111">
        <f>IF(RES_hhdet_tes!V67=0,"",RES_hhdet_tes!V67/RES_hhdet_fec!V67)</f>
        <v>5.2867431956973077</v>
      </c>
      <c r="W67" s="111">
        <f>IF(RES_hhdet_tes!W67=0,"",RES_hhdet_tes!W67/RES_hhdet_fec!W67)</f>
        <v>5.4110506691721652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0.53505806117883781</v>
      </c>
      <c r="C68" s="124">
        <f>IF(RES_hhdet_tes!C68=0,"",RES_hhdet_tes!C68/RES_hhdet_fec!C68)</f>
        <v>0.54058060761817672</v>
      </c>
      <c r="D68" s="124">
        <f>IF(RES_hhdet_tes!D68=0,"",RES_hhdet_tes!D68/RES_hhdet_fec!D68)</f>
        <v>0.5481293314728658</v>
      </c>
      <c r="E68" s="124">
        <f>IF(RES_hhdet_tes!E68=0,"",RES_hhdet_tes!E68/RES_hhdet_fec!E68)</f>
        <v>0.55597602789225886</v>
      </c>
      <c r="F68" s="124">
        <f>IF(RES_hhdet_tes!F68=0,"",RES_hhdet_tes!F68/RES_hhdet_fec!F68)</f>
        <v>0.5636372839795174</v>
      </c>
      <c r="G68" s="124">
        <f>IF(RES_hhdet_tes!G68=0,"",RES_hhdet_tes!G68/RES_hhdet_fec!G68)</f>
        <v>0.57033705091964759</v>
      </c>
      <c r="H68" s="124">
        <f>IF(RES_hhdet_tes!H68=0,"",RES_hhdet_tes!H68/RES_hhdet_fec!H68)</f>
        <v>0.57736514804084915</v>
      </c>
      <c r="I68" s="124">
        <f>IF(RES_hhdet_tes!I68=0,"",RES_hhdet_tes!I68/RES_hhdet_fec!I68)</f>
        <v>0.58421920464195454</v>
      </c>
      <c r="J68" s="124">
        <f>IF(RES_hhdet_tes!J68=0,"",RES_hhdet_tes!J68/RES_hhdet_fec!J68)</f>
        <v>0.59232310818245049</v>
      </c>
      <c r="K68" s="124">
        <f>IF(RES_hhdet_tes!K68=0,"",RES_hhdet_tes!K68/RES_hhdet_fec!K68)</f>
        <v>0.59939294710088753</v>
      </c>
      <c r="L68" s="124">
        <f>IF(RES_hhdet_tes!L68=0,"",RES_hhdet_tes!L68/RES_hhdet_fec!L68)</f>
        <v>0.61072703462301059</v>
      </c>
      <c r="M68" s="124">
        <f>IF(RES_hhdet_tes!M68=0,"",RES_hhdet_tes!M68/RES_hhdet_fec!M68)</f>
        <v>0.62064434124708567</v>
      </c>
      <c r="N68" s="124">
        <f>IF(RES_hhdet_tes!N68=0,"",RES_hhdet_tes!N68/RES_hhdet_fec!N68)</f>
        <v>0.63365436175306777</v>
      </c>
      <c r="O68" s="124">
        <f>IF(RES_hhdet_tes!O68=0,"",RES_hhdet_tes!O68/RES_hhdet_fec!O68)</f>
        <v>0.6459655755710394</v>
      </c>
      <c r="P68" s="124">
        <f>IF(RES_hhdet_tes!P68=0,"",RES_hhdet_tes!P68/RES_hhdet_fec!P68)</f>
        <v>0.65253860215962078</v>
      </c>
      <c r="Q68" s="124">
        <f>IF(RES_hhdet_tes!Q68=0,"",RES_hhdet_tes!Q68/RES_hhdet_fec!Q68)</f>
        <v>0.66004688932390576</v>
      </c>
      <c r="R68" s="124">
        <f>IF(RES_hhdet_tes!R68=0,"",RES_hhdet_tes!R68/RES_hhdet_fec!R68)</f>
        <v>0.67099782863248081</v>
      </c>
      <c r="S68" s="124">
        <f>IF(RES_hhdet_tes!S68=0,"",RES_hhdet_tes!S68/RES_hhdet_fec!S68)</f>
        <v>0.68749811331004518</v>
      </c>
      <c r="T68" s="124">
        <f>IF(RES_hhdet_tes!T68=0,"",RES_hhdet_tes!T68/RES_hhdet_fec!T68)</f>
        <v>0.70507545286486328</v>
      </c>
      <c r="U68" s="124">
        <f>IF(RES_hhdet_tes!U68=0,"",RES_hhdet_tes!U68/RES_hhdet_fec!U68)</f>
        <v>0.72212897404673859</v>
      </c>
      <c r="V68" s="124">
        <f>IF(RES_hhdet_tes!V68=0,"",RES_hhdet_tes!V68/RES_hhdet_fec!V68)</f>
        <v>0.73655027263414941</v>
      </c>
      <c r="W68" s="124">
        <f>IF(RES_hhdet_tes!W68=0,"",RES_hhdet_tes!W68/RES_hhdet_fec!W68)</f>
        <v>0.75261362604754178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0.53240807842817095</v>
      </c>
      <c r="C69" s="111">
        <f>IF(RES_hhdet_tes!C69=0,"",RES_hhdet_tes!C69/RES_hhdet_fec!C69)</f>
        <v>0.53810685096189792</v>
      </c>
      <c r="D69" s="111">
        <f>IF(RES_hhdet_tes!D69=0,"",RES_hhdet_tes!D69/RES_hhdet_fec!D69)</f>
        <v>0.54580801165504467</v>
      </c>
      <c r="E69" s="111">
        <f>IF(RES_hhdet_tes!E69=0,"",RES_hhdet_tes!E69/RES_hhdet_fec!E69)</f>
        <v>0.55389976858762913</v>
      </c>
      <c r="F69" s="111">
        <f>IF(RES_hhdet_tes!F69=0,"",RES_hhdet_tes!F69/RES_hhdet_fec!F69)</f>
        <v>0.56174142425853524</v>
      </c>
      <c r="G69" s="111">
        <f>IF(RES_hhdet_tes!G69=0,"",RES_hhdet_tes!G69/RES_hhdet_fec!G69)</f>
        <v>0.5684541590308102</v>
      </c>
      <c r="H69" s="111">
        <f>IF(RES_hhdet_tes!H69=0,"",RES_hhdet_tes!H69/RES_hhdet_fec!H69)</f>
        <v>0.57551528501158611</v>
      </c>
      <c r="I69" s="111">
        <f>IF(RES_hhdet_tes!I69=0,"",RES_hhdet_tes!I69/RES_hhdet_fec!I69)</f>
        <v>0.58234013763526282</v>
      </c>
      <c r="J69" s="111">
        <f>IF(RES_hhdet_tes!J69=0,"",RES_hhdet_tes!J69/RES_hhdet_fec!J69)</f>
        <v>0.5906860531633561</v>
      </c>
      <c r="K69" s="111">
        <f>IF(RES_hhdet_tes!K69=0,"",RES_hhdet_tes!K69/RES_hhdet_fec!K69)</f>
        <v>0.59879187047252747</v>
      </c>
      <c r="L69" s="111">
        <f>IF(RES_hhdet_tes!L69=0,"",RES_hhdet_tes!L69/RES_hhdet_fec!L69)</f>
        <v>0.6084024249425114</v>
      </c>
      <c r="M69" s="111">
        <f>IF(RES_hhdet_tes!M69=0,"",RES_hhdet_tes!M69/RES_hhdet_fec!M69)</f>
        <v>0.61800375705106458</v>
      </c>
      <c r="N69" s="111">
        <f>IF(RES_hhdet_tes!N69=0,"",RES_hhdet_tes!N69/RES_hhdet_fec!N69)</f>
        <v>0.63124694402887627</v>
      </c>
      <c r="O69" s="111">
        <f>IF(RES_hhdet_tes!O69=0,"",RES_hhdet_tes!O69/RES_hhdet_fec!O69)</f>
        <v>0.64372589637526545</v>
      </c>
      <c r="P69" s="111">
        <f>IF(RES_hhdet_tes!P69=0,"",RES_hhdet_tes!P69/RES_hhdet_fec!P69)</f>
        <v>0.65027343731721521</v>
      </c>
      <c r="Q69" s="111">
        <f>IF(RES_hhdet_tes!Q69=0,"",RES_hhdet_tes!Q69/RES_hhdet_fec!Q69)</f>
        <v>0.65774484079952877</v>
      </c>
      <c r="R69" s="111">
        <f>IF(RES_hhdet_tes!R69=0,"",RES_hhdet_tes!R69/RES_hhdet_fec!R69)</f>
        <v>0.66875615096668173</v>
      </c>
      <c r="S69" s="111">
        <f>IF(RES_hhdet_tes!S69=0,"",RES_hhdet_tes!S69/RES_hhdet_fec!S69)</f>
        <v>0.6854119010400973</v>
      </c>
      <c r="T69" s="111">
        <f>IF(RES_hhdet_tes!T69=0,"",RES_hhdet_tes!T69/RES_hhdet_fec!T69)</f>
        <v>0.70307573891308817</v>
      </c>
      <c r="U69" s="111">
        <f>IF(RES_hhdet_tes!U69=0,"",RES_hhdet_tes!U69/RES_hhdet_fec!U69)</f>
        <v>0.72043814892258828</v>
      </c>
      <c r="V69" s="111">
        <f>IF(RES_hhdet_tes!V69=0,"",RES_hhdet_tes!V69/RES_hhdet_fec!V69)</f>
        <v>0.73523893214505365</v>
      </c>
      <c r="W69" s="111">
        <f>IF(RES_hhdet_tes!W69=0,"",RES_hhdet_tes!W69/RES_hhdet_fec!W69)</f>
        <v>0.75162572347610779</v>
      </c>
      <c r="DA69" s="63" t="s">
        <v>1970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0.59338343897569878</v>
      </c>
      <c r="C70" s="111">
        <f>IF(RES_hhdet_tes!C70=0,"",RES_hhdet_tes!C70/RES_hhdet_fec!C70)</f>
        <v>0.60183634025927235</v>
      </c>
      <c r="D70" s="111">
        <f>IF(RES_hhdet_tes!D70=0,"",RES_hhdet_tes!D70/RES_hhdet_fec!D70)</f>
        <v>0.61957619470906244</v>
      </c>
      <c r="E70" s="111">
        <f>IF(RES_hhdet_tes!E70=0,"",RES_hhdet_tes!E70/RES_hhdet_fec!E70)</f>
        <v>0.63610191194330445</v>
      </c>
      <c r="F70" s="111">
        <f>IF(RES_hhdet_tes!F70=0,"",RES_hhdet_tes!F70/RES_hhdet_fec!F70)</f>
        <v>0.64669520218938181</v>
      </c>
      <c r="G70" s="111">
        <f>IF(RES_hhdet_tes!G70=0,"",RES_hhdet_tes!G70/RES_hhdet_fec!G70)</f>
        <v>0.65803484075682839</v>
      </c>
      <c r="H70" s="111">
        <f>IF(RES_hhdet_tes!H70=0,"",RES_hhdet_tes!H70/RES_hhdet_fec!H70)</f>
        <v>0.6634078624569959</v>
      </c>
      <c r="I70" s="111">
        <f>IF(RES_hhdet_tes!I70=0,"",RES_hhdet_tes!I70/RES_hhdet_fec!I70)</f>
        <v>0.6764083627827201</v>
      </c>
      <c r="J70" s="111">
        <f>IF(RES_hhdet_tes!J70=0,"",RES_hhdet_tes!J70/RES_hhdet_fec!J70)</f>
        <v>0.68814603816683584</v>
      </c>
      <c r="K70" s="111">
        <f>IF(RES_hhdet_tes!K70=0,"",RES_hhdet_tes!K70/RES_hhdet_fec!K70)</f>
        <v>0.69484427915744829</v>
      </c>
      <c r="L70" s="111">
        <f>IF(RES_hhdet_tes!L70=0,"",RES_hhdet_tes!L70/RES_hhdet_fec!L70)</f>
        <v>0.70045677245033677</v>
      </c>
      <c r="M70" s="111">
        <f>IF(RES_hhdet_tes!M70=0,"",RES_hhdet_tes!M70/RES_hhdet_fec!M70)</f>
        <v>0.70048328946459759</v>
      </c>
      <c r="N70" s="111">
        <f>IF(RES_hhdet_tes!N70=0,"",RES_hhdet_tes!N70/RES_hhdet_fec!N70)</f>
        <v>0.70867410616359017</v>
      </c>
      <c r="O70" s="111">
        <f>IF(RES_hhdet_tes!O70=0,"",RES_hhdet_tes!O70/RES_hhdet_fec!O70)</f>
        <v>0.71503444461472732</v>
      </c>
      <c r="P70" s="111">
        <f>IF(RES_hhdet_tes!P70=0,"",RES_hhdet_tes!P70/RES_hhdet_fec!P70)</f>
        <v>0.71834090809034257</v>
      </c>
      <c r="Q70" s="111">
        <f>IF(RES_hhdet_tes!Q70=0,"",RES_hhdet_tes!Q70/RES_hhdet_fec!Q70)</f>
        <v>0.72478005286031466</v>
      </c>
      <c r="R70" s="111">
        <f>IF(RES_hhdet_tes!R70=0,"",RES_hhdet_tes!R70/RES_hhdet_fec!R70)</f>
        <v>0.7311156484587642</v>
      </c>
      <c r="S70" s="111">
        <f>IF(RES_hhdet_tes!S70=0,"",RES_hhdet_tes!S70/RES_hhdet_fec!S70)</f>
        <v>0.74110770127675651</v>
      </c>
      <c r="T70" s="111">
        <f>IF(RES_hhdet_tes!T70=0,"",RES_hhdet_tes!T70/RES_hhdet_fec!T70)</f>
        <v>0.7526340956401617</v>
      </c>
      <c r="U70" s="111">
        <f>IF(RES_hhdet_tes!U70=0,"",RES_hhdet_tes!U70/RES_hhdet_fec!U70)</f>
        <v>0.76219658816277969</v>
      </c>
      <c r="V70" s="111">
        <f>IF(RES_hhdet_tes!V70=0,"",RES_hhdet_tes!V70/RES_hhdet_fec!V70)</f>
        <v>0.76398965574151401</v>
      </c>
      <c r="W70" s="111">
        <f>IF(RES_hhdet_tes!W70=0,"",RES_hhdet_tes!W70/RES_hhdet_fec!W70)</f>
        <v>0.77762246612765529</v>
      </c>
      <c r="DA70" s="63" t="s">
        <v>1971</v>
      </c>
    </row>
    <row r="71" spans="1:105" ht="12" customHeight="1" x14ac:dyDescent="0.25">
      <c r="A71" s="100" t="s">
        <v>217</v>
      </c>
      <c r="B71" s="112">
        <f>IF(RES_hhdet_tes!B71=0,"",RES_hhdet_tes!B71/RES_hhdet_fec!B71)</f>
        <v>0.53240807842817095</v>
      </c>
      <c r="C71" s="112">
        <f>IF(RES_hhdet_tes!C71=0,"",RES_hhdet_tes!C71/RES_hhdet_fec!C71)</f>
        <v>0.54147840745171216</v>
      </c>
      <c r="D71" s="112">
        <f>IF(RES_hhdet_tes!D71=0,"",RES_hhdet_tes!D71/RES_hhdet_fec!D71)</f>
        <v>0.55868303729862867</v>
      </c>
      <c r="E71" s="112">
        <f>IF(RES_hhdet_tes!E71=0,"",RES_hhdet_tes!E71/RES_hhdet_fec!E71)</f>
        <v>0.57616337137048856</v>
      </c>
      <c r="F71" s="112">
        <f>IF(RES_hhdet_tes!F71=0,"",RES_hhdet_tes!F71/RES_hhdet_fec!F71)</f>
        <v>0.58765444796649846</v>
      </c>
      <c r="G71" s="112">
        <f>IF(RES_hhdet_tes!G71=0,"",RES_hhdet_tes!G71/RES_hhdet_fec!G71)</f>
        <v>0.59920204559772328</v>
      </c>
      <c r="H71" s="112">
        <f>IF(RES_hhdet_tes!H71=0,"",RES_hhdet_tes!H71/RES_hhdet_fec!H71)</f>
        <v>0.60682622445623813</v>
      </c>
      <c r="I71" s="112">
        <f>IF(RES_hhdet_tes!I71=0,"",RES_hhdet_tes!I71/RES_hhdet_fec!I71)</f>
        <v>0.62008584565225244</v>
      </c>
      <c r="J71" s="112">
        <f>IF(RES_hhdet_tes!J71=0,"",RES_hhdet_tes!J71/RES_hhdet_fec!J71)</f>
        <v>0.63104918908688601</v>
      </c>
      <c r="K71" s="112">
        <f>IF(RES_hhdet_tes!K71=0,"",RES_hhdet_tes!K71/RES_hhdet_fec!K71)</f>
        <v>0.6380950679368369</v>
      </c>
      <c r="L71" s="112">
        <f>IF(RES_hhdet_tes!L71=0,"",RES_hhdet_tes!L71/RES_hhdet_fec!L71)</f>
        <v>0.64487905850308525</v>
      </c>
      <c r="M71" s="112">
        <f>IF(RES_hhdet_tes!M71=0,"",RES_hhdet_tes!M71/RES_hhdet_fec!M71)</f>
        <v>0.64576353259511821</v>
      </c>
      <c r="N71" s="112">
        <f>IF(RES_hhdet_tes!N71=0,"",RES_hhdet_tes!N71/RES_hhdet_fec!N71)</f>
        <v>0.65419860792059492</v>
      </c>
      <c r="O71" s="112">
        <f>IF(RES_hhdet_tes!O71=0,"",RES_hhdet_tes!O71/RES_hhdet_fec!O71)</f>
        <v>0.66095165598880812</v>
      </c>
      <c r="P71" s="112">
        <f>IF(RES_hhdet_tes!P71=0,"",RES_hhdet_tes!P71/RES_hhdet_fec!P71)</f>
        <v>0.66435598336798696</v>
      </c>
      <c r="Q71" s="112">
        <f>IF(RES_hhdet_tes!Q71=0,"",RES_hhdet_tes!Q71/RES_hhdet_fec!Q71)</f>
        <v>0.67080449017568822</v>
      </c>
      <c r="R71" s="112">
        <f>IF(RES_hhdet_tes!R71=0,"",RES_hhdet_tes!R71/RES_hhdet_fec!R71)</f>
        <v>0.67687691743590928</v>
      </c>
      <c r="S71" s="112">
        <f>IF(RES_hhdet_tes!S71=0,"",RES_hhdet_tes!S71/RES_hhdet_fec!S71)</f>
        <v>0.68773445924613441</v>
      </c>
      <c r="T71" s="112">
        <f>IF(RES_hhdet_tes!T71=0,"",RES_hhdet_tes!T71/RES_hhdet_fec!T71)</f>
        <v>0.69980448587795197</v>
      </c>
      <c r="U71" s="112">
        <f>IF(RES_hhdet_tes!U71=0,"",RES_hhdet_tes!U71/RES_hhdet_fec!U71)</f>
        <v>0.71001637814673002</v>
      </c>
      <c r="V71" s="112">
        <f>IF(RES_hhdet_tes!V71=0,"",RES_hhdet_tes!V71/RES_hhdet_fec!V71)</f>
        <v>0.71433993214627245</v>
      </c>
      <c r="W71" s="112">
        <f>IF(RES_hhdet_tes!W71=0,"",RES_hhdet_tes!W71/RES_hhdet_fec!W71)</f>
        <v>0.73036439703248124</v>
      </c>
      <c r="DA71" s="131" t="s">
        <v>1972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0.63968545298517998</v>
      </c>
      <c r="C73" s="112">
        <f>IF(RES_hhdet_tes!C73=0,"",RES_hhdet_tes!C73/RES_hhdet_fec!C73)</f>
        <v>0.64323026579148102</v>
      </c>
      <c r="D73" s="112">
        <f>IF(RES_hhdet_tes!D73=0,"",RES_hhdet_tes!D73/RES_hhdet_fec!D73)</f>
        <v>0.64710626037545915</v>
      </c>
      <c r="E73" s="112">
        <f>IF(RES_hhdet_tes!E73=0,"",RES_hhdet_tes!E73/RES_hhdet_fec!E73)</f>
        <v>0.65128328316236361</v>
      </c>
      <c r="F73" s="112">
        <f>IF(RES_hhdet_tes!F73=0,"",RES_hhdet_tes!F73/RES_hhdet_fec!F73)</f>
        <v>0.65567817500355929</v>
      </c>
      <c r="G73" s="112">
        <f>IF(RES_hhdet_tes!G73=0,"",RES_hhdet_tes!G73/RES_hhdet_fec!G73)</f>
        <v>0.66007439424573311</v>
      </c>
      <c r="H73" s="112">
        <f>IF(RES_hhdet_tes!H73=0,"",RES_hhdet_tes!H73/RES_hhdet_fec!H73)</f>
        <v>0.66510200201419944</v>
      </c>
      <c r="I73" s="112">
        <f>IF(RES_hhdet_tes!I73=0,"",RES_hhdet_tes!I73/RES_hhdet_fec!I73)</f>
        <v>0.6673936854047603</v>
      </c>
      <c r="J73" s="112">
        <f>IF(RES_hhdet_tes!J73=0,"",RES_hhdet_tes!J73/RES_hhdet_fec!J73)</f>
        <v>0.66774216907514328</v>
      </c>
      <c r="K73" s="112">
        <f>IF(RES_hhdet_tes!K73=0,"",RES_hhdet_tes!K73/RES_hhdet_fec!K73)</f>
        <v>0.67199722630018155</v>
      </c>
      <c r="L73" s="112">
        <f>IF(RES_hhdet_tes!L73=0,"",RES_hhdet_tes!L73/RES_hhdet_fec!L73)</f>
        <v>0.6719934960888112</v>
      </c>
      <c r="M73" s="112">
        <f>IF(RES_hhdet_tes!M73=0,"",RES_hhdet_tes!M73/RES_hhdet_fec!M73)</f>
        <v>0.67912280720852025</v>
      </c>
      <c r="N73" s="112">
        <f>IF(RES_hhdet_tes!N73=0,"",RES_hhdet_tes!N73/RES_hhdet_fec!N73)</f>
        <v>0.68461031476040313</v>
      </c>
      <c r="O73" s="112">
        <f>IF(RES_hhdet_tes!O73=0,"",RES_hhdet_tes!O73/RES_hhdet_fec!O73)</f>
        <v>0.68750510750655702</v>
      </c>
      <c r="P73" s="112">
        <f>IF(RES_hhdet_tes!P73=0,"",RES_hhdet_tes!P73/RES_hhdet_fec!P73)</f>
        <v>0.69096303593327346</v>
      </c>
      <c r="Q73" s="112">
        <f>IF(RES_hhdet_tes!Q73=0,"",RES_hhdet_tes!Q73/RES_hhdet_fec!Q73)</f>
        <v>0.69270522085728137</v>
      </c>
      <c r="R73" s="112">
        <f>IF(RES_hhdet_tes!R73=0,"",RES_hhdet_tes!R73/RES_hhdet_fec!R73)</f>
        <v>0.69592436751169162</v>
      </c>
      <c r="S73" s="112">
        <f>IF(RES_hhdet_tes!S73=0,"",RES_hhdet_tes!S73/RES_hhdet_fec!S73)</f>
        <v>0.70773482257467701</v>
      </c>
      <c r="T73" s="112">
        <f>IF(RES_hhdet_tes!T73=0,"",RES_hhdet_tes!T73/RES_hhdet_fec!T73)</f>
        <v>0.72571707011274267</v>
      </c>
      <c r="U73" s="112">
        <f>IF(RES_hhdet_tes!U73=0,"",RES_hhdet_tes!U73/RES_hhdet_fec!U73)</f>
        <v>0.74324659724017905</v>
      </c>
      <c r="V73" s="112">
        <f>IF(RES_hhdet_tes!V73=0,"",RES_hhdet_tes!V73/RES_hhdet_fec!V73)</f>
        <v>0.75539484913688792</v>
      </c>
      <c r="W73" s="112">
        <f>IF(RES_hhdet_tes!W73=0,"",RES_hhdet_tes!W73/RES_hhdet_fec!W73)</f>
        <v>0.76253620792247201</v>
      </c>
      <c r="DA73" s="131" t="s">
        <v>1974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0.69469359141310127</v>
      </c>
      <c r="C74" s="113">
        <f>IF(RES_hhdet_tes!C74=0,"",RES_hhdet_tes!C74/RES_hhdet_fec!C74)</f>
        <v>0.6982720960403852</v>
      </c>
      <c r="D74" s="113">
        <f>IF(RES_hhdet_tes!D74=0,"",RES_hhdet_tes!D74/RES_hhdet_fec!D74)</f>
        <v>0.70747266789891394</v>
      </c>
      <c r="E74" s="113">
        <f>IF(RES_hhdet_tes!E74=0,"",RES_hhdet_tes!E74/RES_hhdet_fec!E74)</f>
        <v>0.71232746959403437</v>
      </c>
      <c r="F74" s="113">
        <f>IF(RES_hhdet_tes!F74=0,"",RES_hhdet_tes!F74/RES_hhdet_fec!F74)</f>
        <v>0.71540416185014388</v>
      </c>
      <c r="G74" s="113">
        <f>IF(RES_hhdet_tes!G74=0,"",RES_hhdet_tes!G74/RES_hhdet_fec!G74)</f>
        <v>0.71901751381864709</v>
      </c>
      <c r="H74" s="113">
        <f>IF(RES_hhdet_tes!H74=0,"",RES_hhdet_tes!H74/RES_hhdet_fec!H74)</f>
        <v>0.71948492727643798</v>
      </c>
      <c r="I74" s="113">
        <f>IF(RES_hhdet_tes!I74=0,"",RES_hhdet_tes!I74/RES_hhdet_fec!I74)</f>
        <v>0.72252202488001083</v>
      </c>
      <c r="J74" s="113">
        <f>IF(RES_hhdet_tes!J74=0,"",RES_hhdet_tes!J74/RES_hhdet_fec!J74)</f>
        <v>0.7246225452795797</v>
      </c>
      <c r="K74" s="113">
        <f>IF(RES_hhdet_tes!K74=0,"",RES_hhdet_tes!K74/RES_hhdet_fec!K74)</f>
        <v>0.72622350556013482</v>
      </c>
      <c r="L74" s="113">
        <f>IF(RES_hhdet_tes!L74=0,"",RES_hhdet_tes!L74/RES_hhdet_fec!L74)</f>
        <v>0.73095243895716744</v>
      </c>
      <c r="M74" s="113">
        <f>IF(RES_hhdet_tes!M74=0,"",RES_hhdet_tes!M74/RES_hhdet_fec!M74)</f>
        <v>0.73061501043554689</v>
      </c>
      <c r="N74" s="113">
        <f>IF(RES_hhdet_tes!N74=0,"",RES_hhdet_tes!N74/RES_hhdet_fec!N74)</f>
        <v>0.73195805100687616</v>
      </c>
      <c r="O74" s="113">
        <f>IF(RES_hhdet_tes!O74=0,"",RES_hhdet_tes!O74/RES_hhdet_fec!O74)</f>
        <v>0.73373539815872924</v>
      </c>
      <c r="P74" s="113">
        <f>IF(RES_hhdet_tes!P74=0,"",RES_hhdet_tes!P74/RES_hhdet_fec!P74)</f>
        <v>0.73723102703451626</v>
      </c>
      <c r="Q74" s="113">
        <f>IF(RES_hhdet_tes!Q74=0,"",RES_hhdet_tes!Q74/RES_hhdet_fec!Q74)</f>
        <v>0.74438601605258592</v>
      </c>
      <c r="R74" s="113">
        <f>IF(RES_hhdet_tes!R74=0,"",RES_hhdet_tes!R74/RES_hhdet_fec!R74)</f>
        <v>0.75369347446091228</v>
      </c>
      <c r="S74" s="113">
        <f>IF(RES_hhdet_tes!S74=0,"",RES_hhdet_tes!S74/RES_hhdet_fec!S74)</f>
        <v>0.76688484504569654</v>
      </c>
      <c r="T74" s="113">
        <f>IF(RES_hhdet_tes!T74=0,"",RES_hhdet_tes!T74/RES_hhdet_fec!T74)</f>
        <v>0.78684289426411902</v>
      </c>
      <c r="U74" s="113">
        <f>IF(RES_hhdet_tes!U74=0,"",RES_hhdet_tes!U74/RES_hhdet_fec!U74)</f>
        <v>0.79233875476718119</v>
      </c>
      <c r="V74" s="113">
        <f>IF(RES_hhdet_tes!V74=0,"",RES_hhdet_tes!V74/RES_hhdet_fec!V74)</f>
        <v>0.79363821406358903</v>
      </c>
      <c r="W74" s="113">
        <f>IF(RES_hhdet_tes!W74=0,"",RES_hhdet_tes!W74/RES_hhdet_fec!W74)</f>
        <v>0.79832285189581664</v>
      </c>
      <c r="DA74" s="132" t="s">
        <v>1975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0.63968545298517987</v>
      </c>
      <c r="C75" s="111">
        <f>IF(RES_hhdet_tes!C75=0,"",RES_hhdet_tes!C75/RES_hhdet_fec!C75)</f>
        <v>0.6438823284819053</v>
      </c>
      <c r="D75" s="111">
        <f>IF(RES_hhdet_tes!D75=0,"",RES_hhdet_tes!D75/RES_hhdet_fec!D75)</f>
        <v>0.65276535856026663</v>
      </c>
      <c r="E75" s="111">
        <f>IF(RES_hhdet_tes!E75=0,"",RES_hhdet_tes!E75/RES_hhdet_fec!E75)</f>
        <v>0.65819635421257849</v>
      </c>
      <c r="F75" s="111">
        <f>IF(RES_hhdet_tes!F75=0,"",RES_hhdet_tes!F75/RES_hhdet_fec!F75)</f>
        <v>0.66183627613777785</v>
      </c>
      <c r="G75" s="111">
        <f>IF(RES_hhdet_tes!G75=0,"",RES_hhdet_tes!G75/RES_hhdet_fec!G75)</f>
        <v>0.66534044595338337</v>
      </c>
      <c r="H75" s="111">
        <f>IF(RES_hhdet_tes!H75=0,"",RES_hhdet_tes!H75/RES_hhdet_fec!H75)</f>
        <v>0.66760909128815882</v>
      </c>
      <c r="I75" s="111">
        <f>IF(RES_hhdet_tes!I75=0,"",RES_hhdet_tes!I75/RES_hhdet_fec!I75)</f>
        <v>0.67032639363499069</v>
      </c>
      <c r="J75" s="111">
        <f>IF(RES_hhdet_tes!J75=0,"",RES_hhdet_tes!J75/RES_hhdet_fec!J75)</f>
        <v>0.67098859180480508</v>
      </c>
      <c r="K75" s="111">
        <f>IF(RES_hhdet_tes!K75=0,"",RES_hhdet_tes!K75/RES_hhdet_fec!K75)</f>
        <v>0.67254578852699554</v>
      </c>
      <c r="L75" s="111">
        <f>IF(RES_hhdet_tes!L75=0,"",RES_hhdet_tes!L75/RES_hhdet_fec!L75)</f>
        <v>0.67837700316576521</v>
      </c>
      <c r="M75" s="111">
        <f>IF(RES_hhdet_tes!M75=0,"",RES_hhdet_tes!M75/RES_hhdet_fec!M75)</f>
        <v>0.67895039830137682</v>
      </c>
      <c r="N75" s="111">
        <f>IF(RES_hhdet_tes!N75=0,"",RES_hhdet_tes!N75/RES_hhdet_fec!N75)</f>
        <v>0.67982280845727405</v>
      </c>
      <c r="O75" s="111">
        <f>IF(RES_hhdet_tes!O75=0,"",RES_hhdet_tes!O75/RES_hhdet_fec!O75)</f>
        <v>0.6815977169217925</v>
      </c>
      <c r="P75" s="111">
        <f>IF(RES_hhdet_tes!P75=0,"",RES_hhdet_tes!P75/RES_hhdet_fec!P75)</f>
        <v>0.68533526728306882</v>
      </c>
      <c r="Q75" s="111">
        <f>IF(RES_hhdet_tes!Q75=0,"",RES_hhdet_tes!Q75/RES_hhdet_fec!Q75)</f>
        <v>0.69265619868457895</v>
      </c>
      <c r="R75" s="111">
        <f>IF(RES_hhdet_tes!R75=0,"",RES_hhdet_tes!R75/RES_hhdet_fec!R75)</f>
        <v>0.70215205042945061</v>
      </c>
      <c r="S75" s="111">
        <f>IF(RES_hhdet_tes!S75=0,"",RES_hhdet_tes!S75/RES_hhdet_fec!S75)</f>
        <v>0.71676209711116357</v>
      </c>
      <c r="T75" s="111">
        <f>IF(RES_hhdet_tes!T75=0,"",RES_hhdet_tes!T75/RES_hhdet_fec!T75)</f>
        <v>0.73877627577434457</v>
      </c>
      <c r="U75" s="111">
        <f>IF(RES_hhdet_tes!U75=0,"",RES_hhdet_tes!U75/RES_hhdet_fec!U75)</f>
        <v>0.7445299623326741</v>
      </c>
      <c r="V75" s="111">
        <f>IF(RES_hhdet_tes!V75=0,"",RES_hhdet_tes!V75/RES_hhdet_fec!V75)</f>
        <v>0.74813905008404502</v>
      </c>
      <c r="W75" s="111">
        <f>IF(RES_hhdet_tes!W75=0,"",RES_hhdet_tes!W75/RES_hhdet_fec!W75)</f>
        <v>0.75410129160535999</v>
      </c>
      <c r="DA75" s="63" t="s">
        <v>1976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0.61933565102812094</v>
      </c>
      <c r="C77" s="124">
        <f>IF(RES_hhdet_tes!C77=0,"",RES_hhdet_tes!C77/RES_hhdet_fec!C77)</f>
        <v>0.61993193248557144</v>
      </c>
      <c r="D77" s="124">
        <f>IF(RES_hhdet_tes!D77=0,"",RES_hhdet_tes!D77/RES_hhdet_fec!D77)</f>
        <v>0.62309438092398572</v>
      </c>
      <c r="E77" s="124">
        <f>IF(RES_hhdet_tes!E77=0,"",RES_hhdet_tes!E77/RES_hhdet_fec!E77)</f>
        <v>0.62392256419600856</v>
      </c>
      <c r="F77" s="124">
        <f>IF(RES_hhdet_tes!F77=0,"",RES_hhdet_tes!F77/RES_hhdet_fec!F77)</f>
        <v>0.62493757311666309</v>
      </c>
      <c r="G77" s="124">
        <f>IF(RES_hhdet_tes!G77=0,"",RES_hhdet_tes!G77/RES_hhdet_fec!G77)</f>
        <v>0.6283469921357383</v>
      </c>
      <c r="H77" s="124">
        <f>IF(RES_hhdet_tes!H77=0,"",RES_hhdet_tes!H77/RES_hhdet_fec!H77)</f>
        <v>0.62968754562682339</v>
      </c>
      <c r="I77" s="124">
        <f>IF(RES_hhdet_tes!I77=0,"",RES_hhdet_tes!I77/RES_hhdet_fec!I77)</f>
        <v>0.63193638638043736</v>
      </c>
      <c r="J77" s="124">
        <f>IF(RES_hhdet_tes!J77=0,"",RES_hhdet_tes!J77/RES_hhdet_fec!J77)</f>
        <v>0.63164276339725312</v>
      </c>
      <c r="K77" s="124">
        <f>IF(RES_hhdet_tes!K77=0,"",RES_hhdet_tes!K77/RES_hhdet_fec!K77)</f>
        <v>0.63129919049682082</v>
      </c>
      <c r="L77" s="124">
        <f>IF(RES_hhdet_tes!L77=0,"",RES_hhdet_tes!L77/RES_hhdet_fec!L77)</f>
        <v>0.63237645969108847</v>
      </c>
      <c r="M77" s="124">
        <f>IF(RES_hhdet_tes!M77=0,"",RES_hhdet_tes!M77/RES_hhdet_fec!M77)</f>
        <v>0.63444902712787232</v>
      </c>
      <c r="N77" s="124">
        <f>IF(RES_hhdet_tes!N77=0,"",RES_hhdet_tes!N77/RES_hhdet_fec!N77)</f>
        <v>0.64103580001064198</v>
      </c>
      <c r="O77" s="124">
        <f>IF(RES_hhdet_tes!O77=0,"",RES_hhdet_tes!O77/RES_hhdet_fec!O77)</f>
        <v>0.64267469219430717</v>
      </c>
      <c r="P77" s="124">
        <f>IF(RES_hhdet_tes!P77=0,"",RES_hhdet_tes!P77/RES_hhdet_fec!P77)</f>
        <v>0.64579196277699991</v>
      </c>
      <c r="Q77" s="124">
        <f>IF(RES_hhdet_tes!Q77=0,"",RES_hhdet_tes!Q77/RES_hhdet_fec!Q77)</f>
        <v>0.64605391849028804</v>
      </c>
      <c r="R77" s="124">
        <f>IF(RES_hhdet_tes!R77=0,"",RES_hhdet_tes!R77/RES_hhdet_fec!R77)</f>
        <v>0.64628809758257166</v>
      </c>
      <c r="S77" s="124">
        <f>IF(RES_hhdet_tes!S77=0,"",RES_hhdet_tes!S77/RES_hhdet_fec!S77)</f>
        <v>0.64733167995444041</v>
      </c>
      <c r="T77" s="124">
        <f>IF(RES_hhdet_tes!T77=0,"",RES_hhdet_tes!T77/RES_hhdet_fec!T77)</f>
        <v>0.65117588762941847</v>
      </c>
      <c r="U77" s="124">
        <f>IF(RES_hhdet_tes!U77=0,"",RES_hhdet_tes!U77/RES_hhdet_fec!U77)</f>
        <v>0.65661588310831143</v>
      </c>
      <c r="V77" s="124">
        <f>IF(RES_hhdet_tes!V77=0,"",RES_hhdet_tes!V77/RES_hhdet_fec!V77)</f>
        <v>0.66353174078526078</v>
      </c>
      <c r="W77" s="124">
        <f>IF(RES_hhdet_tes!W77=0,"",RES_hhdet_tes!W77/RES_hhdet_fec!W77)</f>
        <v>0.67123370641167501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0.58021615557885053</v>
      </c>
      <c r="C78" s="111">
        <f>IF(RES_hhdet_tes!C78=0,"",RES_hhdet_tes!C78/RES_hhdet_fec!C78)</f>
        <v>0.58149632220377168</v>
      </c>
      <c r="D78" s="111">
        <f>IF(RES_hhdet_tes!D78=0,"",RES_hhdet_tes!D78/RES_hhdet_fec!D78)</f>
        <v>0.58308752176672718</v>
      </c>
      <c r="E78" s="111">
        <f>IF(RES_hhdet_tes!E78=0,"",RES_hhdet_tes!E78/RES_hhdet_fec!E78)</f>
        <v>0.5847532016423993</v>
      </c>
      <c r="F78" s="111">
        <f>IF(RES_hhdet_tes!F78=0,"",RES_hhdet_tes!F78/RES_hhdet_fec!F78)</f>
        <v>0.58642143315605977</v>
      </c>
      <c r="G78" s="111">
        <f>IF(RES_hhdet_tes!G78=0,"",RES_hhdet_tes!G78/RES_hhdet_fec!G78)</f>
        <v>0.58804660439811995</v>
      </c>
      <c r="H78" s="111">
        <f>IF(RES_hhdet_tes!H78=0,"",RES_hhdet_tes!H78/RES_hhdet_fec!H78)</f>
        <v>0.58983081337242527</v>
      </c>
      <c r="I78" s="111">
        <f>IF(RES_hhdet_tes!I78=0,"",RES_hhdet_tes!I78/RES_hhdet_fec!I78)</f>
        <v>0.59088588290317989</v>
      </c>
      <c r="J78" s="111">
        <f>IF(RES_hhdet_tes!J78=0,"",RES_hhdet_tes!J78/RES_hhdet_fec!J78)</f>
        <v>0.5917663975165306</v>
      </c>
      <c r="K78" s="111">
        <f>IF(RES_hhdet_tes!K78=0,"",RES_hhdet_tes!K78/RES_hhdet_fec!K78)</f>
        <v>0.59288627559919538</v>
      </c>
      <c r="L78" s="111">
        <f>IF(RES_hhdet_tes!L78=0,"",RES_hhdet_tes!L78/RES_hhdet_fec!L78)</f>
        <v>0.59407167190092225</v>
      </c>
      <c r="M78" s="111">
        <f>IF(RES_hhdet_tes!M78=0,"",RES_hhdet_tes!M78/RES_hhdet_fec!M78)</f>
        <v>0.59507333554149311</v>
      </c>
      <c r="N78" s="111">
        <f>IF(RES_hhdet_tes!N78=0,"",RES_hhdet_tes!N78/RES_hhdet_fec!N78)</f>
        <v>0.59587227086583072</v>
      </c>
      <c r="O78" s="111">
        <f>IF(RES_hhdet_tes!O78=0,"",RES_hhdet_tes!O78/RES_hhdet_fec!O78)</f>
        <v>0.59646316563303248</v>
      </c>
      <c r="P78" s="111">
        <f>IF(RES_hhdet_tes!P78=0,"",RES_hhdet_tes!P78/RES_hhdet_fec!P78)</f>
        <v>0.59677501962501556</v>
      </c>
      <c r="Q78" s="111">
        <f>IF(RES_hhdet_tes!Q78=0,"",RES_hhdet_tes!Q78/RES_hhdet_fec!Q78)</f>
        <v>0.59703364566581041</v>
      </c>
      <c r="R78" s="111">
        <f>IF(RES_hhdet_tes!R78=0,"",RES_hhdet_tes!R78/RES_hhdet_fec!R78)</f>
        <v>0.59779171615187376</v>
      </c>
      <c r="S78" s="111">
        <f>IF(RES_hhdet_tes!S78=0,"",RES_hhdet_tes!S78/RES_hhdet_fec!S78)</f>
        <v>0.59954797281828631</v>
      </c>
      <c r="T78" s="111">
        <f>IF(RES_hhdet_tes!T78=0,"",RES_hhdet_tes!T78/RES_hhdet_fec!T78)</f>
        <v>0.60224273016250729</v>
      </c>
      <c r="U78" s="111">
        <f>IF(RES_hhdet_tes!U78=0,"",RES_hhdet_tes!U78/RES_hhdet_fec!U78)</f>
        <v>0.60555260660678334</v>
      </c>
      <c r="V78" s="111">
        <f>IF(RES_hhdet_tes!V78=0,"",RES_hhdet_tes!V78/RES_hhdet_fec!V78)</f>
        <v>0.60919086089982055</v>
      </c>
      <c r="W78" s="111">
        <f>IF(RES_hhdet_tes!W78=0,"",RES_hhdet_tes!W78/RES_hhdet_fec!W78)</f>
        <v>0.61337060882334482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0.73845443591919413</v>
      </c>
      <c r="C79" s="45">
        <f>IF(RES_hhdet_tes!C79=0,"",RES_hhdet_tes!C79/RES_hhdet_fec!C79)</f>
        <v>0.74106300573794004</v>
      </c>
      <c r="D79" s="45">
        <f>IF(RES_hhdet_tes!D79=0,"",RES_hhdet_tes!D79/RES_hhdet_fec!D79)</f>
        <v>0.74417209613915358</v>
      </c>
      <c r="E79" s="45">
        <f>IF(RES_hhdet_tes!E79=0,"",RES_hhdet_tes!E79/RES_hhdet_fec!E79)</f>
        <v>0.74732171751419385</v>
      </c>
      <c r="F79" s="45">
        <f>IF(RES_hhdet_tes!F79=0,"",RES_hhdet_tes!F79/RES_hhdet_fec!F79)</f>
        <v>0.75039089766049394</v>
      </c>
      <c r="G79" s="45">
        <f>IF(RES_hhdet_tes!G79=0,"",RES_hhdet_tes!G79/RES_hhdet_fec!G79)</f>
        <v>0.75332545711494814</v>
      </c>
      <c r="H79" s="45">
        <f>IF(RES_hhdet_tes!H79=0,"",RES_hhdet_tes!H79/RES_hhdet_fec!H79)</f>
        <v>0.75648654231877788</v>
      </c>
      <c r="I79" s="45">
        <f>IF(RES_hhdet_tes!I79=0,"",RES_hhdet_tes!I79/RES_hhdet_fec!I79)</f>
        <v>0.75828433844220733</v>
      </c>
      <c r="J79" s="45">
        <f>IF(RES_hhdet_tes!J79=0,"",RES_hhdet_tes!J79/RES_hhdet_fec!J79)</f>
        <v>0.75951146224239663</v>
      </c>
      <c r="K79" s="45">
        <f>IF(RES_hhdet_tes!K79=0,"",RES_hhdet_tes!K79/RES_hhdet_fec!K79)</f>
        <v>0.76095370581130739</v>
      </c>
      <c r="L79" s="45">
        <f>IF(RES_hhdet_tes!L79=0,"",RES_hhdet_tes!L79/RES_hhdet_fec!L79)</f>
        <v>0.76362379574317485</v>
      </c>
      <c r="M79" s="45">
        <f>IF(RES_hhdet_tes!M79=0,"",RES_hhdet_tes!M79/RES_hhdet_fec!M79)</f>
        <v>0.76589768238698763</v>
      </c>
      <c r="N79" s="45">
        <f>IF(RES_hhdet_tes!N79=0,"",RES_hhdet_tes!N79/RES_hhdet_fec!N79)</f>
        <v>0.76940616634991177</v>
      </c>
      <c r="O79" s="45">
        <f>IF(RES_hhdet_tes!O79=0,"",RES_hhdet_tes!O79/RES_hhdet_fec!O79)</f>
        <v>0.77251057341672247</v>
      </c>
      <c r="P79" s="45">
        <f>IF(RES_hhdet_tes!P79=0,"",RES_hhdet_tes!P79/RES_hhdet_fec!P79)</f>
        <v>0.77562743578233784</v>
      </c>
      <c r="Q79" s="45">
        <f>IF(RES_hhdet_tes!Q79=0,"",RES_hhdet_tes!Q79/RES_hhdet_fec!Q79)</f>
        <v>0.77850837447195964</v>
      </c>
      <c r="R79" s="45">
        <f>IF(RES_hhdet_tes!R79=0,"",RES_hhdet_tes!R79/RES_hhdet_fec!R79)</f>
        <v>0.78292055896008783</v>
      </c>
      <c r="S79" s="45">
        <f>IF(RES_hhdet_tes!S79=0,"",RES_hhdet_tes!S79/RES_hhdet_fec!S79)</f>
        <v>0.79072534838693731</v>
      </c>
      <c r="T79" s="45">
        <f>IF(RES_hhdet_tes!T79=0,"",RES_hhdet_tes!T79/RES_hhdet_fec!T79)</f>
        <v>0.80323010040571297</v>
      </c>
      <c r="U79" s="45">
        <f>IF(RES_hhdet_tes!U79=0,"",RES_hhdet_tes!U79/RES_hhdet_fec!U79)</f>
        <v>0.81720829367688919</v>
      </c>
      <c r="V79" s="45">
        <f>IF(RES_hhdet_tes!V79=0,"",RES_hhdet_tes!V79/RES_hhdet_fec!V79)</f>
        <v>0.83212463058383401</v>
      </c>
      <c r="W79" s="45">
        <f>IF(RES_hhdet_tes!W79=0,"",RES_hhdet_tes!W79/RES_hhdet_fec!W79)</f>
        <v>0.84667498093699778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0.46404227887812849</v>
      </c>
      <c r="C81" s="119">
        <f>IF(RES_hhdet_tes!C81=0,"",RES_hhdet_tes!C81/RES_hhdet_fec!C81)</f>
        <v>0.4685622240138746</v>
      </c>
      <c r="D81" s="119">
        <f>IF(RES_hhdet_tes!D81=0,"",RES_hhdet_tes!D81/RES_hhdet_fec!D81)</f>
        <v>0.47405052215334553</v>
      </c>
      <c r="E81" s="119">
        <f>IF(RES_hhdet_tes!E81=0,"",RES_hhdet_tes!E81/RES_hhdet_fec!E81)</f>
        <v>0.47945135851167847</v>
      </c>
      <c r="F81" s="119">
        <f>IF(RES_hhdet_tes!F81=0,"",RES_hhdet_tes!F81/RES_hhdet_fec!F81)</f>
        <v>0.48978358134959737</v>
      </c>
      <c r="G81" s="119">
        <f>IF(RES_hhdet_tes!G81=0,"",RES_hhdet_tes!G81/RES_hhdet_fec!G81)</f>
        <v>0.50945547264509805</v>
      </c>
      <c r="H81" s="119">
        <f>IF(RES_hhdet_tes!H81=0,"",RES_hhdet_tes!H81/RES_hhdet_fec!H81)</f>
        <v>0.53319498859211645</v>
      </c>
      <c r="I81" s="119">
        <f>IF(RES_hhdet_tes!I81=0,"",RES_hhdet_tes!I81/RES_hhdet_fec!I81)</f>
        <v>0.56121318942235088</v>
      </c>
      <c r="J81" s="119">
        <f>IF(RES_hhdet_tes!J81=0,"",RES_hhdet_tes!J81/RES_hhdet_fec!J81)</f>
        <v>0.58141960272067428</v>
      </c>
      <c r="K81" s="119">
        <f>IF(RES_hhdet_tes!K81=0,"",RES_hhdet_tes!K81/RES_hhdet_fec!K81)</f>
        <v>0.60276375813317284</v>
      </c>
      <c r="L81" s="119">
        <f>IF(RES_hhdet_tes!L81=0,"",RES_hhdet_tes!L81/RES_hhdet_fec!L81)</f>
        <v>0.61948972412541459</v>
      </c>
      <c r="M81" s="119">
        <f>IF(RES_hhdet_tes!M81=0,"",RES_hhdet_tes!M81/RES_hhdet_fec!M81)</f>
        <v>0.64013502705124536</v>
      </c>
      <c r="N81" s="119">
        <f>IF(RES_hhdet_tes!N81=0,"",RES_hhdet_tes!N81/RES_hhdet_fec!N81)</f>
        <v>0.65905511835148989</v>
      </c>
      <c r="O81" s="119">
        <f>IF(RES_hhdet_tes!O81=0,"",RES_hhdet_tes!O81/RES_hhdet_fec!O81)</f>
        <v>0.67394256889095505</v>
      </c>
      <c r="P81" s="119">
        <f>IF(RES_hhdet_tes!P81=0,"",RES_hhdet_tes!P81/RES_hhdet_fec!P81)</f>
        <v>0.6815741389332195</v>
      </c>
      <c r="Q81" s="119">
        <f>IF(RES_hhdet_tes!Q81=0,"",RES_hhdet_tes!Q81/RES_hhdet_fec!Q81)</f>
        <v>0.6860995968857645</v>
      </c>
      <c r="R81" s="119">
        <f>IF(RES_hhdet_tes!R81=0,"",RES_hhdet_tes!R81/RES_hhdet_fec!R81)</f>
        <v>0.68981602354516114</v>
      </c>
      <c r="S81" s="119">
        <f>IF(RES_hhdet_tes!S81=0,"",RES_hhdet_tes!S81/RES_hhdet_fec!S81)</f>
        <v>0.6940445461106538</v>
      </c>
      <c r="T81" s="119">
        <f>IF(RES_hhdet_tes!T81=0,"",RES_hhdet_tes!T81/RES_hhdet_fec!T81)</f>
        <v>0.6959942198183604</v>
      </c>
      <c r="U81" s="119">
        <f>IF(RES_hhdet_tes!U81=0,"",RES_hhdet_tes!U81/RES_hhdet_fec!U81)</f>
        <v>0.7000929402118099</v>
      </c>
      <c r="V81" s="119">
        <f>IF(RES_hhdet_tes!V81=0,"",RES_hhdet_tes!V81/RES_hhdet_fec!V81)</f>
        <v>0.70383952975582253</v>
      </c>
      <c r="W81" s="119">
        <f>IF(RES_hhdet_tes!W81=0,"",RES_hhdet_tes!W81/RES_hhdet_fec!W81)</f>
        <v>0.71662739398521202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0.45041628411304091</v>
      </c>
      <c r="C82" s="124">
        <f>IF(RES_hhdet_tes!C82=0,"",RES_hhdet_tes!C82/RES_hhdet_fec!C82)</f>
        <v>0.45534908073780578</v>
      </c>
      <c r="D82" s="124">
        <f>IF(RES_hhdet_tes!D82=0,"",RES_hhdet_tes!D82/RES_hhdet_fec!D82)</f>
        <v>0.46117164551366108</v>
      </c>
      <c r="E82" s="124">
        <f>IF(RES_hhdet_tes!E82=0,"",RES_hhdet_tes!E82/RES_hhdet_fec!E82)</f>
        <v>0.46696683026282915</v>
      </c>
      <c r="F82" s="124">
        <f>IF(RES_hhdet_tes!F82=0,"",RES_hhdet_tes!F82/RES_hhdet_fec!F82)</f>
        <v>0.47732270419926365</v>
      </c>
      <c r="G82" s="124">
        <f>IF(RES_hhdet_tes!G82=0,"",RES_hhdet_tes!G82/RES_hhdet_fec!G82)</f>
        <v>0.49774141954192824</v>
      </c>
      <c r="H82" s="124">
        <f>IF(RES_hhdet_tes!H82=0,"",RES_hhdet_tes!H82/RES_hhdet_fec!H82)</f>
        <v>0.52149614633269248</v>
      </c>
      <c r="I82" s="124">
        <f>IF(RES_hhdet_tes!I82=0,"",RES_hhdet_tes!I82/RES_hhdet_fec!I82)</f>
        <v>0.55047318254795918</v>
      </c>
      <c r="J82" s="124">
        <f>IF(RES_hhdet_tes!J82=0,"",RES_hhdet_tes!J82/RES_hhdet_fec!J82)</f>
        <v>0.56944514186825912</v>
      </c>
      <c r="K82" s="124">
        <f>IF(RES_hhdet_tes!K82=0,"",RES_hhdet_tes!K82/RES_hhdet_fec!K82)</f>
        <v>0.59109954972821555</v>
      </c>
      <c r="L82" s="124">
        <f>IF(RES_hhdet_tes!L82=0,"",RES_hhdet_tes!L82/RES_hhdet_fec!L82)</f>
        <v>0.60780562089670453</v>
      </c>
      <c r="M82" s="124">
        <f>IF(RES_hhdet_tes!M82=0,"",RES_hhdet_tes!M82/RES_hhdet_fec!M82)</f>
        <v>0.62551931372952341</v>
      </c>
      <c r="N82" s="124">
        <f>IF(RES_hhdet_tes!N82=0,"",RES_hhdet_tes!N82/RES_hhdet_fec!N82)</f>
        <v>0.6449160344080288</v>
      </c>
      <c r="O82" s="124">
        <f>IF(RES_hhdet_tes!O82=0,"",RES_hhdet_tes!O82/RES_hhdet_fec!O82)</f>
        <v>0.66004402044276289</v>
      </c>
      <c r="P82" s="124">
        <f>IF(RES_hhdet_tes!P82=0,"",RES_hhdet_tes!P82/RES_hhdet_fec!P82)</f>
        <v>0.66567719698185512</v>
      </c>
      <c r="Q82" s="124">
        <f>IF(RES_hhdet_tes!Q82=0,"",RES_hhdet_tes!Q82/RES_hhdet_fec!Q82)</f>
        <v>0.6711776727193598</v>
      </c>
      <c r="R82" s="124">
        <f>IF(RES_hhdet_tes!R82=0,"",RES_hhdet_tes!R82/RES_hhdet_fec!R82)</f>
        <v>0.67463583976452379</v>
      </c>
      <c r="S82" s="124">
        <f>IF(RES_hhdet_tes!S82=0,"",RES_hhdet_tes!S82/RES_hhdet_fec!S82)</f>
        <v>0.67685511041868929</v>
      </c>
      <c r="T82" s="124">
        <f>IF(RES_hhdet_tes!T82=0,"",RES_hhdet_tes!T82/RES_hhdet_fec!T82)</f>
        <v>0.67913452416779363</v>
      </c>
      <c r="U82" s="124">
        <f>IF(RES_hhdet_tes!U82=0,"",RES_hhdet_tes!U82/RES_hhdet_fec!U82)</f>
        <v>0.68158150810623364</v>
      </c>
      <c r="V82" s="124">
        <f>IF(RES_hhdet_tes!V82=0,"",RES_hhdet_tes!V82/RES_hhdet_fec!V82)</f>
        <v>0.68462941884573092</v>
      </c>
      <c r="W82" s="124">
        <f>IF(RES_hhdet_tes!W82=0,"",RES_hhdet_tes!W82/RES_hhdet_fec!W82)</f>
        <v>0.69623882213305532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0.44799513342978886</v>
      </c>
      <c r="C83" s="111">
        <f>IF(RES_hhdet_tes!C83=0,"",RES_hhdet_tes!C83/RES_hhdet_fec!C83)</f>
        <v>0.45300757633872246</v>
      </c>
      <c r="D83" s="111">
        <f>IF(RES_hhdet_tes!D83=0,"",RES_hhdet_tes!D83/RES_hhdet_fec!D83)</f>
        <v>0.45887355737976387</v>
      </c>
      <c r="E83" s="111">
        <f>IF(RES_hhdet_tes!E83=0,"",RES_hhdet_tes!E83/RES_hhdet_fec!E83)</f>
        <v>0.46472624753897845</v>
      </c>
      <c r="F83" s="111">
        <f>IF(RES_hhdet_tes!F83=0,"",RES_hhdet_tes!F83/RES_hhdet_fec!F83)</f>
        <v>0.4751176196021703</v>
      </c>
      <c r="G83" s="111">
        <f>IF(RES_hhdet_tes!G83=0,"",RES_hhdet_tes!G83/RES_hhdet_fec!G83)</f>
        <v>0.49557214181636294</v>
      </c>
      <c r="H83" s="111">
        <f>IF(RES_hhdet_tes!H83=0,"",RES_hhdet_tes!H83/RES_hhdet_fec!H83)</f>
        <v>0.51936884462692723</v>
      </c>
      <c r="I83" s="111">
        <f>IF(RES_hhdet_tes!I83=0,"",RES_hhdet_tes!I83/RES_hhdet_fec!I83)</f>
        <v>0.54838769043109115</v>
      </c>
      <c r="J83" s="111">
        <f>IF(RES_hhdet_tes!J83=0,"",RES_hhdet_tes!J83/RES_hhdet_fec!J83)</f>
        <v>0.56738032717556597</v>
      </c>
      <c r="K83" s="111">
        <f>IF(RES_hhdet_tes!K83=0,"",RES_hhdet_tes!K83/RES_hhdet_fec!K83)</f>
        <v>0.58907420413720102</v>
      </c>
      <c r="L83" s="111">
        <f>IF(RES_hhdet_tes!L83=0,"",RES_hhdet_tes!L83/RES_hhdet_fec!L83)</f>
        <v>0.60582927363814487</v>
      </c>
      <c r="M83" s="111">
        <f>IF(RES_hhdet_tes!M83=0,"",RES_hhdet_tes!M83/RES_hhdet_fec!M83)</f>
        <v>0.62361958136622586</v>
      </c>
      <c r="N83" s="111">
        <f>IF(RES_hhdet_tes!N83=0,"",RES_hhdet_tes!N83/RES_hhdet_fec!N83)</f>
        <v>0.64306774618222518</v>
      </c>
      <c r="O83" s="111">
        <f>IF(RES_hhdet_tes!O83=0,"",RES_hhdet_tes!O83/RES_hhdet_fec!O83)</f>
        <v>0.6582683222655642</v>
      </c>
      <c r="P83" s="111">
        <f>IF(RES_hhdet_tes!P83=0,"",RES_hhdet_tes!P83/RES_hhdet_fec!P83)</f>
        <v>0.66394833674499987</v>
      </c>
      <c r="Q83" s="111">
        <f>IF(RES_hhdet_tes!Q83=0,"",RES_hhdet_tes!Q83/RES_hhdet_fec!Q83)</f>
        <v>0.6694581139322332</v>
      </c>
      <c r="R83" s="111">
        <f>IF(RES_hhdet_tes!R83=0,"",RES_hhdet_tes!R83/RES_hhdet_fec!R83)</f>
        <v>0.67294766495053238</v>
      </c>
      <c r="S83" s="111">
        <f>IF(RES_hhdet_tes!S83=0,"",RES_hhdet_tes!S83/RES_hhdet_fec!S83)</f>
        <v>0.67519069631566253</v>
      </c>
      <c r="T83" s="111">
        <f>IF(RES_hhdet_tes!T83=0,"",RES_hhdet_tes!T83/RES_hhdet_fec!T83)</f>
        <v>0.67747428601232862</v>
      </c>
      <c r="U83" s="111">
        <f>IF(RES_hhdet_tes!U83=0,"",RES_hhdet_tes!U83/RES_hhdet_fec!U83)</f>
        <v>0.67993892026136404</v>
      </c>
      <c r="V83" s="111">
        <f>IF(RES_hhdet_tes!V83=0,"",RES_hhdet_tes!V83/RES_hhdet_fec!V83)</f>
        <v>0.68299696222791439</v>
      </c>
      <c r="W83" s="111">
        <f>IF(RES_hhdet_tes!W83=0,"",RES_hhdet_tes!W83/RES_hhdet_fec!W83)</f>
        <v>0.6946429214362928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2.2278166750182709</v>
      </c>
      <c r="C85" s="124">
        <f>IF(RES_hhdet_tes!C85=0,"",RES_hhdet_tes!C85/RES_hhdet_fec!C85)</f>
        <v>2.292674611200435</v>
      </c>
      <c r="D85" s="124">
        <f>IF(RES_hhdet_tes!D85=0,"",RES_hhdet_tes!D85/RES_hhdet_fec!D85)</f>
        <v>2.441436129215647</v>
      </c>
      <c r="E85" s="124">
        <f>IF(RES_hhdet_tes!E85=0,"",RES_hhdet_tes!E85/RES_hhdet_fec!E85)</f>
        <v>2.5496920445829589</v>
      </c>
      <c r="F85" s="124">
        <f>IF(RES_hhdet_tes!F85=0,"",RES_hhdet_tes!F85/RES_hhdet_fec!F85)</f>
        <v>2.7353295449298431</v>
      </c>
      <c r="G85" s="124">
        <f>IF(RES_hhdet_tes!G85=0,"",RES_hhdet_tes!G85/RES_hhdet_fec!G85)</f>
        <v>3.0401791266897602</v>
      </c>
      <c r="H85" s="124">
        <f>IF(RES_hhdet_tes!H85=0,"",RES_hhdet_tes!H85/RES_hhdet_fec!H85)</f>
        <v>3.3700637028012506</v>
      </c>
      <c r="I85" s="124">
        <f>IF(RES_hhdet_tes!I85=0,"",RES_hhdet_tes!I85/RES_hhdet_fec!I85)</f>
        <v>3.560093053259116</v>
      </c>
      <c r="J85" s="124">
        <f>IF(RES_hhdet_tes!J85=0,"",RES_hhdet_tes!J85/RES_hhdet_fec!J85)</f>
        <v>3.6418307844053763</v>
      </c>
      <c r="K85" s="124">
        <f>IF(RES_hhdet_tes!K85=0,"",RES_hhdet_tes!K85/RES_hhdet_fec!K85)</f>
        <v>3.7387851198063582</v>
      </c>
      <c r="L85" s="124">
        <f>IF(RES_hhdet_tes!L85=0,"",RES_hhdet_tes!L85/RES_hhdet_fec!L85)</f>
        <v>3.8283483574391561</v>
      </c>
      <c r="M85" s="124">
        <f>IF(RES_hhdet_tes!M85=0,"",RES_hhdet_tes!M85/RES_hhdet_fec!M85)</f>
        <v>3.9150701116066919</v>
      </c>
      <c r="N85" s="124">
        <f>IF(RES_hhdet_tes!N85=0,"",RES_hhdet_tes!N85/RES_hhdet_fec!N85)</f>
        <v>4.0329897682506441</v>
      </c>
      <c r="O85" s="124">
        <f>IF(RES_hhdet_tes!O85=0,"",RES_hhdet_tes!O85/RES_hhdet_fec!O85)</f>
        <v>4.1961269320230352</v>
      </c>
      <c r="P85" s="124">
        <f>IF(RES_hhdet_tes!P85=0,"",RES_hhdet_tes!P85/RES_hhdet_fec!P85)</f>
        <v>4.3990808169311117</v>
      </c>
      <c r="Q85" s="124">
        <f>IF(RES_hhdet_tes!Q85=0,"",RES_hhdet_tes!Q85/RES_hhdet_fec!Q85)</f>
        <v>4.6058146867656946</v>
      </c>
      <c r="R85" s="124">
        <f>IF(RES_hhdet_tes!R85=0,"",RES_hhdet_tes!R85/RES_hhdet_fec!R85)</f>
        <v>4.7815185477656605</v>
      </c>
      <c r="S85" s="124">
        <f>IF(RES_hhdet_tes!S85=0,"",RES_hhdet_tes!S85/RES_hhdet_fec!S85)</f>
        <v>4.909521485711557</v>
      </c>
      <c r="T85" s="124">
        <f>IF(RES_hhdet_tes!T85=0,"",RES_hhdet_tes!T85/RES_hhdet_fec!T85)</f>
        <v>4.992127090173164</v>
      </c>
      <c r="U85" s="124">
        <f>IF(RES_hhdet_tes!U85=0,"",RES_hhdet_tes!U85/RES_hhdet_fec!U85)</f>
        <v>5.0601722975618246</v>
      </c>
      <c r="V85" s="124">
        <f>IF(RES_hhdet_tes!V85=0,"",RES_hhdet_tes!V85/RES_hhdet_fec!V85)</f>
        <v>5.1420854339269226</v>
      </c>
      <c r="W85" s="124">
        <f>IF(RES_hhdet_tes!W85=0,"",RES_hhdet_tes!W85/RES_hhdet_fec!W85)</f>
        <v>5.2314081397794716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2.2278166750182709</v>
      </c>
      <c r="C86" s="111">
        <f>IF(RES_hhdet_tes!C86=0,"",RES_hhdet_tes!C86/RES_hhdet_fec!C86)</f>
        <v>2.292674611200435</v>
      </c>
      <c r="D86" s="111">
        <f>IF(RES_hhdet_tes!D86=0,"",RES_hhdet_tes!D86/RES_hhdet_fec!D86)</f>
        <v>2.441436129215647</v>
      </c>
      <c r="E86" s="111">
        <f>IF(RES_hhdet_tes!E86=0,"",RES_hhdet_tes!E86/RES_hhdet_fec!E86)</f>
        <v>2.5496920445829589</v>
      </c>
      <c r="F86" s="111">
        <f>IF(RES_hhdet_tes!F86=0,"",RES_hhdet_tes!F86/RES_hhdet_fec!F86)</f>
        <v>2.7353295449298431</v>
      </c>
      <c r="G86" s="111">
        <f>IF(RES_hhdet_tes!G86=0,"",RES_hhdet_tes!G86/RES_hhdet_fec!G86)</f>
        <v>3.0401791266897602</v>
      </c>
      <c r="H86" s="111">
        <f>IF(RES_hhdet_tes!H86=0,"",RES_hhdet_tes!H86/RES_hhdet_fec!H86)</f>
        <v>3.3700637028012506</v>
      </c>
      <c r="I86" s="111">
        <f>IF(RES_hhdet_tes!I86=0,"",RES_hhdet_tes!I86/RES_hhdet_fec!I86)</f>
        <v>3.560093053259116</v>
      </c>
      <c r="J86" s="111">
        <f>IF(RES_hhdet_tes!J86=0,"",RES_hhdet_tes!J86/RES_hhdet_fec!J86)</f>
        <v>3.6418307844053763</v>
      </c>
      <c r="K86" s="111">
        <f>IF(RES_hhdet_tes!K86=0,"",RES_hhdet_tes!K86/RES_hhdet_fec!K86)</f>
        <v>3.7387851198063582</v>
      </c>
      <c r="L86" s="111">
        <f>IF(RES_hhdet_tes!L86=0,"",RES_hhdet_tes!L86/RES_hhdet_fec!L86)</f>
        <v>3.8283483574391561</v>
      </c>
      <c r="M86" s="111">
        <f>IF(RES_hhdet_tes!M86=0,"",RES_hhdet_tes!M86/RES_hhdet_fec!M86)</f>
        <v>3.9150701116066919</v>
      </c>
      <c r="N86" s="111">
        <f>IF(RES_hhdet_tes!N86=0,"",RES_hhdet_tes!N86/RES_hhdet_fec!N86)</f>
        <v>4.0329897682506441</v>
      </c>
      <c r="O86" s="111">
        <f>IF(RES_hhdet_tes!O86=0,"",RES_hhdet_tes!O86/RES_hhdet_fec!O86)</f>
        <v>4.1961269320230352</v>
      </c>
      <c r="P86" s="111">
        <f>IF(RES_hhdet_tes!P86=0,"",RES_hhdet_tes!P86/RES_hhdet_fec!P86)</f>
        <v>4.3990808169311117</v>
      </c>
      <c r="Q86" s="111">
        <f>IF(RES_hhdet_tes!Q86=0,"",RES_hhdet_tes!Q86/RES_hhdet_fec!Q86)</f>
        <v>4.6058146867656946</v>
      </c>
      <c r="R86" s="111">
        <f>IF(RES_hhdet_tes!R86=0,"",RES_hhdet_tes!R86/RES_hhdet_fec!R86)</f>
        <v>4.7815185477656605</v>
      </c>
      <c r="S86" s="111">
        <f>IF(RES_hhdet_tes!S86=0,"",RES_hhdet_tes!S86/RES_hhdet_fec!S86)</f>
        <v>4.909521485711557</v>
      </c>
      <c r="T86" s="111">
        <f>IF(RES_hhdet_tes!T86=0,"",RES_hhdet_tes!T86/RES_hhdet_fec!T86)</f>
        <v>4.992127090173164</v>
      </c>
      <c r="U86" s="111">
        <f>IF(RES_hhdet_tes!U86=0,"",RES_hhdet_tes!U86/RES_hhdet_fec!U86)</f>
        <v>5.0601722975618246</v>
      </c>
      <c r="V86" s="111">
        <f>IF(RES_hhdet_tes!V86=0,"",RES_hhdet_tes!V86/RES_hhdet_fec!V86)</f>
        <v>5.1420854339269226</v>
      </c>
      <c r="W86" s="111">
        <f>IF(RES_hhdet_tes!W86=0,"",RES_hhdet_tes!W86/RES_hhdet_fec!W86)</f>
        <v>5.2314081397794716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0.50230369693265919</v>
      </c>
      <c r="C87" s="124">
        <f>IF(RES_hhdet_tes!C87=0,"",RES_hhdet_tes!C87/RES_hhdet_fec!C87)</f>
        <v>0.50882123323182871</v>
      </c>
      <c r="D87" s="124">
        <f>IF(RES_hhdet_tes!D87=0,"",RES_hhdet_tes!D87/RES_hhdet_fec!D87)</f>
        <v>0.51349157686312907</v>
      </c>
      <c r="E87" s="124">
        <f>IF(RES_hhdet_tes!E87=0,"",RES_hhdet_tes!E87/RES_hhdet_fec!E87)</f>
        <v>0.52087030006716728</v>
      </c>
      <c r="F87" s="124">
        <f>IF(RES_hhdet_tes!F87=0,"",RES_hhdet_tes!F87/RES_hhdet_fec!F87)</f>
        <v>0.53247196668115115</v>
      </c>
      <c r="G87" s="124">
        <f>IF(RES_hhdet_tes!G87=0,"",RES_hhdet_tes!G87/RES_hhdet_fec!G87)</f>
        <v>0.5538170398048291</v>
      </c>
      <c r="H87" s="124">
        <f>IF(RES_hhdet_tes!H87=0,"",RES_hhdet_tes!H87/RES_hhdet_fec!H87)</f>
        <v>0.57914271353821556</v>
      </c>
      <c r="I87" s="124">
        <f>IF(RES_hhdet_tes!I87=0,"",RES_hhdet_tes!I87/RES_hhdet_fec!I87)</f>
        <v>0.60643140326359746</v>
      </c>
      <c r="J87" s="124">
        <f>IF(RES_hhdet_tes!J87=0,"",RES_hhdet_tes!J87/RES_hhdet_fec!J87)</f>
        <v>0.63161172885611694</v>
      </c>
      <c r="K87" s="124">
        <f>IF(RES_hhdet_tes!K87=0,"",RES_hhdet_tes!K87/RES_hhdet_fec!K87)</f>
        <v>0.65462997478374985</v>
      </c>
      <c r="L87" s="124">
        <f>IF(RES_hhdet_tes!L87=0,"",RES_hhdet_tes!L87/RES_hhdet_fec!L87)</f>
        <v>0.67479232050589044</v>
      </c>
      <c r="M87" s="124">
        <f>IF(RES_hhdet_tes!M87=0,"",RES_hhdet_tes!M87/RES_hhdet_fec!M87)</f>
        <v>0.69438457945678489</v>
      </c>
      <c r="N87" s="124">
        <f>IF(RES_hhdet_tes!N87=0,"",RES_hhdet_tes!N87/RES_hhdet_fec!N87)</f>
        <v>0.71378599929063757</v>
      </c>
      <c r="O87" s="124">
        <f>IF(RES_hhdet_tes!O87=0,"",RES_hhdet_tes!O87/RES_hhdet_fec!O87)</f>
        <v>0.72782220904826489</v>
      </c>
      <c r="P87" s="124">
        <f>IF(RES_hhdet_tes!P87=0,"",RES_hhdet_tes!P87/RES_hhdet_fec!P87)</f>
        <v>0.73513782789267246</v>
      </c>
      <c r="Q87" s="124">
        <f>IF(RES_hhdet_tes!Q87=0,"",RES_hhdet_tes!Q87/RES_hhdet_fec!Q87)</f>
        <v>0.74324942495673041</v>
      </c>
      <c r="R87" s="124">
        <f>IF(RES_hhdet_tes!R87=0,"",RES_hhdet_tes!R87/RES_hhdet_fec!R87)</f>
        <v>0.74803178432183581</v>
      </c>
      <c r="S87" s="124">
        <f>IF(RES_hhdet_tes!S87=0,"",RES_hhdet_tes!S87/RES_hhdet_fec!S87)</f>
        <v>0.7530184210049764</v>
      </c>
      <c r="T87" s="124">
        <f>IF(RES_hhdet_tes!T87=0,"",RES_hhdet_tes!T87/RES_hhdet_fec!T87)</f>
        <v>0.75984675286010628</v>
      </c>
      <c r="U87" s="124">
        <f>IF(RES_hhdet_tes!U87=0,"",RES_hhdet_tes!U87/RES_hhdet_fec!U87)</f>
        <v>0.76804377959166348</v>
      </c>
      <c r="V87" s="124">
        <f>IF(RES_hhdet_tes!V87=0,"",RES_hhdet_tes!V87/RES_hhdet_fec!V87)</f>
        <v>0.77738318114284921</v>
      </c>
      <c r="W87" s="124">
        <f>IF(RES_hhdet_tes!W87=0,"",RES_hhdet_tes!W87/RES_hhdet_fec!W87)</f>
        <v>0.79288288809641605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0.47967156229652391</v>
      </c>
      <c r="C88" s="111">
        <f>IF(RES_hhdet_tes!C88=0,"",RES_hhdet_tes!C88/RES_hhdet_fec!C88)</f>
        <v>0.48444147870932708</v>
      </c>
      <c r="D88" s="111">
        <f>IF(RES_hhdet_tes!D88=0,"",RES_hhdet_tes!D88/RES_hhdet_fec!D88)</f>
        <v>0.48978091732978846</v>
      </c>
      <c r="E88" s="111">
        <f>IF(RES_hhdet_tes!E88=0,"",RES_hhdet_tes!E88/RES_hhdet_fec!E88)</f>
        <v>0.49526136894113476</v>
      </c>
      <c r="F88" s="111">
        <f>IF(RES_hhdet_tes!F88=0,"",RES_hhdet_tes!F88/RES_hhdet_fec!F88)</f>
        <v>0.50618240986293705</v>
      </c>
      <c r="G88" s="111">
        <f>IF(RES_hhdet_tes!G88=0,"",RES_hhdet_tes!G88/RES_hhdet_fec!G88)</f>
        <v>0.52945032491963218</v>
      </c>
      <c r="H88" s="111">
        <f>IF(RES_hhdet_tes!H88=0,"",RES_hhdet_tes!H88/RES_hhdet_fec!H88)</f>
        <v>0.55744604496610128</v>
      </c>
      <c r="I88" s="111">
        <f>IF(RES_hhdet_tes!I88=0,"",RES_hhdet_tes!I88/RES_hhdet_fec!I88)</f>
        <v>0.59273248548288859</v>
      </c>
      <c r="J88" s="111">
        <f>IF(RES_hhdet_tes!J88=0,"",RES_hhdet_tes!J88/RES_hhdet_fec!J88)</f>
        <v>0.61836546384815594</v>
      </c>
      <c r="K88" s="111">
        <f>IF(RES_hhdet_tes!K88=0,"",RES_hhdet_tes!K88/RES_hhdet_fec!K88)</f>
        <v>0.64747849071146779</v>
      </c>
      <c r="L88" s="111">
        <f>IF(RES_hhdet_tes!L88=0,"",RES_hhdet_tes!L88/RES_hhdet_fec!L88)</f>
        <v>0.67015573254173066</v>
      </c>
      <c r="M88" s="111">
        <f>IF(RES_hhdet_tes!M88=0,"",RES_hhdet_tes!M88/RES_hhdet_fec!M88)</f>
        <v>0.69352851034678342</v>
      </c>
      <c r="N88" s="111">
        <f>IF(RES_hhdet_tes!N88=0,"",RES_hhdet_tes!N88/RES_hhdet_fec!N88)</f>
        <v>0.71594289231461405</v>
      </c>
      <c r="O88" s="111">
        <f>IF(RES_hhdet_tes!O88=0,"",RES_hhdet_tes!O88/RES_hhdet_fec!O88)</f>
        <v>0.73173264996731113</v>
      </c>
      <c r="P88" s="111">
        <f>IF(RES_hhdet_tes!P88=0,"",RES_hhdet_tes!P88/RES_hhdet_fec!P88)</f>
        <v>0.73826848570700598</v>
      </c>
      <c r="Q88" s="111">
        <f>IF(RES_hhdet_tes!Q88=0,"",RES_hhdet_tes!Q88/RES_hhdet_fec!Q88)</f>
        <v>0.74502408623166627</v>
      </c>
      <c r="R88" s="111">
        <f>IF(RES_hhdet_tes!R88=0,"",RES_hhdet_tes!R88/RES_hhdet_fec!R88)</f>
        <v>0.74951036541947424</v>
      </c>
      <c r="S88" s="111">
        <f>IF(RES_hhdet_tes!S88=0,"",RES_hhdet_tes!S88/RES_hhdet_fec!S88)</f>
        <v>0.75455310190066283</v>
      </c>
      <c r="T88" s="111">
        <f>IF(RES_hhdet_tes!T88=0,"",RES_hhdet_tes!T88/RES_hhdet_fec!T88)</f>
        <v>0.76130326962422556</v>
      </c>
      <c r="U88" s="111">
        <f>IF(RES_hhdet_tes!U88=0,"",RES_hhdet_tes!U88/RES_hhdet_fec!U88)</f>
        <v>0.76932749744110407</v>
      </c>
      <c r="V88" s="111">
        <f>IF(RES_hhdet_tes!V88=0,"",RES_hhdet_tes!V88/RES_hhdet_fec!V88)</f>
        <v>0.77818539874872883</v>
      </c>
      <c r="W88" s="111">
        <f>IF(RES_hhdet_tes!W88=0,"",RES_hhdet_tes!W88/RES_hhdet_fec!W88)</f>
        <v>0.79253210385221307</v>
      </c>
      <c r="DA88" s="63" t="s">
        <v>1988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0.54159839117848152</v>
      </c>
      <c r="C89" s="111">
        <f>IF(RES_hhdet_tes!C89=0,"",RES_hhdet_tes!C89/RES_hhdet_fec!C89)</f>
        <v>0.54126922474457051</v>
      </c>
      <c r="D89" s="111">
        <f>IF(RES_hhdet_tes!D89=0,"",RES_hhdet_tes!D89/RES_hhdet_fec!D89)</f>
        <v>0.5425369206132572</v>
      </c>
      <c r="E89" s="111">
        <f>IF(RES_hhdet_tes!E89=0,"",RES_hhdet_tes!E89/RES_hhdet_fec!E89)</f>
        <v>0.54242019954567233</v>
      </c>
      <c r="F89" s="111">
        <f>IF(RES_hhdet_tes!F89=0,"",RES_hhdet_tes!F89/RES_hhdet_fec!F89)</f>
        <v>0.54212651239720455</v>
      </c>
      <c r="G89" s="111">
        <f>IF(RES_hhdet_tes!G89=0,"",RES_hhdet_tes!G89/RES_hhdet_fec!G89)</f>
        <v>0.54253227320929431</v>
      </c>
      <c r="H89" s="111">
        <f>IF(RES_hhdet_tes!H89=0,"",RES_hhdet_tes!H89/RES_hhdet_fec!H89)</f>
        <v>0.65546799767638031</v>
      </c>
      <c r="I89" s="111">
        <f>IF(RES_hhdet_tes!I89=0,"",RES_hhdet_tes!I89/RES_hhdet_fec!I89)</f>
        <v>0.74558530884797003</v>
      </c>
      <c r="J89" s="111">
        <f>IF(RES_hhdet_tes!J89=0,"",RES_hhdet_tes!J89/RES_hhdet_fec!J89)</f>
        <v>0.75426466560042849</v>
      </c>
      <c r="K89" s="111">
        <f>IF(RES_hhdet_tes!K89=0,"",RES_hhdet_tes!K89/RES_hhdet_fec!K89)</f>
        <v>0.76722751999673455</v>
      </c>
      <c r="L89" s="111">
        <f>IF(RES_hhdet_tes!L89=0,"",RES_hhdet_tes!L89/RES_hhdet_fec!L89)</f>
        <v>0.7731266323356778</v>
      </c>
      <c r="M89" s="111">
        <f>IF(RES_hhdet_tes!M89=0,"",RES_hhdet_tes!M89/RES_hhdet_fec!M89)</f>
        <v>0.77665486387895721</v>
      </c>
      <c r="N89" s="111">
        <f>IF(RES_hhdet_tes!N89=0,"",RES_hhdet_tes!N89/RES_hhdet_fec!N89)</f>
        <v>0.78678747262898308</v>
      </c>
      <c r="O89" s="111">
        <f>IF(RES_hhdet_tes!O89=0,"",RES_hhdet_tes!O89/RES_hhdet_fec!O89)</f>
        <v>0.79015999287674543</v>
      </c>
      <c r="P89" s="111">
        <f>IF(RES_hhdet_tes!P89=0,"",RES_hhdet_tes!P89/RES_hhdet_fec!P89)</f>
        <v>0.7935308863406475</v>
      </c>
      <c r="Q89" s="111">
        <f>IF(RES_hhdet_tes!Q89=0,"",RES_hhdet_tes!Q89/RES_hhdet_fec!Q89)</f>
        <v>0.8044764552923922</v>
      </c>
      <c r="R89" s="111">
        <f>IF(RES_hhdet_tes!R89=0,"",RES_hhdet_tes!R89/RES_hhdet_fec!R89)</f>
        <v>0.80682449108581655</v>
      </c>
      <c r="S89" s="111">
        <f>IF(RES_hhdet_tes!S89=0,"",RES_hhdet_tes!S89/RES_hhdet_fec!S89)</f>
        <v>0.80775093655292851</v>
      </c>
      <c r="T89" s="111">
        <f>IF(RES_hhdet_tes!T89=0,"",RES_hhdet_tes!T89/RES_hhdet_fec!T89)</f>
        <v>0.80944705944551998</v>
      </c>
      <c r="U89" s="111">
        <f>IF(RES_hhdet_tes!U89=0,"",RES_hhdet_tes!U89/RES_hhdet_fec!U89)</f>
        <v>0.8117482911608489</v>
      </c>
      <c r="V89" s="111">
        <f>IF(RES_hhdet_tes!V89=0,"",RES_hhdet_tes!V89/RES_hhdet_fec!V89)</f>
        <v>0.81139812539329337</v>
      </c>
      <c r="W89" s="111">
        <f>IF(RES_hhdet_tes!W89=0,"",RES_hhdet_tes!W89/RES_hhdet_fec!W89)</f>
        <v>0.81633426434642353</v>
      </c>
      <c r="DA89" s="63" t="s">
        <v>1989</v>
      </c>
    </row>
    <row r="90" spans="1:105" ht="12" customHeight="1" x14ac:dyDescent="0.25">
      <c r="A90" s="100" t="s">
        <v>204</v>
      </c>
      <c r="B90" s="112">
        <f>IF(RES_hhdet_tes!B90=0,"",RES_hhdet_tes!B90/RES_hhdet_fec!B90)</f>
        <v>0.47967156229652391</v>
      </c>
      <c r="C90" s="112">
        <f>IF(RES_hhdet_tes!C90=0,"",RES_hhdet_tes!C90/RES_hhdet_fec!C90)</f>
        <v>0.47967156229652391</v>
      </c>
      <c r="D90" s="112">
        <f>IF(RES_hhdet_tes!D90=0,"",RES_hhdet_tes!D90/RES_hhdet_fec!D90)</f>
        <v>0.47967156229652397</v>
      </c>
      <c r="E90" s="112">
        <f>IF(RES_hhdet_tes!E90=0,"",RES_hhdet_tes!E90/RES_hhdet_fec!E90)</f>
        <v>0.47967156229652391</v>
      </c>
      <c r="F90" s="112">
        <f>IF(RES_hhdet_tes!F90=0,"",RES_hhdet_tes!F90/RES_hhdet_fec!F90)</f>
        <v>0.47967156229652391</v>
      </c>
      <c r="G90" s="112">
        <f>IF(RES_hhdet_tes!G90=0,"",RES_hhdet_tes!G90/RES_hhdet_fec!G90)</f>
        <v>0.47967156229652391</v>
      </c>
      <c r="H90" s="112">
        <f>IF(RES_hhdet_tes!H90=0,"",RES_hhdet_tes!H90/RES_hhdet_fec!H90)</f>
        <v>0.59830623271992711</v>
      </c>
      <c r="I90" s="112">
        <f>IF(RES_hhdet_tes!I90=0,"",RES_hhdet_tes!I90/RES_hhdet_fec!I90)</f>
        <v>0.69594493589574535</v>
      </c>
      <c r="J90" s="112">
        <f>IF(RES_hhdet_tes!J90=0,"",RES_hhdet_tes!J90/RES_hhdet_fec!J90)</f>
        <v>0.70396865660967767</v>
      </c>
      <c r="K90" s="112">
        <f>IF(RES_hhdet_tes!K90=0,"",RES_hhdet_tes!K90/RES_hhdet_fec!K90)</f>
        <v>0.71850703004014549</v>
      </c>
      <c r="L90" s="112">
        <f>IF(RES_hhdet_tes!L90=0,"",RES_hhdet_tes!L90/RES_hhdet_fec!L90)</f>
        <v>0.72567769648865521</v>
      </c>
      <c r="M90" s="112">
        <f>IF(RES_hhdet_tes!M90=0,"",RES_hhdet_tes!M90/RES_hhdet_fec!M90)</f>
        <v>0.73046966274199032</v>
      </c>
      <c r="N90" s="112">
        <f>IF(RES_hhdet_tes!N90=0,"",RES_hhdet_tes!N90/RES_hhdet_fec!N90)</f>
        <v>0.74159790532594905</v>
      </c>
      <c r="O90" s="112">
        <f>IF(RES_hhdet_tes!O90=0,"",RES_hhdet_tes!O90/RES_hhdet_fec!O90)</f>
        <v>0.74522119395653075</v>
      </c>
      <c r="P90" s="112">
        <f>IF(RES_hhdet_tes!P90=0,"",RES_hhdet_tes!P90/RES_hhdet_fec!P90)</f>
        <v>0.74888624532440873</v>
      </c>
      <c r="Q90" s="112">
        <f>IF(RES_hhdet_tes!Q90=0,"",RES_hhdet_tes!Q90/RES_hhdet_fec!Q90)</f>
        <v>0.76102171132189844</v>
      </c>
      <c r="R90" s="112">
        <f>IF(RES_hhdet_tes!R90=0,"",RES_hhdet_tes!R90/RES_hhdet_fec!R90)</f>
        <v>0.76293763927542235</v>
      </c>
      <c r="S90" s="112">
        <f>IF(RES_hhdet_tes!S90=0,"",RES_hhdet_tes!S90/RES_hhdet_fec!S90)</f>
        <v>0.76377321974369039</v>
      </c>
      <c r="T90" s="112">
        <f>IF(RES_hhdet_tes!T90=0,"",RES_hhdet_tes!T90/RES_hhdet_fec!T90)</f>
        <v>0.76498846238539764</v>
      </c>
      <c r="U90" s="112">
        <f>IF(RES_hhdet_tes!U90=0,"",RES_hhdet_tes!U90/RES_hhdet_fec!U90)</f>
        <v>0.76715629995419987</v>
      </c>
      <c r="V90" s="112">
        <f>IF(RES_hhdet_tes!V90=0,"",RES_hhdet_tes!V90/RES_hhdet_fec!V90)</f>
        <v>0.76874503129906024</v>
      </c>
      <c r="W90" s="112">
        <f>IF(RES_hhdet_tes!W90=0,"",RES_hhdet_tes!W90/RES_hhdet_fec!W90)</f>
        <v>0.77493383635719271</v>
      </c>
      <c r="DA90" s="131" t="s">
        <v>1990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0.57097985043221422</v>
      </c>
      <c r="C92" s="112">
        <f>IF(RES_hhdet_tes!C92=0,"",RES_hhdet_tes!C92/RES_hhdet_fec!C92)</f>
        <v>0.57428934024748768</v>
      </c>
      <c r="D92" s="112">
        <f>IF(RES_hhdet_tes!D92=0,"",RES_hhdet_tes!D92/RES_hhdet_fec!D92)</f>
        <v>0.57836167629938529</v>
      </c>
      <c r="E92" s="112">
        <f>IF(RES_hhdet_tes!E92=0,"",RES_hhdet_tes!E92/RES_hhdet_fec!E92)</f>
        <v>0.58216325858109896</v>
      </c>
      <c r="F92" s="112">
        <f>IF(RES_hhdet_tes!F92=0,"",RES_hhdet_tes!F92/RES_hhdet_fec!F92)</f>
        <v>0.58634471862512416</v>
      </c>
      <c r="G92" s="112">
        <f>IF(RES_hhdet_tes!G92=0,"",RES_hhdet_tes!G92/RES_hhdet_fec!G92)</f>
        <v>0.5914516262008247</v>
      </c>
      <c r="H92" s="112">
        <f>IF(RES_hhdet_tes!H92=0,"",RES_hhdet_tes!H92/RES_hhdet_fec!H92)</f>
        <v>0.59673597927212585</v>
      </c>
      <c r="I92" s="112">
        <f>IF(RES_hhdet_tes!I92=0,"",RES_hhdet_tes!I92/RES_hhdet_fec!I92)</f>
        <v>0.60024864450576809</v>
      </c>
      <c r="J92" s="112">
        <f>IF(RES_hhdet_tes!J92=0,"",RES_hhdet_tes!J92/RES_hhdet_fec!J92)</f>
        <v>0.60203811030262788</v>
      </c>
      <c r="K92" s="112">
        <f>IF(RES_hhdet_tes!K92=0,"",RES_hhdet_tes!K92/RES_hhdet_fec!K92)</f>
        <v>0.6050597000878507</v>
      </c>
      <c r="L92" s="112">
        <f>IF(RES_hhdet_tes!L92=0,"",RES_hhdet_tes!L92/RES_hhdet_fec!L92)</f>
        <v>0.60842180586145778</v>
      </c>
      <c r="M92" s="112">
        <f>IF(RES_hhdet_tes!M92=0,"",RES_hhdet_tes!M92/RES_hhdet_fec!M92)</f>
        <v>0.6123860477547326</v>
      </c>
      <c r="N92" s="112">
        <f>IF(RES_hhdet_tes!N92=0,"",RES_hhdet_tes!N92/RES_hhdet_fec!N92)</f>
        <v>0.62471088717731826</v>
      </c>
      <c r="O92" s="112">
        <f>IF(RES_hhdet_tes!O92=0,"",RES_hhdet_tes!O92/RES_hhdet_fec!O92)</f>
        <v>0.64280078792842354</v>
      </c>
      <c r="P92" s="112">
        <f>IF(RES_hhdet_tes!P92=0,"",RES_hhdet_tes!P92/RES_hhdet_fec!P92)</f>
        <v>0.66514588804971375</v>
      </c>
      <c r="Q92" s="112">
        <f>IF(RES_hhdet_tes!Q92=0,"",RES_hhdet_tes!Q92/RES_hhdet_fec!Q92)</f>
        <v>0.68922345166889998</v>
      </c>
      <c r="R92" s="112">
        <f>IF(RES_hhdet_tes!R92=0,"",RES_hhdet_tes!R92/RES_hhdet_fec!R92)</f>
        <v>0.70577422887111896</v>
      </c>
      <c r="S92" s="112">
        <f>IF(RES_hhdet_tes!S92=0,"",RES_hhdet_tes!S92/RES_hhdet_fec!S92)</f>
        <v>0.71690501583160604</v>
      </c>
      <c r="T92" s="112">
        <f>IF(RES_hhdet_tes!T92=0,"",RES_hhdet_tes!T92/RES_hhdet_fec!T92)</f>
        <v>0.72868830984890476</v>
      </c>
      <c r="U92" s="112">
        <f>IF(RES_hhdet_tes!U92=0,"",RES_hhdet_tes!U92/RES_hhdet_fec!U92)</f>
        <v>0.74048225678816959</v>
      </c>
      <c r="V92" s="112">
        <f>IF(RES_hhdet_tes!V92=0,"",RES_hhdet_tes!V92/RES_hhdet_fec!V92)</f>
        <v>0.75628706287778924</v>
      </c>
      <c r="W92" s="112">
        <f>IF(RES_hhdet_tes!W92=0,"",RES_hhdet_tes!W92/RES_hhdet_fec!W92)</f>
        <v>0.78942075240543397</v>
      </c>
      <c r="DA92" s="131" t="s">
        <v>1992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 t="str">
        <f>IF(RES_hhdet_tes!K93=0,"",RES_hhdet_tes!K93/RES_hhdet_fec!K93)</f>
        <v/>
      </c>
      <c r="L93" s="113" t="str">
        <f>IF(RES_hhdet_tes!L93=0,"",RES_hhdet_tes!L93/RES_hhdet_fec!L93)</f>
        <v/>
      </c>
      <c r="M93" s="113" t="str">
        <f>IF(RES_hhdet_tes!M93=0,"",RES_hhdet_tes!M93/RES_hhdet_fec!M93)</f>
        <v/>
      </c>
      <c r="N93" s="113" t="str">
        <f>IF(RES_hhdet_tes!N93=0,"",RES_hhdet_tes!N93/RES_hhdet_fec!N93)</f>
        <v/>
      </c>
      <c r="O93" s="113" t="str">
        <f>IF(RES_hhdet_tes!O93=0,"",RES_hhdet_tes!O93/RES_hhdet_fec!O93)</f>
        <v/>
      </c>
      <c r="P93" s="113" t="str">
        <f>IF(RES_hhdet_tes!P93=0,"",RES_hhdet_tes!P93/RES_hhdet_fec!P93)</f>
        <v/>
      </c>
      <c r="Q93" s="113" t="str">
        <f>IF(RES_hhdet_tes!Q93=0,"",RES_hhdet_tes!Q93/RES_hhdet_fec!Q93)</f>
        <v/>
      </c>
      <c r="R93" s="113" t="str">
        <f>IF(RES_hhdet_tes!R93=0,"",RES_hhdet_tes!R93/RES_hhdet_fec!R93)</f>
        <v/>
      </c>
      <c r="S93" s="113" t="str">
        <f>IF(RES_hhdet_tes!S93=0,"",RES_hhdet_tes!S93/RES_hhdet_fec!S93)</f>
        <v/>
      </c>
      <c r="T93" s="113" t="str">
        <f>IF(RES_hhdet_tes!T93=0,"",RES_hhdet_tes!T93/RES_hhdet_fec!T93)</f>
        <v/>
      </c>
      <c r="U93" s="113" t="str">
        <f>IF(RES_hhdet_tes!U93=0,"",RES_hhdet_tes!U93/RES_hhdet_fec!U93)</f>
        <v/>
      </c>
      <c r="V93" s="113" t="str">
        <f>IF(RES_hhdet_tes!V93=0,"",RES_hhdet_tes!V93/RES_hhdet_fec!V93)</f>
        <v/>
      </c>
      <c r="W93" s="113" t="str">
        <f>IF(RES_hhdet_tes!W93=0,"",RES_hhdet_tes!W93/RES_hhdet_fec!W93)</f>
        <v/>
      </c>
      <c r="DA93" s="132" t="s">
        <v>1993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 t="str">
        <f>IF(RES_hhdet_tes!K94=0,"",RES_hhdet_tes!K94/RES_hhdet_fec!K94)</f>
        <v/>
      </c>
      <c r="L94" s="111" t="str">
        <f>IF(RES_hhdet_tes!L94=0,"",RES_hhdet_tes!L94/RES_hhdet_fec!L94)</f>
        <v/>
      </c>
      <c r="M94" s="111" t="str">
        <f>IF(RES_hhdet_tes!M94=0,"",RES_hhdet_tes!M94/RES_hhdet_fec!M94)</f>
        <v/>
      </c>
      <c r="N94" s="111" t="str">
        <f>IF(RES_hhdet_tes!N94=0,"",RES_hhdet_tes!N94/RES_hhdet_fec!N94)</f>
        <v/>
      </c>
      <c r="O94" s="111" t="str">
        <f>IF(RES_hhdet_tes!O94=0,"",RES_hhdet_tes!O94/RES_hhdet_fec!O94)</f>
        <v/>
      </c>
      <c r="P94" s="111" t="str">
        <f>IF(RES_hhdet_tes!P94=0,"",RES_hhdet_tes!P94/RES_hhdet_fec!P94)</f>
        <v/>
      </c>
      <c r="Q94" s="111" t="str">
        <f>IF(RES_hhdet_tes!Q94=0,"",RES_hhdet_tes!Q94/RES_hhdet_fec!Q94)</f>
        <v/>
      </c>
      <c r="R94" s="111" t="str">
        <f>IF(RES_hhdet_tes!R94=0,"",RES_hhdet_tes!R94/RES_hhdet_fec!R94)</f>
        <v/>
      </c>
      <c r="S94" s="111" t="str">
        <f>IF(RES_hhdet_tes!S94=0,"",RES_hhdet_tes!S94/RES_hhdet_fec!S94)</f>
        <v/>
      </c>
      <c r="T94" s="111" t="str">
        <f>IF(RES_hhdet_tes!T94=0,"",RES_hhdet_tes!T94/RES_hhdet_fec!T94)</f>
        <v/>
      </c>
      <c r="U94" s="111" t="str">
        <f>IF(RES_hhdet_tes!U94=0,"",RES_hhdet_tes!U94/RES_hhdet_fec!U94)</f>
        <v/>
      </c>
      <c r="V94" s="111" t="str">
        <f>IF(RES_hhdet_tes!V94=0,"",RES_hhdet_tes!V94/RES_hhdet_fec!V94)</f>
        <v/>
      </c>
      <c r="W94" s="111" t="str">
        <f>IF(RES_hhdet_tes!W94=0,"",RES_hhdet_tes!W94/RES_hhdet_fec!W94)</f>
        <v/>
      </c>
      <c r="DA94" s="63" t="s">
        <v>1994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 t="str">
        <f>IF(RES_hhdet_tes!K95=0,"",RES_hhdet_tes!K95/RES_hhdet_fec!K95)</f>
        <v/>
      </c>
      <c r="L95" s="111" t="str">
        <f>IF(RES_hhdet_tes!L95=0,"",RES_hhdet_tes!L95/RES_hhdet_fec!L95)</f>
        <v/>
      </c>
      <c r="M95" s="111" t="str">
        <f>IF(RES_hhdet_tes!M95=0,"",RES_hhdet_tes!M95/RES_hhdet_fec!M95)</f>
        <v/>
      </c>
      <c r="N95" s="111" t="str">
        <f>IF(RES_hhdet_tes!N95=0,"",RES_hhdet_tes!N95/RES_hhdet_fec!N95)</f>
        <v/>
      </c>
      <c r="O95" s="111" t="str">
        <f>IF(RES_hhdet_tes!O95=0,"",RES_hhdet_tes!O95/RES_hhdet_fec!O95)</f>
        <v/>
      </c>
      <c r="P95" s="111" t="str">
        <f>IF(RES_hhdet_tes!P95=0,"",RES_hhdet_tes!P95/RES_hhdet_fec!P95)</f>
        <v/>
      </c>
      <c r="Q95" s="111" t="str">
        <f>IF(RES_hhdet_tes!Q95=0,"",RES_hhdet_tes!Q95/RES_hhdet_fec!Q95)</f>
        <v/>
      </c>
      <c r="R95" s="111" t="str">
        <f>IF(RES_hhdet_tes!R95=0,"",RES_hhdet_tes!R95/RES_hhdet_fec!R95)</f>
        <v/>
      </c>
      <c r="S95" s="111" t="str">
        <f>IF(RES_hhdet_tes!S95=0,"",RES_hhdet_tes!S95/RES_hhdet_fec!S95)</f>
        <v/>
      </c>
      <c r="T95" s="111" t="str">
        <f>IF(RES_hhdet_tes!T95=0,"",RES_hhdet_tes!T95/RES_hhdet_fec!T95)</f>
        <v/>
      </c>
      <c r="U95" s="111" t="str">
        <f>IF(RES_hhdet_tes!U95=0,"",RES_hhdet_tes!U95/RES_hhdet_fec!U95)</f>
        <v/>
      </c>
      <c r="V95" s="111" t="str">
        <f>IF(RES_hhdet_tes!V95=0,"",RES_hhdet_tes!V95/RES_hhdet_fec!V95)</f>
        <v/>
      </c>
      <c r="W95" s="111" t="str">
        <f>IF(RES_hhdet_tes!W95=0,"",RES_hhdet_tes!W95/RES_hhdet_fec!W95)</f>
        <v/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0.63968545298517998</v>
      </c>
      <c r="C96" s="112">
        <f>IF(RES_hhdet_tes!C96=0,"",RES_hhdet_tes!C96/RES_hhdet_fec!C96)</f>
        <v>0.64309574427982241</v>
      </c>
      <c r="D96" s="112">
        <f>IF(RES_hhdet_tes!D96=0,"",RES_hhdet_tes!D96/RES_hhdet_fec!D96)</f>
        <v>0.64689808579316355</v>
      </c>
      <c r="E96" s="112">
        <f>IF(RES_hhdet_tes!E96=0,"",RES_hhdet_tes!E96/RES_hhdet_fec!E96)</f>
        <v>0.65077535919737994</v>
      </c>
      <c r="F96" s="112">
        <f>IF(RES_hhdet_tes!F96=0,"",RES_hhdet_tes!F96/RES_hhdet_fec!F96)</f>
        <v>0.6553205919769487</v>
      </c>
      <c r="G96" s="112">
        <f>IF(RES_hhdet_tes!G96=0,"",RES_hhdet_tes!G96/RES_hhdet_fec!G96)</f>
        <v>0.66060350614785868</v>
      </c>
      <c r="H96" s="112">
        <f>IF(RES_hhdet_tes!H96=0,"",RES_hhdet_tes!H96/RES_hhdet_fec!H96)</f>
        <v>0.66583997075982526</v>
      </c>
      <c r="I96" s="112">
        <f>IF(RES_hhdet_tes!I96=0,"",RES_hhdet_tes!I96/RES_hhdet_fec!I96)</f>
        <v>0.66830235435855201</v>
      </c>
      <c r="J96" s="112">
        <f>IF(RES_hhdet_tes!J96=0,"",RES_hhdet_tes!J96/RES_hhdet_fec!J96)</f>
        <v>0.66862208996413863</v>
      </c>
      <c r="K96" s="112">
        <f>IF(RES_hhdet_tes!K96=0,"",RES_hhdet_tes!K96/RES_hhdet_fec!K96)</f>
        <v>0.66941526536988072</v>
      </c>
      <c r="L96" s="112">
        <f>IF(RES_hhdet_tes!L96=0,"",RES_hhdet_tes!L96/RES_hhdet_fec!L96)</f>
        <v>0.6699646569355322</v>
      </c>
      <c r="M96" s="112">
        <f>IF(RES_hhdet_tes!M96=0,"",RES_hhdet_tes!M96/RES_hhdet_fec!M96)</f>
        <v>0.67251598378919042</v>
      </c>
      <c r="N96" s="112">
        <f>IF(RES_hhdet_tes!N96=0,"",RES_hhdet_tes!N96/RES_hhdet_fec!N96)</f>
        <v>0.68095881323356156</v>
      </c>
      <c r="O96" s="112">
        <f>IF(RES_hhdet_tes!O96=0,"",RES_hhdet_tes!O96/RES_hhdet_fec!O96)</f>
        <v>0.68778207241459866</v>
      </c>
      <c r="P96" s="112">
        <f>IF(RES_hhdet_tes!P96=0,"",RES_hhdet_tes!P96/RES_hhdet_fec!P96)</f>
        <v>0.69421606369494204</v>
      </c>
      <c r="Q96" s="112">
        <f>IF(RES_hhdet_tes!Q96=0,"",RES_hhdet_tes!Q96/RES_hhdet_fec!Q96)</f>
        <v>0.69631488232337979</v>
      </c>
      <c r="R96" s="112">
        <f>IF(RES_hhdet_tes!R96=0,"",RES_hhdet_tes!R96/RES_hhdet_fec!R96)</f>
        <v>0.69809538406675564</v>
      </c>
      <c r="S96" s="112">
        <f>IF(RES_hhdet_tes!S96=0,"",RES_hhdet_tes!S96/RES_hhdet_fec!S96)</f>
        <v>0.70078362890869306</v>
      </c>
      <c r="T96" s="112">
        <f>IF(RES_hhdet_tes!T96=0,"",RES_hhdet_tes!T96/RES_hhdet_fec!T96)</f>
        <v>0.70574511413104479</v>
      </c>
      <c r="U96" s="112">
        <f>IF(RES_hhdet_tes!U96=0,"",RES_hhdet_tes!U96/RES_hhdet_fec!U96)</f>
        <v>0.7180108835028145</v>
      </c>
      <c r="V96" s="112">
        <f>IF(RES_hhdet_tes!V96=0,"",RES_hhdet_tes!V96/RES_hhdet_fec!V96)</f>
        <v>0.73978099869584923</v>
      </c>
      <c r="W96" s="112">
        <f>IF(RES_hhdet_tes!W96=0,"",RES_hhdet_tes!W96/RES_hhdet_fec!W96)</f>
        <v>0.76998132544723508</v>
      </c>
      <c r="DA96" s="131" t="s">
        <v>1996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0.69469359141310116</v>
      </c>
      <c r="C97" s="113">
        <f>IF(RES_hhdet_tes!C97=0,"",RES_hhdet_tes!C97/RES_hhdet_fec!C97)</f>
        <v>0.69757556245443131</v>
      </c>
      <c r="D97" s="113">
        <f>IF(RES_hhdet_tes!D97=0,"",RES_hhdet_tes!D97/RES_hhdet_fec!D97)</f>
        <v>0.7074562036293558</v>
      </c>
      <c r="E97" s="113">
        <f>IF(RES_hhdet_tes!E97=0,"",RES_hhdet_tes!E97/RES_hhdet_fec!E97)</f>
        <v>0.71211826314942994</v>
      </c>
      <c r="F97" s="113">
        <f>IF(RES_hhdet_tes!F97=0,"",RES_hhdet_tes!F97/RES_hhdet_fec!F97)</f>
        <v>0.7152110979884474</v>
      </c>
      <c r="G97" s="113">
        <f>IF(RES_hhdet_tes!G97=0,"",RES_hhdet_tes!G97/RES_hhdet_fec!G97)</f>
        <v>0.71951771886611449</v>
      </c>
      <c r="H97" s="113">
        <f>IF(RES_hhdet_tes!H97=0,"",RES_hhdet_tes!H97/RES_hhdet_fec!H97)</f>
        <v>0.71984211208662008</v>
      </c>
      <c r="I97" s="113">
        <f>IF(RES_hhdet_tes!I97=0,"",RES_hhdet_tes!I97/RES_hhdet_fec!I97)</f>
        <v>0.72319803326797838</v>
      </c>
      <c r="J97" s="113">
        <f>IF(RES_hhdet_tes!J97=0,"",RES_hhdet_tes!J97/RES_hhdet_fec!J97)</f>
        <v>0.72614540609859457</v>
      </c>
      <c r="K97" s="113">
        <f>IF(RES_hhdet_tes!K97=0,"",RES_hhdet_tes!K97/RES_hhdet_fec!K97)</f>
        <v>0.72765245721632565</v>
      </c>
      <c r="L97" s="113">
        <f>IF(RES_hhdet_tes!L97=0,"",RES_hhdet_tes!L97/RES_hhdet_fec!L97)</f>
        <v>0.72818728914838715</v>
      </c>
      <c r="M97" s="113">
        <f>IF(RES_hhdet_tes!M97=0,"",RES_hhdet_tes!M97/RES_hhdet_fec!M97)</f>
        <v>0.7282353516844261</v>
      </c>
      <c r="N97" s="113">
        <f>IF(RES_hhdet_tes!N97=0,"",RES_hhdet_tes!N97/RES_hhdet_fec!N97)</f>
        <v>0.731393691955606</v>
      </c>
      <c r="O97" s="113">
        <f>IF(RES_hhdet_tes!O97=0,"",RES_hhdet_tes!O97/RES_hhdet_fec!O97)</f>
        <v>0.73743914150118473</v>
      </c>
      <c r="P97" s="113">
        <f>IF(RES_hhdet_tes!P97=0,"",RES_hhdet_tes!P97/RES_hhdet_fec!P97)</f>
        <v>0.7459823600504818</v>
      </c>
      <c r="Q97" s="113">
        <f>IF(RES_hhdet_tes!Q97=0,"",RES_hhdet_tes!Q97/RES_hhdet_fec!Q97)</f>
        <v>0.7559260836146855</v>
      </c>
      <c r="R97" s="113">
        <f>IF(RES_hhdet_tes!R97=0,"",RES_hhdet_tes!R97/RES_hhdet_fec!R97)</f>
        <v>0.76310007882398101</v>
      </c>
      <c r="S97" s="113">
        <f>IF(RES_hhdet_tes!S97=0,"",RES_hhdet_tes!S97/RES_hhdet_fec!S97)</f>
        <v>0.76819793844102191</v>
      </c>
      <c r="T97" s="113">
        <f>IF(RES_hhdet_tes!T97=0,"",RES_hhdet_tes!T97/RES_hhdet_fec!T97)</f>
        <v>0.7737311251272041</v>
      </c>
      <c r="U97" s="113">
        <f>IF(RES_hhdet_tes!U97=0,"",RES_hhdet_tes!U97/RES_hhdet_fec!U97)</f>
        <v>0.77865891635105389</v>
      </c>
      <c r="V97" s="113">
        <f>IF(RES_hhdet_tes!V97=0,"",RES_hhdet_tes!V97/RES_hhdet_fec!V97)</f>
        <v>0.78258457821493066</v>
      </c>
      <c r="W97" s="113">
        <f>IF(RES_hhdet_tes!W97=0,"",RES_hhdet_tes!W97/RES_hhdet_fec!W97)</f>
        <v>0.80076575657882687</v>
      </c>
      <c r="DA97" s="132" t="s">
        <v>1997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0.63968545298517998</v>
      </c>
      <c r="C98" s="111">
        <f>IF(RES_hhdet_tes!C98=0,"",RES_hhdet_tes!C98/RES_hhdet_fec!C98)</f>
        <v>0.6431244076469913</v>
      </c>
      <c r="D98" s="111">
        <f>IF(RES_hhdet_tes!D98=0,"",RES_hhdet_tes!D98/RES_hhdet_fec!D98)</f>
        <v>0.65274732653091672</v>
      </c>
      <c r="E98" s="111">
        <f>IF(RES_hhdet_tes!E98=0,"",RES_hhdet_tes!E98/RES_hhdet_fec!E98)</f>
        <v>0.65796668375493883</v>
      </c>
      <c r="F98" s="111">
        <f>IF(RES_hhdet_tes!F98=0,"",RES_hhdet_tes!F98/RES_hhdet_fec!F98)</f>
        <v>0.66162406092807913</v>
      </c>
      <c r="G98" s="111">
        <f>IF(RES_hhdet_tes!G98=0,"",RES_hhdet_tes!G98/RES_hhdet_fec!G98)</f>
        <v>0.66589180464281061</v>
      </c>
      <c r="H98" s="111">
        <f>IF(RES_hhdet_tes!H98=0,"",RES_hhdet_tes!H98/RES_hhdet_fec!H98)</f>
        <v>0.66800185045670135</v>
      </c>
      <c r="I98" s="111">
        <f>IF(RES_hhdet_tes!I98=0,"",RES_hhdet_tes!I98/RES_hhdet_fec!I98)</f>
        <v>0.67107167355114128</v>
      </c>
      <c r="J98" s="111">
        <f>IF(RES_hhdet_tes!J98=0,"",RES_hhdet_tes!J98/RES_hhdet_fec!J98)</f>
        <v>0.67267407289039227</v>
      </c>
      <c r="K98" s="111">
        <f>IF(RES_hhdet_tes!K98=0,"",RES_hhdet_tes!K98/RES_hhdet_fec!K98)</f>
        <v>0.67412919016802508</v>
      </c>
      <c r="L98" s="111">
        <f>IF(RES_hhdet_tes!L98=0,"",RES_hhdet_tes!L98/RES_hhdet_fec!L98)</f>
        <v>0.6753115282278096</v>
      </c>
      <c r="M98" s="111">
        <f>IF(RES_hhdet_tes!M98=0,"",RES_hhdet_tes!M98/RES_hhdet_fec!M98)</f>
        <v>0.67631654441164435</v>
      </c>
      <c r="N98" s="111">
        <f>IF(RES_hhdet_tes!N98=0,"",RES_hhdet_tes!N98/RES_hhdet_fec!N98)</f>
        <v>0.67919678943142348</v>
      </c>
      <c r="O98" s="111">
        <f>IF(RES_hhdet_tes!O98=0,"",RES_hhdet_tes!O98/RES_hhdet_fec!O98)</f>
        <v>0.68571605271716107</v>
      </c>
      <c r="P98" s="111">
        <f>IF(RES_hhdet_tes!P98=0,"",RES_hhdet_tes!P98/RES_hhdet_fec!P98)</f>
        <v>0.69510014977080614</v>
      </c>
      <c r="Q98" s="111">
        <f>IF(RES_hhdet_tes!Q98=0,"",RES_hhdet_tes!Q98/RES_hhdet_fec!Q98)</f>
        <v>0.70560806659378772</v>
      </c>
      <c r="R98" s="111">
        <f>IF(RES_hhdet_tes!R98=0,"",RES_hhdet_tes!R98/RES_hhdet_fec!R98)</f>
        <v>0.71277692242638058</v>
      </c>
      <c r="S98" s="111">
        <f>IF(RES_hhdet_tes!S98=0,"",RES_hhdet_tes!S98/RES_hhdet_fec!S98)</f>
        <v>0.71825379636231856</v>
      </c>
      <c r="T98" s="111">
        <f>IF(RES_hhdet_tes!T98=0,"",RES_hhdet_tes!T98/RES_hhdet_fec!T98)</f>
        <v>0.72374588961755038</v>
      </c>
      <c r="U98" s="111">
        <f>IF(RES_hhdet_tes!U98=0,"",RES_hhdet_tes!U98/RES_hhdet_fec!U98)</f>
        <v>0.72877875214740606</v>
      </c>
      <c r="V98" s="111">
        <f>IF(RES_hhdet_tes!V98=0,"",RES_hhdet_tes!V98/RES_hhdet_fec!V98)</f>
        <v>0.73546063806719408</v>
      </c>
      <c r="W98" s="111">
        <f>IF(RES_hhdet_tes!W98=0,"",RES_hhdet_tes!W98/RES_hhdet_fec!W98)</f>
        <v>0.75691674731419112</v>
      </c>
      <c r="DA98" s="63" t="s">
        <v>1998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0.73560944501631076</v>
      </c>
      <c r="C100" s="124">
        <f>IF(RES_hhdet_tes!C100=0,"",RES_hhdet_tes!C100/RES_hhdet_fec!C100)</f>
        <v>0.73749293510429359</v>
      </c>
      <c r="D100" s="124">
        <f>IF(RES_hhdet_tes!D100=0,"",RES_hhdet_tes!D100/RES_hhdet_fec!D100)</f>
        <v>0.73969775260969683</v>
      </c>
      <c r="E100" s="124">
        <f>IF(RES_hhdet_tes!E100=0,"",RES_hhdet_tes!E100/RES_hhdet_fec!E100)</f>
        <v>0.74217082410659418</v>
      </c>
      <c r="F100" s="124">
        <f>IF(RES_hhdet_tes!F100=0,"",RES_hhdet_tes!F100/RES_hhdet_fec!F100)</f>
        <v>0.74547008865787356</v>
      </c>
      <c r="G100" s="124">
        <f>IF(RES_hhdet_tes!G100=0,"",RES_hhdet_tes!G100/RES_hhdet_fec!G100)</f>
        <v>0.74966435083707528</v>
      </c>
      <c r="H100" s="124">
        <f>IF(RES_hhdet_tes!H100=0,"",RES_hhdet_tes!H100/RES_hhdet_fec!H100)</f>
        <v>0.75403029535250377</v>
      </c>
      <c r="I100" s="124">
        <f>IF(RES_hhdet_tes!I100=0,"",RES_hhdet_tes!I100/RES_hhdet_fec!I100)</f>
        <v>0.75675514693631674</v>
      </c>
      <c r="J100" s="124">
        <f>IF(RES_hhdet_tes!J100=0,"",RES_hhdet_tes!J100/RES_hhdet_fec!J100)</f>
        <v>0.75798494638541436</v>
      </c>
      <c r="K100" s="124">
        <f>IF(RES_hhdet_tes!K100=0,"",RES_hhdet_tes!K100/RES_hhdet_fec!K100)</f>
        <v>0.75991858321865979</v>
      </c>
      <c r="L100" s="124">
        <f>IF(RES_hhdet_tes!L100=0,"",RES_hhdet_tes!L100/RES_hhdet_fec!L100)</f>
        <v>0.76118499215651958</v>
      </c>
      <c r="M100" s="124">
        <f>IF(RES_hhdet_tes!M100=0,"",RES_hhdet_tes!M100/RES_hhdet_fec!M100)</f>
        <v>0.76293968661019651</v>
      </c>
      <c r="N100" s="124">
        <f>IF(RES_hhdet_tes!N100=0,"",RES_hhdet_tes!N100/RES_hhdet_fec!N100)</f>
        <v>0.76572574458221554</v>
      </c>
      <c r="O100" s="124">
        <f>IF(RES_hhdet_tes!O100=0,"",RES_hhdet_tes!O100/RES_hhdet_fec!O100)</f>
        <v>0.76893908509574382</v>
      </c>
      <c r="P100" s="124">
        <f>IF(RES_hhdet_tes!P100=0,"",RES_hhdet_tes!P100/RES_hhdet_fec!P100)</f>
        <v>0.77295520439573062</v>
      </c>
      <c r="Q100" s="124">
        <f>IF(RES_hhdet_tes!Q100=0,"",RES_hhdet_tes!Q100/RES_hhdet_fec!Q100)</f>
        <v>0.77781523120305585</v>
      </c>
      <c r="R100" s="124">
        <f>IF(RES_hhdet_tes!R100=0,"",RES_hhdet_tes!R100/RES_hhdet_fec!R100)</f>
        <v>0.78135839329259005</v>
      </c>
      <c r="S100" s="124">
        <f>IF(RES_hhdet_tes!S100=0,"",RES_hhdet_tes!S100/RES_hhdet_fec!S100)</f>
        <v>0.78614361478230188</v>
      </c>
      <c r="T100" s="124">
        <f>IF(RES_hhdet_tes!T100=0,"",RES_hhdet_tes!T100/RES_hhdet_fec!T100)</f>
        <v>0.79223462944689704</v>
      </c>
      <c r="U100" s="124">
        <f>IF(RES_hhdet_tes!U100=0,"",RES_hhdet_tes!U100/RES_hhdet_fec!U100)</f>
        <v>0.80186630420596239</v>
      </c>
      <c r="V100" s="124">
        <f>IF(RES_hhdet_tes!V100=0,"",RES_hhdet_tes!V100/RES_hhdet_fec!V100)</f>
        <v>0.81596737598564784</v>
      </c>
      <c r="W100" s="124">
        <f>IF(RES_hhdet_tes!W100=0,"",RES_hhdet_tes!W100/RES_hhdet_fec!W100)</f>
        <v>0.83590181604220548</v>
      </c>
      <c r="DA100" s="130" t="s">
        <v>2000</v>
      </c>
    </row>
    <row r="101" spans="1:105" ht="12" customHeight="1" x14ac:dyDescent="0.25">
      <c r="A101" s="97" t="s">
        <v>207</v>
      </c>
      <c r="B101" s="111" t="str">
        <f>IF(RES_hhdet_tes!B101=0,"",RES_hhdet_tes!B101/RES_hhdet_fec!B101)</f>
        <v/>
      </c>
      <c r="C101" s="111" t="str">
        <f>IF(RES_hhdet_tes!C101=0,"",RES_hhdet_tes!C101/RES_hhdet_fec!C101)</f>
        <v/>
      </c>
      <c r="D101" s="111" t="str">
        <f>IF(RES_hhdet_tes!D101=0,"",RES_hhdet_tes!D101/RES_hhdet_fec!D101)</f>
        <v/>
      </c>
      <c r="E101" s="111" t="str">
        <f>IF(RES_hhdet_tes!E101=0,"",RES_hhdet_tes!E101/RES_hhdet_fec!E101)</f>
        <v/>
      </c>
      <c r="F101" s="111" t="str">
        <f>IF(RES_hhdet_tes!F101=0,"",RES_hhdet_tes!F101/RES_hhdet_fec!F101)</f>
        <v/>
      </c>
      <c r="G101" s="111" t="str">
        <f>IF(RES_hhdet_tes!G101=0,"",RES_hhdet_tes!G101/RES_hhdet_fec!G101)</f>
        <v/>
      </c>
      <c r="H101" s="111" t="str">
        <f>IF(RES_hhdet_tes!H101=0,"",RES_hhdet_tes!H101/RES_hhdet_fec!H101)</f>
        <v/>
      </c>
      <c r="I101" s="111" t="str">
        <f>IF(RES_hhdet_tes!I101=0,"",RES_hhdet_tes!I101/RES_hhdet_fec!I101)</f>
        <v/>
      </c>
      <c r="J101" s="111" t="str">
        <f>IF(RES_hhdet_tes!J101=0,"",RES_hhdet_tes!J101/RES_hhdet_fec!J101)</f>
        <v/>
      </c>
      <c r="K101" s="111" t="str">
        <f>IF(RES_hhdet_tes!K101=0,"",RES_hhdet_tes!K101/RES_hhdet_fec!K101)</f>
        <v/>
      </c>
      <c r="L101" s="111" t="str">
        <f>IF(RES_hhdet_tes!L101=0,"",RES_hhdet_tes!L101/RES_hhdet_fec!L101)</f>
        <v/>
      </c>
      <c r="M101" s="111" t="str">
        <f>IF(RES_hhdet_tes!M101=0,"",RES_hhdet_tes!M101/RES_hhdet_fec!M101)</f>
        <v/>
      </c>
      <c r="N101" s="111" t="str">
        <f>IF(RES_hhdet_tes!N101=0,"",RES_hhdet_tes!N101/RES_hhdet_fec!N101)</f>
        <v/>
      </c>
      <c r="O101" s="111" t="str">
        <f>IF(RES_hhdet_tes!O101=0,"",RES_hhdet_tes!O101/RES_hhdet_fec!O101)</f>
        <v/>
      </c>
      <c r="P101" s="111" t="str">
        <f>IF(RES_hhdet_tes!P101=0,"",RES_hhdet_tes!P101/RES_hhdet_fec!P101)</f>
        <v/>
      </c>
      <c r="Q101" s="111" t="str">
        <f>IF(RES_hhdet_tes!Q101=0,"",RES_hhdet_tes!Q101/RES_hhdet_fec!Q101)</f>
        <v/>
      </c>
      <c r="R101" s="111" t="str">
        <f>IF(RES_hhdet_tes!R101=0,"",RES_hhdet_tes!R101/RES_hhdet_fec!R101)</f>
        <v/>
      </c>
      <c r="S101" s="111" t="str">
        <f>IF(RES_hhdet_tes!S101=0,"",RES_hhdet_tes!S101/RES_hhdet_fec!S101)</f>
        <v/>
      </c>
      <c r="T101" s="111" t="str">
        <f>IF(RES_hhdet_tes!T101=0,"",RES_hhdet_tes!T101/RES_hhdet_fec!T101)</f>
        <v/>
      </c>
      <c r="U101" s="111" t="str">
        <f>IF(RES_hhdet_tes!U101=0,"",RES_hhdet_tes!U101/RES_hhdet_fec!U101)</f>
        <v/>
      </c>
      <c r="V101" s="111" t="str">
        <f>IF(RES_hhdet_tes!V101=0,"",RES_hhdet_tes!V101/RES_hhdet_fec!V101)</f>
        <v/>
      </c>
      <c r="W101" s="111" t="str">
        <f>IF(RES_hhdet_tes!W101=0,"",RES_hhdet_tes!W101/RES_hhdet_fec!W101)</f>
        <v/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0.58522081035549944</v>
      </c>
      <c r="C102" s="111">
        <f>IF(RES_hhdet_tes!C102=0,"",RES_hhdet_tes!C102/RES_hhdet_fec!C102)</f>
        <v>0.5860249514545065</v>
      </c>
      <c r="D102" s="111">
        <f>IF(RES_hhdet_tes!D102=0,"",RES_hhdet_tes!D102/RES_hhdet_fec!D102)</f>
        <v>0.58706258101003617</v>
      </c>
      <c r="E102" s="111">
        <f>IF(RES_hhdet_tes!E102=0,"",RES_hhdet_tes!E102/RES_hhdet_fec!E102)</f>
        <v>0.58824746248562187</v>
      </c>
      <c r="F102" s="111">
        <f>IF(RES_hhdet_tes!F102=0,"",RES_hhdet_tes!F102/RES_hhdet_fec!F102)</f>
        <v>0.58989571711949296</v>
      </c>
      <c r="G102" s="111">
        <f>IF(RES_hhdet_tes!G102=0,"",RES_hhdet_tes!G102/RES_hhdet_fec!G102)</f>
        <v>0.59204796340558574</v>
      </c>
      <c r="H102" s="111">
        <f>IF(RES_hhdet_tes!H102=0,"",RES_hhdet_tes!H102/RES_hhdet_fec!H102)</f>
        <v>0.5942297058418371</v>
      </c>
      <c r="I102" s="111">
        <f>IF(RES_hhdet_tes!I102=0,"",RES_hhdet_tes!I102/RES_hhdet_fec!I102)</f>
        <v>0.59546541706065437</v>
      </c>
      <c r="J102" s="111">
        <f>IF(RES_hhdet_tes!J102=0,"",RES_hhdet_tes!J102/RES_hhdet_fec!J102)</f>
        <v>0.59593075672262219</v>
      </c>
      <c r="K102" s="111">
        <f>IF(RES_hhdet_tes!K102=0,"",RES_hhdet_tes!K102/RES_hhdet_fec!K102)</f>
        <v>0.5966953787059639</v>
      </c>
      <c r="L102" s="111">
        <f>IF(RES_hhdet_tes!L102=0,"",RES_hhdet_tes!L102/RES_hhdet_fec!L102)</f>
        <v>0.59745015259635414</v>
      </c>
      <c r="M102" s="111">
        <f>IF(RES_hhdet_tes!M102=0,"",RES_hhdet_tes!M102/RES_hhdet_fec!M102)</f>
        <v>0.59821637323945642</v>
      </c>
      <c r="N102" s="111">
        <f>IF(RES_hhdet_tes!N102=0,"",RES_hhdet_tes!N102/RES_hhdet_fec!N102)</f>
        <v>0.59888743163617142</v>
      </c>
      <c r="O102" s="111">
        <f>IF(RES_hhdet_tes!O102=0,"",RES_hhdet_tes!O102/RES_hhdet_fec!O102)</f>
        <v>0.59933337324085501</v>
      </c>
      <c r="P102" s="111">
        <f>IF(RES_hhdet_tes!P102=0,"",RES_hhdet_tes!P102/RES_hhdet_fec!P102)</f>
        <v>0.59958136401664952</v>
      </c>
      <c r="Q102" s="111">
        <f>IF(RES_hhdet_tes!Q102=0,"",RES_hhdet_tes!Q102/RES_hhdet_fec!Q102)</f>
        <v>0.59973671801076389</v>
      </c>
      <c r="R102" s="111">
        <f>IF(RES_hhdet_tes!R102=0,"",RES_hhdet_tes!R102/RES_hhdet_fec!R102)</f>
        <v>0.60020142727202852</v>
      </c>
      <c r="S102" s="111">
        <f>IF(RES_hhdet_tes!S102=0,"",RES_hhdet_tes!S102/RES_hhdet_fec!S102)</f>
        <v>0.60084049940193573</v>
      </c>
      <c r="T102" s="111">
        <f>IF(RES_hhdet_tes!T102=0,"",RES_hhdet_tes!T102/RES_hhdet_fec!T102)</f>
        <v>0.60163939007191825</v>
      </c>
      <c r="U102" s="111">
        <f>IF(RES_hhdet_tes!U102=0,"",RES_hhdet_tes!U102/RES_hhdet_fec!U102)</f>
        <v>0.60310772393446344</v>
      </c>
      <c r="V102" s="111">
        <f>IF(RES_hhdet_tes!V102=0,"",RES_hhdet_tes!V102/RES_hhdet_fec!V102)</f>
        <v>0.6056513556015708</v>
      </c>
      <c r="W102" s="111">
        <f>IF(RES_hhdet_tes!W102=0,"",RES_hhdet_tes!W102/RES_hhdet_fec!W102)</f>
        <v>0.61050582846486467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0.73845443591919402</v>
      </c>
      <c r="C103" s="45">
        <f>IF(RES_hhdet_tes!C103=0,"",RES_hhdet_tes!C103/RES_hhdet_fec!C103)</f>
        <v>0.74033075452058639</v>
      </c>
      <c r="D103" s="45">
        <f>IF(RES_hhdet_tes!D103=0,"",RES_hhdet_tes!D103/RES_hhdet_fec!D103)</f>
        <v>0.74253796269459693</v>
      </c>
      <c r="E103" s="45">
        <f>IF(RES_hhdet_tes!E103=0,"",RES_hhdet_tes!E103/RES_hhdet_fec!E103)</f>
        <v>0.74502314541445214</v>
      </c>
      <c r="F103" s="45">
        <f>IF(RES_hhdet_tes!F103=0,"",RES_hhdet_tes!F103/RES_hhdet_fec!F103)</f>
        <v>0.7483072943858462</v>
      </c>
      <c r="G103" s="45">
        <f>IF(RES_hhdet_tes!G103=0,"",RES_hhdet_tes!G103/RES_hhdet_fec!G103)</f>
        <v>0.75264552445646615</v>
      </c>
      <c r="H103" s="45">
        <f>IF(RES_hhdet_tes!H103=0,"",RES_hhdet_tes!H103/RES_hhdet_fec!H103)</f>
        <v>0.75704344769140353</v>
      </c>
      <c r="I103" s="45">
        <f>IF(RES_hhdet_tes!I103=0,"",RES_hhdet_tes!I103/RES_hhdet_fec!I103)</f>
        <v>0.75961241646686029</v>
      </c>
      <c r="J103" s="45">
        <f>IF(RES_hhdet_tes!J103=0,"",RES_hhdet_tes!J103/RES_hhdet_fec!J103)</f>
        <v>0.76080040543039362</v>
      </c>
      <c r="K103" s="45">
        <f>IF(RES_hhdet_tes!K103=0,"",RES_hhdet_tes!K103/RES_hhdet_fec!K103)</f>
        <v>0.762533996582208</v>
      </c>
      <c r="L103" s="45">
        <f>IF(RES_hhdet_tes!L103=0,"",RES_hhdet_tes!L103/RES_hhdet_fec!L103)</f>
        <v>0.76402166613340128</v>
      </c>
      <c r="M103" s="45">
        <f>IF(RES_hhdet_tes!M103=0,"",RES_hhdet_tes!M103/RES_hhdet_fec!M103)</f>
        <v>0.76596649599128386</v>
      </c>
      <c r="N103" s="45">
        <f>IF(RES_hhdet_tes!N103=0,"",RES_hhdet_tes!N103/RES_hhdet_fec!N103)</f>
        <v>0.76890406178689208</v>
      </c>
      <c r="O103" s="45">
        <f>IF(RES_hhdet_tes!O103=0,"",RES_hhdet_tes!O103/RES_hhdet_fec!O103)</f>
        <v>0.77247199848143833</v>
      </c>
      <c r="P103" s="45">
        <f>IF(RES_hhdet_tes!P103=0,"",RES_hhdet_tes!P103/RES_hhdet_fec!P103)</f>
        <v>0.77641042784449754</v>
      </c>
      <c r="Q103" s="45">
        <f>IF(RES_hhdet_tes!Q103=0,"",RES_hhdet_tes!Q103/RES_hhdet_fec!Q103)</f>
        <v>0.78129485225918893</v>
      </c>
      <c r="R103" s="45">
        <f>IF(RES_hhdet_tes!R103=0,"",RES_hhdet_tes!R103/RES_hhdet_fec!R103)</f>
        <v>0.78586674416477431</v>
      </c>
      <c r="S103" s="45">
        <f>IF(RES_hhdet_tes!S103=0,"",RES_hhdet_tes!S103/RES_hhdet_fec!S103)</f>
        <v>0.79081944950663241</v>
      </c>
      <c r="T103" s="45">
        <f>IF(RES_hhdet_tes!T103=0,"",RES_hhdet_tes!T103/RES_hhdet_fec!T103)</f>
        <v>0.79725953782891346</v>
      </c>
      <c r="U103" s="45">
        <f>IF(RES_hhdet_tes!U103=0,"",RES_hhdet_tes!U103/RES_hhdet_fec!U103)</f>
        <v>0.80688896710934399</v>
      </c>
      <c r="V103" s="45">
        <f>IF(RES_hhdet_tes!V103=0,"",RES_hhdet_tes!V103/RES_hhdet_fec!V103)</f>
        <v>0.82124428985219056</v>
      </c>
      <c r="W103" s="45">
        <f>IF(RES_hhdet_tes!W103=0,"",RES_hhdet_tes!W103/RES_hhdet_fec!W103)</f>
        <v>0.84076095901541914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 t="str">
        <f>IF(RES_hhdet_tes!B124=0,"",RES_hhdet_tes!B124/RES_hhdet_fec!B124)</f>
        <v/>
      </c>
      <c r="C124" s="119" t="str">
        <f>IF(RES_hhdet_tes!C124=0,"",RES_hhdet_tes!C124/RES_hhdet_fec!C124)</f>
        <v/>
      </c>
      <c r="D124" s="119" t="str">
        <f>IF(RES_hhdet_tes!D124=0,"",RES_hhdet_tes!D124/RES_hhdet_fec!D124)</f>
        <v/>
      </c>
      <c r="E124" s="119" t="str">
        <f>IF(RES_hhdet_tes!E124=0,"",RES_hhdet_tes!E124/RES_hhdet_fec!E124)</f>
        <v/>
      </c>
      <c r="F124" s="119" t="str">
        <f>IF(RES_hhdet_tes!F124=0,"",RES_hhdet_tes!F124/RES_hhdet_fec!F124)</f>
        <v/>
      </c>
      <c r="G124" s="119" t="str">
        <f>IF(RES_hhdet_tes!G124=0,"",RES_hhdet_tes!G124/RES_hhdet_fec!G124)</f>
        <v/>
      </c>
      <c r="H124" s="119" t="str">
        <f>IF(RES_hhdet_tes!H124=0,"",RES_hhdet_tes!H124/RES_hhdet_fec!H124)</f>
        <v/>
      </c>
      <c r="I124" s="119" t="str">
        <f>IF(RES_hhdet_tes!I124=0,"",RES_hhdet_tes!I124/RES_hhdet_fec!I124)</f>
        <v/>
      </c>
      <c r="J124" s="119" t="str">
        <f>IF(RES_hhdet_tes!J124=0,"",RES_hhdet_tes!J124/RES_hhdet_fec!J124)</f>
        <v/>
      </c>
      <c r="K124" s="119" t="str">
        <f>IF(RES_hhdet_tes!K124=0,"",RES_hhdet_tes!K124/RES_hhdet_fec!K124)</f>
        <v/>
      </c>
      <c r="L124" s="119" t="str">
        <f>IF(RES_hhdet_tes!L124=0,"",RES_hhdet_tes!L124/RES_hhdet_fec!L124)</f>
        <v/>
      </c>
      <c r="M124" s="119" t="str">
        <f>IF(RES_hhdet_tes!M124=0,"",RES_hhdet_tes!M124/RES_hhdet_fec!M124)</f>
        <v/>
      </c>
      <c r="N124" s="119" t="str">
        <f>IF(RES_hhdet_tes!N124=0,"",RES_hhdet_tes!N124/RES_hhdet_fec!N124)</f>
        <v/>
      </c>
      <c r="O124" s="119" t="str">
        <f>IF(RES_hhdet_tes!O124=0,"",RES_hhdet_tes!O124/RES_hhdet_fec!O124)</f>
        <v/>
      </c>
      <c r="P124" s="119" t="str">
        <f>IF(RES_hhdet_tes!P124=0,"",RES_hhdet_tes!P124/RES_hhdet_fec!P124)</f>
        <v/>
      </c>
      <c r="Q124" s="119" t="str">
        <f>IF(RES_hhdet_tes!Q124=0,"",RES_hhdet_tes!Q124/RES_hhdet_fec!Q124)</f>
        <v/>
      </c>
      <c r="R124" s="119" t="str">
        <f>IF(RES_hhdet_tes!R124=0,"",RES_hhdet_tes!R124/RES_hhdet_fec!R124)</f>
        <v/>
      </c>
      <c r="S124" s="119" t="str">
        <f>IF(RES_hhdet_tes!S124=0,"",RES_hhdet_tes!S124/RES_hhdet_fec!S124)</f>
        <v/>
      </c>
      <c r="T124" s="119" t="str">
        <f>IF(RES_hhdet_tes!T124=0,"",RES_hhdet_tes!T124/RES_hhdet_fec!T124)</f>
        <v/>
      </c>
      <c r="U124" s="119" t="str">
        <f>IF(RES_hhdet_tes!U124=0,"",RES_hhdet_tes!U124/RES_hhdet_fec!U124)</f>
        <v/>
      </c>
      <c r="V124" s="119" t="str">
        <f>IF(RES_hhdet_tes!V124=0,"",RES_hhdet_tes!V124/RES_hhdet_fec!V124)</f>
        <v/>
      </c>
      <c r="W124" s="119" t="str">
        <f>IF(RES_hhdet_tes!W124=0,"",RES_hhdet_tes!W124/RES_hhdet_fec!W124)</f>
        <v/>
      </c>
      <c r="DA124" s="129" t="s">
        <v>2022</v>
      </c>
    </row>
    <row r="125" spans="1:105" ht="12.95" customHeight="1" x14ac:dyDescent="0.25">
      <c r="A125" s="121" t="s">
        <v>57</v>
      </c>
      <c r="B125" s="124" t="str">
        <f>IF(RES_hhdet_tes!B125=0,"",RES_hhdet_tes!B125/RES_hhdet_fec!B125)</f>
        <v/>
      </c>
      <c r="C125" s="124" t="str">
        <f>IF(RES_hhdet_tes!C125=0,"",RES_hhdet_tes!C125/RES_hhdet_fec!C125)</f>
        <v/>
      </c>
      <c r="D125" s="124" t="str">
        <f>IF(RES_hhdet_tes!D125=0,"",RES_hhdet_tes!D125/RES_hhdet_fec!D125)</f>
        <v/>
      </c>
      <c r="E125" s="124" t="str">
        <f>IF(RES_hhdet_tes!E125=0,"",RES_hhdet_tes!E125/RES_hhdet_fec!E125)</f>
        <v/>
      </c>
      <c r="F125" s="124" t="str">
        <f>IF(RES_hhdet_tes!F125=0,"",RES_hhdet_tes!F125/RES_hhdet_fec!F125)</f>
        <v/>
      </c>
      <c r="G125" s="124" t="str">
        <f>IF(RES_hhdet_tes!G125=0,"",RES_hhdet_tes!G125/RES_hhdet_fec!G125)</f>
        <v/>
      </c>
      <c r="H125" s="124" t="str">
        <f>IF(RES_hhdet_tes!H125=0,"",RES_hhdet_tes!H125/RES_hhdet_fec!H125)</f>
        <v/>
      </c>
      <c r="I125" s="124" t="str">
        <f>IF(RES_hhdet_tes!I125=0,"",RES_hhdet_tes!I125/RES_hhdet_fec!I125)</f>
        <v/>
      </c>
      <c r="J125" s="124" t="str">
        <f>IF(RES_hhdet_tes!J125=0,"",RES_hhdet_tes!J125/RES_hhdet_fec!J125)</f>
        <v/>
      </c>
      <c r="K125" s="124" t="str">
        <f>IF(RES_hhdet_tes!K125=0,"",RES_hhdet_tes!K125/RES_hhdet_fec!K125)</f>
        <v/>
      </c>
      <c r="L125" s="124" t="str">
        <f>IF(RES_hhdet_tes!L125=0,"",RES_hhdet_tes!L125/RES_hhdet_fec!L125)</f>
        <v/>
      </c>
      <c r="M125" s="124" t="str">
        <f>IF(RES_hhdet_tes!M125=0,"",RES_hhdet_tes!M125/RES_hhdet_fec!M125)</f>
        <v/>
      </c>
      <c r="N125" s="124" t="str">
        <f>IF(RES_hhdet_tes!N125=0,"",RES_hhdet_tes!N125/RES_hhdet_fec!N125)</f>
        <v/>
      </c>
      <c r="O125" s="124" t="str">
        <f>IF(RES_hhdet_tes!O125=0,"",RES_hhdet_tes!O125/RES_hhdet_fec!O125)</f>
        <v/>
      </c>
      <c r="P125" s="124" t="str">
        <f>IF(RES_hhdet_tes!P125=0,"",RES_hhdet_tes!P125/RES_hhdet_fec!P125)</f>
        <v/>
      </c>
      <c r="Q125" s="124" t="str">
        <f>IF(RES_hhdet_tes!Q125=0,"",RES_hhdet_tes!Q125/RES_hhdet_fec!Q125)</f>
        <v/>
      </c>
      <c r="R125" s="124" t="str">
        <f>IF(RES_hhdet_tes!R125=0,"",RES_hhdet_tes!R125/RES_hhdet_fec!R125)</f>
        <v/>
      </c>
      <c r="S125" s="124" t="str">
        <f>IF(RES_hhdet_tes!S125=0,"",RES_hhdet_tes!S125/RES_hhdet_fec!S125)</f>
        <v/>
      </c>
      <c r="T125" s="124" t="str">
        <f>IF(RES_hhdet_tes!T125=0,"",RES_hhdet_tes!T125/RES_hhdet_fec!T125)</f>
        <v/>
      </c>
      <c r="U125" s="124" t="str">
        <f>IF(RES_hhdet_tes!U125=0,"",RES_hhdet_tes!U125/RES_hhdet_fec!U125)</f>
        <v/>
      </c>
      <c r="V125" s="124" t="str">
        <f>IF(RES_hhdet_tes!V125=0,"",RES_hhdet_tes!V125/RES_hhdet_fec!V125)</f>
        <v/>
      </c>
      <c r="W125" s="124" t="str">
        <f>IF(RES_hhdet_tes!W125=0,"",RES_hhdet_tes!W125/RES_hhdet_fec!W125)</f>
        <v/>
      </c>
      <c r="DA125" s="130" t="s">
        <v>2023</v>
      </c>
    </row>
    <row r="126" spans="1:105" ht="12" customHeight="1" x14ac:dyDescent="0.25">
      <c r="A126" s="97" t="s">
        <v>203</v>
      </c>
      <c r="B126" s="111" t="str">
        <f>IF(RES_hhdet_tes!B126=0,"",RES_hhdet_tes!B126/RES_hhdet_fec!B126)</f>
        <v/>
      </c>
      <c r="C126" s="111" t="str">
        <f>IF(RES_hhdet_tes!C126=0,"",RES_hhdet_tes!C126/RES_hhdet_fec!C126)</f>
        <v/>
      </c>
      <c r="D126" s="111" t="str">
        <f>IF(RES_hhdet_tes!D126=0,"",RES_hhdet_tes!D126/RES_hhdet_fec!D126)</f>
        <v/>
      </c>
      <c r="E126" s="111" t="str">
        <f>IF(RES_hhdet_tes!E126=0,"",RES_hhdet_tes!E126/RES_hhdet_fec!E126)</f>
        <v/>
      </c>
      <c r="F126" s="111" t="str">
        <f>IF(RES_hhdet_tes!F126=0,"",RES_hhdet_tes!F126/RES_hhdet_fec!F126)</f>
        <v/>
      </c>
      <c r="G126" s="111" t="str">
        <f>IF(RES_hhdet_tes!G126=0,"",RES_hhdet_tes!G126/RES_hhdet_fec!G126)</f>
        <v/>
      </c>
      <c r="H126" s="111" t="str">
        <f>IF(RES_hhdet_tes!H126=0,"",RES_hhdet_tes!H126/RES_hhdet_fec!H126)</f>
        <v/>
      </c>
      <c r="I126" s="111" t="str">
        <f>IF(RES_hhdet_tes!I126=0,"",RES_hhdet_tes!I126/RES_hhdet_fec!I126)</f>
        <v/>
      </c>
      <c r="J126" s="111" t="str">
        <f>IF(RES_hhdet_tes!J126=0,"",RES_hhdet_tes!J126/RES_hhdet_fec!J126)</f>
        <v/>
      </c>
      <c r="K126" s="111" t="str">
        <f>IF(RES_hhdet_tes!K126=0,"",RES_hhdet_tes!K126/RES_hhdet_fec!K126)</f>
        <v/>
      </c>
      <c r="L126" s="111" t="str">
        <f>IF(RES_hhdet_tes!L126=0,"",RES_hhdet_tes!L126/RES_hhdet_fec!L126)</f>
        <v/>
      </c>
      <c r="M126" s="111" t="str">
        <f>IF(RES_hhdet_tes!M126=0,"",RES_hhdet_tes!M126/RES_hhdet_fec!M126)</f>
        <v/>
      </c>
      <c r="N126" s="111" t="str">
        <f>IF(RES_hhdet_tes!N126=0,"",RES_hhdet_tes!N126/RES_hhdet_fec!N126)</f>
        <v/>
      </c>
      <c r="O126" s="111" t="str">
        <f>IF(RES_hhdet_tes!O126=0,"",RES_hhdet_tes!O126/RES_hhdet_fec!O126)</f>
        <v/>
      </c>
      <c r="P126" s="111" t="str">
        <f>IF(RES_hhdet_tes!P126=0,"",RES_hhdet_tes!P126/RES_hhdet_fec!P126)</f>
        <v/>
      </c>
      <c r="Q126" s="111" t="str">
        <f>IF(RES_hhdet_tes!Q126=0,"",RES_hhdet_tes!Q126/RES_hhdet_fec!Q126)</f>
        <v/>
      </c>
      <c r="R126" s="111" t="str">
        <f>IF(RES_hhdet_tes!R126=0,"",RES_hhdet_tes!R126/RES_hhdet_fec!R126)</f>
        <v/>
      </c>
      <c r="S126" s="111" t="str">
        <f>IF(RES_hhdet_tes!S126=0,"",RES_hhdet_tes!S126/RES_hhdet_fec!S126)</f>
        <v/>
      </c>
      <c r="T126" s="111" t="str">
        <f>IF(RES_hhdet_tes!T126=0,"",RES_hhdet_tes!T126/RES_hhdet_fec!T126)</f>
        <v/>
      </c>
      <c r="U126" s="111" t="str">
        <f>IF(RES_hhdet_tes!U126=0,"",RES_hhdet_tes!U126/RES_hhdet_fec!U126)</f>
        <v/>
      </c>
      <c r="V126" s="111" t="str">
        <f>IF(RES_hhdet_tes!V126=0,"",RES_hhdet_tes!V126/RES_hhdet_fec!V126)</f>
        <v/>
      </c>
      <c r="W126" s="111" t="str">
        <f>IF(RES_hhdet_tes!W126=0,"",RES_hhdet_tes!W126/RES_hhdet_fec!W126)</f>
        <v/>
      </c>
      <c r="DA126" s="63" t="s">
        <v>2024</v>
      </c>
    </row>
    <row r="127" spans="1:105" ht="12" customHeight="1" x14ac:dyDescent="0.25">
      <c r="A127" s="97" t="s">
        <v>53</v>
      </c>
      <c r="B127" s="111" t="str">
        <f>IF(RES_hhdet_tes!B127=0,"",RES_hhdet_tes!B127/RES_hhdet_fec!B127)</f>
        <v/>
      </c>
      <c r="C127" s="111" t="str">
        <f>IF(RES_hhdet_tes!C127=0,"",RES_hhdet_tes!C127/RES_hhdet_fec!C127)</f>
        <v/>
      </c>
      <c r="D127" s="111" t="str">
        <f>IF(RES_hhdet_tes!D127=0,"",RES_hhdet_tes!D127/RES_hhdet_fec!D127)</f>
        <v/>
      </c>
      <c r="E127" s="111" t="str">
        <f>IF(RES_hhdet_tes!E127=0,"",RES_hhdet_tes!E127/RES_hhdet_fec!E127)</f>
        <v/>
      </c>
      <c r="F127" s="111" t="str">
        <f>IF(RES_hhdet_tes!F127=0,"",RES_hhdet_tes!F127/RES_hhdet_fec!F127)</f>
        <v/>
      </c>
      <c r="G127" s="111" t="str">
        <f>IF(RES_hhdet_tes!G127=0,"",RES_hhdet_tes!G127/RES_hhdet_fec!G127)</f>
        <v/>
      </c>
      <c r="H127" s="111" t="str">
        <f>IF(RES_hhdet_tes!H127=0,"",RES_hhdet_tes!H127/RES_hhdet_fec!H127)</f>
        <v/>
      </c>
      <c r="I127" s="111" t="str">
        <f>IF(RES_hhdet_tes!I127=0,"",RES_hhdet_tes!I127/RES_hhdet_fec!I127)</f>
        <v/>
      </c>
      <c r="J127" s="111" t="str">
        <f>IF(RES_hhdet_tes!J127=0,"",RES_hhdet_tes!J127/RES_hhdet_fec!J127)</f>
        <v/>
      </c>
      <c r="K127" s="111" t="str">
        <f>IF(RES_hhdet_tes!K127=0,"",RES_hhdet_tes!K127/RES_hhdet_fec!K127)</f>
        <v/>
      </c>
      <c r="L127" s="111" t="str">
        <f>IF(RES_hhdet_tes!L127=0,"",RES_hhdet_tes!L127/RES_hhdet_fec!L127)</f>
        <v/>
      </c>
      <c r="M127" s="111" t="str">
        <f>IF(RES_hhdet_tes!M127=0,"",RES_hhdet_tes!M127/RES_hhdet_fec!M127)</f>
        <v/>
      </c>
      <c r="N127" s="111" t="str">
        <f>IF(RES_hhdet_tes!N127=0,"",RES_hhdet_tes!N127/RES_hhdet_fec!N127)</f>
        <v/>
      </c>
      <c r="O127" s="111" t="str">
        <f>IF(RES_hhdet_tes!O127=0,"",RES_hhdet_tes!O127/RES_hhdet_fec!O127)</f>
        <v/>
      </c>
      <c r="P127" s="111" t="str">
        <f>IF(RES_hhdet_tes!P127=0,"",RES_hhdet_tes!P127/RES_hhdet_fec!P127)</f>
        <v/>
      </c>
      <c r="Q127" s="111" t="str">
        <f>IF(RES_hhdet_tes!Q127=0,"",RES_hhdet_tes!Q127/RES_hhdet_fec!Q127)</f>
        <v/>
      </c>
      <c r="R127" s="111" t="str">
        <f>IF(RES_hhdet_tes!R127=0,"",RES_hhdet_tes!R127/RES_hhdet_fec!R127)</f>
        <v/>
      </c>
      <c r="S127" s="111" t="str">
        <f>IF(RES_hhdet_tes!S127=0,"",RES_hhdet_tes!S127/RES_hhdet_fec!S127)</f>
        <v/>
      </c>
      <c r="T127" s="111" t="str">
        <f>IF(RES_hhdet_tes!T127=0,"",RES_hhdet_tes!T127/RES_hhdet_fec!T127)</f>
        <v/>
      </c>
      <c r="U127" s="111" t="str">
        <f>IF(RES_hhdet_tes!U127=0,"",RES_hhdet_tes!U127/RES_hhdet_fec!U127)</f>
        <v/>
      </c>
      <c r="V127" s="111" t="str">
        <f>IF(RES_hhdet_tes!V127=0,"",RES_hhdet_tes!V127/RES_hhdet_fec!V127)</f>
        <v/>
      </c>
      <c r="W127" s="111" t="str">
        <f>IF(RES_hhdet_tes!W127=0,"",RES_hhdet_tes!W127/RES_hhdet_fec!W127)</f>
        <v/>
      </c>
      <c r="DA127" s="63" t="s">
        <v>2025</v>
      </c>
    </row>
    <row r="128" spans="1:105" ht="12.95" customHeight="1" x14ac:dyDescent="0.25">
      <c r="A128" s="121" t="s">
        <v>92</v>
      </c>
      <c r="B128" s="124" t="str">
        <f>IF(RES_hhdet_tes!B128=0,"",RES_hhdet_tes!B128/RES_hhdet_fec!B128)</f>
        <v/>
      </c>
      <c r="C128" s="124" t="str">
        <f>IF(RES_hhdet_tes!C128=0,"",RES_hhdet_tes!C128/RES_hhdet_fec!C128)</f>
        <v/>
      </c>
      <c r="D128" s="124" t="str">
        <f>IF(RES_hhdet_tes!D128=0,"",RES_hhdet_tes!D128/RES_hhdet_fec!D128)</f>
        <v/>
      </c>
      <c r="E128" s="124" t="str">
        <f>IF(RES_hhdet_tes!E128=0,"",RES_hhdet_tes!E128/RES_hhdet_fec!E128)</f>
        <v/>
      </c>
      <c r="F128" s="124" t="str">
        <f>IF(RES_hhdet_tes!F128=0,"",RES_hhdet_tes!F128/RES_hhdet_fec!F128)</f>
        <v/>
      </c>
      <c r="G128" s="124" t="str">
        <f>IF(RES_hhdet_tes!G128=0,"",RES_hhdet_tes!G128/RES_hhdet_fec!G128)</f>
        <v/>
      </c>
      <c r="H128" s="124" t="str">
        <f>IF(RES_hhdet_tes!H128=0,"",RES_hhdet_tes!H128/RES_hhdet_fec!H128)</f>
        <v/>
      </c>
      <c r="I128" s="124" t="str">
        <f>IF(RES_hhdet_tes!I128=0,"",RES_hhdet_tes!I128/RES_hhdet_fec!I128)</f>
        <v/>
      </c>
      <c r="J128" s="124" t="str">
        <f>IF(RES_hhdet_tes!J128=0,"",RES_hhdet_tes!J128/RES_hhdet_fec!J128)</f>
        <v/>
      </c>
      <c r="K128" s="124" t="str">
        <f>IF(RES_hhdet_tes!K128=0,"",RES_hhdet_tes!K128/RES_hhdet_fec!K128)</f>
        <v/>
      </c>
      <c r="L128" s="124" t="str">
        <f>IF(RES_hhdet_tes!L128=0,"",RES_hhdet_tes!L128/RES_hhdet_fec!L128)</f>
        <v/>
      </c>
      <c r="M128" s="124" t="str">
        <f>IF(RES_hhdet_tes!M128=0,"",RES_hhdet_tes!M128/RES_hhdet_fec!M128)</f>
        <v/>
      </c>
      <c r="N128" s="124" t="str">
        <f>IF(RES_hhdet_tes!N128=0,"",RES_hhdet_tes!N128/RES_hhdet_fec!N128)</f>
        <v/>
      </c>
      <c r="O128" s="124" t="str">
        <f>IF(RES_hhdet_tes!O128=0,"",RES_hhdet_tes!O128/RES_hhdet_fec!O128)</f>
        <v/>
      </c>
      <c r="P128" s="124" t="str">
        <f>IF(RES_hhdet_tes!P128=0,"",RES_hhdet_tes!P128/RES_hhdet_fec!P128)</f>
        <v/>
      </c>
      <c r="Q128" s="124" t="str">
        <f>IF(RES_hhdet_tes!Q128=0,"",RES_hhdet_tes!Q128/RES_hhdet_fec!Q128)</f>
        <v/>
      </c>
      <c r="R128" s="124" t="str">
        <f>IF(RES_hhdet_tes!R128=0,"",RES_hhdet_tes!R128/RES_hhdet_fec!R128)</f>
        <v/>
      </c>
      <c r="S128" s="124" t="str">
        <f>IF(RES_hhdet_tes!S128=0,"",RES_hhdet_tes!S128/RES_hhdet_fec!S128)</f>
        <v/>
      </c>
      <c r="T128" s="124" t="str">
        <f>IF(RES_hhdet_tes!T128=0,"",RES_hhdet_tes!T128/RES_hhdet_fec!T128)</f>
        <v/>
      </c>
      <c r="U128" s="124" t="str">
        <f>IF(RES_hhdet_tes!U128=0,"",RES_hhdet_tes!U128/RES_hhdet_fec!U128)</f>
        <v/>
      </c>
      <c r="V128" s="124" t="str">
        <f>IF(RES_hhdet_tes!V128=0,"",RES_hhdet_tes!V128/RES_hhdet_fec!V128)</f>
        <v/>
      </c>
      <c r="W128" s="124" t="str">
        <f>IF(RES_hhdet_tes!W128=0,"",RES_hhdet_tes!W128/RES_hhdet_fec!W128)</f>
        <v/>
      </c>
      <c r="DA128" s="130" t="s">
        <v>2026</v>
      </c>
    </row>
    <row r="129" spans="1:105" ht="12" customHeight="1" x14ac:dyDescent="0.25">
      <c r="A129" s="97" t="s">
        <v>53</v>
      </c>
      <c r="B129" s="111" t="str">
        <f>IF(RES_hhdet_tes!B129=0,"",RES_hhdet_tes!B129/RES_hhdet_fec!B129)</f>
        <v/>
      </c>
      <c r="C129" s="111" t="str">
        <f>IF(RES_hhdet_tes!C129=0,"",RES_hhdet_tes!C129/RES_hhdet_fec!C129)</f>
        <v/>
      </c>
      <c r="D129" s="111" t="str">
        <f>IF(RES_hhdet_tes!D129=0,"",RES_hhdet_tes!D129/RES_hhdet_fec!D129)</f>
        <v/>
      </c>
      <c r="E129" s="111" t="str">
        <f>IF(RES_hhdet_tes!E129=0,"",RES_hhdet_tes!E129/RES_hhdet_fec!E129)</f>
        <v/>
      </c>
      <c r="F129" s="111" t="str">
        <f>IF(RES_hhdet_tes!F129=0,"",RES_hhdet_tes!F129/RES_hhdet_fec!F129)</f>
        <v/>
      </c>
      <c r="G129" s="111" t="str">
        <f>IF(RES_hhdet_tes!G129=0,"",RES_hhdet_tes!G129/RES_hhdet_fec!G129)</f>
        <v/>
      </c>
      <c r="H129" s="111" t="str">
        <f>IF(RES_hhdet_tes!H129=0,"",RES_hhdet_tes!H129/RES_hhdet_fec!H129)</f>
        <v/>
      </c>
      <c r="I129" s="111" t="str">
        <f>IF(RES_hhdet_tes!I129=0,"",RES_hhdet_tes!I129/RES_hhdet_fec!I129)</f>
        <v/>
      </c>
      <c r="J129" s="111" t="str">
        <f>IF(RES_hhdet_tes!J129=0,"",RES_hhdet_tes!J129/RES_hhdet_fec!J129)</f>
        <v/>
      </c>
      <c r="K129" s="111" t="str">
        <f>IF(RES_hhdet_tes!K129=0,"",RES_hhdet_tes!K129/RES_hhdet_fec!K129)</f>
        <v/>
      </c>
      <c r="L129" s="111" t="str">
        <f>IF(RES_hhdet_tes!L129=0,"",RES_hhdet_tes!L129/RES_hhdet_fec!L129)</f>
        <v/>
      </c>
      <c r="M129" s="111" t="str">
        <f>IF(RES_hhdet_tes!M129=0,"",RES_hhdet_tes!M129/RES_hhdet_fec!M129)</f>
        <v/>
      </c>
      <c r="N129" s="111" t="str">
        <f>IF(RES_hhdet_tes!N129=0,"",RES_hhdet_tes!N129/RES_hhdet_fec!N129)</f>
        <v/>
      </c>
      <c r="O129" s="111" t="str">
        <f>IF(RES_hhdet_tes!O129=0,"",RES_hhdet_tes!O129/RES_hhdet_fec!O129)</f>
        <v/>
      </c>
      <c r="P129" s="111" t="str">
        <f>IF(RES_hhdet_tes!P129=0,"",RES_hhdet_tes!P129/RES_hhdet_fec!P129)</f>
        <v/>
      </c>
      <c r="Q129" s="111" t="str">
        <f>IF(RES_hhdet_tes!Q129=0,"",RES_hhdet_tes!Q129/RES_hhdet_fec!Q129)</f>
        <v/>
      </c>
      <c r="R129" s="111" t="str">
        <f>IF(RES_hhdet_tes!R129=0,"",RES_hhdet_tes!R129/RES_hhdet_fec!R129)</f>
        <v/>
      </c>
      <c r="S129" s="111" t="str">
        <f>IF(RES_hhdet_tes!S129=0,"",RES_hhdet_tes!S129/RES_hhdet_fec!S129)</f>
        <v/>
      </c>
      <c r="T129" s="111" t="str">
        <f>IF(RES_hhdet_tes!T129=0,"",RES_hhdet_tes!T129/RES_hhdet_fec!T129)</f>
        <v/>
      </c>
      <c r="U129" s="111" t="str">
        <f>IF(RES_hhdet_tes!U129=0,"",RES_hhdet_tes!U129/RES_hhdet_fec!U129)</f>
        <v/>
      </c>
      <c r="V129" s="111" t="str">
        <f>IF(RES_hhdet_tes!V129=0,"",RES_hhdet_tes!V129/RES_hhdet_fec!V129)</f>
        <v/>
      </c>
      <c r="W129" s="111" t="str">
        <f>IF(RES_hhdet_tes!W129=0,"",RES_hhdet_tes!W129/RES_hhdet_fec!W129)</f>
        <v/>
      </c>
      <c r="DA129" s="63" t="s">
        <v>2027</v>
      </c>
    </row>
    <row r="130" spans="1:105" ht="12" customHeight="1" x14ac:dyDescent="0.25">
      <c r="A130" s="121" t="s">
        <v>55</v>
      </c>
      <c r="B130" s="124" t="str">
        <f>IF(RES_hhdet_tes!B130=0,"",RES_hhdet_tes!B130/RES_hhdet_fec!B130)</f>
        <v/>
      </c>
      <c r="C130" s="124" t="str">
        <f>IF(RES_hhdet_tes!C130=0,"",RES_hhdet_tes!C130/RES_hhdet_fec!C130)</f>
        <v/>
      </c>
      <c r="D130" s="124" t="str">
        <f>IF(RES_hhdet_tes!D130=0,"",RES_hhdet_tes!D130/RES_hhdet_fec!D130)</f>
        <v/>
      </c>
      <c r="E130" s="124" t="str">
        <f>IF(RES_hhdet_tes!E130=0,"",RES_hhdet_tes!E130/RES_hhdet_fec!E130)</f>
        <v/>
      </c>
      <c r="F130" s="124" t="str">
        <f>IF(RES_hhdet_tes!F130=0,"",RES_hhdet_tes!F130/RES_hhdet_fec!F130)</f>
        <v/>
      </c>
      <c r="G130" s="124" t="str">
        <f>IF(RES_hhdet_tes!G130=0,"",RES_hhdet_tes!G130/RES_hhdet_fec!G130)</f>
        <v/>
      </c>
      <c r="H130" s="124" t="str">
        <f>IF(RES_hhdet_tes!H130=0,"",RES_hhdet_tes!H130/RES_hhdet_fec!H130)</f>
        <v/>
      </c>
      <c r="I130" s="124" t="str">
        <f>IF(RES_hhdet_tes!I130=0,"",RES_hhdet_tes!I130/RES_hhdet_fec!I130)</f>
        <v/>
      </c>
      <c r="J130" s="124" t="str">
        <f>IF(RES_hhdet_tes!J130=0,"",RES_hhdet_tes!J130/RES_hhdet_fec!J130)</f>
        <v/>
      </c>
      <c r="K130" s="124" t="str">
        <f>IF(RES_hhdet_tes!K130=0,"",RES_hhdet_tes!K130/RES_hhdet_fec!K130)</f>
        <v/>
      </c>
      <c r="L130" s="124" t="str">
        <f>IF(RES_hhdet_tes!L130=0,"",RES_hhdet_tes!L130/RES_hhdet_fec!L130)</f>
        <v/>
      </c>
      <c r="M130" s="124" t="str">
        <f>IF(RES_hhdet_tes!M130=0,"",RES_hhdet_tes!M130/RES_hhdet_fec!M130)</f>
        <v/>
      </c>
      <c r="N130" s="124" t="str">
        <f>IF(RES_hhdet_tes!N130=0,"",RES_hhdet_tes!N130/RES_hhdet_fec!N130)</f>
        <v/>
      </c>
      <c r="O130" s="124" t="str">
        <f>IF(RES_hhdet_tes!O130=0,"",RES_hhdet_tes!O130/RES_hhdet_fec!O130)</f>
        <v/>
      </c>
      <c r="P130" s="124" t="str">
        <f>IF(RES_hhdet_tes!P130=0,"",RES_hhdet_tes!P130/RES_hhdet_fec!P130)</f>
        <v/>
      </c>
      <c r="Q130" s="124" t="str">
        <f>IF(RES_hhdet_tes!Q130=0,"",RES_hhdet_tes!Q130/RES_hhdet_fec!Q130)</f>
        <v/>
      </c>
      <c r="R130" s="124" t="str">
        <f>IF(RES_hhdet_tes!R130=0,"",RES_hhdet_tes!R130/RES_hhdet_fec!R130)</f>
        <v/>
      </c>
      <c r="S130" s="124" t="str">
        <f>IF(RES_hhdet_tes!S130=0,"",RES_hhdet_tes!S130/RES_hhdet_fec!S130)</f>
        <v/>
      </c>
      <c r="T130" s="124" t="str">
        <f>IF(RES_hhdet_tes!T130=0,"",RES_hhdet_tes!T130/RES_hhdet_fec!T130)</f>
        <v/>
      </c>
      <c r="U130" s="124" t="str">
        <f>IF(RES_hhdet_tes!U130=0,"",RES_hhdet_tes!U130/RES_hhdet_fec!U130)</f>
        <v/>
      </c>
      <c r="V130" s="124" t="str">
        <f>IF(RES_hhdet_tes!V130=0,"",RES_hhdet_tes!V130/RES_hhdet_fec!V130)</f>
        <v/>
      </c>
      <c r="W130" s="124" t="str">
        <f>IF(RES_hhdet_tes!W130=0,"",RES_hhdet_tes!W130/RES_hhdet_fec!W130)</f>
        <v/>
      </c>
      <c r="DA130" s="130" t="s">
        <v>2028</v>
      </c>
    </row>
    <row r="131" spans="1:105" ht="12" customHeight="1" x14ac:dyDescent="0.25">
      <c r="A131" s="97" t="s">
        <v>128</v>
      </c>
      <c r="B131" s="111" t="str">
        <f>IF(RES_hhdet_tes!B131=0,"",RES_hhdet_tes!B131/RES_hhdet_fec!B131)</f>
        <v/>
      </c>
      <c r="C131" s="111" t="str">
        <f>IF(RES_hhdet_tes!C131=0,"",RES_hhdet_tes!C131/RES_hhdet_fec!C131)</f>
        <v/>
      </c>
      <c r="D131" s="111" t="str">
        <f>IF(RES_hhdet_tes!D131=0,"",RES_hhdet_tes!D131/RES_hhdet_fec!D131)</f>
        <v/>
      </c>
      <c r="E131" s="111" t="str">
        <f>IF(RES_hhdet_tes!E131=0,"",RES_hhdet_tes!E131/RES_hhdet_fec!E131)</f>
        <v/>
      </c>
      <c r="F131" s="111" t="str">
        <f>IF(RES_hhdet_tes!F131=0,"",RES_hhdet_tes!F131/RES_hhdet_fec!F131)</f>
        <v/>
      </c>
      <c r="G131" s="111" t="str">
        <f>IF(RES_hhdet_tes!G131=0,"",RES_hhdet_tes!G131/RES_hhdet_fec!G131)</f>
        <v/>
      </c>
      <c r="H131" s="111" t="str">
        <f>IF(RES_hhdet_tes!H131=0,"",RES_hhdet_tes!H131/RES_hhdet_fec!H131)</f>
        <v/>
      </c>
      <c r="I131" s="111" t="str">
        <f>IF(RES_hhdet_tes!I131=0,"",RES_hhdet_tes!I131/RES_hhdet_fec!I131)</f>
        <v/>
      </c>
      <c r="J131" s="111" t="str">
        <f>IF(RES_hhdet_tes!J131=0,"",RES_hhdet_tes!J131/RES_hhdet_fec!J131)</f>
        <v/>
      </c>
      <c r="K131" s="111" t="str">
        <f>IF(RES_hhdet_tes!K131=0,"",RES_hhdet_tes!K131/RES_hhdet_fec!K131)</f>
        <v/>
      </c>
      <c r="L131" s="111" t="str">
        <f>IF(RES_hhdet_tes!L131=0,"",RES_hhdet_tes!L131/RES_hhdet_fec!L131)</f>
        <v/>
      </c>
      <c r="M131" s="111" t="str">
        <f>IF(RES_hhdet_tes!M131=0,"",RES_hhdet_tes!M131/RES_hhdet_fec!M131)</f>
        <v/>
      </c>
      <c r="N131" s="111" t="str">
        <f>IF(RES_hhdet_tes!N131=0,"",RES_hhdet_tes!N131/RES_hhdet_fec!N131)</f>
        <v/>
      </c>
      <c r="O131" s="111" t="str">
        <f>IF(RES_hhdet_tes!O131=0,"",RES_hhdet_tes!O131/RES_hhdet_fec!O131)</f>
        <v/>
      </c>
      <c r="P131" s="111" t="str">
        <f>IF(RES_hhdet_tes!P131=0,"",RES_hhdet_tes!P131/RES_hhdet_fec!P131)</f>
        <v/>
      </c>
      <c r="Q131" s="111" t="str">
        <f>IF(RES_hhdet_tes!Q131=0,"",RES_hhdet_tes!Q131/RES_hhdet_fec!Q131)</f>
        <v/>
      </c>
      <c r="R131" s="111" t="str">
        <f>IF(RES_hhdet_tes!R131=0,"",RES_hhdet_tes!R131/RES_hhdet_fec!R131)</f>
        <v/>
      </c>
      <c r="S131" s="111" t="str">
        <f>IF(RES_hhdet_tes!S131=0,"",RES_hhdet_tes!S131/RES_hhdet_fec!S131)</f>
        <v/>
      </c>
      <c r="T131" s="111" t="str">
        <f>IF(RES_hhdet_tes!T131=0,"",RES_hhdet_tes!T131/RES_hhdet_fec!T131)</f>
        <v/>
      </c>
      <c r="U131" s="111" t="str">
        <f>IF(RES_hhdet_tes!U131=0,"",RES_hhdet_tes!U131/RES_hhdet_fec!U131)</f>
        <v/>
      </c>
      <c r="V131" s="111" t="str">
        <f>IF(RES_hhdet_tes!V131=0,"",RES_hhdet_tes!V131/RES_hhdet_fec!V131)</f>
        <v/>
      </c>
      <c r="W131" s="111" t="str">
        <f>IF(RES_hhdet_tes!W131=0,"",RES_hhdet_tes!W131/RES_hhdet_fec!W131)</f>
        <v/>
      </c>
      <c r="DA131" s="63" t="s">
        <v>2029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 t="str">
        <f>IF(RES_hhdet_tes!K132=0,"",RES_hhdet_tes!K132/RES_hhdet_fec!K132)</f>
        <v/>
      </c>
      <c r="L132" s="111" t="str">
        <f>IF(RES_hhdet_tes!L132=0,"",RES_hhdet_tes!L132/RES_hhdet_fec!L132)</f>
        <v/>
      </c>
      <c r="M132" s="111" t="str">
        <f>IF(RES_hhdet_tes!M132=0,"",RES_hhdet_tes!M132/RES_hhdet_fec!M132)</f>
        <v/>
      </c>
      <c r="N132" s="111" t="str">
        <f>IF(RES_hhdet_tes!N132=0,"",RES_hhdet_tes!N132/RES_hhdet_fec!N132)</f>
        <v/>
      </c>
      <c r="O132" s="111" t="str">
        <f>IF(RES_hhdet_tes!O132=0,"",RES_hhdet_tes!O132/RES_hhdet_fec!O132)</f>
        <v/>
      </c>
      <c r="P132" s="111" t="str">
        <f>IF(RES_hhdet_tes!P132=0,"",RES_hhdet_tes!P132/RES_hhdet_fec!P132)</f>
        <v/>
      </c>
      <c r="Q132" s="111" t="str">
        <f>IF(RES_hhdet_tes!Q132=0,"",RES_hhdet_tes!Q132/RES_hhdet_fec!Q132)</f>
        <v/>
      </c>
      <c r="R132" s="111" t="str">
        <f>IF(RES_hhdet_tes!R132=0,"",RES_hhdet_tes!R132/RES_hhdet_fec!R132)</f>
        <v/>
      </c>
      <c r="S132" s="111" t="str">
        <f>IF(RES_hhdet_tes!S132=0,"",RES_hhdet_tes!S132/RES_hhdet_fec!S132)</f>
        <v/>
      </c>
      <c r="T132" s="111" t="str">
        <f>IF(RES_hhdet_tes!T132=0,"",RES_hhdet_tes!T132/RES_hhdet_fec!T132)</f>
        <v/>
      </c>
      <c r="U132" s="111" t="str">
        <f>IF(RES_hhdet_tes!U132=0,"",RES_hhdet_tes!U132/RES_hhdet_fec!U132)</f>
        <v/>
      </c>
      <c r="V132" s="111" t="str">
        <f>IF(RES_hhdet_tes!V132=0,"",RES_hhdet_tes!V132/RES_hhdet_fec!V132)</f>
        <v/>
      </c>
      <c r="W132" s="111" t="str">
        <f>IF(RES_hhdet_tes!W132=0,"",RES_hhdet_tes!W132/RES_hhdet_fec!W132)</f>
        <v/>
      </c>
      <c r="DA132" s="63" t="s">
        <v>2030</v>
      </c>
    </row>
    <row r="133" spans="1:105" ht="12" customHeight="1" x14ac:dyDescent="0.25">
      <c r="A133" s="100" t="s">
        <v>203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 t="str">
        <f>IF(RES_hhdet_tes!K133=0,"",RES_hhdet_tes!K133/RES_hhdet_fec!K133)</f>
        <v/>
      </c>
      <c r="L133" s="112" t="str">
        <f>IF(RES_hhdet_tes!L133=0,"",RES_hhdet_tes!L133/RES_hhdet_fec!L133)</f>
        <v/>
      </c>
      <c r="M133" s="112" t="str">
        <f>IF(RES_hhdet_tes!M133=0,"",RES_hhdet_tes!M133/RES_hhdet_fec!M133)</f>
        <v/>
      </c>
      <c r="N133" s="112" t="str">
        <f>IF(RES_hhdet_tes!N133=0,"",RES_hhdet_tes!N133/RES_hhdet_fec!N133)</f>
        <v/>
      </c>
      <c r="O133" s="112" t="str">
        <f>IF(RES_hhdet_tes!O133=0,"",RES_hhdet_tes!O133/RES_hhdet_fec!O133)</f>
        <v/>
      </c>
      <c r="P133" s="112" t="str">
        <f>IF(RES_hhdet_tes!P133=0,"",RES_hhdet_tes!P133/RES_hhdet_fec!P133)</f>
        <v/>
      </c>
      <c r="Q133" s="112" t="str">
        <f>IF(RES_hhdet_tes!Q133=0,"",RES_hhdet_tes!Q133/RES_hhdet_fec!Q133)</f>
        <v/>
      </c>
      <c r="R133" s="112" t="str">
        <f>IF(RES_hhdet_tes!R133=0,"",RES_hhdet_tes!R133/RES_hhdet_fec!R133)</f>
        <v/>
      </c>
      <c r="S133" s="112" t="str">
        <f>IF(RES_hhdet_tes!S133=0,"",RES_hhdet_tes!S133/RES_hhdet_fec!S133)</f>
        <v/>
      </c>
      <c r="T133" s="112" t="str">
        <f>IF(RES_hhdet_tes!T133=0,"",RES_hhdet_tes!T133/RES_hhdet_fec!T133)</f>
        <v/>
      </c>
      <c r="U133" s="112" t="str">
        <f>IF(RES_hhdet_tes!U133=0,"",RES_hhdet_tes!U133/RES_hhdet_fec!U133)</f>
        <v/>
      </c>
      <c r="V133" s="112" t="str">
        <f>IF(RES_hhdet_tes!V133=0,"",RES_hhdet_tes!V133/RES_hhdet_fec!V133)</f>
        <v/>
      </c>
      <c r="W133" s="112" t="str">
        <f>IF(RES_hhdet_tes!W133=0,"",RES_hhdet_tes!W133/RES_hhdet_fec!W133)</f>
        <v/>
      </c>
      <c r="DA133" s="131" t="s">
        <v>2031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 t="str">
        <f>IF(RES_hhdet_tes!K134=0,"",RES_hhdet_tes!K134/RES_hhdet_fec!K134)</f>
        <v/>
      </c>
      <c r="L134" s="113" t="str">
        <f>IF(RES_hhdet_tes!L134=0,"",RES_hhdet_tes!L134/RES_hhdet_fec!L134)</f>
        <v/>
      </c>
      <c r="M134" s="113" t="str">
        <f>IF(RES_hhdet_tes!M134=0,"",RES_hhdet_tes!M134/RES_hhdet_fec!M134)</f>
        <v/>
      </c>
      <c r="N134" s="113" t="str">
        <f>IF(RES_hhdet_tes!N134=0,"",RES_hhdet_tes!N134/RES_hhdet_fec!N134)</f>
        <v/>
      </c>
      <c r="O134" s="113" t="str">
        <f>IF(RES_hhdet_tes!O134=0,"",RES_hhdet_tes!O134/RES_hhdet_fec!O134)</f>
        <v/>
      </c>
      <c r="P134" s="113" t="str">
        <f>IF(RES_hhdet_tes!P134=0,"",RES_hhdet_tes!P134/RES_hhdet_fec!P134)</f>
        <v/>
      </c>
      <c r="Q134" s="113" t="str">
        <f>IF(RES_hhdet_tes!Q134=0,"",RES_hhdet_tes!Q134/RES_hhdet_fec!Q134)</f>
        <v/>
      </c>
      <c r="R134" s="113" t="str">
        <f>IF(RES_hhdet_tes!R134=0,"",RES_hhdet_tes!R134/RES_hhdet_fec!R134)</f>
        <v/>
      </c>
      <c r="S134" s="113" t="str">
        <f>IF(RES_hhdet_tes!S134=0,"",RES_hhdet_tes!S134/RES_hhdet_fec!S134)</f>
        <v/>
      </c>
      <c r="T134" s="113" t="str">
        <f>IF(RES_hhdet_tes!T134=0,"",RES_hhdet_tes!T134/RES_hhdet_fec!T134)</f>
        <v/>
      </c>
      <c r="U134" s="113" t="str">
        <f>IF(RES_hhdet_tes!U134=0,"",RES_hhdet_tes!U134/RES_hhdet_fec!U134)</f>
        <v/>
      </c>
      <c r="V134" s="113" t="str">
        <f>IF(RES_hhdet_tes!V134=0,"",RES_hhdet_tes!V134/RES_hhdet_fec!V134)</f>
        <v/>
      </c>
      <c r="W134" s="113" t="str">
        <f>IF(RES_hhdet_tes!W134=0,"",RES_hhdet_tes!W134/RES_hhdet_fec!W134)</f>
        <v/>
      </c>
      <c r="DA134" s="132" t="s">
        <v>2032</v>
      </c>
    </row>
    <row r="135" spans="1:105" ht="12" customHeight="1" x14ac:dyDescent="0.25">
      <c r="A135" s="106" t="s">
        <v>122</v>
      </c>
      <c r="B135" s="112" t="str">
        <f>IF(RES_hhdet_tes!B135=0,"",RES_hhdet_tes!B135/RES_hhdet_fec!B135)</f>
        <v/>
      </c>
      <c r="C135" s="112" t="str">
        <f>IF(RES_hhdet_tes!C135=0,"",RES_hhdet_tes!C135/RES_hhdet_fec!C135)</f>
        <v/>
      </c>
      <c r="D135" s="112" t="str">
        <f>IF(RES_hhdet_tes!D135=0,"",RES_hhdet_tes!D135/RES_hhdet_fec!D135)</f>
        <v/>
      </c>
      <c r="E135" s="112" t="str">
        <f>IF(RES_hhdet_tes!E135=0,"",RES_hhdet_tes!E135/RES_hhdet_fec!E135)</f>
        <v/>
      </c>
      <c r="F135" s="112" t="str">
        <f>IF(RES_hhdet_tes!F135=0,"",RES_hhdet_tes!F135/RES_hhdet_fec!F135)</f>
        <v/>
      </c>
      <c r="G135" s="112" t="str">
        <f>IF(RES_hhdet_tes!G135=0,"",RES_hhdet_tes!G135/RES_hhdet_fec!G135)</f>
        <v/>
      </c>
      <c r="H135" s="112" t="str">
        <f>IF(RES_hhdet_tes!H135=0,"",RES_hhdet_tes!H135/RES_hhdet_fec!H135)</f>
        <v/>
      </c>
      <c r="I135" s="112" t="str">
        <f>IF(RES_hhdet_tes!I135=0,"",RES_hhdet_tes!I135/RES_hhdet_fec!I135)</f>
        <v/>
      </c>
      <c r="J135" s="112" t="str">
        <f>IF(RES_hhdet_tes!J135=0,"",RES_hhdet_tes!J135/RES_hhdet_fec!J135)</f>
        <v/>
      </c>
      <c r="K135" s="112" t="str">
        <f>IF(RES_hhdet_tes!K135=0,"",RES_hhdet_tes!K135/RES_hhdet_fec!K135)</f>
        <v/>
      </c>
      <c r="L135" s="112" t="str">
        <f>IF(RES_hhdet_tes!L135=0,"",RES_hhdet_tes!L135/RES_hhdet_fec!L135)</f>
        <v/>
      </c>
      <c r="M135" s="112" t="str">
        <f>IF(RES_hhdet_tes!M135=0,"",RES_hhdet_tes!M135/RES_hhdet_fec!M135)</f>
        <v/>
      </c>
      <c r="N135" s="112" t="str">
        <f>IF(RES_hhdet_tes!N135=0,"",RES_hhdet_tes!N135/RES_hhdet_fec!N135)</f>
        <v/>
      </c>
      <c r="O135" s="112" t="str">
        <f>IF(RES_hhdet_tes!O135=0,"",RES_hhdet_tes!O135/RES_hhdet_fec!O135)</f>
        <v/>
      </c>
      <c r="P135" s="112" t="str">
        <f>IF(RES_hhdet_tes!P135=0,"",RES_hhdet_tes!P135/RES_hhdet_fec!P135)</f>
        <v/>
      </c>
      <c r="Q135" s="112" t="str">
        <f>IF(RES_hhdet_tes!Q135=0,"",RES_hhdet_tes!Q135/RES_hhdet_fec!Q135)</f>
        <v/>
      </c>
      <c r="R135" s="112" t="str">
        <f>IF(RES_hhdet_tes!R135=0,"",RES_hhdet_tes!R135/RES_hhdet_fec!R135)</f>
        <v/>
      </c>
      <c r="S135" s="112" t="str">
        <f>IF(RES_hhdet_tes!S135=0,"",RES_hhdet_tes!S135/RES_hhdet_fec!S135)</f>
        <v/>
      </c>
      <c r="T135" s="112" t="str">
        <f>IF(RES_hhdet_tes!T135=0,"",RES_hhdet_tes!T135/RES_hhdet_fec!T135)</f>
        <v/>
      </c>
      <c r="U135" s="112" t="str">
        <f>IF(RES_hhdet_tes!U135=0,"",RES_hhdet_tes!U135/RES_hhdet_fec!U135)</f>
        <v/>
      </c>
      <c r="V135" s="112" t="str">
        <f>IF(RES_hhdet_tes!V135=0,"",RES_hhdet_tes!V135/RES_hhdet_fec!V135)</f>
        <v/>
      </c>
      <c r="W135" s="112" t="str">
        <f>IF(RES_hhdet_tes!W135=0,"",RES_hhdet_tes!W135/RES_hhdet_fec!W135)</f>
        <v/>
      </c>
      <c r="DA135" s="131" t="s">
        <v>2033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 t="str">
        <f>IF(RES_hhdet_tes!E136=0,"",RES_hhdet_tes!E136/RES_hhdet_fec!E136)</f>
        <v/>
      </c>
      <c r="F136" s="113" t="str">
        <f>IF(RES_hhdet_tes!F136=0,"",RES_hhdet_tes!F136/RES_hhdet_fec!F136)</f>
        <v/>
      </c>
      <c r="G136" s="113" t="str">
        <f>IF(RES_hhdet_tes!G136=0,"",RES_hhdet_tes!G136/RES_hhdet_fec!G136)</f>
        <v/>
      </c>
      <c r="H136" s="113" t="str">
        <f>IF(RES_hhdet_tes!H136=0,"",RES_hhdet_tes!H136/RES_hhdet_fec!H136)</f>
        <v/>
      </c>
      <c r="I136" s="113" t="str">
        <f>IF(RES_hhdet_tes!I136=0,"",RES_hhdet_tes!I136/RES_hhdet_fec!I136)</f>
        <v/>
      </c>
      <c r="J136" s="113" t="str">
        <f>IF(RES_hhdet_tes!J136=0,"",RES_hhdet_tes!J136/RES_hhdet_fec!J136)</f>
        <v/>
      </c>
      <c r="K136" s="113" t="str">
        <f>IF(RES_hhdet_tes!K136=0,"",RES_hhdet_tes!K136/RES_hhdet_fec!K136)</f>
        <v/>
      </c>
      <c r="L136" s="113" t="str">
        <f>IF(RES_hhdet_tes!L136=0,"",RES_hhdet_tes!L136/RES_hhdet_fec!L136)</f>
        <v/>
      </c>
      <c r="M136" s="113" t="str">
        <f>IF(RES_hhdet_tes!M136=0,"",RES_hhdet_tes!M136/RES_hhdet_fec!M136)</f>
        <v/>
      </c>
      <c r="N136" s="113" t="str">
        <f>IF(RES_hhdet_tes!N136=0,"",RES_hhdet_tes!N136/RES_hhdet_fec!N136)</f>
        <v/>
      </c>
      <c r="O136" s="113" t="str">
        <f>IF(RES_hhdet_tes!O136=0,"",RES_hhdet_tes!O136/RES_hhdet_fec!O136)</f>
        <v/>
      </c>
      <c r="P136" s="113" t="str">
        <f>IF(RES_hhdet_tes!P136=0,"",RES_hhdet_tes!P136/RES_hhdet_fec!P136)</f>
        <v/>
      </c>
      <c r="Q136" s="113" t="str">
        <f>IF(RES_hhdet_tes!Q136=0,"",RES_hhdet_tes!Q136/RES_hhdet_fec!Q136)</f>
        <v/>
      </c>
      <c r="R136" s="113" t="str">
        <f>IF(RES_hhdet_tes!R136=0,"",RES_hhdet_tes!R136/RES_hhdet_fec!R136)</f>
        <v/>
      </c>
      <c r="S136" s="113" t="str">
        <f>IF(RES_hhdet_tes!S136=0,"",RES_hhdet_tes!S136/RES_hhdet_fec!S136)</f>
        <v/>
      </c>
      <c r="T136" s="113" t="str">
        <f>IF(RES_hhdet_tes!T136=0,"",RES_hhdet_tes!T136/RES_hhdet_fec!T136)</f>
        <v/>
      </c>
      <c r="U136" s="113" t="str">
        <f>IF(RES_hhdet_tes!U136=0,"",RES_hhdet_tes!U136/RES_hhdet_fec!U136)</f>
        <v/>
      </c>
      <c r="V136" s="113" t="str">
        <f>IF(RES_hhdet_tes!V136=0,"",RES_hhdet_tes!V136/RES_hhdet_fec!V136)</f>
        <v/>
      </c>
      <c r="W136" s="113" t="str">
        <f>IF(RES_hhdet_tes!W136=0,"",RES_hhdet_tes!W136/RES_hhdet_fec!W136)</f>
        <v/>
      </c>
      <c r="DA136" s="132" t="s">
        <v>2034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 t="str">
        <f>IF(RES_hhdet_tes!E137=0,"",RES_hhdet_tes!E137/RES_hhdet_fec!E137)</f>
        <v/>
      </c>
      <c r="F137" s="111" t="str">
        <f>IF(RES_hhdet_tes!F137=0,"",RES_hhdet_tes!F137/RES_hhdet_fec!F137)</f>
        <v/>
      </c>
      <c r="G137" s="111" t="str">
        <f>IF(RES_hhdet_tes!G137=0,"",RES_hhdet_tes!G137/RES_hhdet_fec!G137)</f>
        <v/>
      </c>
      <c r="H137" s="111" t="str">
        <f>IF(RES_hhdet_tes!H137=0,"",RES_hhdet_tes!H137/RES_hhdet_fec!H137)</f>
        <v/>
      </c>
      <c r="I137" s="111" t="str">
        <f>IF(RES_hhdet_tes!I137=0,"",RES_hhdet_tes!I137/RES_hhdet_fec!I137)</f>
        <v/>
      </c>
      <c r="J137" s="111" t="str">
        <f>IF(RES_hhdet_tes!J137=0,"",RES_hhdet_tes!J137/RES_hhdet_fec!J137)</f>
        <v/>
      </c>
      <c r="K137" s="111" t="str">
        <f>IF(RES_hhdet_tes!K137=0,"",RES_hhdet_tes!K137/RES_hhdet_fec!K137)</f>
        <v/>
      </c>
      <c r="L137" s="111" t="str">
        <f>IF(RES_hhdet_tes!L137=0,"",RES_hhdet_tes!L137/RES_hhdet_fec!L137)</f>
        <v/>
      </c>
      <c r="M137" s="111" t="str">
        <f>IF(RES_hhdet_tes!M137=0,"",RES_hhdet_tes!M137/RES_hhdet_fec!M137)</f>
        <v/>
      </c>
      <c r="N137" s="111" t="str">
        <f>IF(RES_hhdet_tes!N137=0,"",RES_hhdet_tes!N137/RES_hhdet_fec!N137)</f>
        <v/>
      </c>
      <c r="O137" s="111" t="str">
        <f>IF(RES_hhdet_tes!O137=0,"",RES_hhdet_tes!O137/RES_hhdet_fec!O137)</f>
        <v/>
      </c>
      <c r="P137" s="111" t="str">
        <f>IF(RES_hhdet_tes!P137=0,"",RES_hhdet_tes!P137/RES_hhdet_fec!P137)</f>
        <v/>
      </c>
      <c r="Q137" s="111" t="str">
        <f>IF(RES_hhdet_tes!Q137=0,"",RES_hhdet_tes!Q137/RES_hhdet_fec!Q137)</f>
        <v/>
      </c>
      <c r="R137" s="111" t="str">
        <f>IF(RES_hhdet_tes!R137=0,"",RES_hhdet_tes!R137/RES_hhdet_fec!R137)</f>
        <v/>
      </c>
      <c r="S137" s="111" t="str">
        <f>IF(RES_hhdet_tes!S137=0,"",RES_hhdet_tes!S137/RES_hhdet_fec!S137)</f>
        <v/>
      </c>
      <c r="T137" s="111" t="str">
        <f>IF(RES_hhdet_tes!T137=0,"",RES_hhdet_tes!T137/RES_hhdet_fec!T137)</f>
        <v/>
      </c>
      <c r="U137" s="111" t="str">
        <f>IF(RES_hhdet_tes!U137=0,"",RES_hhdet_tes!U137/RES_hhdet_fec!U137)</f>
        <v/>
      </c>
      <c r="V137" s="111" t="str">
        <f>IF(RES_hhdet_tes!V137=0,"",RES_hhdet_tes!V137/RES_hhdet_fec!V137)</f>
        <v/>
      </c>
      <c r="W137" s="111" t="str">
        <f>IF(RES_hhdet_tes!W137=0,"",RES_hhdet_tes!W137/RES_hhdet_fec!W137)</f>
        <v/>
      </c>
      <c r="DA137" s="63" t="s">
        <v>2035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 t="str">
        <f>IF(RES_hhdet_tes!E138=0,"",RES_hhdet_tes!E138/RES_hhdet_fec!E138)</f>
        <v/>
      </c>
      <c r="F138" s="111" t="str">
        <f>IF(RES_hhdet_tes!F138=0,"",RES_hhdet_tes!F138/RES_hhdet_fec!F138)</f>
        <v/>
      </c>
      <c r="G138" s="111" t="str">
        <f>IF(RES_hhdet_tes!G138=0,"",RES_hhdet_tes!G138/RES_hhdet_fec!G138)</f>
        <v/>
      </c>
      <c r="H138" s="111" t="str">
        <f>IF(RES_hhdet_tes!H138=0,"",RES_hhdet_tes!H138/RES_hhdet_fec!H138)</f>
        <v/>
      </c>
      <c r="I138" s="111" t="str">
        <f>IF(RES_hhdet_tes!I138=0,"",RES_hhdet_tes!I138/RES_hhdet_fec!I138)</f>
        <v/>
      </c>
      <c r="J138" s="111" t="str">
        <f>IF(RES_hhdet_tes!J138=0,"",RES_hhdet_tes!J138/RES_hhdet_fec!J138)</f>
        <v/>
      </c>
      <c r="K138" s="111" t="str">
        <f>IF(RES_hhdet_tes!K138=0,"",RES_hhdet_tes!K138/RES_hhdet_fec!K138)</f>
        <v/>
      </c>
      <c r="L138" s="111" t="str">
        <f>IF(RES_hhdet_tes!L138=0,"",RES_hhdet_tes!L138/RES_hhdet_fec!L138)</f>
        <v/>
      </c>
      <c r="M138" s="111" t="str">
        <f>IF(RES_hhdet_tes!M138=0,"",RES_hhdet_tes!M138/RES_hhdet_fec!M138)</f>
        <v/>
      </c>
      <c r="N138" s="111" t="str">
        <f>IF(RES_hhdet_tes!N138=0,"",RES_hhdet_tes!N138/RES_hhdet_fec!N138)</f>
        <v/>
      </c>
      <c r="O138" s="111" t="str">
        <f>IF(RES_hhdet_tes!O138=0,"",RES_hhdet_tes!O138/RES_hhdet_fec!O138)</f>
        <v/>
      </c>
      <c r="P138" s="111" t="str">
        <f>IF(RES_hhdet_tes!P138=0,"",RES_hhdet_tes!P138/RES_hhdet_fec!P138)</f>
        <v/>
      </c>
      <c r="Q138" s="111" t="str">
        <f>IF(RES_hhdet_tes!Q138=0,"",RES_hhdet_tes!Q138/RES_hhdet_fec!Q138)</f>
        <v/>
      </c>
      <c r="R138" s="111" t="str">
        <f>IF(RES_hhdet_tes!R138=0,"",RES_hhdet_tes!R138/RES_hhdet_fec!R138)</f>
        <v/>
      </c>
      <c r="S138" s="111" t="str">
        <f>IF(RES_hhdet_tes!S138=0,"",RES_hhdet_tes!S138/RES_hhdet_fec!S138)</f>
        <v/>
      </c>
      <c r="T138" s="111" t="str">
        <f>IF(RES_hhdet_tes!T138=0,"",RES_hhdet_tes!T138/RES_hhdet_fec!T138)</f>
        <v/>
      </c>
      <c r="U138" s="111" t="str">
        <f>IF(RES_hhdet_tes!U138=0,"",RES_hhdet_tes!U138/RES_hhdet_fec!U138)</f>
        <v/>
      </c>
      <c r="V138" s="111" t="str">
        <f>IF(RES_hhdet_tes!V138=0,"",RES_hhdet_tes!V138/RES_hhdet_fec!V138)</f>
        <v/>
      </c>
      <c r="W138" s="111" t="str">
        <f>IF(RES_hhdet_tes!W138=0,"",RES_hhdet_tes!W138/RES_hhdet_fec!W138)</f>
        <v/>
      </c>
      <c r="DA138" s="63" t="s">
        <v>2036</v>
      </c>
    </row>
    <row r="139" spans="1:105" ht="12" customHeight="1" x14ac:dyDescent="0.25">
      <c r="A139" s="121" t="s">
        <v>54</v>
      </c>
      <c r="B139" s="124" t="str">
        <f>IF(RES_hhdet_tes!B139=0,"",RES_hhdet_tes!B139/RES_hhdet_fec!B139)</f>
        <v/>
      </c>
      <c r="C139" s="124" t="str">
        <f>IF(RES_hhdet_tes!C139=0,"",RES_hhdet_tes!C139/RES_hhdet_fec!C139)</f>
        <v/>
      </c>
      <c r="D139" s="124" t="str">
        <f>IF(RES_hhdet_tes!D139=0,"",RES_hhdet_tes!D139/RES_hhdet_fec!D139)</f>
        <v/>
      </c>
      <c r="E139" s="124" t="str">
        <f>IF(RES_hhdet_tes!E139=0,"",RES_hhdet_tes!E139/RES_hhdet_fec!E139)</f>
        <v/>
      </c>
      <c r="F139" s="124" t="str">
        <f>IF(RES_hhdet_tes!F139=0,"",RES_hhdet_tes!F139/RES_hhdet_fec!F139)</f>
        <v/>
      </c>
      <c r="G139" s="124" t="str">
        <f>IF(RES_hhdet_tes!G139=0,"",RES_hhdet_tes!G139/RES_hhdet_fec!G139)</f>
        <v/>
      </c>
      <c r="H139" s="124" t="str">
        <f>IF(RES_hhdet_tes!H139=0,"",RES_hhdet_tes!H139/RES_hhdet_fec!H139)</f>
        <v/>
      </c>
      <c r="I139" s="124" t="str">
        <f>IF(RES_hhdet_tes!I139=0,"",RES_hhdet_tes!I139/RES_hhdet_fec!I139)</f>
        <v/>
      </c>
      <c r="J139" s="124" t="str">
        <f>IF(RES_hhdet_tes!J139=0,"",RES_hhdet_tes!J139/RES_hhdet_fec!J139)</f>
        <v/>
      </c>
      <c r="K139" s="124" t="str">
        <f>IF(RES_hhdet_tes!K139=0,"",RES_hhdet_tes!K139/RES_hhdet_fec!K139)</f>
        <v/>
      </c>
      <c r="L139" s="124" t="str">
        <f>IF(RES_hhdet_tes!L139=0,"",RES_hhdet_tes!L139/RES_hhdet_fec!L139)</f>
        <v/>
      </c>
      <c r="M139" s="124" t="str">
        <f>IF(RES_hhdet_tes!M139=0,"",RES_hhdet_tes!M139/RES_hhdet_fec!M139)</f>
        <v/>
      </c>
      <c r="N139" s="124" t="str">
        <f>IF(RES_hhdet_tes!N139=0,"",RES_hhdet_tes!N139/RES_hhdet_fec!N139)</f>
        <v/>
      </c>
      <c r="O139" s="124" t="str">
        <f>IF(RES_hhdet_tes!O139=0,"",RES_hhdet_tes!O139/RES_hhdet_fec!O139)</f>
        <v/>
      </c>
      <c r="P139" s="124" t="str">
        <f>IF(RES_hhdet_tes!P139=0,"",RES_hhdet_tes!P139/RES_hhdet_fec!P139)</f>
        <v/>
      </c>
      <c r="Q139" s="124" t="str">
        <f>IF(RES_hhdet_tes!Q139=0,"",RES_hhdet_tes!Q139/RES_hhdet_fec!Q139)</f>
        <v/>
      </c>
      <c r="R139" s="124" t="str">
        <f>IF(RES_hhdet_tes!R139=0,"",RES_hhdet_tes!R139/RES_hhdet_fec!R139)</f>
        <v/>
      </c>
      <c r="S139" s="124" t="str">
        <f>IF(RES_hhdet_tes!S139=0,"",RES_hhdet_tes!S139/RES_hhdet_fec!S139)</f>
        <v/>
      </c>
      <c r="T139" s="124" t="str">
        <f>IF(RES_hhdet_tes!T139=0,"",RES_hhdet_tes!T139/RES_hhdet_fec!T139)</f>
        <v/>
      </c>
      <c r="U139" s="124" t="str">
        <f>IF(RES_hhdet_tes!U139=0,"",RES_hhdet_tes!U139/RES_hhdet_fec!U139)</f>
        <v/>
      </c>
      <c r="V139" s="124" t="str">
        <f>IF(RES_hhdet_tes!V139=0,"",RES_hhdet_tes!V139/RES_hhdet_fec!V139)</f>
        <v/>
      </c>
      <c r="W139" s="124" t="str">
        <f>IF(RES_hhdet_tes!W139=0,"",RES_hhdet_tes!W139/RES_hhdet_fec!W139)</f>
        <v/>
      </c>
      <c r="DA139" s="130" t="s">
        <v>2037</v>
      </c>
    </row>
    <row r="140" spans="1:105" ht="12" customHeight="1" x14ac:dyDescent="0.25">
      <c r="A140" s="97" t="s">
        <v>50</v>
      </c>
      <c r="B140" s="111" t="str">
        <f>IF(RES_hhdet_tes!B140=0,"",RES_hhdet_tes!B140/RES_hhdet_fec!B140)</f>
        <v/>
      </c>
      <c r="C140" s="111" t="str">
        <f>IF(RES_hhdet_tes!C140=0,"",RES_hhdet_tes!C140/RES_hhdet_fec!C140)</f>
        <v/>
      </c>
      <c r="D140" s="111" t="str">
        <f>IF(RES_hhdet_tes!D140=0,"",RES_hhdet_tes!D140/RES_hhdet_fec!D140)</f>
        <v/>
      </c>
      <c r="E140" s="111" t="str">
        <f>IF(RES_hhdet_tes!E140=0,"",RES_hhdet_tes!E140/RES_hhdet_fec!E140)</f>
        <v/>
      </c>
      <c r="F140" s="111" t="str">
        <f>IF(RES_hhdet_tes!F140=0,"",RES_hhdet_tes!F140/RES_hhdet_fec!F140)</f>
        <v/>
      </c>
      <c r="G140" s="111" t="str">
        <f>IF(RES_hhdet_tes!G140=0,"",RES_hhdet_tes!G140/RES_hhdet_fec!G140)</f>
        <v/>
      </c>
      <c r="H140" s="111" t="str">
        <f>IF(RES_hhdet_tes!H140=0,"",RES_hhdet_tes!H140/RES_hhdet_fec!H140)</f>
        <v/>
      </c>
      <c r="I140" s="111" t="str">
        <f>IF(RES_hhdet_tes!I140=0,"",RES_hhdet_tes!I140/RES_hhdet_fec!I140)</f>
        <v/>
      </c>
      <c r="J140" s="111" t="str">
        <f>IF(RES_hhdet_tes!J140=0,"",RES_hhdet_tes!J140/RES_hhdet_fec!J140)</f>
        <v/>
      </c>
      <c r="K140" s="111" t="str">
        <f>IF(RES_hhdet_tes!K140=0,"",RES_hhdet_tes!K140/RES_hhdet_fec!K140)</f>
        <v/>
      </c>
      <c r="L140" s="111" t="str">
        <f>IF(RES_hhdet_tes!L140=0,"",RES_hhdet_tes!L140/RES_hhdet_fec!L140)</f>
        <v/>
      </c>
      <c r="M140" s="111" t="str">
        <f>IF(RES_hhdet_tes!M140=0,"",RES_hhdet_tes!M140/RES_hhdet_fec!M140)</f>
        <v/>
      </c>
      <c r="N140" s="111" t="str">
        <f>IF(RES_hhdet_tes!N140=0,"",RES_hhdet_tes!N140/RES_hhdet_fec!N140)</f>
        <v/>
      </c>
      <c r="O140" s="111" t="str">
        <f>IF(RES_hhdet_tes!O140=0,"",RES_hhdet_tes!O140/RES_hhdet_fec!O140)</f>
        <v/>
      </c>
      <c r="P140" s="111" t="str">
        <f>IF(RES_hhdet_tes!P140=0,"",RES_hhdet_tes!P140/RES_hhdet_fec!P140)</f>
        <v/>
      </c>
      <c r="Q140" s="111" t="str">
        <f>IF(RES_hhdet_tes!Q140=0,"",RES_hhdet_tes!Q140/RES_hhdet_fec!Q140)</f>
        <v/>
      </c>
      <c r="R140" s="111" t="str">
        <f>IF(RES_hhdet_tes!R140=0,"",RES_hhdet_tes!R140/RES_hhdet_fec!R140)</f>
        <v/>
      </c>
      <c r="S140" s="111" t="str">
        <f>IF(RES_hhdet_tes!S140=0,"",RES_hhdet_tes!S140/RES_hhdet_fec!S140)</f>
        <v/>
      </c>
      <c r="T140" s="111" t="str">
        <f>IF(RES_hhdet_tes!T140=0,"",RES_hhdet_tes!T140/RES_hhdet_fec!T140)</f>
        <v/>
      </c>
      <c r="U140" s="111" t="str">
        <f>IF(RES_hhdet_tes!U140=0,"",RES_hhdet_tes!U140/RES_hhdet_fec!U140)</f>
        <v/>
      </c>
      <c r="V140" s="111" t="str">
        <f>IF(RES_hhdet_tes!V140=0,"",RES_hhdet_tes!V140/RES_hhdet_fec!V140)</f>
        <v/>
      </c>
      <c r="W140" s="111" t="str">
        <f>IF(RES_hhdet_tes!W140=0,"",RES_hhdet_tes!W140/RES_hhdet_fec!W140)</f>
        <v/>
      </c>
      <c r="DA140" s="63" t="s">
        <v>2038</v>
      </c>
    </row>
    <row r="141" spans="1:105" ht="12" customHeight="1" x14ac:dyDescent="0.25">
      <c r="A141" s="109" t="s">
        <v>120</v>
      </c>
      <c r="B141" s="45" t="str">
        <f>IF(RES_hhdet_tes!B141=0,"",RES_hhdet_tes!B141/RES_hhdet_fec!B141)</f>
        <v/>
      </c>
      <c r="C141" s="45" t="str">
        <f>IF(RES_hhdet_tes!C141=0,"",RES_hhdet_tes!C141/RES_hhdet_fec!C141)</f>
        <v/>
      </c>
      <c r="D141" s="45" t="str">
        <f>IF(RES_hhdet_tes!D141=0,"",RES_hhdet_tes!D141/RES_hhdet_fec!D141)</f>
        <v/>
      </c>
      <c r="E141" s="45" t="str">
        <f>IF(RES_hhdet_tes!E141=0,"",RES_hhdet_tes!E141/RES_hhdet_fec!E141)</f>
        <v/>
      </c>
      <c r="F141" s="45" t="str">
        <f>IF(RES_hhdet_tes!F141=0,"",RES_hhdet_tes!F141/RES_hhdet_fec!F141)</f>
        <v/>
      </c>
      <c r="G141" s="45" t="str">
        <f>IF(RES_hhdet_tes!G141=0,"",RES_hhdet_tes!G141/RES_hhdet_fec!G141)</f>
        <v/>
      </c>
      <c r="H141" s="45" t="str">
        <f>IF(RES_hhdet_tes!H141=0,"",RES_hhdet_tes!H141/RES_hhdet_fec!H141)</f>
        <v/>
      </c>
      <c r="I141" s="45" t="str">
        <f>IF(RES_hhdet_tes!I141=0,"",RES_hhdet_tes!I141/RES_hhdet_fec!I141)</f>
        <v/>
      </c>
      <c r="J141" s="45" t="str">
        <f>IF(RES_hhdet_tes!J141=0,"",RES_hhdet_tes!J141/RES_hhdet_fec!J141)</f>
        <v/>
      </c>
      <c r="K141" s="45" t="str">
        <f>IF(RES_hhdet_tes!K141=0,"",RES_hhdet_tes!K141/RES_hhdet_fec!K141)</f>
        <v/>
      </c>
      <c r="L141" s="45" t="str">
        <f>IF(RES_hhdet_tes!L141=0,"",RES_hhdet_tes!L141/RES_hhdet_fec!L141)</f>
        <v/>
      </c>
      <c r="M141" s="45" t="str">
        <f>IF(RES_hhdet_tes!M141=0,"",RES_hhdet_tes!M141/RES_hhdet_fec!M141)</f>
        <v/>
      </c>
      <c r="N141" s="45" t="str">
        <f>IF(RES_hhdet_tes!N141=0,"",RES_hhdet_tes!N141/RES_hhdet_fec!N141)</f>
        <v/>
      </c>
      <c r="O141" s="45" t="str">
        <f>IF(RES_hhdet_tes!O141=0,"",RES_hhdet_tes!O141/RES_hhdet_fec!O141)</f>
        <v/>
      </c>
      <c r="P141" s="45" t="str">
        <f>IF(RES_hhdet_tes!P141=0,"",RES_hhdet_tes!P141/RES_hhdet_fec!P141)</f>
        <v/>
      </c>
      <c r="Q141" s="45" t="str">
        <f>IF(RES_hhdet_tes!Q141=0,"",RES_hhdet_tes!Q141/RES_hhdet_fec!Q141)</f>
        <v/>
      </c>
      <c r="R141" s="45" t="str">
        <f>IF(RES_hhdet_tes!R141=0,"",RES_hhdet_tes!R141/RES_hhdet_fec!R141)</f>
        <v/>
      </c>
      <c r="S141" s="45" t="str">
        <f>IF(RES_hhdet_tes!S141=0,"",RES_hhdet_tes!S141/RES_hhdet_fec!S141)</f>
        <v/>
      </c>
      <c r="T141" s="45" t="str">
        <f>IF(RES_hhdet_tes!T141=0,"",RES_hhdet_tes!T141/RES_hhdet_fec!T141)</f>
        <v/>
      </c>
      <c r="U141" s="45" t="str">
        <f>IF(RES_hhdet_tes!U141=0,"",RES_hhdet_tes!U141/RES_hhdet_fec!U141)</f>
        <v/>
      </c>
      <c r="V141" s="45" t="str">
        <f>IF(RES_hhdet_tes!V141=0,"",RES_hhdet_tes!V141/RES_hhdet_fec!V141)</f>
        <v/>
      </c>
      <c r="W141" s="45" t="str">
        <f>IF(RES_hhdet_tes!W141=0,"",RES_hhdet_tes!W141/RES_hhdet_fec!W141)</f>
        <v/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1.0724955594356582</v>
      </c>
      <c r="C143" s="119">
        <f>IF(RES_hhdet_tes!C143=0,"",RES_hhdet_tes!C143/RES_hhdet_fec!C143)</f>
        <v>1.1333767687467835</v>
      </c>
      <c r="D143" s="119">
        <f>IF(RES_hhdet_tes!D143=0,"",RES_hhdet_tes!D143/RES_hhdet_fec!D143)</f>
        <v>1.1201541760805418</v>
      </c>
      <c r="E143" s="119">
        <f>IF(RES_hhdet_tes!E143=0,"",RES_hhdet_tes!E143/RES_hhdet_fec!E143)</f>
        <v>1.2594678401971751</v>
      </c>
      <c r="F143" s="119">
        <f>IF(RES_hhdet_tes!F143=0,"",RES_hhdet_tes!F143/RES_hhdet_fec!F143)</f>
        <v>1.3250708862697986</v>
      </c>
      <c r="G143" s="119">
        <f>IF(RES_hhdet_tes!G143=0,"",RES_hhdet_tes!G143/RES_hhdet_fec!G143)</f>
        <v>1.3998094202522298</v>
      </c>
      <c r="H143" s="119">
        <f>IF(RES_hhdet_tes!H143=0,"",RES_hhdet_tes!H143/RES_hhdet_fec!H143)</f>
        <v>1.4492256648177824</v>
      </c>
      <c r="I143" s="119">
        <f>IF(RES_hhdet_tes!I143=0,"",RES_hhdet_tes!I143/RES_hhdet_fec!I143)</f>
        <v>1.5006819396302493</v>
      </c>
      <c r="J143" s="119">
        <f>IF(RES_hhdet_tes!J143=0,"",RES_hhdet_tes!J143/RES_hhdet_fec!J143)</f>
        <v>1.5459728583679431</v>
      </c>
      <c r="K143" s="119">
        <f>IF(RES_hhdet_tes!K143=0,"",RES_hhdet_tes!K143/RES_hhdet_fec!K143)</f>
        <v>1.5558401024805795</v>
      </c>
      <c r="L143" s="119">
        <f>IF(RES_hhdet_tes!L143=0,"",RES_hhdet_tes!L143/RES_hhdet_fec!L143)</f>
        <v>1.573928178614761</v>
      </c>
      <c r="M143" s="119">
        <f>IF(RES_hhdet_tes!M143=0,"",RES_hhdet_tes!M143/RES_hhdet_fec!M143)</f>
        <v>1.5700020903500318</v>
      </c>
      <c r="N143" s="119">
        <f>IF(RES_hhdet_tes!N143=0,"",RES_hhdet_tes!N143/RES_hhdet_fec!N143)</f>
        <v>1.5802617120503044</v>
      </c>
      <c r="O143" s="119">
        <f>IF(RES_hhdet_tes!O143=0,"",RES_hhdet_tes!O143/RES_hhdet_fec!O143)</f>
        <v>1.5984082265951514</v>
      </c>
      <c r="P143" s="119">
        <f>IF(RES_hhdet_tes!P143=0,"",RES_hhdet_tes!P143/RES_hhdet_fec!P143)</f>
        <v>1.6288155422008939</v>
      </c>
      <c r="Q143" s="119">
        <f>IF(RES_hhdet_tes!Q143=0,"",RES_hhdet_tes!Q143/RES_hhdet_fec!Q143)</f>
        <v>1.6898697666380644</v>
      </c>
      <c r="R143" s="119">
        <f>IF(RES_hhdet_tes!R143=0,"",RES_hhdet_tes!R143/RES_hhdet_fec!R143)</f>
        <v>1.7379786963616601</v>
      </c>
      <c r="S143" s="119">
        <f>IF(RES_hhdet_tes!S143=0,"",RES_hhdet_tes!S143/RES_hhdet_fec!S143)</f>
        <v>1.7889697798375848</v>
      </c>
      <c r="T143" s="119">
        <f>IF(RES_hhdet_tes!T143=0,"",RES_hhdet_tes!T143/RES_hhdet_fec!T143)</f>
        <v>1.8323595469866165</v>
      </c>
      <c r="U143" s="119">
        <f>IF(RES_hhdet_tes!U143=0,"",RES_hhdet_tes!U143/RES_hhdet_fec!U143)</f>
        <v>1.9063361432329684</v>
      </c>
      <c r="V143" s="119">
        <f>IF(RES_hhdet_tes!V143=0,"",RES_hhdet_tes!V143/RES_hhdet_fec!V143)</f>
        <v>1.9520184063083017</v>
      </c>
      <c r="W143" s="119">
        <f>IF(RES_hhdet_tes!W143=0,"",RES_hhdet_tes!W143/RES_hhdet_fec!W143)</f>
        <v>2.0543360600914986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1.3154388985946179</v>
      </c>
      <c r="C144" s="124">
        <f>IF(RES_hhdet_tes!C144=0,"",RES_hhdet_tes!C144/RES_hhdet_fec!C144)</f>
        <v>1.3529062101013754</v>
      </c>
      <c r="D144" s="124">
        <f>IF(RES_hhdet_tes!D144=0,"",RES_hhdet_tes!D144/RES_hhdet_fec!D144)</f>
        <v>1.4660010052202885</v>
      </c>
      <c r="E144" s="124">
        <f>IF(RES_hhdet_tes!E144=0,"",RES_hhdet_tes!E144/RES_hhdet_fec!E144)</f>
        <v>1.5774947292182615</v>
      </c>
      <c r="F144" s="124">
        <f>IF(RES_hhdet_tes!F144=0,"",RES_hhdet_tes!F144/RES_hhdet_fec!F144)</f>
        <v>1.6767766170234015</v>
      </c>
      <c r="G144" s="124">
        <f>IF(RES_hhdet_tes!G144=0,"",RES_hhdet_tes!G144/RES_hhdet_fec!G144)</f>
        <v>1.7712469699345346</v>
      </c>
      <c r="H144" s="124">
        <f>IF(RES_hhdet_tes!H144=0,"",RES_hhdet_tes!H144/RES_hhdet_fec!H144)</f>
        <v>1.856947927744715</v>
      </c>
      <c r="I144" s="124">
        <f>IF(RES_hhdet_tes!I144=0,"",RES_hhdet_tes!I144/RES_hhdet_fec!I144)</f>
        <v>1.9373746196010679</v>
      </c>
      <c r="J144" s="124">
        <f>IF(RES_hhdet_tes!J144=0,"",RES_hhdet_tes!J144/RES_hhdet_fec!J144)</f>
        <v>1.9999229599316612</v>
      </c>
      <c r="K144" s="124">
        <f>IF(RES_hhdet_tes!K144=0,"",RES_hhdet_tes!K144/RES_hhdet_fec!K144)</f>
        <v>2.0579767857376741</v>
      </c>
      <c r="L144" s="124">
        <f>IF(RES_hhdet_tes!L144=0,"",RES_hhdet_tes!L144/RES_hhdet_fec!L144)</f>
        <v>2.1129551740687993</v>
      </c>
      <c r="M144" s="124">
        <f>IF(RES_hhdet_tes!M144=0,"",RES_hhdet_tes!M144/RES_hhdet_fec!M144)</f>
        <v>2.189722921787606</v>
      </c>
      <c r="N144" s="124">
        <f>IF(RES_hhdet_tes!N144=0,"",RES_hhdet_tes!N144/RES_hhdet_fec!N144)</f>
        <v>2.2771829268861019</v>
      </c>
      <c r="O144" s="124">
        <f>IF(RES_hhdet_tes!O144=0,"",RES_hhdet_tes!O144/RES_hhdet_fec!O144)</f>
        <v>2.3735935367000889</v>
      </c>
      <c r="P144" s="124">
        <f>IF(RES_hhdet_tes!P144=0,"",RES_hhdet_tes!P144/RES_hhdet_fec!P144)</f>
        <v>2.4843391082430974</v>
      </c>
      <c r="Q144" s="124">
        <f>IF(RES_hhdet_tes!Q144=0,"",RES_hhdet_tes!Q144/RES_hhdet_fec!Q144)</f>
        <v>2.5986902470903099</v>
      </c>
      <c r="R144" s="124">
        <f>IF(RES_hhdet_tes!R144=0,"",RES_hhdet_tes!R144/RES_hhdet_fec!R144)</f>
        <v>2.7284646252120548</v>
      </c>
      <c r="S144" s="124">
        <f>IF(RES_hhdet_tes!S144=0,"",RES_hhdet_tes!S144/RES_hhdet_fec!S144)</f>
        <v>2.8790641924727054</v>
      </c>
      <c r="T144" s="124">
        <f>IF(RES_hhdet_tes!T144=0,"",RES_hhdet_tes!T144/RES_hhdet_fec!T144)</f>
        <v>3.0228048356242683</v>
      </c>
      <c r="U144" s="124">
        <f>IF(RES_hhdet_tes!U144=0,"",RES_hhdet_tes!U144/RES_hhdet_fec!U144)</f>
        <v>3.1767414386095516</v>
      </c>
      <c r="V144" s="124">
        <f>IF(RES_hhdet_tes!V144=0,"",RES_hhdet_tes!V144/RES_hhdet_fec!V144)</f>
        <v>3.3018729077235287</v>
      </c>
      <c r="W144" s="124">
        <f>IF(RES_hhdet_tes!W144=0,"",RES_hhdet_tes!W144/RES_hhdet_fec!W144)</f>
        <v>3.4026961753468599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1.3154388985946179</v>
      </c>
      <c r="C145" s="111">
        <f>IF(RES_hhdet_tes!C145=0,"",RES_hhdet_tes!C145/RES_hhdet_fec!C145)</f>
        <v>1.3529062101013754</v>
      </c>
      <c r="D145" s="111">
        <f>IF(RES_hhdet_tes!D145=0,"",RES_hhdet_tes!D145/RES_hhdet_fec!D145)</f>
        <v>1.4660010052202885</v>
      </c>
      <c r="E145" s="111">
        <f>IF(RES_hhdet_tes!E145=0,"",RES_hhdet_tes!E145/RES_hhdet_fec!E145)</f>
        <v>1.5774947292182615</v>
      </c>
      <c r="F145" s="111">
        <f>IF(RES_hhdet_tes!F145=0,"",RES_hhdet_tes!F145/RES_hhdet_fec!F145)</f>
        <v>1.6767766170234015</v>
      </c>
      <c r="G145" s="111">
        <f>IF(RES_hhdet_tes!G145=0,"",RES_hhdet_tes!G145/RES_hhdet_fec!G145)</f>
        <v>1.7712469699345346</v>
      </c>
      <c r="H145" s="111">
        <f>IF(RES_hhdet_tes!H145=0,"",RES_hhdet_tes!H145/RES_hhdet_fec!H145)</f>
        <v>1.856947927744715</v>
      </c>
      <c r="I145" s="111">
        <f>IF(RES_hhdet_tes!I145=0,"",RES_hhdet_tes!I145/RES_hhdet_fec!I145)</f>
        <v>1.9373746196010679</v>
      </c>
      <c r="J145" s="111">
        <f>IF(RES_hhdet_tes!J145=0,"",RES_hhdet_tes!J145/RES_hhdet_fec!J145)</f>
        <v>1.9999229599316612</v>
      </c>
      <c r="K145" s="111">
        <f>IF(RES_hhdet_tes!K145=0,"",RES_hhdet_tes!K145/RES_hhdet_fec!K145)</f>
        <v>2.0579767857376741</v>
      </c>
      <c r="L145" s="111">
        <f>IF(RES_hhdet_tes!L145=0,"",RES_hhdet_tes!L145/RES_hhdet_fec!L145)</f>
        <v>2.1129551740687993</v>
      </c>
      <c r="M145" s="111">
        <f>IF(RES_hhdet_tes!M145=0,"",RES_hhdet_tes!M145/RES_hhdet_fec!M145)</f>
        <v>2.189722921787606</v>
      </c>
      <c r="N145" s="111">
        <f>IF(RES_hhdet_tes!N145=0,"",RES_hhdet_tes!N145/RES_hhdet_fec!N145)</f>
        <v>2.2771829268861019</v>
      </c>
      <c r="O145" s="111">
        <f>IF(RES_hhdet_tes!O145=0,"",RES_hhdet_tes!O145/RES_hhdet_fec!O145)</f>
        <v>2.3735935367000889</v>
      </c>
      <c r="P145" s="111">
        <f>IF(RES_hhdet_tes!P145=0,"",RES_hhdet_tes!P145/RES_hhdet_fec!P145)</f>
        <v>2.4843391082430974</v>
      </c>
      <c r="Q145" s="111">
        <f>IF(RES_hhdet_tes!Q145=0,"",RES_hhdet_tes!Q145/RES_hhdet_fec!Q145)</f>
        <v>2.5986902470903099</v>
      </c>
      <c r="R145" s="111">
        <f>IF(RES_hhdet_tes!R145=0,"",RES_hhdet_tes!R145/RES_hhdet_fec!R145)</f>
        <v>2.7284646252120548</v>
      </c>
      <c r="S145" s="111">
        <f>IF(RES_hhdet_tes!S145=0,"",RES_hhdet_tes!S145/RES_hhdet_fec!S145)</f>
        <v>2.8790641924727054</v>
      </c>
      <c r="T145" s="111">
        <f>IF(RES_hhdet_tes!T145=0,"",RES_hhdet_tes!T145/RES_hhdet_fec!T145)</f>
        <v>3.0228048356242683</v>
      </c>
      <c r="U145" s="111">
        <f>IF(RES_hhdet_tes!U145=0,"",RES_hhdet_tes!U145/RES_hhdet_fec!U145)</f>
        <v>3.1767414386095516</v>
      </c>
      <c r="V145" s="111">
        <f>IF(RES_hhdet_tes!V145=0,"",RES_hhdet_tes!V145/RES_hhdet_fec!V145)</f>
        <v>3.3018729077235287</v>
      </c>
      <c r="W145" s="111">
        <f>IF(RES_hhdet_tes!W145=0,"",RES_hhdet_tes!W145/RES_hhdet_fec!W145)</f>
        <v>3.4026961753468599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2.2278166750182709</v>
      </c>
      <c r="C146" s="124">
        <f>IF(RES_hhdet_tes!C146=0,"",RES_hhdet_tes!C146/RES_hhdet_fec!C146)</f>
        <v>2.3052309904313453</v>
      </c>
      <c r="D146" s="124">
        <f>IF(RES_hhdet_tes!D146=0,"",RES_hhdet_tes!D146/RES_hhdet_fec!D146)</f>
        <v>2.6091262829343682</v>
      </c>
      <c r="E146" s="124">
        <f>IF(RES_hhdet_tes!E146=0,"",RES_hhdet_tes!E146/RES_hhdet_fec!E146)</f>
        <v>2.8890879451646909</v>
      </c>
      <c r="F146" s="124">
        <f>IF(RES_hhdet_tes!F146=0,"",RES_hhdet_tes!F146/RES_hhdet_fec!F146)</f>
        <v>3.1282266885569903</v>
      </c>
      <c r="G146" s="124">
        <f>IF(RES_hhdet_tes!G146=0,"",RES_hhdet_tes!G146/RES_hhdet_fec!G146)</f>
        <v>3.3184188473963547</v>
      </c>
      <c r="H146" s="124">
        <f>IF(RES_hhdet_tes!H146=0,"",RES_hhdet_tes!H146/RES_hhdet_fec!H146)</f>
        <v>3.4570576147863972</v>
      </c>
      <c r="I146" s="124">
        <f>IF(RES_hhdet_tes!I146=0,"",RES_hhdet_tes!I146/RES_hhdet_fec!I146)</f>
        <v>3.564016114749434</v>
      </c>
      <c r="J146" s="124">
        <f>IF(RES_hhdet_tes!J146=0,"",RES_hhdet_tes!J146/RES_hhdet_fec!J146)</f>
        <v>3.6530144123305281</v>
      </c>
      <c r="K146" s="124">
        <f>IF(RES_hhdet_tes!K146=0,"",RES_hhdet_tes!K146/RES_hhdet_fec!K146)</f>
        <v>3.739278478404533</v>
      </c>
      <c r="L146" s="124">
        <f>IF(RES_hhdet_tes!L146=0,"",RES_hhdet_tes!L146/RES_hhdet_fec!L146)</f>
        <v>3.8204392455107148</v>
      </c>
      <c r="M146" s="124">
        <f>IF(RES_hhdet_tes!M146=0,"",RES_hhdet_tes!M146/RES_hhdet_fec!M146)</f>
        <v>3.902668687231261</v>
      </c>
      <c r="N146" s="124">
        <f>IF(RES_hhdet_tes!N146=0,"",RES_hhdet_tes!N146/RES_hhdet_fec!N146)</f>
        <v>4.0099177964978194</v>
      </c>
      <c r="O146" s="124">
        <f>IF(RES_hhdet_tes!O146=0,"",RES_hhdet_tes!O146/RES_hhdet_fec!O146)</f>
        <v>4.1534961569725768</v>
      </c>
      <c r="P146" s="124">
        <f>IF(RES_hhdet_tes!P146=0,"",RES_hhdet_tes!P146/RES_hhdet_fec!P146)</f>
        <v>4.3633102675789397</v>
      </c>
      <c r="Q146" s="124">
        <f>IF(RES_hhdet_tes!Q146=0,"",RES_hhdet_tes!Q146/RES_hhdet_fec!Q146)</f>
        <v>4.5771398036319271</v>
      </c>
      <c r="R146" s="124">
        <f>IF(RES_hhdet_tes!R146=0,"",RES_hhdet_tes!R146/RES_hhdet_fec!R146)</f>
        <v>4.8005213593903768</v>
      </c>
      <c r="S146" s="124">
        <f>IF(RES_hhdet_tes!S146=0,"",RES_hhdet_tes!S146/RES_hhdet_fec!S146)</f>
        <v>4.9913594491903099</v>
      </c>
      <c r="T146" s="124">
        <f>IF(RES_hhdet_tes!T146=0,"",RES_hhdet_tes!T146/RES_hhdet_fec!T146)</f>
        <v>5.1477573225611621</v>
      </c>
      <c r="U146" s="124">
        <f>IF(RES_hhdet_tes!U146=0,"",RES_hhdet_tes!U146/RES_hhdet_fec!U146)</f>
        <v>5.2730759871067665</v>
      </c>
      <c r="V146" s="124">
        <f>IF(RES_hhdet_tes!V146=0,"",RES_hhdet_tes!V146/RES_hhdet_fec!V146)</f>
        <v>5.4085262582883722</v>
      </c>
      <c r="W146" s="124">
        <f>IF(RES_hhdet_tes!W146=0,"",RES_hhdet_tes!W146/RES_hhdet_fec!W146)</f>
        <v>5.5127240487901696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2.2278166750182709</v>
      </c>
      <c r="C147" s="111">
        <f>IF(RES_hhdet_tes!C147=0,"",RES_hhdet_tes!C147/RES_hhdet_fec!C147)</f>
        <v>2.3052309904313453</v>
      </c>
      <c r="D147" s="111">
        <f>IF(RES_hhdet_tes!D147=0,"",RES_hhdet_tes!D147/RES_hhdet_fec!D147)</f>
        <v>2.6091262829343682</v>
      </c>
      <c r="E147" s="111">
        <f>IF(RES_hhdet_tes!E147=0,"",RES_hhdet_tes!E147/RES_hhdet_fec!E147)</f>
        <v>2.8890879451646909</v>
      </c>
      <c r="F147" s="111">
        <f>IF(RES_hhdet_tes!F147=0,"",RES_hhdet_tes!F147/RES_hhdet_fec!F147)</f>
        <v>3.1282266885569903</v>
      </c>
      <c r="G147" s="111">
        <f>IF(RES_hhdet_tes!G147=0,"",RES_hhdet_tes!G147/RES_hhdet_fec!G147)</f>
        <v>3.3184188473963547</v>
      </c>
      <c r="H147" s="111">
        <f>IF(RES_hhdet_tes!H147=0,"",RES_hhdet_tes!H147/RES_hhdet_fec!H147)</f>
        <v>3.4570576147863972</v>
      </c>
      <c r="I147" s="111">
        <f>IF(RES_hhdet_tes!I147=0,"",RES_hhdet_tes!I147/RES_hhdet_fec!I147)</f>
        <v>3.564016114749434</v>
      </c>
      <c r="J147" s="111">
        <f>IF(RES_hhdet_tes!J147=0,"",RES_hhdet_tes!J147/RES_hhdet_fec!J147)</f>
        <v>3.6530144123305281</v>
      </c>
      <c r="K147" s="111">
        <f>IF(RES_hhdet_tes!K147=0,"",RES_hhdet_tes!K147/RES_hhdet_fec!K147)</f>
        <v>3.739278478404533</v>
      </c>
      <c r="L147" s="111">
        <f>IF(RES_hhdet_tes!L147=0,"",RES_hhdet_tes!L147/RES_hhdet_fec!L147)</f>
        <v>3.8204392455107148</v>
      </c>
      <c r="M147" s="111">
        <f>IF(RES_hhdet_tes!M147=0,"",RES_hhdet_tes!M147/RES_hhdet_fec!M147)</f>
        <v>3.902668687231261</v>
      </c>
      <c r="N147" s="111">
        <f>IF(RES_hhdet_tes!N147=0,"",RES_hhdet_tes!N147/RES_hhdet_fec!N147)</f>
        <v>4.0099177964978194</v>
      </c>
      <c r="O147" s="111">
        <f>IF(RES_hhdet_tes!O147=0,"",RES_hhdet_tes!O147/RES_hhdet_fec!O147)</f>
        <v>4.1534961569725768</v>
      </c>
      <c r="P147" s="111">
        <f>IF(RES_hhdet_tes!P147=0,"",RES_hhdet_tes!P147/RES_hhdet_fec!P147)</f>
        <v>4.3633102675789397</v>
      </c>
      <c r="Q147" s="111">
        <f>IF(RES_hhdet_tes!Q147=0,"",RES_hhdet_tes!Q147/RES_hhdet_fec!Q147)</f>
        <v>4.5771398036319271</v>
      </c>
      <c r="R147" s="111">
        <f>IF(RES_hhdet_tes!R147=0,"",RES_hhdet_tes!R147/RES_hhdet_fec!R147)</f>
        <v>4.8005213593903768</v>
      </c>
      <c r="S147" s="111">
        <f>IF(RES_hhdet_tes!S147=0,"",RES_hhdet_tes!S147/RES_hhdet_fec!S147)</f>
        <v>4.9913594491903099</v>
      </c>
      <c r="T147" s="111">
        <f>IF(RES_hhdet_tes!T147=0,"",RES_hhdet_tes!T147/RES_hhdet_fec!T147)</f>
        <v>5.1477573225611621</v>
      </c>
      <c r="U147" s="111">
        <f>IF(RES_hhdet_tes!U147=0,"",RES_hhdet_tes!U147/RES_hhdet_fec!U147)</f>
        <v>5.2730759871067665</v>
      </c>
      <c r="V147" s="111">
        <f>IF(RES_hhdet_tes!V147=0,"",RES_hhdet_tes!V147/RES_hhdet_fec!V147)</f>
        <v>5.4085262582883722</v>
      </c>
      <c r="W147" s="111">
        <f>IF(RES_hhdet_tes!W147=0,"",RES_hhdet_tes!W147/RES_hhdet_fec!W147)</f>
        <v>5.5127240487901696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0.63501605307998765</v>
      </c>
      <c r="C148" s="124">
        <f>IF(RES_hhdet_tes!C148=0,"",RES_hhdet_tes!C148/RES_hhdet_fec!C148)</f>
        <v>0.64109671949497349</v>
      </c>
      <c r="D148" s="124">
        <f>IF(RES_hhdet_tes!D148=0,"",RES_hhdet_tes!D148/RES_hhdet_fec!D148)</f>
        <v>0.6504070226332489</v>
      </c>
      <c r="E148" s="124">
        <f>IF(RES_hhdet_tes!E148=0,"",RES_hhdet_tes!E148/RES_hhdet_fec!E148)</f>
        <v>0.65586746473744739</v>
      </c>
      <c r="F148" s="124">
        <f>IF(RES_hhdet_tes!F148=0,"",RES_hhdet_tes!F148/RES_hhdet_fec!F148)</f>
        <v>0.65967188194717474</v>
      </c>
      <c r="G148" s="124">
        <f>IF(RES_hhdet_tes!G148=0,"",RES_hhdet_tes!G148/RES_hhdet_fec!G148)</f>
        <v>0.66261694276891736</v>
      </c>
      <c r="H148" s="124">
        <f>IF(RES_hhdet_tes!H148=0,"",RES_hhdet_tes!H148/RES_hhdet_fec!H148)</f>
        <v>0.66492296928811789</v>
      </c>
      <c r="I148" s="124">
        <f>IF(RES_hhdet_tes!I148=0,"",RES_hhdet_tes!I148/RES_hhdet_fec!I148)</f>
        <v>0.67083679017881015</v>
      </c>
      <c r="J148" s="124">
        <f>IF(RES_hhdet_tes!J148=0,"",RES_hhdet_tes!J148/RES_hhdet_fec!J148)</f>
        <v>0.68058691599711019</v>
      </c>
      <c r="K148" s="124">
        <f>IF(RES_hhdet_tes!K148=0,"",RES_hhdet_tes!K148/RES_hhdet_fec!K148)</f>
        <v>0.68800068075624454</v>
      </c>
      <c r="L148" s="124">
        <f>IF(RES_hhdet_tes!L148=0,"",RES_hhdet_tes!L148/RES_hhdet_fec!L148)</f>
        <v>0.6956057135686422</v>
      </c>
      <c r="M148" s="124">
        <f>IF(RES_hhdet_tes!M148=0,"",RES_hhdet_tes!M148/RES_hhdet_fec!M148)</f>
        <v>0.6989614694684082</v>
      </c>
      <c r="N148" s="124">
        <f>IF(RES_hhdet_tes!N148=0,"",RES_hhdet_tes!N148/RES_hhdet_fec!N148)</f>
        <v>0.70332435333863241</v>
      </c>
      <c r="O148" s="124">
        <f>IF(RES_hhdet_tes!O148=0,"",RES_hhdet_tes!O148/RES_hhdet_fec!O148)</f>
        <v>0.71044052993761464</v>
      </c>
      <c r="P148" s="124">
        <f>IF(RES_hhdet_tes!P148=0,"",RES_hhdet_tes!P148/RES_hhdet_fec!P148)</f>
        <v>0.72159725084888371</v>
      </c>
      <c r="Q148" s="124">
        <f>IF(RES_hhdet_tes!Q148=0,"",RES_hhdet_tes!Q148/RES_hhdet_fec!Q148)</f>
        <v>0.73415517474115755</v>
      </c>
      <c r="R148" s="124">
        <f>IF(RES_hhdet_tes!R148=0,"",RES_hhdet_tes!R148/RES_hhdet_fec!R148)</f>
        <v>0.74527574297962151</v>
      </c>
      <c r="S148" s="124">
        <f>IF(RES_hhdet_tes!S148=0,"",RES_hhdet_tes!S148/RES_hhdet_fec!S148)</f>
        <v>0.75752812045152174</v>
      </c>
      <c r="T148" s="124">
        <f>IF(RES_hhdet_tes!T148=0,"",RES_hhdet_tes!T148/RES_hhdet_fec!T148)</f>
        <v>0.76966369823567149</v>
      </c>
      <c r="U148" s="124">
        <f>IF(RES_hhdet_tes!U148=0,"",RES_hhdet_tes!U148/RES_hhdet_fec!U148)</f>
        <v>0.78083376598483367</v>
      </c>
      <c r="V148" s="124">
        <f>IF(RES_hhdet_tes!V148=0,"",RES_hhdet_tes!V148/RES_hhdet_fec!V148)</f>
        <v>0.78940799332003053</v>
      </c>
      <c r="W148" s="124">
        <f>IF(RES_hhdet_tes!W148=0,"",RES_hhdet_tes!W148/RES_hhdet_fec!W148)</f>
        <v>0.79755686249583491</v>
      </c>
      <c r="DA148" s="130" t="s">
        <v>2045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0.57097985043221422</v>
      </c>
      <c r="C149" s="111">
        <f>IF(RES_hhdet_tes!C149=0,"",RES_hhdet_tes!C149/RES_hhdet_fec!C149)</f>
        <v>0.57686439457225536</v>
      </c>
      <c r="D149" s="111">
        <f>IF(RES_hhdet_tes!D149=0,"",RES_hhdet_tes!D149/RES_hhdet_fec!D149)</f>
        <v>0.58581961148102557</v>
      </c>
      <c r="E149" s="111">
        <f>IF(RES_hhdet_tes!E149=0,"",RES_hhdet_tes!E149/RES_hhdet_fec!E149)</f>
        <v>0.59071534387054847</v>
      </c>
      <c r="F149" s="111">
        <f>IF(RES_hhdet_tes!F149=0,"",RES_hhdet_tes!F149/RES_hhdet_fec!F149)</f>
        <v>0.59376283748250291</v>
      </c>
      <c r="G149" s="111">
        <f>IF(RES_hhdet_tes!G149=0,"",RES_hhdet_tes!G149/RES_hhdet_fec!G149)</f>
        <v>0.59642984922306552</v>
      </c>
      <c r="H149" s="111">
        <f>IF(RES_hhdet_tes!H149=0,"",RES_hhdet_tes!H149/RES_hhdet_fec!H149)</f>
        <v>0.59871568474358827</v>
      </c>
      <c r="I149" s="111">
        <f>IF(RES_hhdet_tes!I149=0,"",RES_hhdet_tes!I149/RES_hhdet_fec!I149)</f>
        <v>0.60093015282828488</v>
      </c>
      <c r="J149" s="111">
        <f>IF(RES_hhdet_tes!J149=0,"",RES_hhdet_tes!J149/RES_hhdet_fec!J149)</f>
        <v>0.60289413465157393</v>
      </c>
      <c r="K149" s="111">
        <f>IF(RES_hhdet_tes!K149=0,"",RES_hhdet_tes!K149/RES_hhdet_fec!K149)</f>
        <v>0.60541172751194905</v>
      </c>
      <c r="L149" s="111">
        <f>IF(RES_hhdet_tes!L149=0,"",RES_hhdet_tes!L149/RES_hhdet_fec!L149)</f>
        <v>0.60945995610398807</v>
      </c>
      <c r="M149" s="111">
        <f>IF(RES_hhdet_tes!M149=0,"",RES_hhdet_tes!M149/RES_hhdet_fec!M149)</f>
        <v>0.61527166549702439</v>
      </c>
      <c r="N149" s="111">
        <f>IF(RES_hhdet_tes!N149=0,"",RES_hhdet_tes!N149/RES_hhdet_fec!N149)</f>
        <v>0.62392352288185704</v>
      </c>
      <c r="O149" s="111">
        <f>IF(RES_hhdet_tes!O149=0,"",RES_hhdet_tes!O149/RES_hhdet_fec!O149)</f>
        <v>0.63902899387088685</v>
      </c>
      <c r="P149" s="111">
        <f>IF(RES_hhdet_tes!P149=0,"",RES_hhdet_tes!P149/RES_hhdet_fec!P149)</f>
        <v>0.66032826674933365</v>
      </c>
      <c r="Q149" s="111">
        <f>IF(RES_hhdet_tes!Q149=0,"",RES_hhdet_tes!Q149/RES_hhdet_fec!Q149)</f>
        <v>0.68697978853976627</v>
      </c>
      <c r="R149" s="111">
        <f>IF(RES_hhdet_tes!R149=0,"",RES_hhdet_tes!R149/RES_hhdet_fec!R149)</f>
        <v>0.71611980371077222</v>
      </c>
      <c r="S149" s="111">
        <f>IF(RES_hhdet_tes!S149=0,"",RES_hhdet_tes!S149/RES_hhdet_fec!S149)</f>
        <v>0.74018340684039352</v>
      </c>
      <c r="T149" s="111">
        <f>IF(RES_hhdet_tes!T149=0,"",RES_hhdet_tes!T149/RES_hhdet_fec!T149)</f>
        <v>0.76138121442494344</v>
      </c>
      <c r="U149" s="111">
        <f>IF(RES_hhdet_tes!U149=0,"",RES_hhdet_tes!U149/RES_hhdet_fec!U149)</f>
        <v>0.77957119236761319</v>
      </c>
      <c r="V149" s="111">
        <f>IF(RES_hhdet_tes!V149=0,"",RES_hhdet_tes!V149/RES_hhdet_fec!V149)</f>
        <v>0.7961647463241559</v>
      </c>
      <c r="W149" s="111">
        <f>IF(RES_hhdet_tes!W149=0,"",RES_hhdet_tes!W149/RES_hhdet_fec!W149)</f>
        <v>0.80946690648808883</v>
      </c>
      <c r="DA149" s="63" t="s">
        <v>2046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>
        <f>IF(RES_hhdet_tes!I150=0,"",RES_hhdet_tes!I150/RES_hhdet_fec!I150)</f>
        <v>0.66388157189546537</v>
      </c>
      <c r="J150" s="111">
        <f>IF(RES_hhdet_tes!J150=0,"",RES_hhdet_tes!J150/RES_hhdet_fec!J150)</f>
        <v>0.66739551639528805</v>
      </c>
      <c r="K150" s="111">
        <f>IF(RES_hhdet_tes!K150=0,"",RES_hhdet_tes!K150/RES_hhdet_fec!K150)</f>
        <v>0.66966973227319548</v>
      </c>
      <c r="L150" s="111">
        <f>IF(RES_hhdet_tes!L150=0,"",RES_hhdet_tes!L150/RES_hhdet_fec!L150)</f>
        <v>0.67141234084802048</v>
      </c>
      <c r="M150" s="111">
        <f>IF(RES_hhdet_tes!M150=0,"",RES_hhdet_tes!M150/RES_hhdet_fec!M150)</f>
        <v>0.67245425508285928</v>
      </c>
      <c r="N150" s="111">
        <f>IF(RES_hhdet_tes!N150=0,"",RES_hhdet_tes!N150/RES_hhdet_fec!N150)</f>
        <v>0.67307226841783629</v>
      </c>
      <c r="O150" s="111">
        <f>IF(RES_hhdet_tes!O150=0,"",RES_hhdet_tes!O150/RES_hhdet_fec!O150)</f>
        <v>0.68741663854759338</v>
      </c>
      <c r="P150" s="111">
        <f>IF(RES_hhdet_tes!P150=0,"",RES_hhdet_tes!P150/RES_hhdet_fec!P150)</f>
        <v>0.70316812334076362</v>
      </c>
      <c r="Q150" s="111">
        <f>IF(RES_hhdet_tes!Q150=0,"",RES_hhdet_tes!Q150/RES_hhdet_fec!Q150)</f>
        <v>0.72342503694834426</v>
      </c>
      <c r="R150" s="111">
        <f>IF(RES_hhdet_tes!R150=0,"",RES_hhdet_tes!R150/RES_hhdet_fec!R150)</f>
        <v>0.78778540807956843</v>
      </c>
      <c r="S150" s="111">
        <f>IF(RES_hhdet_tes!S150=0,"",RES_hhdet_tes!S150/RES_hhdet_fec!S150)</f>
        <v>0.80375931543852686</v>
      </c>
      <c r="T150" s="111">
        <f>IF(RES_hhdet_tes!T150=0,"",RES_hhdet_tes!T150/RES_hhdet_fec!T150)</f>
        <v>0.81565124129452149</v>
      </c>
      <c r="U150" s="111">
        <f>IF(RES_hhdet_tes!U150=0,"",RES_hhdet_tes!U150/RES_hhdet_fec!U150)</f>
        <v>0.82069983125654156</v>
      </c>
      <c r="V150" s="111">
        <f>IF(RES_hhdet_tes!V150=0,"",RES_hhdet_tes!V150/RES_hhdet_fec!V150)</f>
        <v>0.83202354723039051</v>
      </c>
      <c r="W150" s="111">
        <f>IF(RES_hhdet_tes!W150=0,"",RES_hhdet_tes!W150/RES_hhdet_fec!W150)</f>
        <v>0.83722883382212432</v>
      </c>
      <c r="DA150" s="63" t="s">
        <v>2047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>
        <f>IF(RES_hhdet_tes!I151=0,"",RES_hhdet_tes!I151/RES_hhdet_fec!I151)</f>
        <v>0.60665282989097802</v>
      </c>
      <c r="J151" s="112">
        <f>IF(RES_hhdet_tes!J151=0,"",RES_hhdet_tes!J151/RES_hhdet_fec!J151)</f>
        <v>0.60860998533062105</v>
      </c>
      <c r="K151" s="112">
        <f>IF(RES_hhdet_tes!K151=0,"",RES_hhdet_tes!K151/RES_hhdet_fec!K151)</f>
        <v>0.61083393404250108</v>
      </c>
      <c r="L151" s="112">
        <f>IF(RES_hhdet_tes!L151=0,"",RES_hhdet_tes!L151/RES_hhdet_fec!L151)</f>
        <v>0.61333512927052325</v>
      </c>
      <c r="M151" s="112">
        <f>IF(RES_hhdet_tes!M151=0,"",RES_hhdet_tes!M151/RES_hhdet_fec!M151)</f>
        <v>0.61547281448446056</v>
      </c>
      <c r="N151" s="112">
        <f>IF(RES_hhdet_tes!N151=0,"",RES_hhdet_tes!N151/RES_hhdet_fec!N151)</f>
        <v>0.61547281448446067</v>
      </c>
      <c r="O151" s="112">
        <f>IF(RES_hhdet_tes!O151=0,"",RES_hhdet_tes!O151/RES_hhdet_fec!O151)</f>
        <v>0.63077393427432504</v>
      </c>
      <c r="P151" s="112">
        <f>IF(RES_hhdet_tes!P151=0,"",RES_hhdet_tes!P151/RES_hhdet_fec!P151)</f>
        <v>0.64767902490927654</v>
      </c>
      <c r="Q151" s="112">
        <f>IF(RES_hhdet_tes!Q151=0,"",RES_hhdet_tes!Q151/RES_hhdet_fec!Q151)</f>
        <v>0.66922444387571267</v>
      </c>
      <c r="R151" s="112">
        <f>IF(RES_hhdet_tes!R151=0,"",RES_hhdet_tes!R151/RES_hhdet_fec!R151)</f>
        <v>0.74094929447387181</v>
      </c>
      <c r="S151" s="112">
        <f>IF(RES_hhdet_tes!S151=0,"",RES_hhdet_tes!S151/RES_hhdet_fec!S151)</f>
        <v>0.75909758042219788</v>
      </c>
      <c r="T151" s="112">
        <f>IF(RES_hhdet_tes!T151=0,"",RES_hhdet_tes!T151/RES_hhdet_fec!T151)</f>
        <v>0.77218985353727498</v>
      </c>
      <c r="U151" s="112">
        <f>IF(RES_hhdet_tes!U151=0,"",RES_hhdet_tes!U151/RES_hhdet_fec!U151)</f>
        <v>0.77757535828278568</v>
      </c>
      <c r="V151" s="112">
        <f>IF(RES_hhdet_tes!V151=0,"",RES_hhdet_tes!V151/RES_hhdet_fec!V151)</f>
        <v>0.79280997782886664</v>
      </c>
      <c r="W151" s="112">
        <f>IF(RES_hhdet_tes!W151=0,"",RES_hhdet_tes!W151/RES_hhdet_fec!W151)</f>
        <v>0.7993363448784232</v>
      </c>
      <c r="DA151" s="131" t="s">
        <v>2048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>
        <f>IF(RES_hhdet_tes!I152=0,"",RES_hhdet_tes!I152/RES_hhdet_fec!I152)</f>
        <v>1</v>
      </c>
      <c r="J152" s="113">
        <f>IF(RES_hhdet_tes!J152=0,"",RES_hhdet_tes!J152/RES_hhdet_fec!J152)</f>
        <v>1</v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0.63968545298517998</v>
      </c>
      <c r="C153" s="112">
        <f>IF(RES_hhdet_tes!C153=0,"",RES_hhdet_tes!C153/RES_hhdet_fec!C153)</f>
        <v>0.64590696354201771</v>
      </c>
      <c r="D153" s="112">
        <f>IF(RES_hhdet_tes!D153=0,"",RES_hhdet_tes!D153/RES_hhdet_fec!D153)</f>
        <v>0.65509842699543852</v>
      </c>
      <c r="E153" s="112">
        <f>IF(RES_hhdet_tes!E153=0,"",RES_hhdet_tes!E153/RES_hhdet_fec!E153)</f>
        <v>0.66055970467995662</v>
      </c>
      <c r="F153" s="112">
        <f>IF(RES_hhdet_tes!F153=0,"",RES_hhdet_tes!F153/RES_hhdet_fec!F153)</f>
        <v>0.66375082078839576</v>
      </c>
      <c r="G153" s="112">
        <f>IF(RES_hhdet_tes!G153=0,"",RES_hhdet_tes!G153/RES_hhdet_fec!G153)</f>
        <v>0.66592920544848966</v>
      </c>
      <c r="H153" s="112">
        <f>IF(RES_hhdet_tes!H153=0,"",RES_hhdet_tes!H153/RES_hhdet_fec!H153)</f>
        <v>0.66768269327298235</v>
      </c>
      <c r="I153" s="112">
        <f>IF(RES_hhdet_tes!I153=0,"",RES_hhdet_tes!I153/RES_hhdet_fec!I153)</f>
        <v>0.66867063431694107</v>
      </c>
      <c r="J153" s="112">
        <f>IF(RES_hhdet_tes!J153=0,"",RES_hhdet_tes!J153/RES_hhdet_fec!J153)</f>
        <v>0.66885557522738359</v>
      </c>
      <c r="K153" s="112">
        <f>IF(RES_hhdet_tes!K153=0,"",RES_hhdet_tes!K153/RES_hhdet_fec!K153)</f>
        <v>0.66941120826328548</v>
      </c>
      <c r="L153" s="112">
        <f>IF(RES_hhdet_tes!L153=0,"",RES_hhdet_tes!L153/RES_hhdet_fec!L153)</f>
        <v>0.66986110514411756</v>
      </c>
      <c r="M153" s="112">
        <f>IF(RES_hhdet_tes!M153=0,"",RES_hhdet_tes!M153/RES_hhdet_fec!M153)</f>
        <v>0.67399929201118292</v>
      </c>
      <c r="N153" s="112">
        <f>IF(RES_hhdet_tes!N153=0,"",RES_hhdet_tes!N153/RES_hhdet_fec!N153)</f>
        <v>0.6808449618922926</v>
      </c>
      <c r="O153" s="112">
        <f>IF(RES_hhdet_tes!O153=0,"",RES_hhdet_tes!O153/RES_hhdet_fec!O153)</f>
        <v>0.68715378336560962</v>
      </c>
      <c r="P153" s="112">
        <f>IF(RES_hhdet_tes!P153=0,"",RES_hhdet_tes!P153/RES_hhdet_fec!P153)</f>
        <v>0.69334396631173678</v>
      </c>
      <c r="Q153" s="112">
        <f>IF(RES_hhdet_tes!Q153=0,"",RES_hhdet_tes!Q153/RES_hhdet_fec!Q153)</f>
        <v>0.6952663266024387</v>
      </c>
      <c r="R153" s="112">
        <f>IF(RES_hhdet_tes!R153=0,"",RES_hhdet_tes!R153/RES_hhdet_fec!R153)</f>
        <v>0.69885042139348175</v>
      </c>
      <c r="S153" s="112">
        <f>IF(RES_hhdet_tes!S153=0,"",RES_hhdet_tes!S153/RES_hhdet_fec!S153)</f>
        <v>0.7101933752085875</v>
      </c>
      <c r="T153" s="112">
        <f>IF(RES_hhdet_tes!T153=0,"",RES_hhdet_tes!T153/RES_hhdet_fec!T153)</f>
        <v>0.72589499242821487</v>
      </c>
      <c r="U153" s="112">
        <f>IF(RES_hhdet_tes!U153=0,"",RES_hhdet_tes!U153/RES_hhdet_fec!U153)</f>
        <v>0.75094360023332063</v>
      </c>
      <c r="V153" s="112">
        <f>IF(RES_hhdet_tes!V153=0,"",RES_hhdet_tes!V153/RES_hhdet_fec!V153)</f>
        <v>0.7657196569290472</v>
      </c>
      <c r="W153" s="112">
        <f>IF(RES_hhdet_tes!W153=0,"",RES_hhdet_tes!W153/RES_hhdet_fec!W153)</f>
        <v>0.77246506071805943</v>
      </c>
      <c r="DA153" s="131" t="s">
        <v>2050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0.69469359141310116</v>
      </c>
      <c r="C154" s="113">
        <f>IF(RES_hhdet_tes!C154=0,"",RES_hhdet_tes!C154/RES_hhdet_fec!C154)</f>
        <v>0.70130659079541791</v>
      </c>
      <c r="D154" s="113">
        <f>IF(RES_hhdet_tes!D154=0,"",RES_hhdet_tes!D154/RES_hhdet_fec!D154)</f>
        <v>0.71469737642538167</v>
      </c>
      <c r="E154" s="113">
        <f>IF(RES_hhdet_tes!E154=0,"",RES_hhdet_tes!E154/RES_hhdet_fec!E154)</f>
        <v>0.71730172004966897</v>
      </c>
      <c r="F154" s="113">
        <f>IF(RES_hhdet_tes!F154=0,"",RES_hhdet_tes!F154/RES_hhdet_fec!F154)</f>
        <v>0.71866944780387576</v>
      </c>
      <c r="G154" s="113">
        <f>IF(RES_hhdet_tes!G154=0,"",RES_hhdet_tes!G154/RES_hhdet_fec!G154)</f>
        <v>0.72083651701561846</v>
      </c>
      <c r="H154" s="113">
        <f>IF(RES_hhdet_tes!H154=0,"",RES_hhdet_tes!H154/RES_hhdet_fec!H154)</f>
        <v>0.72028391879775189</v>
      </c>
      <c r="I154" s="113">
        <f>IF(RES_hhdet_tes!I154=0,"",RES_hhdet_tes!I154/RES_hhdet_fec!I154)</f>
        <v>0.7232300443210764</v>
      </c>
      <c r="J154" s="113">
        <f>IF(RES_hhdet_tes!J154=0,"",RES_hhdet_tes!J154/RES_hhdet_fec!J154)</f>
        <v>0.72635054268688837</v>
      </c>
      <c r="K154" s="113">
        <f>IF(RES_hhdet_tes!K154=0,"",RES_hhdet_tes!K154/RES_hhdet_fec!K154)</f>
        <v>0.72770175782079771</v>
      </c>
      <c r="L154" s="113">
        <f>IF(RES_hhdet_tes!L154=0,"",RES_hhdet_tes!L154/RES_hhdet_fec!L154)</f>
        <v>0.72850416985383248</v>
      </c>
      <c r="M154" s="113">
        <f>IF(RES_hhdet_tes!M154=0,"",RES_hhdet_tes!M154/RES_hhdet_fec!M154)</f>
        <v>0.7289496059946543</v>
      </c>
      <c r="N154" s="113">
        <f>IF(RES_hhdet_tes!N154=0,"",RES_hhdet_tes!N154/RES_hhdet_fec!N154)</f>
        <v>0.73127314319981973</v>
      </c>
      <c r="O154" s="113">
        <f>IF(RES_hhdet_tes!O154=0,"",RES_hhdet_tes!O154/RES_hhdet_fec!O154)</f>
        <v>0.73623678930718073</v>
      </c>
      <c r="P154" s="113">
        <f>IF(RES_hhdet_tes!P154=0,"",RES_hhdet_tes!P154/RES_hhdet_fec!P154)</f>
        <v>0.74446649953202604</v>
      </c>
      <c r="Q154" s="113">
        <f>IF(RES_hhdet_tes!Q154=0,"",RES_hhdet_tes!Q154/RES_hhdet_fec!Q154)</f>
        <v>0.75534814967172248</v>
      </c>
      <c r="R154" s="113">
        <f>IF(RES_hhdet_tes!R154=0,"",RES_hhdet_tes!R154/RES_hhdet_fec!R154)</f>
        <v>0.76600058766691315</v>
      </c>
      <c r="S154" s="113">
        <f>IF(RES_hhdet_tes!S154=0,"",RES_hhdet_tes!S154/RES_hhdet_fec!S154)</f>
        <v>0.77583497969266768</v>
      </c>
      <c r="T154" s="113">
        <f>IF(RES_hhdet_tes!T154=0,"",RES_hhdet_tes!T154/RES_hhdet_fec!T154)</f>
        <v>0.78524893032472098</v>
      </c>
      <c r="U154" s="113">
        <f>IF(RES_hhdet_tes!U154=0,"",RES_hhdet_tes!U154/RES_hhdet_fec!U154)</f>
        <v>0.79338453661805142</v>
      </c>
      <c r="V154" s="113">
        <f>IF(RES_hhdet_tes!V154=0,"",RES_hhdet_tes!V154/RES_hhdet_fec!V154)</f>
        <v>0.79951830220508213</v>
      </c>
      <c r="W154" s="113">
        <f>IF(RES_hhdet_tes!W154=0,"",RES_hhdet_tes!W154/RES_hhdet_fec!W154)</f>
        <v>0.80778830663920964</v>
      </c>
      <c r="DA154" s="132" t="s">
        <v>2051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0.63968545298517998</v>
      </c>
      <c r="C155" s="111">
        <f>IF(RES_hhdet_tes!C155=0,"",RES_hhdet_tes!C155/RES_hhdet_fec!C155)</f>
        <v>0.64718744369254178</v>
      </c>
      <c r="D155" s="111">
        <f>IF(RES_hhdet_tes!D155=0,"",RES_hhdet_tes!D155/RES_hhdet_fec!D155)</f>
        <v>0.66069319296855811</v>
      </c>
      <c r="E155" s="111">
        <f>IF(RES_hhdet_tes!E155=0,"",RES_hhdet_tes!E155/RES_hhdet_fec!E155)</f>
        <v>0.6636646596606478</v>
      </c>
      <c r="F155" s="111">
        <f>IF(RES_hhdet_tes!F155=0,"",RES_hhdet_tes!F155/RES_hhdet_fec!F155)</f>
        <v>0.66542873714126161</v>
      </c>
      <c r="G155" s="111">
        <f>IF(RES_hhdet_tes!G155=0,"",RES_hhdet_tes!G155/RES_hhdet_fec!G155)</f>
        <v>0.66734617301537225</v>
      </c>
      <c r="H155" s="111">
        <f>IF(RES_hhdet_tes!H155=0,"",RES_hhdet_tes!H155/RES_hhdet_fec!H155)</f>
        <v>0.66848775936104554</v>
      </c>
      <c r="I155" s="111">
        <f>IF(RES_hhdet_tes!I155=0,"",RES_hhdet_tes!I155/RES_hhdet_fec!I155)</f>
        <v>0.67110697132826735</v>
      </c>
      <c r="J155" s="111">
        <f>IF(RES_hhdet_tes!J155=0,"",RES_hhdet_tes!J155/RES_hhdet_fec!J155)</f>
        <v>0.67290122070099512</v>
      </c>
      <c r="K155" s="111">
        <f>IF(RES_hhdet_tes!K155=0,"",RES_hhdet_tes!K155/RES_hhdet_fec!K155)</f>
        <v>0.67418384129952402</v>
      </c>
      <c r="L155" s="111">
        <f>IF(RES_hhdet_tes!L155=0,"",RES_hhdet_tes!L155/RES_hhdet_fec!L155)</f>
        <v>0.67566259581850385</v>
      </c>
      <c r="M155" s="111">
        <f>IF(RES_hhdet_tes!M155=0,"",RES_hhdet_tes!M155/RES_hhdet_fec!M155)</f>
        <v>0.67710674990995423</v>
      </c>
      <c r="N155" s="111">
        <f>IF(RES_hhdet_tes!N155=0,"",RES_hhdet_tes!N155/RES_hhdet_fec!N155)</f>
        <v>0.6790630942561342</v>
      </c>
      <c r="O155" s="111">
        <f>IF(RES_hhdet_tes!O155=0,"",RES_hhdet_tes!O155/RES_hhdet_fec!O155)</f>
        <v>0.68437821763950091</v>
      </c>
      <c r="P155" s="111">
        <f>IF(RES_hhdet_tes!P155=0,"",RES_hhdet_tes!P155/RES_hhdet_fec!P155)</f>
        <v>0.69340544261783132</v>
      </c>
      <c r="Q155" s="111">
        <f>IF(RES_hhdet_tes!Q155=0,"",RES_hhdet_tes!Q155/RES_hhdet_fec!Q155)</f>
        <v>0.70495748990557539</v>
      </c>
      <c r="R155" s="111">
        <f>IF(RES_hhdet_tes!R155=0,"",RES_hhdet_tes!R155/RES_hhdet_fec!R155)</f>
        <v>0.71606431475407084</v>
      </c>
      <c r="S155" s="111">
        <f>IF(RES_hhdet_tes!S155=0,"",RES_hhdet_tes!S155/RES_hhdet_fec!S155)</f>
        <v>0.72695144709937565</v>
      </c>
      <c r="T155" s="111">
        <f>IF(RES_hhdet_tes!T155=0,"",RES_hhdet_tes!T155/RES_hhdet_fec!T155)</f>
        <v>0.73694304194281057</v>
      </c>
      <c r="U155" s="111">
        <f>IF(RES_hhdet_tes!U155=0,"",RES_hhdet_tes!U155/RES_hhdet_fec!U155)</f>
        <v>0.74573924794955115</v>
      </c>
      <c r="V155" s="111">
        <f>IF(RES_hhdet_tes!V155=0,"",RES_hhdet_tes!V155/RES_hhdet_fec!V155)</f>
        <v>0.75491523384269255</v>
      </c>
      <c r="W155" s="111">
        <f>IF(RES_hhdet_tes!W155=0,"",RES_hhdet_tes!W155/RES_hhdet_fec!W155)</f>
        <v>0.7650313558097509</v>
      </c>
      <c r="DA155" s="63" t="s">
        <v>2052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0.73565540170453703</v>
      </c>
      <c r="C157" s="124">
        <f>IF(RES_hhdet_tes!C157=0,"",RES_hhdet_tes!C157/RES_hhdet_fec!C157)</f>
        <v>0.73952688327382265</v>
      </c>
      <c r="D157" s="124">
        <f>IF(RES_hhdet_tes!D157=0,"",RES_hhdet_tes!D157/RES_hhdet_fec!D157)</f>
        <v>0.74589830386029732</v>
      </c>
      <c r="E157" s="124">
        <f>IF(RES_hhdet_tes!E157=0,"",RES_hhdet_tes!E157/RES_hhdet_fec!E157)</f>
        <v>0.74964976454460619</v>
      </c>
      <c r="F157" s="124">
        <f>IF(RES_hhdet_tes!F157=0,"",RES_hhdet_tes!F157/RES_hhdet_fec!F157)</f>
        <v>0.75208439864855869</v>
      </c>
      <c r="G157" s="124">
        <f>IF(RES_hhdet_tes!G157=0,"",RES_hhdet_tes!G157/RES_hhdet_fec!G157)</f>
        <v>0.75385514211118232</v>
      </c>
      <c r="H157" s="124">
        <f>IF(RES_hhdet_tes!H157=0,"",RES_hhdet_tes!H157/RES_hhdet_fec!H157)</f>
        <v>0.75545586351311056</v>
      </c>
      <c r="I157" s="124">
        <f>IF(RES_hhdet_tes!I157=0,"",RES_hhdet_tes!I157/RES_hhdet_fec!I157)</f>
        <v>0.75687086558424599</v>
      </c>
      <c r="J157" s="124">
        <f>IF(RES_hhdet_tes!J157=0,"",RES_hhdet_tes!J157/RES_hhdet_fec!J157)</f>
        <v>0.75806505182639694</v>
      </c>
      <c r="K157" s="124">
        <f>IF(RES_hhdet_tes!K157=0,"",RES_hhdet_tes!K157/RES_hhdet_fec!K157)</f>
        <v>0.75959539336869253</v>
      </c>
      <c r="L157" s="124">
        <f>IF(RES_hhdet_tes!L157=0,"",RES_hhdet_tes!L157/RES_hhdet_fec!L157)</f>
        <v>0.76099868795815218</v>
      </c>
      <c r="M157" s="124">
        <f>IF(RES_hhdet_tes!M157=0,"",RES_hhdet_tes!M157/RES_hhdet_fec!M157)</f>
        <v>0.76302751353184894</v>
      </c>
      <c r="N157" s="124">
        <f>IF(RES_hhdet_tes!N157=0,"",RES_hhdet_tes!N157/RES_hhdet_fec!N157)</f>
        <v>0.76562640406160953</v>
      </c>
      <c r="O157" s="124">
        <f>IF(RES_hhdet_tes!O157=0,"",RES_hhdet_tes!O157/RES_hhdet_fec!O157)</f>
        <v>0.76870131632583694</v>
      </c>
      <c r="P157" s="124">
        <f>IF(RES_hhdet_tes!P157=0,"",RES_hhdet_tes!P157/RES_hhdet_fec!P157)</f>
        <v>0.77325528501956975</v>
      </c>
      <c r="Q157" s="124">
        <f>IF(RES_hhdet_tes!Q157=0,"",RES_hhdet_tes!Q157/RES_hhdet_fec!Q157)</f>
        <v>0.77853150167325169</v>
      </c>
      <c r="R157" s="124">
        <f>IF(RES_hhdet_tes!R157=0,"",RES_hhdet_tes!R157/RES_hhdet_fec!R157)</f>
        <v>0.78417499430630333</v>
      </c>
      <c r="S157" s="124">
        <f>IF(RES_hhdet_tes!S157=0,"",RES_hhdet_tes!S157/RES_hhdet_fec!S157)</f>
        <v>0.79336938156133197</v>
      </c>
      <c r="T157" s="124">
        <f>IF(RES_hhdet_tes!T157=0,"",RES_hhdet_tes!T157/RES_hhdet_fec!T157)</f>
        <v>0.80447890924229126</v>
      </c>
      <c r="U157" s="124">
        <f>IF(RES_hhdet_tes!U157=0,"",RES_hhdet_tes!U157/RES_hhdet_fec!U157)</f>
        <v>0.81924339199948071</v>
      </c>
      <c r="V157" s="124">
        <f>IF(RES_hhdet_tes!V157=0,"",RES_hhdet_tes!V157/RES_hhdet_fec!V157)</f>
        <v>0.83315753185299524</v>
      </c>
      <c r="W157" s="124">
        <f>IF(RES_hhdet_tes!W157=0,"",RES_hhdet_tes!W157/RES_hhdet_fec!W157)</f>
        <v>0.84640539257076042</v>
      </c>
      <c r="DA157" s="130" t="s">
        <v>2054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0.58522081035549944</v>
      </c>
      <c r="C158" s="111">
        <f>IF(RES_hhdet_tes!C158=0,"",RES_hhdet_tes!C158/RES_hhdet_fec!C158)</f>
        <v>0.58699223522441613</v>
      </c>
      <c r="D158" s="111">
        <f>IF(RES_hhdet_tes!D158=0,"",RES_hhdet_tes!D158/RES_hhdet_fec!D158)</f>
        <v>0.58990804717535572</v>
      </c>
      <c r="E158" s="111">
        <f>IF(RES_hhdet_tes!E158=0,"",RES_hhdet_tes!E158/RES_hhdet_fec!E158)</f>
        <v>0.59185914449870147</v>
      </c>
      <c r="F158" s="111">
        <f>IF(RES_hhdet_tes!F158=0,"",RES_hhdet_tes!F158/RES_hhdet_fec!F158)</f>
        <v>0.59322913703679658</v>
      </c>
      <c r="G158" s="111">
        <f>IF(RES_hhdet_tes!G158=0,"",RES_hhdet_tes!G158/RES_hhdet_fec!G158)</f>
        <v>0.59412423089364863</v>
      </c>
      <c r="H158" s="111">
        <f>IF(RES_hhdet_tes!H158=0,"",RES_hhdet_tes!H158/RES_hhdet_fec!H158)</f>
        <v>0.594980226063752</v>
      </c>
      <c r="I158" s="111">
        <f>IF(RES_hhdet_tes!I158=0,"",RES_hhdet_tes!I158/RES_hhdet_fec!I158)</f>
        <v>0.59556921224002901</v>
      </c>
      <c r="J158" s="111">
        <f>IF(RES_hhdet_tes!J158=0,"",RES_hhdet_tes!J158/RES_hhdet_fec!J158)</f>
        <v>0.59606970421821515</v>
      </c>
      <c r="K158" s="111">
        <f>IF(RES_hhdet_tes!K158=0,"",RES_hhdet_tes!K158/RES_hhdet_fec!K158)</f>
        <v>0.59663223878320693</v>
      </c>
      <c r="L158" s="111">
        <f>IF(RES_hhdet_tes!L158=0,"",RES_hhdet_tes!L158/RES_hhdet_fec!L158)</f>
        <v>0.59738752852920152</v>
      </c>
      <c r="M158" s="111">
        <f>IF(RES_hhdet_tes!M158=0,"",RES_hhdet_tes!M158/RES_hhdet_fec!M158)</f>
        <v>0.59824776694838133</v>
      </c>
      <c r="N158" s="111">
        <f>IF(RES_hhdet_tes!N158=0,"",RES_hhdet_tes!N158/RES_hhdet_fec!N158)</f>
        <v>0.59888137911332906</v>
      </c>
      <c r="O158" s="111">
        <f>IF(RES_hhdet_tes!O158=0,"",RES_hhdet_tes!O158/RES_hhdet_fec!O158)</f>
        <v>0.59929823681831429</v>
      </c>
      <c r="P158" s="111">
        <f>IF(RES_hhdet_tes!P158=0,"",RES_hhdet_tes!P158/RES_hhdet_fec!P158)</f>
        <v>0.59958402028025959</v>
      </c>
      <c r="Q158" s="111">
        <f>IF(RES_hhdet_tes!Q158=0,"",RES_hhdet_tes!Q158/RES_hhdet_fec!Q158)</f>
        <v>0.59975249677447717</v>
      </c>
      <c r="R158" s="111">
        <f>IF(RES_hhdet_tes!R158=0,"",RES_hhdet_tes!R158/RES_hhdet_fec!R158)</f>
        <v>0.60051982141158788</v>
      </c>
      <c r="S158" s="111">
        <f>IF(RES_hhdet_tes!S158=0,"",RES_hhdet_tes!S158/RES_hhdet_fec!S158)</f>
        <v>0.60205124660850018</v>
      </c>
      <c r="T158" s="111">
        <f>IF(RES_hhdet_tes!T158=0,"",RES_hhdet_tes!T158/RES_hhdet_fec!T158)</f>
        <v>0.60394624078355597</v>
      </c>
      <c r="U158" s="111">
        <f>IF(RES_hhdet_tes!U158=0,"",RES_hhdet_tes!U158/RES_hhdet_fec!U158)</f>
        <v>0.60704239832111206</v>
      </c>
      <c r="V158" s="111">
        <f>IF(RES_hhdet_tes!V158=0,"",RES_hhdet_tes!V158/RES_hhdet_fec!V158)</f>
        <v>0.61034469762152532</v>
      </c>
      <c r="W158" s="111">
        <f>IF(RES_hhdet_tes!W158=0,"",RES_hhdet_tes!W158/RES_hhdet_fec!W158)</f>
        <v>0.61408687543422924</v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0.73845443591919413</v>
      </c>
      <c r="C159" s="45">
        <f>IF(RES_hhdet_tes!C159=0,"",RES_hhdet_tes!C159/RES_hhdet_fec!C159)</f>
        <v>0.74242110294120578</v>
      </c>
      <c r="D159" s="45">
        <f>IF(RES_hhdet_tes!D159=0,"",RES_hhdet_tes!D159/RES_hhdet_fec!D159)</f>
        <v>0.74862794695288182</v>
      </c>
      <c r="E159" s="45">
        <f>IF(RES_hhdet_tes!E159=0,"",RES_hhdet_tes!E159/RES_hhdet_fec!E159)</f>
        <v>0.75248320231736954</v>
      </c>
      <c r="F159" s="45">
        <f>IF(RES_hhdet_tes!F159=0,"",RES_hhdet_tes!F159/RES_hhdet_fec!F159)</f>
        <v>0.75494543822086202</v>
      </c>
      <c r="G159" s="45">
        <f>IF(RES_hhdet_tes!G159=0,"",RES_hhdet_tes!G159/RES_hhdet_fec!G159)</f>
        <v>0.75685386586514414</v>
      </c>
      <c r="H159" s="45">
        <f>IF(RES_hhdet_tes!H159=0,"",RES_hhdet_tes!H159/RES_hhdet_fec!H159)</f>
        <v>0.75845216333088139</v>
      </c>
      <c r="I159" s="45">
        <f>IF(RES_hhdet_tes!I159=0,"",RES_hhdet_tes!I159/RES_hhdet_fec!I159)</f>
        <v>0.7597905333031133</v>
      </c>
      <c r="J159" s="45">
        <f>IF(RES_hhdet_tes!J159=0,"",RES_hhdet_tes!J159/RES_hhdet_fec!J159)</f>
        <v>0.76094979267643592</v>
      </c>
      <c r="K159" s="45">
        <f>IF(RES_hhdet_tes!K159=0,"",RES_hhdet_tes!K159/RES_hhdet_fec!K159)</f>
        <v>0.76231637406714337</v>
      </c>
      <c r="L159" s="45">
        <f>IF(RES_hhdet_tes!L159=0,"",RES_hhdet_tes!L159/RES_hhdet_fec!L159)</f>
        <v>0.7639230252324134</v>
      </c>
      <c r="M159" s="45">
        <f>IF(RES_hhdet_tes!M159=0,"",RES_hhdet_tes!M159/RES_hhdet_fec!M159)</f>
        <v>0.76614737130878185</v>
      </c>
      <c r="N159" s="45">
        <f>IF(RES_hhdet_tes!N159=0,"",RES_hhdet_tes!N159/RES_hhdet_fec!N159)</f>
        <v>0.76891432951261607</v>
      </c>
      <c r="O159" s="45">
        <f>IF(RES_hhdet_tes!O159=0,"",RES_hhdet_tes!O159/RES_hhdet_fec!O159)</f>
        <v>0.77235709887216708</v>
      </c>
      <c r="P159" s="45">
        <f>IF(RES_hhdet_tes!P159=0,"",RES_hhdet_tes!P159/RES_hhdet_fec!P159)</f>
        <v>0.77681247194220626</v>
      </c>
      <c r="Q159" s="45">
        <f>IF(RES_hhdet_tes!Q159=0,"",RES_hhdet_tes!Q159/RES_hhdet_fec!Q159)</f>
        <v>0.7820512033266207</v>
      </c>
      <c r="R159" s="45">
        <f>IF(RES_hhdet_tes!R159=0,"",RES_hhdet_tes!R159/RES_hhdet_fec!R159)</f>
        <v>0.78886961645459153</v>
      </c>
      <c r="S159" s="45">
        <f>IF(RES_hhdet_tes!S159=0,"",RES_hhdet_tes!S159/RES_hhdet_fec!S159)</f>
        <v>0.79848838745938766</v>
      </c>
      <c r="T159" s="45">
        <f>IF(RES_hhdet_tes!T159=0,"",RES_hhdet_tes!T159/RES_hhdet_fec!T159)</f>
        <v>0.80997508682995234</v>
      </c>
      <c r="U159" s="45">
        <f>IF(RES_hhdet_tes!U159=0,"",RES_hhdet_tes!U159/RES_hhdet_fec!U159)</f>
        <v>0.8246985230818108</v>
      </c>
      <c r="V159" s="45">
        <f>IF(RES_hhdet_tes!V159=0,"",RES_hhdet_tes!V159/RES_hhdet_fec!V159)</f>
        <v>0.83892122736286645</v>
      </c>
      <c r="W159" s="45">
        <f>IF(RES_hhdet_tes!W159=0,"",RES_hhdet_tes!W159/RES_hhdet_fec!W159)</f>
        <v>0.85153897438313864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0.67503910616030072</v>
      </c>
      <c r="C161" s="119">
        <f>IF(RES_hhdet_tes!C161=0,"",RES_hhdet_tes!C161/RES_hhdet_fec!C161)</f>
        <v>0.67909426695086839</v>
      </c>
      <c r="D161" s="119">
        <f>IF(RES_hhdet_tes!D161=0,"",RES_hhdet_tes!D161/RES_hhdet_fec!D161)</f>
        <v>0.68181137932989833</v>
      </c>
      <c r="E161" s="119">
        <f>IF(RES_hhdet_tes!E161=0,"",RES_hhdet_tes!E161/RES_hhdet_fec!E161)</f>
        <v>0.68797991238405498</v>
      </c>
      <c r="F161" s="119">
        <f>IF(RES_hhdet_tes!F161=0,"",RES_hhdet_tes!F161/RES_hhdet_fec!F161)</f>
        <v>0.69402704173837848</v>
      </c>
      <c r="G161" s="119">
        <f>IF(RES_hhdet_tes!G161=0,"",RES_hhdet_tes!G161/RES_hhdet_fec!G161)</f>
        <v>0.69946932606554546</v>
      </c>
      <c r="H161" s="119">
        <f>IF(RES_hhdet_tes!H161=0,"",RES_hhdet_tes!H161/RES_hhdet_fec!H161)</f>
        <v>0.70571531837010604</v>
      </c>
      <c r="I161" s="119">
        <f>IF(RES_hhdet_tes!I161=0,"",RES_hhdet_tes!I161/RES_hhdet_fec!I161)</f>
        <v>0.7089993512765832</v>
      </c>
      <c r="J161" s="119">
        <f>IF(RES_hhdet_tes!J161=0,"",RES_hhdet_tes!J161/RES_hhdet_fec!J161)</f>
        <v>0.71327802884238889</v>
      </c>
      <c r="K161" s="119">
        <f>IF(RES_hhdet_tes!K161=0,"",RES_hhdet_tes!K161/RES_hhdet_fec!K161)</f>
        <v>0.71686696299096309</v>
      </c>
      <c r="L161" s="119">
        <f>IF(RES_hhdet_tes!L161=0,"",RES_hhdet_tes!L161/RES_hhdet_fec!L161)</f>
        <v>0.72280166187207029</v>
      </c>
      <c r="M161" s="119">
        <f>IF(RES_hhdet_tes!M161=0,"",RES_hhdet_tes!M161/RES_hhdet_fec!M161)</f>
        <v>0.72824038097561761</v>
      </c>
      <c r="N161" s="119">
        <f>IF(RES_hhdet_tes!N161=0,"",RES_hhdet_tes!N161/RES_hhdet_fec!N161)</f>
        <v>0.73434304476193168</v>
      </c>
      <c r="O161" s="119">
        <f>IF(RES_hhdet_tes!O161=0,"",RES_hhdet_tes!O161/RES_hhdet_fec!O161)</f>
        <v>0.73995527885196477</v>
      </c>
      <c r="P161" s="119">
        <f>IF(RES_hhdet_tes!P161=0,"",RES_hhdet_tes!P161/RES_hhdet_fec!P161)</f>
        <v>0.74276885181464825</v>
      </c>
      <c r="Q161" s="119">
        <f>IF(RES_hhdet_tes!Q161=0,"",RES_hhdet_tes!Q161/RES_hhdet_fec!Q161)</f>
        <v>0.74721728074035099</v>
      </c>
      <c r="R161" s="119">
        <f>IF(RES_hhdet_tes!R161=0,"",RES_hhdet_tes!R161/RES_hhdet_fec!R161)</f>
        <v>0.75344530315088842</v>
      </c>
      <c r="S161" s="119">
        <f>IF(RES_hhdet_tes!S161=0,"",RES_hhdet_tes!S161/RES_hhdet_fec!S161)</f>
        <v>0.7647697659833933</v>
      </c>
      <c r="T161" s="119">
        <f>IF(RES_hhdet_tes!T161=0,"",RES_hhdet_tes!T161/RES_hhdet_fec!T161)</f>
        <v>0.77759460402580538</v>
      </c>
      <c r="U161" s="119">
        <f>IF(RES_hhdet_tes!U161=0,"",RES_hhdet_tes!U161/RES_hhdet_fec!U161)</f>
        <v>0.79191521379482499</v>
      </c>
      <c r="V161" s="119">
        <f>IF(RES_hhdet_tes!V161=0,"",RES_hhdet_tes!V161/RES_hhdet_fec!V161)</f>
        <v>0.80543346503024893</v>
      </c>
      <c r="W161" s="119">
        <f>IF(RES_hhdet_tes!W161=0,"",RES_hhdet_tes!W161/RES_hhdet_fec!W161)</f>
        <v>0.81653012090381949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0.68191323333498255</v>
      </c>
      <c r="C162" s="124">
        <f>IF(RES_hhdet_tes!C162=0,"",RES_hhdet_tes!C162/RES_hhdet_fec!C162)</f>
        <v>0.6849654765220502</v>
      </c>
      <c r="D162" s="124">
        <f>IF(RES_hhdet_tes!D162=0,"",RES_hhdet_tes!D162/RES_hhdet_fec!D162)</f>
        <v>0.68825455152358661</v>
      </c>
      <c r="E162" s="124">
        <f>IF(RES_hhdet_tes!E162=0,"",RES_hhdet_tes!E162/RES_hhdet_fec!E162)</f>
        <v>0.69358334574721692</v>
      </c>
      <c r="F162" s="124">
        <f>IF(RES_hhdet_tes!F162=0,"",RES_hhdet_tes!F162/RES_hhdet_fec!F162)</f>
        <v>0.69953646123304103</v>
      </c>
      <c r="G162" s="124">
        <f>IF(RES_hhdet_tes!G162=0,"",RES_hhdet_tes!G162/RES_hhdet_fec!G162)</f>
        <v>0.70492495079008366</v>
      </c>
      <c r="H162" s="124">
        <f>IF(RES_hhdet_tes!H162=0,"",RES_hhdet_tes!H162/RES_hhdet_fec!H162)</f>
        <v>0.71066544968913914</v>
      </c>
      <c r="I162" s="124">
        <f>IF(RES_hhdet_tes!I162=0,"",RES_hhdet_tes!I162/RES_hhdet_fec!I162)</f>
        <v>0.71427391470678059</v>
      </c>
      <c r="J162" s="124">
        <f>IF(RES_hhdet_tes!J162=0,"",RES_hhdet_tes!J162/RES_hhdet_fec!J162)</f>
        <v>0.71799146144079218</v>
      </c>
      <c r="K162" s="124">
        <f>IF(RES_hhdet_tes!K162=0,"",RES_hhdet_tes!K162/RES_hhdet_fec!K162)</f>
        <v>0.72214689640293861</v>
      </c>
      <c r="L162" s="124">
        <f>IF(RES_hhdet_tes!L162=0,"",RES_hhdet_tes!L162/RES_hhdet_fec!L162)</f>
        <v>0.72674208017171771</v>
      </c>
      <c r="M162" s="124">
        <f>IF(RES_hhdet_tes!M162=0,"",RES_hhdet_tes!M162/RES_hhdet_fec!M162)</f>
        <v>0.73290067805874404</v>
      </c>
      <c r="N162" s="124">
        <f>IF(RES_hhdet_tes!N162=0,"",RES_hhdet_tes!N162/RES_hhdet_fec!N162)</f>
        <v>0.73929169128599137</v>
      </c>
      <c r="O162" s="124">
        <f>IF(RES_hhdet_tes!O162=0,"",RES_hhdet_tes!O162/RES_hhdet_fec!O162)</f>
        <v>0.74487010889968763</v>
      </c>
      <c r="P162" s="124">
        <f>IF(RES_hhdet_tes!P162=0,"",RES_hhdet_tes!P162/RES_hhdet_fec!P162)</f>
        <v>0.7467431803193233</v>
      </c>
      <c r="Q162" s="124">
        <f>IF(RES_hhdet_tes!Q162=0,"",RES_hhdet_tes!Q162/RES_hhdet_fec!Q162)</f>
        <v>0.75007134756318983</v>
      </c>
      <c r="R162" s="124">
        <f>IF(RES_hhdet_tes!R162=0,"",RES_hhdet_tes!R162/RES_hhdet_fec!R162)</f>
        <v>0.75589367068627011</v>
      </c>
      <c r="S162" s="124">
        <f>IF(RES_hhdet_tes!S162=0,"",RES_hhdet_tes!S162/RES_hhdet_fec!S162)</f>
        <v>0.7667959172508908</v>
      </c>
      <c r="T162" s="124">
        <f>IF(RES_hhdet_tes!T162=0,"",RES_hhdet_tes!T162/RES_hhdet_fec!T162)</f>
        <v>0.77908654710811043</v>
      </c>
      <c r="U162" s="124">
        <f>IF(RES_hhdet_tes!U162=0,"",RES_hhdet_tes!U162/RES_hhdet_fec!U162)</f>
        <v>0.79331152200840227</v>
      </c>
      <c r="V162" s="124">
        <f>IF(RES_hhdet_tes!V162=0,"",RES_hhdet_tes!V162/RES_hhdet_fec!V162)</f>
        <v>0.80742471697541263</v>
      </c>
      <c r="W162" s="124">
        <f>IF(RES_hhdet_tes!W162=0,"",RES_hhdet_tes!W162/RES_hhdet_fec!W162)</f>
        <v>0.81935356185389341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0.68191323333498255</v>
      </c>
      <c r="C163" s="45">
        <f>IF(RES_hhdet_tes!C163=0,"",RES_hhdet_tes!C163/RES_hhdet_fec!C163)</f>
        <v>0.6849654765220502</v>
      </c>
      <c r="D163" s="45">
        <f>IF(RES_hhdet_tes!D163=0,"",RES_hhdet_tes!D163/RES_hhdet_fec!D163)</f>
        <v>0.68825455152358661</v>
      </c>
      <c r="E163" s="45">
        <f>IF(RES_hhdet_tes!E163=0,"",RES_hhdet_tes!E163/RES_hhdet_fec!E163)</f>
        <v>0.69358334574721692</v>
      </c>
      <c r="F163" s="45">
        <f>IF(RES_hhdet_tes!F163=0,"",RES_hhdet_tes!F163/RES_hhdet_fec!F163)</f>
        <v>0.69953646123304103</v>
      </c>
      <c r="G163" s="45">
        <f>IF(RES_hhdet_tes!G163=0,"",RES_hhdet_tes!G163/RES_hhdet_fec!G163)</f>
        <v>0.70492495079008366</v>
      </c>
      <c r="H163" s="45">
        <f>IF(RES_hhdet_tes!H163=0,"",RES_hhdet_tes!H163/RES_hhdet_fec!H163)</f>
        <v>0.71066544968913914</v>
      </c>
      <c r="I163" s="45">
        <f>IF(RES_hhdet_tes!I163=0,"",RES_hhdet_tes!I163/RES_hhdet_fec!I163)</f>
        <v>0.71427391470678059</v>
      </c>
      <c r="J163" s="45">
        <f>IF(RES_hhdet_tes!J163=0,"",RES_hhdet_tes!J163/RES_hhdet_fec!J163)</f>
        <v>0.71799146144079218</v>
      </c>
      <c r="K163" s="45">
        <f>IF(RES_hhdet_tes!K163=0,"",RES_hhdet_tes!K163/RES_hhdet_fec!K163)</f>
        <v>0.72214689640293861</v>
      </c>
      <c r="L163" s="45">
        <f>IF(RES_hhdet_tes!L163=0,"",RES_hhdet_tes!L163/RES_hhdet_fec!L163)</f>
        <v>0.72674208017171771</v>
      </c>
      <c r="M163" s="45">
        <f>IF(RES_hhdet_tes!M163=0,"",RES_hhdet_tes!M163/RES_hhdet_fec!M163)</f>
        <v>0.73290067805874404</v>
      </c>
      <c r="N163" s="45">
        <f>IF(RES_hhdet_tes!N163=0,"",RES_hhdet_tes!N163/RES_hhdet_fec!N163)</f>
        <v>0.73929169128599137</v>
      </c>
      <c r="O163" s="45">
        <f>IF(RES_hhdet_tes!O163=0,"",RES_hhdet_tes!O163/RES_hhdet_fec!O163)</f>
        <v>0.74487010889968763</v>
      </c>
      <c r="P163" s="45">
        <f>IF(RES_hhdet_tes!P163=0,"",RES_hhdet_tes!P163/RES_hhdet_fec!P163)</f>
        <v>0.7467431803193233</v>
      </c>
      <c r="Q163" s="45">
        <f>IF(RES_hhdet_tes!Q163=0,"",RES_hhdet_tes!Q163/RES_hhdet_fec!Q163)</f>
        <v>0.75007134756318983</v>
      </c>
      <c r="R163" s="45">
        <f>IF(RES_hhdet_tes!R163=0,"",RES_hhdet_tes!R163/RES_hhdet_fec!R163)</f>
        <v>0.75589367068627011</v>
      </c>
      <c r="S163" s="45">
        <f>IF(RES_hhdet_tes!S163=0,"",RES_hhdet_tes!S163/RES_hhdet_fec!S163)</f>
        <v>0.7667959172508908</v>
      </c>
      <c r="T163" s="45">
        <f>IF(RES_hhdet_tes!T163=0,"",RES_hhdet_tes!T163/RES_hhdet_fec!T163)</f>
        <v>0.77908654710811043</v>
      </c>
      <c r="U163" s="45">
        <f>IF(RES_hhdet_tes!U163=0,"",RES_hhdet_tes!U163/RES_hhdet_fec!U163)</f>
        <v>0.79331152200840227</v>
      </c>
      <c r="V163" s="45">
        <f>IF(RES_hhdet_tes!V163=0,"",RES_hhdet_tes!V163/RES_hhdet_fec!V163)</f>
        <v>0.80742471697541263</v>
      </c>
      <c r="W163" s="45">
        <f>IF(RES_hhdet_tes!W163=0,"",RES_hhdet_tes!W163/RES_hhdet_fec!W163)</f>
        <v>0.81935356185389341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2.2278166750182709</v>
      </c>
      <c r="C164" s="124">
        <f>IF(RES_hhdet_tes!C164=0,"",RES_hhdet_tes!C164/RES_hhdet_fec!C164)</f>
        <v>2.3003381011490882</v>
      </c>
      <c r="D164" s="124">
        <f>IF(RES_hhdet_tes!D164=0,"",RES_hhdet_tes!D164/RES_hhdet_fec!D164)</f>
        <v>2.4606951545388545</v>
      </c>
      <c r="E164" s="124">
        <f>IF(RES_hhdet_tes!E164=0,"",RES_hhdet_tes!E164/RES_hhdet_fec!E164)</f>
        <v>2.6152485995285866</v>
      </c>
      <c r="F164" s="124">
        <f>IF(RES_hhdet_tes!F164=0,"",RES_hhdet_tes!F164/RES_hhdet_fec!F164)</f>
        <v>2.8405175173916284</v>
      </c>
      <c r="G164" s="124">
        <f>IF(RES_hhdet_tes!G164=0,"",RES_hhdet_tes!G164/RES_hhdet_fec!G164)</f>
        <v>3.1045975621937538</v>
      </c>
      <c r="H164" s="124">
        <f>IF(RES_hhdet_tes!H164=0,"",RES_hhdet_tes!H164/RES_hhdet_fec!H164)</f>
        <v>3.3544813176178954</v>
      </c>
      <c r="I164" s="124">
        <f>IF(RES_hhdet_tes!I164=0,"",RES_hhdet_tes!I164/RES_hhdet_fec!I164)</f>
        <v>3.4874547837743108</v>
      </c>
      <c r="J164" s="124">
        <f>IF(RES_hhdet_tes!J164=0,"",RES_hhdet_tes!J164/RES_hhdet_fec!J164)</f>
        <v>3.5551143028631249</v>
      </c>
      <c r="K164" s="124">
        <f>IF(RES_hhdet_tes!K164=0,"",RES_hhdet_tes!K164/RES_hhdet_fec!K164)</f>
        <v>3.6324438927243841</v>
      </c>
      <c r="L164" s="124">
        <f>IF(RES_hhdet_tes!L164=0,"",RES_hhdet_tes!L164/RES_hhdet_fec!L164)</f>
        <v>3.7232777212070087</v>
      </c>
      <c r="M164" s="124">
        <f>IF(RES_hhdet_tes!M164=0,"",RES_hhdet_tes!M164/RES_hhdet_fec!M164)</f>
        <v>3.8250278235079698</v>
      </c>
      <c r="N164" s="124">
        <f>IF(RES_hhdet_tes!N164=0,"",RES_hhdet_tes!N164/RES_hhdet_fec!N164)</f>
        <v>3.966649628271524</v>
      </c>
      <c r="O164" s="124">
        <f>IF(RES_hhdet_tes!O164=0,"",RES_hhdet_tes!O164/RES_hhdet_fec!O164)</f>
        <v>4.1386356909720892</v>
      </c>
      <c r="P164" s="124">
        <f>IF(RES_hhdet_tes!P164=0,"",RES_hhdet_tes!P164/RES_hhdet_fec!P164)</f>
        <v>4.3213963013875087</v>
      </c>
      <c r="Q164" s="124">
        <f>IF(RES_hhdet_tes!Q164=0,"",RES_hhdet_tes!Q164/RES_hhdet_fec!Q164)</f>
        <v>4.488001033209903</v>
      </c>
      <c r="R164" s="124">
        <f>IF(RES_hhdet_tes!R164=0,"",RES_hhdet_tes!R164/RES_hhdet_fec!R164)</f>
        <v>4.6531720421394738</v>
      </c>
      <c r="S164" s="124">
        <f>IF(RES_hhdet_tes!S164=0,"",RES_hhdet_tes!S164/RES_hhdet_fec!S164)</f>
        <v>4.833232262483067</v>
      </c>
      <c r="T164" s="124">
        <f>IF(RES_hhdet_tes!T164=0,"",RES_hhdet_tes!T164/RES_hhdet_fec!T164)</f>
        <v>5.0299421433189231</v>
      </c>
      <c r="U164" s="124">
        <f>IF(RES_hhdet_tes!U164=0,"",RES_hhdet_tes!U164/RES_hhdet_fec!U164)</f>
        <v>5.20972275785482</v>
      </c>
      <c r="V164" s="124">
        <f>IF(RES_hhdet_tes!V164=0,"",RES_hhdet_tes!V164/RES_hhdet_fec!V164)</f>
        <v>5.3866600985040671</v>
      </c>
      <c r="W164" s="124">
        <f>IF(RES_hhdet_tes!W164=0,"",RES_hhdet_tes!W164/RES_hhdet_fec!W164)</f>
        <v>5.5018161443269795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2.2278166750182709</v>
      </c>
      <c r="C165" s="111">
        <f>IF(RES_hhdet_tes!C165=0,"",RES_hhdet_tes!C165/RES_hhdet_fec!C165)</f>
        <v>2.3003381011490882</v>
      </c>
      <c r="D165" s="111">
        <f>IF(RES_hhdet_tes!D165=0,"",RES_hhdet_tes!D165/RES_hhdet_fec!D165)</f>
        <v>2.4606951545388545</v>
      </c>
      <c r="E165" s="111">
        <f>IF(RES_hhdet_tes!E165=0,"",RES_hhdet_tes!E165/RES_hhdet_fec!E165)</f>
        <v>2.6152485995285866</v>
      </c>
      <c r="F165" s="111">
        <f>IF(RES_hhdet_tes!F165=0,"",RES_hhdet_tes!F165/RES_hhdet_fec!F165)</f>
        <v>2.8405175173916284</v>
      </c>
      <c r="G165" s="111">
        <f>IF(RES_hhdet_tes!G165=0,"",RES_hhdet_tes!G165/RES_hhdet_fec!G165)</f>
        <v>3.1045975621937538</v>
      </c>
      <c r="H165" s="111">
        <f>IF(RES_hhdet_tes!H165=0,"",RES_hhdet_tes!H165/RES_hhdet_fec!H165)</f>
        <v>3.3544813176178954</v>
      </c>
      <c r="I165" s="111">
        <f>IF(RES_hhdet_tes!I165=0,"",RES_hhdet_tes!I165/RES_hhdet_fec!I165)</f>
        <v>3.4874547837743108</v>
      </c>
      <c r="J165" s="111">
        <f>IF(RES_hhdet_tes!J165=0,"",RES_hhdet_tes!J165/RES_hhdet_fec!J165)</f>
        <v>3.5551143028631249</v>
      </c>
      <c r="K165" s="111">
        <f>IF(RES_hhdet_tes!K165=0,"",RES_hhdet_tes!K165/RES_hhdet_fec!K165)</f>
        <v>3.6324438927243841</v>
      </c>
      <c r="L165" s="111">
        <f>IF(RES_hhdet_tes!L165=0,"",RES_hhdet_tes!L165/RES_hhdet_fec!L165)</f>
        <v>3.7232777212070087</v>
      </c>
      <c r="M165" s="111">
        <f>IF(RES_hhdet_tes!M165=0,"",RES_hhdet_tes!M165/RES_hhdet_fec!M165)</f>
        <v>3.8250278235079698</v>
      </c>
      <c r="N165" s="111">
        <f>IF(RES_hhdet_tes!N165=0,"",RES_hhdet_tes!N165/RES_hhdet_fec!N165)</f>
        <v>3.966649628271524</v>
      </c>
      <c r="O165" s="111">
        <f>IF(RES_hhdet_tes!O165=0,"",RES_hhdet_tes!O165/RES_hhdet_fec!O165)</f>
        <v>4.1386356909720892</v>
      </c>
      <c r="P165" s="111">
        <f>IF(RES_hhdet_tes!P165=0,"",RES_hhdet_tes!P165/RES_hhdet_fec!P165)</f>
        <v>4.3213963013875087</v>
      </c>
      <c r="Q165" s="111">
        <f>IF(RES_hhdet_tes!Q165=0,"",RES_hhdet_tes!Q165/RES_hhdet_fec!Q165)</f>
        <v>4.488001033209903</v>
      </c>
      <c r="R165" s="111">
        <f>IF(RES_hhdet_tes!R165=0,"",RES_hhdet_tes!R165/RES_hhdet_fec!R165)</f>
        <v>4.6531720421394738</v>
      </c>
      <c r="S165" s="111">
        <f>IF(RES_hhdet_tes!S165=0,"",RES_hhdet_tes!S165/RES_hhdet_fec!S165)</f>
        <v>4.833232262483067</v>
      </c>
      <c r="T165" s="111">
        <f>IF(RES_hhdet_tes!T165=0,"",RES_hhdet_tes!T165/RES_hhdet_fec!T165)</f>
        <v>5.0299421433189231</v>
      </c>
      <c r="U165" s="111">
        <f>IF(RES_hhdet_tes!U165=0,"",RES_hhdet_tes!U165/RES_hhdet_fec!U165)</f>
        <v>5.20972275785482</v>
      </c>
      <c r="V165" s="111">
        <f>IF(RES_hhdet_tes!V165=0,"",RES_hhdet_tes!V165/RES_hhdet_fec!V165)</f>
        <v>5.3866600985040671</v>
      </c>
      <c r="W165" s="111">
        <f>IF(RES_hhdet_tes!W165=0,"",RES_hhdet_tes!W165/RES_hhdet_fec!W165)</f>
        <v>5.5018161443269795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0.63502570658660129</v>
      </c>
      <c r="C166" s="124">
        <f>IF(RES_hhdet_tes!C166=0,"",RES_hhdet_tes!C166/RES_hhdet_fec!C166)</f>
        <v>0.6385553949608721</v>
      </c>
      <c r="D166" s="124">
        <f>IF(RES_hhdet_tes!D166=0,"",RES_hhdet_tes!D166/RES_hhdet_fec!D166)</f>
        <v>0.64232300578740475</v>
      </c>
      <c r="E166" s="124">
        <f>IF(RES_hhdet_tes!E166=0,"",RES_hhdet_tes!E166/RES_hhdet_fec!E166)</f>
        <v>0.64706614880056146</v>
      </c>
      <c r="F166" s="124">
        <f>IF(RES_hhdet_tes!F166=0,"",RES_hhdet_tes!F166/RES_hhdet_fec!F166)</f>
        <v>0.652393947457509</v>
      </c>
      <c r="G166" s="124">
        <f>IF(RES_hhdet_tes!G166=0,"",RES_hhdet_tes!G166/RES_hhdet_fec!G166)</f>
        <v>0.65735428831024079</v>
      </c>
      <c r="H166" s="124">
        <f>IF(RES_hhdet_tes!H166=0,"",RES_hhdet_tes!H166/RES_hhdet_fec!H166)</f>
        <v>0.6625500258774526</v>
      </c>
      <c r="I166" s="124">
        <f>IF(RES_hhdet_tes!I166=0,"",RES_hhdet_tes!I166/RES_hhdet_fec!I166)</f>
        <v>0.66658950386047144</v>
      </c>
      <c r="J166" s="124">
        <f>IF(RES_hhdet_tes!J166=0,"",RES_hhdet_tes!J166/RES_hhdet_fec!J166)</f>
        <v>0.67297426031966578</v>
      </c>
      <c r="K166" s="124">
        <f>IF(RES_hhdet_tes!K166=0,"",RES_hhdet_tes!K166/RES_hhdet_fec!K166)</f>
        <v>0.68047386727647308</v>
      </c>
      <c r="L166" s="124">
        <f>IF(RES_hhdet_tes!L166=0,"",RES_hhdet_tes!L166/RES_hhdet_fec!L166)</f>
        <v>0.6891752567568028</v>
      </c>
      <c r="M166" s="124">
        <f>IF(RES_hhdet_tes!M166=0,"",RES_hhdet_tes!M166/RES_hhdet_fec!M166)</f>
        <v>0.69510623545336669</v>
      </c>
      <c r="N166" s="124">
        <f>IF(RES_hhdet_tes!N166=0,"",RES_hhdet_tes!N166/RES_hhdet_fec!N166)</f>
        <v>0.70175110908803862</v>
      </c>
      <c r="O166" s="124">
        <f>IF(RES_hhdet_tes!O166=0,"",RES_hhdet_tes!O166/RES_hhdet_fec!O166)</f>
        <v>0.70926807722055618</v>
      </c>
      <c r="P166" s="124">
        <f>IF(RES_hhdet_tes!P166=0,"",RES_hhdet_tes!P166/RES_hhdet_fec!P166)</f>
        <v>0.71675265602579585</v>
      </c>
      <c r="Q166" s="124">
        <f>IF(RES_hhdet_tes!Q166=0,"",RES_hhdet_tes!Q166/RES_hhdet_fec!Q166)</f>
        <v>0.72480627295879385</v>
      </c>
      <c r="R166" s="124">
        <f>IF(RES_hhdet_tes!R166=0,"",RES_hhdet_tes!R166/RES_hhdet_fec!R166)</f>
        <v>0.73379768426842074</v>
      </c>
      <c r="S166" s="124">
        <f>IF(RES_hhdet_tes!S166=0,"",RES_hhdet_tes!S166/RES_hhdet_fec!S166)</f>
        <v>0.74740434230721553</v>
      </c>
      <c r="T166" s="124">
        <f>IF(RES_hhdet_tes!T166=0,"",RES_hhdet_tes!T166/RES_hhdet_fec!T166)</f>
        <v>0.76236399360447249</v>
      </c>
      <c r="U166" s="124">
        <f>IF(RES_hhdet_tes!U166=0,"",RES_hhdet_tes!U166/RES_hhdet_fec!U166)</f>
        <v>0.77683462678094983</v>
      </c>
      <c r="V166" s="124">
        <f>IF(RES_hhdet_tes!V166=0,"",RES_hhdet_tes!V166/RES_hhdet_fec!V166)</f>
        <v>0.78746037238362054</v>
      </c>
      <c r="W166" s="124">
        <f>IF(RES_hhdet_tes!W166=0,"",RES_hhdet_tes!W166/RES_hhdet_fec!W166)</f>
        <v>0.79515152276144474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0.57097985043221422</v>
      </c>
      <c r="C167" s="111">
        <f>IF(RES_hhdet_tes!C167=0,"",RES_hhdet_tes!C167/RES_hhdet_fec!C167)</f>
        <v>0.57450428647405916</v>
      </c>
      <c r="D167" s="111">
        <f>IF(RES_hhdet_tes!D167=0,"",RES_hhdet_tes!D167/RES_hhdet_fec!D167)</f>
        <v>0.57840547738010328</v>
      </c>
      <c r="E167" s="111">
        <f>IF(RES_hhdet_tes!E167=0,"",RES_hhdet_tes!E167/RES_hhdet_fec!E167)</f>
        <v>0.58305472425174654</v>
      </c>
      <c r="F167" s="111">
        <f>IF(RES_hhdet_tes!F167=0,"",RES_hhdet_tes!F167/RES_hhdet_fec!F167)</f>
        <v>0.58748821150928887</v>
      </c>
      <c r="G167" s="111">
        <f>IF(RES_hhdet_tes!G167=0,"",RES_hhdet_tes!G167/RES_hhdet_fec!G167)</f>
        <v>0.59191123363233966</v>
      </c>
      <c r="H167" s="111">
        <f>IF(RES_hhdet_tes!H167=0,"",RES_hhdet_tes!H167/RES_hhdet_fec!H167)</f>
        <v>0.59647726562974046</v>
      </c>
      <c r="I167" s="111">
        <f>IF(RES_hhdet_tes!I167=0,"",RES_hhdet_tes!I167/RES_hhdet_fec!I167)</f>
        <v>0.59880851122091394</v>
      </c>
      <c r="J167" s="111">
        <f>IF(RES_hhdet_tes!J167=0,"",RES_hhdet_tes!J167/RES_hhdet_fec!J167)</f>
        <v>0.60041367509196675</v>
      </c>
      <c r="K167" s="111">
        <f>IF(RES_hhdet_tes!K167=0,"",RES_hhdet_tes!K167/RES_hhdet_fec!K167)</f>
        <v>0.60317077671245589</v>
      </c>
      <c r="L167" s="111">
        <f>IF(RES_hhdet_tes!L167=0,"",RES_hhdet_tes!L167/RES_hhdet_fec!L167)</f>
        <v>0.6075759735299624</v>
      </c>
      <c r="M167" s="111">
        <f>IF(RES_hhdet_tes!M167=0,"",RES_hhdet_tes!M167/RES_hhdet_fec!M167)</f>
        <v>0.61412964275474424</v>
      </c>
      <c r="N167" s="111">
        <f>IF(RES_hhdet_tes!N167=0,"",RES_hhdet_tes!N167/RES_hhdet_fec!N167)</f>
        <v>0.62287511431128029</v>
      </c>
      <c r="O167" s="111">
        <f>IF(RES_hhdet_tes!O167=0,"",RES_hhdet_tes!O167/RES_hhdet_fec!O167)</f>
        <v>0.63546220153389732</v>
      </c>
      <c r="P167" s="111">
        <f>IF(RES_hhdet_tes!P167=0,"",RES_hhdet_tes!P167/RES_hhdet_fec!P167)</f>
        <v>0.64859624096184754</v>
      </c>
      <c r="Q167" s="111">
        <f>IF(RES_hhdet_tes!Q167=0,"",RES_hhdet_tes!Q167/RES_hhdet_fec!Q167)</f>
        <v>0.66725447909445723</v>
      </c>
      <c r="R167" s="111">
        <f>IF(RES_hhdet_tes!R167=0,"",RES_hhdet_tes!R167/RES_hhdet_fec!R167)</f>
        <v>0.6952729052072274</v>
      </c>
      <c r="S167" s="111">
        <f>IF(RES_hhdet_tes!S167=0,"",RES_hhdet_tes!S167/RES_hhdet_fec!S167)</f>
        <v>0.72533827481990754</v>
      </c>
      <c r="T167" s="111">
        <f>IF(RES_hhdet_tes!T167=0,"",RES_hhdet_tes!T167/RES_hhdet_fec!T167)</f>
        <v>0.75301454347141106</v>
      </c>
      <c r="U167" s="111">
        <f>IF(RES_hhdet_tes!U167=0,"",RES_hhdet_tes!U167/RES_hhdet_fec!U167)</f>
        <v>0.77466244258629424</v>
      </c>
      <c r="V167" s="111">
        <f>IF(RES_hhdet_tes!V167=0,"",RES_hhdet_tes!V167/RES_hhdet_fec!V167)</f>
        <v>0.79251156616910068</v>
      </c>
      <c r="W167" s="111">
        <f>IF(RES_hhdet_tes!W167=0,"",RES_hhdet_tes!W167/RES_hhdet_fec!W167)</f>
        <v>0.80515491237384396</v>
      </c>
      <c r="DA167" s="63" t="s">
        <v>2063</v>
      </c>
    </row>
    <row r="168" spans="1:105" ht="12" customHeight="1" x14ac:dyDescent="0.25">
      <c r="A168" s="97" t="s">
        <v>123</v>
      </c>
      <c r="B168" s="111">
        <f>IF(RES_hhdet_tes!B168=0,"",RES_hhdet_tes!B168/RES_hhdet_fec!B168)</f>
        <v>0.63041588836274154</v>
      </c>
      <c r="C168" s="111">
        <f>IF(RES_hhdet_tes!C168=0,"",RES_hhdet_tes!C168/RES_hhdet_fec!C168)</f>
        <v>0.6301072716064291</v>
      </c>
      <c r="D168" s="111">
        <f>IF(RES_hhdet_tes!D168=0,"",RES_hhdet_tes!D168/RES_hhdet_fec!D168)</f>
        <v>0.63129031626438703</v>
      </c>
      <c r="E168" s="111">
        <f>IF(RES_hhdet_tes!E168=0,"",RES_hhdet_tes!E168/RES_hhdet_fec!E168)</f>
        <v>0.63115326036846131</v>
      </c>
      <c r="F168" s="111">
        <f>IF(RES_hhdet_tes!F168=0,"",RES_hhdet_tes!F168/RES_hhdet_fec!F168)</f>
        <v>0.65607415201896924</v>
      </c>
      <c r="G168" s="111">
        <f>IF(RES_hhdet_tes!G168=0,"",RES_hhdet_tes!G168/RES_hhdet_fec!G168)</f>
        <v>0.6565962426729961</v>
      </c>
      <c r="H168" s="111">
        <f>IF(RES_hhdet_tes!H168=0,"",RES_hhdet_tes!H168/RES_hhdet_fec!H168)</f>
        <v>0.65742695271048857</v>
      </c>
      <c r="I168" s="111">
        <f>IF(RES_hhdet_tes!I168=0,"",RES_hhdet_tes!I168/RES_hhdet_fec!I168)</f>
        <v>0.66038390438048178</v>
      </c>
      <c r="J168" s="111">
        <f>IF(RES_hhdet_tes!J168=0,"",RES_hhdet_tes!J168/RES_hhdet_fec!J168)</f>
        <v>0.66596008701019493</v>
      </c>
      <c r="K168" s="111">
        <f>IF(RES_hhdet_tes!K168=0,"",RES_hhdet_tes!K168/RES_hhdet_fec!K168)</f>
        <v>0.66913737426653808</v>
      </c>
      <c r="L168" s="111">
        <f>IF(RES_hhdet_tes!L168=0,"",RES_hhdet_tes!L168/RES_hhdet_fec!L168)</f>
        <v>0.6715884439806391</v>
      </c>
      <c r="M168" s="111">
        <f>IF(RES_hhdet_tes!M168=0,"",RES_hhdet_tes!M168/RES_hhdet_fec!M168)</f>
        <v>0.67548932674747475</v>
      </c>
      <c r="N168" s="111">
        <f>IF(RES_hhdet_tes!N168=0,"",RES_hhdet_tes!N168/RES_hhdet_fec!N168)</f>
        <v>0.67743737353776845</v>
      </c>
      <c r="O168" s="111">
        <f>IF(RES_hhdet_tes!O168=0,"",RES_hhdet_tes!O168/RES_hhdet_fec!O168)</f>
        <v>0.68997748123026759</v>
      </c>
      <c r="P168" s="111">
        <f>IF(RES_hhdet_tes!P168=0,"",RES_hhdet_tes!P168/RES_hhdet_fec!P168)</f>
        <v>0.69809073598046434</v>
      </c>
      <c r="Q168" s="111">
        <f>IF(RES_hhdet_tes!Q168=0,"",RES_hhdet_tes!Q168/RES_hhdet_fec!Q168)</f>
        <v>0.71247654997519783</v>
      </c>
      <c r="R168" s="111">
        <f>IF(RES_hhdet_tes!R168=0,"",RES_hhdet_tes!R168/RES_hhdet_fec!R168)</f>
        <v>0.75794508013205519</v>
      </c>
      <c r="S168" s="111">
        <f>IF(RES_hhdet_tes!S168=0,"",RES_hhdet_tes!S168/RES_hhdet_fec!S168)</f>
        <v>0.78498811212224417</v>
      </c>
      <c r="T168" s="111">
        <f>IF(RES_hhdet_tes!T168=0,"",RES_hhdet_tes!T168/RES_hhdet_fec!T168)</f>
        <v>0.80601113221600096</v>
      </c>
      <c r="U168" s="111">
        <f>IF(RES_hhdet_tes!U168=0,"",RES_hhdet_tes!U168/RES_hhdet_fec!U168)</f>
        <v>0.81888612810434747</v>
      </c>
      <c r="V168" s="111">
        <f>IF(RES_hhdet_tes!V168=0,"",RES_hhdet_tes!V168/RES_hhdet_fec!V168)</f>
        <v>0.82602448924165062</v>
      </c>
      <c r="W168" s="111">
        <f>IF(RES_hhdet_tes!W168=0,"",RES_hhdet_tes!W168/RES_hhdet_fec!W168)</f>
        <v>0.833751705300386</v>
      </c>
      <c r="DA168" s="63" t="s">
        <v>2064</v>
      </c>
    </row>
    <row r="169" spans="1:105" ht="12" customHeight="1" x14ac:dyDescent="0.25">
      <c r="A169" s="100" t="s">
        <v>50</v>
      </c>
      <c r="B169" s="112">
        <f>IF(RES_hhdet_tes!B169=0,"",RES_hhdet_tes!B169/RES_hhdet_fec!B169)</f>
        <v>0.57097985043221422</v>
      </c>
      <c r="C169" s="112">
        <f>IF(RES_hhdet_tes!C169=0,"",RES_hhdet_tes!C169/RES_hhdet_fec!C169)</f>
        <v>0.57097985043221411</v>
      </c>
      <c r="D169" s="112">
        <f>IF(RES_hhdet_tes!D169=0,"",RES_hhdet_tes!D169/RES_hhdet_fec!D169)</f>
        <v>0.57097985043221422</v>
      </c>
      <c r="E169" s="112">
        <f>IF(RES_hhdet_tes!E169=0,"",RES_hhdet_tes!E169/RES_hhdet_fec!E169)</f>
        <v>0.57097985043221422</v>
      </c>
      <c r="F169" s="112">
        <f>IF(RES_hhdet_tes!F169=0,"",RES_hhdet_tes!F169/RES_hhdet_fec!F169)</f>
        <v>0.59763356834205783</v>
      </c>
      <c r="G169" s="112">
        <f>IF(RES_hhdet_tes!G169=0,"",RES_hhdet_tes!G169/RES_hhdet_fec!G169)</f>
        <v>0.59763356834205783</v>
      </c>
      <c r="H169" s="112">
        <f>IF(RES_hhdet_tes!H169=0,"",RES_hhdet_tes!H169/RES_hhdet_fec!H169)</f>
        <v>0.60046386092508508</v>
      </c>
      <c r="I169" s="112">
        <f>IF(RES_hhdet_tes!I169=0,"",RES_hhdet_tes!I169/RES_hhdet_fec!I169)</f>
        <v>0.60291583554484496</v>
      </c>
      <c r="J169" s="112">
        <f>IF(RES_hhdet_tes!J169=0,"",RES_hhdet_tes!J169/RES_hhdet_fec!J169)</f>
        <v>0.60707022118291232</v>
      </c>
      <c r="K169" s="112">
        <f>IF(RES_hhdet_tes!K169=0,"",RES_hhdet_tes!K169/RES_hhdet_fec!K169)</f>
        <v>0.61026194016181001</v>
      </c>
      <c r="L169" s="112">
        <f>IF(RES_hhdet_tes!L169=0,"",RES_hhdet_tes!L169/RES_hhdet_fec!L169)</f>
        <v>0.61352444173302823</v>
      </c>
      <c r="M169" s="112">
        <f>IF(RES_hhdet_tes!M169=0,"",RES_hhdet_tes!M169/RES_hhdet_fec!M169)</f>
        <v>0.61873652250161904</v>
      </c>
      <c r="N169" s="112">
        <f>IF(RES_hhdet_tes!N169=0,"",RES_hhdet_tes!N169/RES_hhdet_fec!N169)</f>
        <v>0.62017298579400792</v>
      </c>
      <c r="O169" s="112">
        <f>IF(RES_hhdet_tes!O169=0,"",RES_hhdet_tes!O169/RES_hhdet_fec!O169)</f>
        <v>0.63355144897933235</v>
      </c>
      <c r="P169" s="112">
        <f>IF(RES_hhdet_tes!P169=0,"",RES_hhdet_tes!P169/RES_hhdet_fec!P169)</f>
        <v>0.64213553719159533</v>
      </c>
      <c r="Q169" s="112">
        <f>IF(RES_hhdet_tes!Q169=0,"",RES_hhdet_tes!Q169/RES_hhdet_fec!Q169)</f>
        <v>0.65714722998094743</v>
      </c>
      <c r="R169" s="112">
        <f>IF(RES_hhdet_tes!R169=0,"",RES_hhdet_tes!R169/RES_hhdet_fec!R169)</f>
        <v>0.70697283532537725</v>
      </c>
      <c r="S169" s="112">
        <f>IF(RES_hhdet_tes!S169=0,"",RES_hhdet_tes!S169/RES_hhdet_fec!S169)</f>
        <v>0.73744978868301059</v>
      </c>
      <c r="T169" s="112">
        <f>IF(RES_hhdet_tes!T169=0,"",RES_hhdet_tes!T169/RES_hhdet_fec!T169)</f>
        <v>0.76094313167532224</v>
      </c>
      <c r="U169" s="112">
        <f>IF(RES_hhdet_tes!U169=0,"",RES_hhdet_tes!U169/RES_hhdet_fec!U169)</f>
        <v>0.7754447884351412</v>
      </c>
      <c r="V169" s="112">
        <f>IF(RES_hhdet_tes!V169=0,"",RES_hhdet_tes!V169/RES_hhdet_fec!V169)</f>
        <v>0.78577104871903447</v>
      </c>
      <c r="W169" s="112">
        <f>IF(RES_hhdet_tes!W169=0,"",RES_hhdet_tes!W169/RES_hhdet_fec!W169)</f>
        <v>0.79524771608817491</v>
      </c>
      <c r="DA169" s="131" t="s">
        <v>2065</v>
      </c>
    </row>
    <row r="170" spans="1:105" ht="12" customHeight="1" x14ac:dyDescent="0.25">
      <c r="A170" s="103" t="s">
        <v>52</v>
      </c>
      <c r="B170" s="113">
        <f>IF(RES_hhdet_tes!B170=0,"",RES_hhdet_tes!B170/RES_hhdet_fec!B170)</f>
        <v>1</v>
      </c>
      <c r="C170" s="113">
        <f>IF(RES_hhdet_tes!C170=0,"",RES_hhdet_tes!C170/RES_hhdet_fec!C170)</f>
        <v>1</v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>
        <f>IF(RES_hhdet_tes!G170=0,"",RES_hhdet_tes!G170/RES_hhdet_fec!G170)</f>
        <v>1</v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0.63968545298517998</v>
      </c>
      <c r="C171" s="112">
        <f>IF(RES_hhdet_tes!C171=0,"",RES_hhdet_tes!C171/RES_hhdet_fec!C171)</f>
        <v>0.64329514035397839</v>
      </c>
      <c r="D171" s="112">
        <f>IF(RES_hhdet_tes!D171=0,"",RES_hhdet_tes!D171/RES_hhdet_fec!D171)</f>
        <v>0.64701491742115969</v>
      </c>
      <c r="E171" s="112">
        <f>IF(RES_hhdet_tes!E171=0,"",RES_hhdet_tes!E171/RES_hhdet_fec!E171)</f>
        <v>0.65175232247075232</v>
      </c>
      <c r="F171" s="112">
        <f>IF(RES_hhdet_tes!F171=0,"",RES_hhdet_tes!F171/RES_hhdet_fec!F171)</f>
        <v>0.65665185248160896</v>
      </c>
      <c r="G171" s="112">
        <f>IF(RES_hhdet_tes!G171=0,"",RES_hhdet_tes!G171/RES_hhdet_fec!G171)</f>
        <v>0.66114110587114727</v>
      </c>
      <c r="H171" s="112">
        <f>IF(RES_hhdet_tes!H171=0,"",RES_hhdet_tes!H171/RES_hhdet_fec!H171)</f>
        <v>0.66575835759373048</v>
      </c>
      <c r="I171" s="112">
        <f>IF(RES_hhdet_tes!I171=0,"",RES_hhdet_tes!I171/RES_hhdet_fec!I171)</f>
        <v>0.66761774889338199</v>
      </c>
      <c r="J171" s="112">
        <f>IF(RES_hhdet_tes!J171=0,"",RES_hhdet_tes!J171/RES_hhdet_fec!J171)</f>
        <v>0.6679288000992516</v>
      </c>
      <c r="K171" s="112">
        <f>IF(RES_hhdet_tes!K171=0,"",RES_hhdet_tes!K171/RES_hhdet_fec!K171)</f>
        <v>0.66863929336064487</v>
      </c>
      <c r="L171" s="112">
        <f>IF(RES_hhdet_tes!L171=0,"",RES_hhdet_tes!L171/RES_hhdet_fec!L171)</f>
        <v>0.66920296911349597</v>
      </c>
      <c r="M171" s="112">
        <f>IF(RES_hhdet_tes!M171=0,"",RES_hhdet_tes!M171/RES_hhdet_fec!M171)</f>
        <v>0.6729219572343097</v>
      </c>
      <c r="N171" s="112">
        <f>IF(RES_hhdet_tes!N171=0,"",RES_hhdet_tes!N171/RES_hhdet_fec!N171)</f>
        <v>0.67949942738451097</v>
      </c>
      <c r="O171" s="112">
        <f>IF(RES_hhdet_tes!O171=0,"",RES_hhdet_tes!O171/RES_hhdet_fec!O171)</f>
        <v>0.68591759935227381</v>
      </c>
      <c r="P171" s="112">
        <f>IF(RES_hhdet_tes!P171=0,"",RES_hhdet_tes!P171/RES_hhdet_fec!P171)</f>
        <v>0.69071716695583307</v>
      </c>
      <c r="Q171" s="112">
        <f>IF(RES_hhdet_tes!Q171=0,"",RES_hhdet_tes!Q171/RES_hhdet_fec!Q171)</f>
        <v>0.69211170420527268</v>
      </c>
      <c r="R171" s="112">
        <f>IF(RES_hhdet_tes!R171=0,"",RES_hhdet_tes!R171/RES_hhdet_fec!R171)</f>
        <v>0.69445910980671366</v>
      </c>
      <c r="S171" s="112">
        <f>IF(RES_hhdet_tes!S171=0,"",RES_hhdet_tes!S171/RES_hhdet_fec!S171)</f>
        <v>0.70335669247340138</v>
      </c>
      <c r="T171" s="112">
        <f>IF(RES_hhdet_tes!T171=0,"",RES_hhdet_tes!T171/RES_hhdet_fec!T171)</f>
        <v>0.71744086182517119</v>
      </c>
      <c r="U171" s="112">
        <f>IF(RES_hhdet_tes!U171=0,"",RES_hhdet_tes!U171/RES_hhdet_fec!U171)</f>
        <v>0.74338112747779561</v>
      </c>
      <c r="V171" s="112">
        <f>IF(RES_hhdet_tes!V171=0,"",RES_hhdet_tes!V171/RES_hhdet_fec!V171)</f>
        <v>0.76260253869459282</v>
      </c>
      <c r="W171" s="112">
        <f>IF(RES_hhdet_tes!W171=0,"",RES_hhdet_tes!W171/RES_hhdet_fec!W171)</f>
        <v>0.77018663781641905</v>
      </c>
      <c r="DA171" s="131" t="s">
        <v>2067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0.69469359141310127</v>
      </c>
      <c r="C172" s="113">
        <f>IF(RES_hhdet_tes!C172=0,"",RES_hhdet_tes!C172/RES_hhdet_fec!C172)</f>
        <v>0.6983645723292865</v>
      </c>
      <c r="D172" s="113">
        <f>IF(RES_hhdet_tes!D172=0,"",RES_hhdet_tes!D172/RES_hhdet_fec!D172)</f>
        <v>0.70735437657091915</v>
      </c>
      <c r="E172" s="113">
        <f>IF(RES_hhdet_tes!E172=0,"",RES_hhdet_tes!E172/RES_hhdet_fec!E172)</f>
        <v>0.7127695260218837</v>
      </c>
      <c r="F172" s="113">
        <f>IF(RES_hhdet_tes!F172=0,"",RES_hhdet_tes!F172/RES_hhdet_fec!F172)</f>
        <v>0.71597875406226441</v>
      </c>
      <c r="G172" s="113">
        <f>IF(RES_hhdet_tes!G172=0,"",RES_hhdet_tes!G172/RES_hhdet_fec!G172)</f>
        <v>0.71955880438731257</v>
      </c>
      <c r="H172" s="113">
        <f>IF(RES_hhdet_tes!H172=0,"",RES_hhdet_tes!H172/RES_hhdet_fec!H172)</f>
        <v>0.7197726073288262</v>
      </c>
      <c r="I172" s="113">
        <f>IF(RES_hhdet_tes!I172=0,"",RES_hhdet_tes!I172/RES_hhdet_fec!I172)</f>
        <v>0.72237336309202194</v>
      </c>
      <c r="J172" s="113">
        <f>IF(RES_hhdet_tes!J172=0,"",RES_hhdet_tes!J172/RES_hhdet_fec!J172)</f>
        <v>0.72586705992255973</v>
      </c>
      <c r="K172" s="113">
        <f>IF(RES_hhdet_tes!K172=0,"",RES_hhdet_tes!K172/RES_hhdet_fec!K172)</f>
        <v>0.72755765272108386</v>
      </c>
      <c r="L172" s="113">
        <f>IF(RES_hhdet_tes!L172=0,"",RES_hhdet_tes!L172/RES_hhdet_fec!L172)</f>
        <v>0.72857719631792128</v>
      </c>
      <c r="M172" s="113">
        <f>IF(RES_hhdet_tes!M172=0,"",RES_hhdet_tes!M172/RES_hhdet_fec!M172)</f>
        <v>0.7291569746571166</v>
      </c>
      <c r="N172" s="113">
        <f>IF(RES_hhdet_tes!N172=0,"",RES_hhdet_tes!N172/RES_hhdet_fec!N172)</f>
        <v>0.73135615403564747</v>
      </c>
      <c r="O172" s="113">
        <f>IF(RES_hhdet_tes!O172=0,"",RES_hhdet_tes!O172/RES_hhdet_fec!O172)</f>
        <v>0.73504820194761478</v>
      </c>
      <c r="P172" s="113">
        <f>IF(RES_hhdet_tes!P172=0,"",RES_hhdet_tes!P172/RES_hhdet_fec!P172)</f>
        <v>0.73978305173108538</v>
      </c>
      <c r="Q172" s="113">
        <f>IF(RES_hhdet_tes!Q172=0,"",RES_hhdet_tes!Q172/RES_hhdet_fec!Q172)</f>
        <v>0.74762317741238626</v>
      </c>
      <c r="R172" s="113">
        <f>IF(RES_hhdet_tes!R172=0,"",RES_hhdet_tes!R172/RES_hhdet_fec!R172)</f>
        <v>0.75807470482547279</v>
      </c>
      <c r="S172" s="113">
        <f>IF(RES_hhdet_tes!S172=0,"",RES_hhdet_tes!S172/RES_hhdet_fec!S172)</f>
        <v>0.77037120024907868</v>
      </c>
      <c r="T172" s="113">
        <f>IF(RES_hhdet_tes!T172=0,"",RES_hhdet_tes!T172/RES_hhdet_fec!T172)</f>
        <v>0.78261829260787052</v>
      </c>
      <c r="U172" s="113">
        <f>IF(RES_hhdet_tes!U172=0,"",RES_hhdet_tes!U172/RES_hhdet_fec!U172)</f>
        <v>0.7917195795937918</v>
      </c>
      <c r="V172" s="113">
        <f>IF(RES_hhdet_tes!V172=0,"",RES_hhdet_tes!V172/RES_hhdet_fec!V172)</f>
        <v>0.79771768337354254</v>
      </c>
      <c r="W172" s="113">
        <f>IF(RES_hhdet_tes!W172=0,"",RES_hhdet_tes!W172/RES_hhdet_fec!W172)</f>
        <v>0.80498043260920227</v>
      </c>
      <c r="DA172" s="132" t="s">
        <v>2068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0.63968545298517998</v>
      </c>
      <c r="C173" s="111">
        <f>IF(RES_hhdet_tes!C173=0,"",RES_hhdet_tes!C173/RES_hhdet_fec!C173)</f>
        <v>0.64398297543430538</v>
      </c>
      <c r="D173" s="111">
        <f>IF(RES_hhdet_tes!D173=0,"",RES_hhdet_tes!D173/RES_hhdet_fec!D173)</f>
        <v>0.65263580678896549</v>
      </c>
      <c r="E173" s="111">
        <f>IF(RES_hhdet_tes!E173=0,"",RES_hhdet_tes!E173/RES_hhdet_fec!E173)</f>
        <v>0.65868173491347315</v>
      </c>
      <c r="F173" s="111">
        <f>IF(RES_hhdet_tes!F173=0,"",RES_hhdet_tes!F173/RES_hhdet_fec!F173)</f>
        <v>0.6624679937328849</v>
      </c>
      <c r="G173" s="111">
        <f>IF(RES_hhdet_tes!G173=0,"",RES_hhdet_tes!G173/RES_hhdet_fec!G173)</f>
        <v>0.66593709830287851</v>
      </c>
      <c r="H173" s="111">
        <f>IF(RES_hhdet_tes!H173=0,"",RES_hhdet_tes!H173/RES_hhdet_fec!H173)</f>
        <v>0.66792541761635071</v>
      </c>
      <c r="I173" s="111">
        <f>IF(RES_hhdet_tes!I173=0,"",RES_hhdet_tes!I173/RES_hhdet_fec!I173)</f>
        <v>0.67016253345216414</v>
      </c>
      <c r="J173" s="111">
        <f>IF(RES_hhdet_tes!J173=0,"",RES_hhdet_tes!J173/RES_hhdet_fec!J173)</f>
        <v>0.67236590014564535</v>
      </c>
      <c r="K173" s="111">
        <f>IF(RES_hhdet_tes!K173=0,"",RES_hhdet_tes!K173/RES_hhdet_fec!K173)</f>
        <v>0.67402410076101282</v>
      </c>
      <c r="L173" s="111">
        <f>IF(RES_hhdet_tes!L173=0,"",RES_hhdet_tes!L173/RES_hhdet_fec!L173)</f>
        <v>0.67574350921916304</v>
      </c>
      <c r="M173" s="111">
        <f>IF(RES_hhdet_tes!M173=0,"",RES_hhdet_tes!M173/RES_hhdet_fec!M173)</f>
        <v>0.67733622487824641</v>
      </c>
      <c r="N173" s="111">
        <f>IF(RES_hhdet_tes!N173=0,"",RES_hhdet_tes!N173/RES_hhdet_fec!N173)</f>
        <v>0.6791551569032207</v>
      </c>
      <c r="O173" s="111">
        <f>IF(RES_hhdet_tes!O173=0,"",RES_hhdet_tes!O173/RES_hhdet_fec!O173)</f>
        <v>0.68305654259265169</v>
      </c>
      <c r="P173" s="111">
        <f>IF(RES_hhdet_tes!P173=0,"",RES_hhdet_tes!P173/RES_hhdet_fec!P173)</f>
        <v>0.68817812645705567</v>
      </c>
      <c r="Q173" s="111">
        <f>IF(RES_hhdet_tes!Q173=0,"",RES_hhdet_tes!Q173/RES_hhdet_fec!Q173)</f>
        <v>0.6962811827239227</v>
      </c>
      <c r="R173" s="111">
        <f>IF(RES_hhdet_tes!R173=0,"",RES_hhdet_tes!R173/RES_hhdet_fec!R173)</f>
        <v>0.70709378941402234</v>
      </c>
      <c r="S173" s="111">
        <f>IF(RES_hhdet_tes!S173=0,"",RES_hhdet_tes!S173/RES_hhdet_fec!S173)</f>
        <v>0.72072507902605654</v>
      </c>
      <c r="T173" s="111">
        <f>IF(RES_hhdet_tes!T173=0,"",RES_hhdet_tes!T173/RES_hhdet_fec!T173)</f>
        <v>0.73392117786827193</v>
      </c>
      <c r="U173" s="111">
        <f>IF(RES_hhdet_tes!U173=0,"",RES_hhdet_tes!U173/RES_hhdet_fec!U173)</f>
        <v>0.74381432793531532</v>
      </c>
      <c r="V173" s="111">
        <f>IF(RES_hhdet_tes!V173=0,"",RES_hhdet_tes!V173/RES_hhdet_fec!V173)</f>
        <v>0.75283785548245452</v>
      </c>
      <c r="W173" s="111">
        <f>IF(RES_hhdet_tes!W173=0,"",RES_hhdet_tes!W173/RES_hhdet_fec!W173)</f>
        <v>0.76178307384143928</v>
      </c>
      <c r="DA173" s="63" t="s">
        <v>2069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0.73561524145072055</v>
      </c>
      <c r="C175" s="124">
        <f>IF(RES_hhdet_tes!C175=0,"",RES_hhdet_tes!C175/RES_hhdet_fec!C175)</f>
        <v>0.73793340019312348</v>
      </c>
      <c r="D175" s="124">
        <f>IF(RES_hhdet_tes!D175=0,"",RES_hhdet_tes!D175/RES_hhdet_fec!D175)</f>
        <v>0.74047035107425241</v>
      </c>
      <c r="E175" s="124">
        <f>IF(RES_hhdet_tes!E175=0,"",RES_hhdet_tes!E175/RES_hhdet_fec!E175)</f>
        <v>0.74374347805350483</v>
      </c>
      <c r="F175" s="124">
        <f>IF(RES_hhdet_tes!F175=0,"",RES_hhdet_tes!F175/RES_hhdet_fec!F175)</f>
        <v>0.74721273217923723</v>
      </c>
      <c r="G175" s="124">
        <f>IF(RES_hhdet_tes!G175=0,"",RES_hhdet_tes!G175/RES_hhdet_fec!G175)</f>
        <v>0.7504194126556385</v>
      </c>
      <c r="H175" s="124">
        <f>IF(RES_hhdet_tes!H175=0,"",RES_hhdet_tes!H175/RES_hhdet_fec!H175)</f>
        <v>0.75383693291025466</v>
      </c>
      <c r="I175" s="124">
        <f>IF(RES_hhdet_tes!I175=0,"",RES_hhdet_tes!I175/RES_hhdet_fec!I175)</f>
        <v>0.75550009798838502</v>
      </c>
      <c r="J175" s="124">
        <f>IF(RES_hhdet_tes!J175=0,"",RES_hhdet_tes!J175/RES_hhdet_fec!J175)</f>
        <v>0.75649648640147671</v>
      </c>
      <c r="K175" s="124">
        <f>IF(RES_hhdet_tes!K175=0,"",RES_hhdet_tes!K175/RES_hhdet_fec!K175)</f>
        <v>0.75823016911542052</v>
      </c>
      <c r="L175" s="124">
        <f>IF(RES_hhdet_tes!L175=0,"",RES_hhdet_tes!L175/RES_hhdet_fec!L175)</f>
        <v>0.7599113822217628</v>
      </c>
      <c r="M175" s="124">
        <f>IF(RES_hhdet_tes!M175=0,"",RES_hhdet_tes!M175/RES_hhdet_fec!M175)</f>
        <v>0.76236065108594209</v>
      </c>
      <c r="N175" s="124">
        <f>IF(RES_hhdet_tes!N175=0,"",RES_hhdet_tes!N175/RES_hhdet_fec!N175)</f>
        <v>0.76522234895207386</v>
      </c>
      <c r="O175" s="124">
        <f>IF(RES_hhdet_tes!O175=0,"",RES_hhdet_tes!O175/RES_hhdet_fec!O175)</f>
        <v>0.76802690030347642</v>
      </c>
      <c r="P175" s="124">
        <f>IF(RES_hhdet_tes!P175=0,"",RES_hhdet_tes!P175/RES_hhdet_fec!P175)</f>
        <v>0.77104007532134078</v>
      </c>
      <c r="Q175" s="124">
        <f>IF(RES_hhdet_tes!Q175=0,"",RES_hhdet_tes!Q175/RES_hhdet_fec!Q175)</f>
        <v>0.77468499296952853</v>
      </c>
      <c r="R175" s="124">
        <f>IF(RES_hhdet_tes!R175=0,"",RES_hhdet_tes!R175/RES_hhdet_fec!R175)</f>
        <v>0.7794289900263307</v>
      </c>
      <c r="S175" s="124">
        <f>IF(RES_hhdet_tes!S175=0,"",RES_hhdet_tes!S175/RES_hhdet_fec!S175)</f>
        <v>0.78911758150828037</v>
      </c>
      <c r="T175" s="124">
        <f>IF(RES_hhdet_tes!T175=0,"",RES_hhdet_tes!T175/RES_hhdet_fec!T175)</f>
        <v>0.80132305897318634</v>
      </c>
      <c r="U175" s="124">
        <f>IF(RES_hhdet_tes!U175=0,"",RES_hhdet_tes!U175/RES_hhdet_fec!U175)</f>
        <v>0.81604178223284052</v>
      </c>
      <c r="V175" s="124">
        <f>IF(RES_hhdet_tes!V175=0,"",RES_hhdet_tes!V175/RES_hhdet_fec!V175)</f>
        <v>0.82964300289915494</v>
      </c>
      <c r="W175" s="124">
        <f>IF(RES_hhdet_tes!W175=0,"",RES_hhdet_tes!W175/RES_hhdet_fec!W175)</f>
        <v>0.84144058365716656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0.58522081035549944</v>
      </c>
      <c r="C176" s="111">
        <f>IF(RES_hhdet_tes!C176=0,"",RES_hhdet_tes!C176/RES_hhdet_fec!C176)</f>
        <v>0.58622544789050268</v>
      </c>
      <c r="D176" s="111">
        <f>IF(RES_hhdet_tes!D176=0,"",RES_hhdet_tes!D176/RES_hhdet_fec!D176)</f>
        <v>0.58740354566108599</v>
      </c>
      <c r="E176" s="111">
        <f>IF(RES_hhdet_tes!E176=0,"",RES_hhdet_tes!E176/RES_hhdet_fec!E176)</f>
        <v>0.58903055829244511</v>
      </c>
      <c r="F176" s="111">
        <f>IF(RES_hhdet_tes!F176=0,"",RES_hhdet_tes!F176/RES_hhdet_fec!F176)</f>
        <v>0.59083768955048432</v>
      </c>
      <c r="G176" s="111">
        <f>IF(RES_hhdet_tes!G176=0,"",RES_hhdet_tes!G176/RES_hhdet_fec!G176)</f>
        <v>0.59248594275482147</v>
      </c>
      <c r="H176" s="111">
        <f>IF(RES_hhdet_tes!H176=0,"",RES_hhdet_tes!H176/RES_hhdet_fec!H176)</f>
        <v>0.59422390301681849</v>
      </c>
      <c r="I176" s="111">
        <f>IF(RES_hhdet_tes!I176=0,"",RES_hhdet_tes!I176/RES_hhdet_fec!I176)</f>
        <v>0.59498279287973244</v>
      </c>
      <c r="J176" s="111">
        <f>IF(RES_hhdet_tes!J176=0,"",RES_hhdet_tes!J176/RES_hhdet_fec!J176)</f>
        <v>0.59540916722408654</v>
      </c>
      <c r="K176" s="111">
        <f>IF(RES_hhdet_tes!K176=0,"",RES_hhdet_tes!K176/RES_hhdet_fec!K176)</f>
        <v>0.59606451833650764</v>
      </c>
      <c r="L176" s="111">
        <f>IF(RES_hhdet_tes!L176=0,"",RES_hhdet_tes!L176/RES_hhdet_fec!L176)</f>
        <v>0.59694043048923784</v>
      </c>
      <c r="M176" s="111">
        <f>IF(RES_hhdet_tes!M176=0,"",RES_hhdet_tes!M176/RES_hhdet_fec!M176)</f>
        <v>0.59799172539795187</v>
      </c>
      <c r="N176" s="111">
        <f>IF(RES_hhdet_tes!N176=0,"",RES_hhdet_tes!N176/RES_hhdet_fec!N176)</f>
        <v>0.59877115044426898</v>
      </c>
      <c r="O176" s="111">
        <f>IF(RES_hhdet_tes!O176=0,"",RES_hhdet_tes!O176/RES_hhdet_fec!O176)</f>
        <v>0.59928702128627886</v>
      </c>
      <c r="P176" s="111">
        <f>IF(RES_hhdet_tes!P176=0,"",RES_hhdet_tes!P176/RES_hhdet_fec!P176)</f>
        <v>0.59955381939543173</v>
      </c>
      <c r="Q176" s="111">
        <f>IF(RES_hhdet_tes!Q176=0,"",RES_hhdet_tes!Q176/RES_hhdet_fec!Q176)</f>
        <v>0.5996972149097578</v>
      </c>
      <c r="R176" s="111">
        <f>IF(RES_hhdet_tes!R176=0,"",RES_hhdet_tes!R176/RES_hhdet_fec!R176)</f>
        <v>0.60030341871641513</v>
      </c>
      <c r="S176" s="111">
        <f>IF(RES_hhdet_tes!S176=0,"",RES_hhdet_tes!S176/RES_hhdet_fec!S176)</f>
        <v>0.60180864384878252</v>
      </c>
      <c r="T176" s="111">
        <f>IF(RES_hhdet_tes!T176=0,"",RES_hhdet_tes!T176/RES_hhdet_fec!T176)</f>
        <v>0.60378521393565232</v>
      </c>
      <c r="U176" s="111">
        <f>IF(RES_hhdet_tes!U176=0,"",RES_hhdet_tes!U176/RES_hhdet_fec!U176)</f>
        <v>0.60658935172221573</v>
      </c>
      <c r="V176" s="111">
        <f>IF(RES_hhdet_tes!V176=0,"",RES_hhdet_tes!V176/RES_hhdet_fec!V176)</f>
        <v>0.60953952242285092</v>
      </c>
      <c r="W176" s="111">
        <f>IF(RES_hhdet_tes!W176=0,"",RES_hhdet_tes!W176/RES_hhdet_fec!W176)</f>
        <v>0.61251039002252783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0.73845443591919402</v>
      </c>
      <c r="C177" s="45">
        <f>IF(RES_hhdet_tes!C177=0,"",RES_hhdet_tes!C177/RES_hhdet_fec!C177)</f>
        <v>0.74076541584866573</v>
      </c>
      <c r="D177" s="45">
        <f>IF(RES_hhdet_tes!D177=0,"",RES_hhdet_tes!D177/RES_hhdet_fec!D177)</f>
        <v>0.74329450957275056</v>
      </c>
      <c r="E177" s="45">
        <f>IF(RES_hhdet_tes!E177=0,"",RES_hhdet_tes!E177/RES_hhdet_fec!E177)</f>
        <v>0.74659590979327306</v>
      </c>
      <c r="F177" s="45">
        <f>IF(RES_hhdet_tes!F177=0,"",RES_hhdet_tes!F177/RES_hhdet_fec!F177)</f>
        <v>0.75007680975355095</v>
      </c>
      <c r="G177" s="45">
        <f>IF(RES_hhdet_tes!G177=0,"",RES_hhdet_tes!G177/RES_hhdet_fec!G177)</f>
        <v>0.75341016002750982</v>
      </c>
      <c r="H177" s="45">
        <f>IF(RES_hhdet_tes!H177=0,"",RES_hhdet_tes!H177/RES_hhdet_fec!H177)</f>
        <v>0.7568742278506686</v>
      </c>
      <c r="I177" s="45">
        <f>IF(RES_hhdet_tes!I177=0,"",RES_hhdet_tes!I177/RES_hhdet_fec!I177)</f>
        <v>0.75850324044103179</v>
      </c>
      <c r="J177" s="45">
        <f>IF(RES_hhdet_tes!J177=0,"",RES_hhdet_tes!J177/RES_hhdet_fec!J177)</f>
        <v>0.75951296862256579</v>
      </c>
      <c r="K177" s="45">
        <f>IF(RES_hhdet_tes!K177=0,"",RES_hhdet_tes!K177/RES_hhdet_fec!K177)</f>
        <v>0.76109999915059534</v>
      </c>
      <c r="L177" s="45">
        <f>IF(RES_hhdet_tes!L177=0,"",RES_hhdet_tes!L177/RES_hhdet_fec!L177)</f>
        <v>0.76296406044305742</v>
      </c>
      <c r="M177" s="45">
        <f>IF(RES_hhdet_tes!M177=0,"",RES_hhdet_tes!M177/RES_hhdet_fec!M177)</f>
        <v>0.76557546994839409</v>
      </c>
      <c r="N177" s="45">
        <f>IF(RES_hhdet_tes!N177=0,"",RES_hhdet_tes!N177/RES_hhdet_fec!N177)</f>
        <v>0.7685470666944616</v>
      </c>
      <c r="O177" s="45">
        <f>IF(RES_hhdet_tes!O177=0,"",RES_hhdet_tes!O177/RES_hhdet_fec!O177)</f>
        <v>0.77166958562439181</v>
      </c>
      <c r="P177" s="45">
        <f>IF(RES_hhdet_tes!P177=0,"",RES_hhdet_tes!P177/RES_hhdet_fec!P177)</f>
        <v>0.77453552775848256</v>
      </c>
      <c r="Q177" s="45">
        <f>IF(RES_hhdet_tes!Q177=0,"",RES_hhdet_tes!Q177/RES_hhdet_fec!Q177)</f>
        <v>0.77807608281537444</v>
      </c>
      <c r="R177" s="45">
        <f>IF(RES_hhdet_tes!R177=0,"",RES_hhdet_tes!R177/RES_hhdet_fec!R177)</f>
        <v>0.78389657846536198</v>
      </c>
      <c r="S177" s="45">
        <f>IF(RES_hhdet_tes!S177=0,"",RES_hhdet_tes!S177/RES_hhdet_fec!S177)</f>
        <v>0.79401929858086817</v>
      </c>
      <c r="T177" s="45">
        <f>IF(RES_hhdet_tes!T177=0,"",RES_hhdet_tes!T177/RES_hhdet_fec!T177)</f>
        <v>0.80671447832008591</v>
      </c>
      <c r="U177" s="45">
        <f>IF(RES_hhdet_tes!U177=0,"",RES_hhdet_tes!U177/RES_hhdet_fec!U177)</f>
        <v>0.82148738907447894</v>
      </c>
      <c r="V177" s="45">
        <f>IF(RES_hhdet_tes!V177=0,"",RES_hhdet_tes!V177/RES_hhdet_fec!V177)</f>
        <v>0.83551270746043105</v>
      </c>
      <c r="W177" s="45">
        <f>IF(RES_hhdet_tes!W177=0,"",RES_hhdet_tes!W177/RES_hhdet_fec!W177)</f>
        <v>0.84670198668558339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2351.0569172842838</v>
      </c>
      <c r="C3" s="117">
        <f t="shared" si="0"/>
        <v>2234.626605103284</v>
      </c>
      <c r="D3" s="117">
        <f t="shared" si="0"/>
        <v>2202.2206572905752</v>
      </c>
      <c r="E3" s="117">
        <f t="shared" si="0"/>
        <v>2091.5341262308598</v>
      </c>
      <c r="F3" s="117">
        <f t="shared" si="0"/>
        <v>2058.4512517253702</v>
      </c>
      <c r="G3" s="117">
        <f t="shared" si="0"/>
        <v>2152.0826897971565</v>
      </c>
      <c r="H3" s="117">
        <f t="shared" si="0"/>
        <v>2084.9915983280625</v>
      </c>
      <c r="I3" s="117">
        <f t="shared" si="0"/>
        <v>1997.045770190221</v>
      </c>
      <c r="J3" s="117">
        <f t="shared" si="0"/>
        <v>2106.2773894741958</v>
      </c>
      <c r="K3" s="117">
        <f t="shared" si="0"/>
        <v>2185.3464842781655</v>
      </c>
      <c r="L3" s="117">
        <f t="shared" si="0"/>
        <v>2043.8924629810754</v>
      </c>
      <c r="M3" s="117">
        <f t="shared" si="0"/>
        <v>1870.4188328500907</v>
      </c>
      <c r="N3" s="117">
        <f t="shared" si="0"/>
        <v>1858.0583715378732</v>
      </c>
      <c r="O3" s="117">
        <f t="shared" si="0"/>
        <v>1953.10226523661</v>
      </c>
      <c r="P3" s="117">
        <f t="shared" si="0"/>
        <v>1770.6859604874471</v>
      </c>
      <c r="Q3" s="117">
        <f t="shared" si="0"/>
        <v>1835.6472905757635</v>
      </c>
      <c r="R3" s="117">
        <f t="shared" ref="R3:V3" si="1">R4+R7+R9+R19</f>
        <v>1857.583473708612</v>
      </c>
      <c r="S3" s="117">
        <f t="shared" si="1"/>
        <v>1562.2753436193564</v>
      </c>
      <c r="T3" s="117">
        <f t="shared" si="1"/>
        <v>1652.5919900569795</v>
      </c>
      <c r="U3" s="117">
        <f t="shared" si="1"/>
        <v>1490.3579577945579</v>
      </c>
      <c r="V3" s="117">
        <f t="shared" si="1"/>
        <v>1545.8872025865448</v>
      </c>
      <c r="W3" s="117">
        <f t="shared" ref="W3" si="2">W4+W7+W9+W19</f>
        <v>1431.5110765002585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2094.1673362114689</v>
      </c>
      <c r="C4" s="122">
        <f t="shared" si="3"/>
        <v>2009.6031321722264</v>
      </c>
      <c r="D4" s="122">
        <f t="shared" si="3"/>
        <v>1977.9990782300854</v>
      </c>
      <c r="E4" s="122">
        <f t="shared" si="3"/>
        <v>1898.2900234780516</v>
      </c>
      <c r="F4" s="122">
        <f t="shared" si="3"/>
        <v>1872.2604351040602</v>
      </c>
      <c r="G4" s="122">
        <f t="shared" si="3"/>
        <v>1973.6157889730709</v>
      </c>
      <c r="H4" s="122">
        <f t="shared" si="3"/>
        <v>1916.3020918442651</v>
      </c>
      <c r="I4" s="122">
        <f t="shared" si="3"/>
        <v>1826.2164689382571</v>
      </c>
      <c r="J4" s="122">
        <f t="shared" si="3"/>
        <v>1931.868046358913</v>
      </c>
      <c r="K4" s="122">
        <f t="shared" si="3"/>
        <v>1986.8678393598805</v>
      </c>
      <c r="L4" s="122">
        <f t="shared" si="3"/>
        <v>1866.4893535362082</v>
      </c>
      <c r="M4" s="122">
        <f t="shared" si="3"/>
        <v>1690.8149920206108</v>
      </c>
      <c r="N4" s="122">
        <f t="shared" si="3"/>
        <v>1680.8712552198481</v>
      </c>
      <c r="O4" s="122">
        <f t="shared" si="3"/>
        <v>1775.2656404819368</v>
      </c>
      <c r="P4" s="122">
        <f t="shared" si="3"/>
        <v>1593.8328995596764</v>
      </c>
      <c r="Q4" s="122">
        <f t="shared" si="3"/>
        <v>1663.6295503786296</v>
      </c>
      <c r="R4" s="122">
        <f t="shared" ref="R4:V4" si="4">SUM(R5:R6)</f>
        <v>1681.7521568591753</v>
      </c>
      <c r="S4" s="122">
        <f t="shared" si="4"/>
        <v>1402.2206880617712</v>
      </c>
      <c r="T4" s="122">
        <f t="shared" si="4"/>
        <v>1492.7592097305035</v>
      </c>
      <c r="U4" s="122">
        <f t="shared" si="4"/>
        <v>1342.8888044584908</v>
      </c>
      <c r="V4" s="122">
        <f t="shared" si="4"/>
        <v>1393.4134889670795</v>
      </c>
      <c r="W4" s="122">
        <f t="shared" ref="W4" si="5">SUM(W5:W6)</f>
        <v>1291.2085624555161</v>
      </c>
      <c r="DA4" s="130" t="s">
        <v>2076</v>
      </c>
    </row>
    <row r="5" spans="1:105" ht="12" customHeight="1" x14ac:dyDescent="0.25">
      <c r="A5" s="97" t="s">
        <v>51</v>
      </c>
      <c r="B5" s="98">
        <v>2094.1673362114689</v>
      </c>
      <c r="C5" s="98">
        <v>2009.6031321722264</v>
      </c>
      <c r="D5" s="98">
        <v>1977.9990782300854</v>
      </c>
      <c r="E5" s="98">
        <v>1898.2900234780516</v>
      </c>
      <c r="F5" s="98">
        <v>1872.2604351040602</v>
      </c>
      <c r="G5" s="98">
        <v>1973.6157889730709</v>
      </c>
      <c r="H5" s="98">
        <v>1916.3020918442651</v>
      </c>
      <c r="I5" s="98">
        <v>1826.2164689382571</v>
      </c>
      <c r="J5" s="98">
        <v>1931.868046358913</v>
      </c>
      <c r="K5" s="98">
        <v>1986.8678393598805</v>
      </c>
      <c r="L5" s="98">
        <v>1866.4893535362082</v>
      </c>
      <c r="M5" s="98">
        <v>1690.8149920206108</v>
      </c>
      <c r="N5" s="98">
        <v>1680.8712552198481</v>
      </c>
      <c r="O5" s="98">
        <v>1775.2656404819368</v>
      </c>
      <c r="P5" s="98">
        <v>1593.8328995596764</v>
      </c>
      <c r="Q5" s="98">
        <v>1663.6295503786296</v>
      </c>
      <c r="R5" s="98">
        <v>1681.7521568591753</v>
      </c>
      <c r="S5" s="98">
        <v>1402.2206880617712</v>
      </c>
      <c r="T5" s="98">
        <v>1492.7592097305035</v>
      </c>
      <c r="U5" s="98">
        <v>1342.8888044584908</v>
      </c>
      <c r="V5" s="98">
        <v>1393.4134889670795</v>
      </c>
      <c r="W5" s="98">
        <v>1291.2085624555161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256.14146126781174</v>
      </c>
      <c r="C9" s="122">
        <v>224.32716642737543</v>
      </c>
      <c r="D9" s="122">
        <v>223.56582457844905</v>
      </c>
      <c r="E9" s="122">
        <v>192.62675670188463</v>
      </c>
      <c r="F9" s="122">
        <v>185.60942334242199</v>
      </c>
      <c r="G9" s="122">
        <v>177.89533861007979</v>
      </c>
      <c r="H9" s="122">
        <v>168.13832518520829</v>
      </c>
      <c r="I9" s="122">
        <v>170.27735121091618</v>
      </c>
      <c r="J9" s="122">
        <v>173.87319171825737</v>
      </c>
      <c r="K9" s="122">
        <v>197.95888355553762</v>
      </c>
      <c r="L9" s="122">
        <v>176.86405313185475</v>
      </c>
      <c r="M9" s="122">
        <v>179.00917272256393</v>
      </c>
      <c r="N9" s="122">
        <v>176.53662942040052</v>
      </c>
      <c r="O9" s="122">
        <v>177.12523478146861</v>
      </c>
      <c r="P9" s="122">
        <v>176.1472348411275</v>
      </c>
      <c r="Q9" s="122">
        <v>171.34882724463299</v>
      </c>
      <c r="R9" s="122">
        <v>175.02658247518133</v>
      </c>
      <c r="S9" s="122">
        <v>159.29015198258151</v>
      </c>
      <c r="T9" s="122">
        <v>159.07565878482265</v>
      </c>
      <c r="U9" s="122">
        <v>146.79466186250585</v>
      </c>
      <c r="V9" s="122">
        <v>151.78028686352368</v>
      </c>
      <c r="W9" s="122">
        <v>139.72095168751326</v>
      </c>
      <c r="DA9" s="130" t="s">
        <v>2081</v>
      </c>
    </row>
    <row r="10" spans="1:105" ht="12" customHeight="1" x14ac:dyDescent="0.25">
      <c r="A10" s="97" t="s">
        <v>143</v>
      </c>
      <c r="B10" s="98">
        <v>248.10545725453099</v>
      </c>
      <c r="C10" s="98">
        <v>216.6980767701734</v>
      </c>
      <c r="D10" s="98">
        <v>216.18738101551469</v>
      </c>
      <c r="E10" s="98">
        <v>185.66087199554778</v>
      </c>
      <c r="F10" s="98">
        <v>178.96822609393976</v>
      </c>
      <c r="G10" s="98">
        <v>171.42842507252931</v>
      </c>
      <c r="H10" s="98">
        <v>161.90809701093548</v>
      </c>
      <c r="I10" s="98">
        <v>163.96280526534261</v>
      </c>
      <c r="J10" s="98">
        <v>167.63744641028589</v>
      </c>
      <c r="K10" s="98">
        <v>191.44905530211798</v>
      </c>
      <c r="L10" s="98">
        <v>170.22074842379212</v>
      </c>
      <c r="M10" s="98">
        <v>171.18173228218899</v>
      </c>
      <c r="N10" s="98">
        <v>168.51637348375155</v>
      </c>
      <c r="O10" s="98">
        <v>167.06572125606291</v>
      </c>
      <c r="P10" s="98">
        <v>166.22497447872351</v>
      </c>
      <c r="Q10" s="98">
        <v>162.00486312977077</v>
      </c>
      <c r="R10" s="98">
        <v>163.44170762402516</v>
      </c>
      <c r="S10" s="98">
        <v>147.96863460782865</v>
      </c>
      <c r="T10" s="98">
        <v>147.69667823909717</v>
      </c>
      <c r="U10" s="98">
        <v>136.59831754510833</v>
      </c>
      <c r="V10" s="98">
        <v>141.22587200452034</v>
      </c>
      <c r="W10" s="98">
        <v>131.10530099088427</v>
      </c>
      <c r="DA10" s="63" t="s">
        <v>2082</v>
      </c>
    </row>
    <row r="11" spans="1:105" ht="12" customHeight="1" x14ac:dyDescent="0.25">
      <c r="A11" s="97" t="s">
        <v>124</v>
      </c>
      <c r="B11" s="98">
        <v>8.0353936004403224</v>
      </c>
      <c r="C11" s="98">
        <v>7.6284955455591943</v>
      </c>
      <c r="D11" s="98">
        <v>7.3778663188230329</v>
      </c>
      <c r="E11" s="98">
        <v>6.965322803210988</v>
      </c>
      <c r="F11" s="98">
        <v>6.640142859353908</v>
      </c>
      <c r="G11" s="98">
        <v>6.4648487124259573</v>
      </c>
      <c r="H11" s="98">
        <v>6.227140418121718</v>
      </c>
      <c r="I11" s="98">
        <v>6.3083411129512061</v>
      </c>
      <c r="J11" s="98">
        <v>6.2245043117676229</v>
      </c>
      <c r="K11" s="98">
        <v>6.4887505891838932</v>
      </c>
      <c r="L11" s="98">
        <v>6.6142301349965402</v>
      </c>
      <c r="M11" s="98">
        <v>7.7869216837942892</v>
      </c>
      <c r="N11" s="98">
        <v>7.9819412234410914</v>
      </c>
      <c r="O11" s="98">
        <v>9.9993832182189184</v>
      </c>
      <c r="P11" s="98">
        <v>9.8620712226296039</v>
      </c>
      <c r="Q11" s="98">
        <v>9.2876581558023439</v>
      </c>
      <c r="R11" s="98">
        <v>11.508208876703522</v>
      </c>
      <c r="S11" s="98">
        <v>11.24489031795367</v>
      </c>
      <c r="T11" s="98">
        <v>11.300333708031232</v>
      </c>
      <c r="U11" s="98">
        <v>10.124393533779674</v>
      </c>
      <c r="V11" s="98">
        <v>10.478738608259899</v>
      </c>
      <c r="W11" s="98">
        <v>8.5621054580338711</v>
      </c>
      <c r="DA11" s="63" t="s">
        <v>2083</v>
      </c>
    </row>
    <row r="12" spans="1:105" ht="12" customHeight="1" x14ac:dyDescent="0.25">
      <c r="A12" s="97" t="s">
        <v>123</v>
      </c>
      <c r="B12" s="98">
        <v>6.1041284043093379E-4</v>
      </c>
      <c r="C12" s="98">
        <v>5.9411164284469407E-4</v>
      </c>
      <c r="D12" s="98">
        <v>5.7724411133646292E-4</v>
      </c>
      <c r="E12" s="98">
        <v>5.6190312585885187E-4</v>
      </c>
      <c r="F12" s="98">
        <v>1.0543891283118162E-3</v>
      </c>
      <c r="G12" s="98">
        <v>2.0648251245468669E-3</v>
      </c>
      <c r="H12" s="98">
        <v>3.0877561511013598E-3</v>
      </c>
      <c r="I12" s="98">
        <v>6.2048326223654044E-3</v>
      </c>
      <c r="J12" s="98">
        <v>1.1240996203868285E-2</v>
      </c>
      <c r="K12" s="98">
        <v>2.1077664235744375E-2</v>
      </c>
      <c r="L12" s="98">
        <v>2.9074573066095268E-2</v>
      </c>
      <c r="M12" s="98">
        <v>4.0518756580677384E-2</v>
      </c>
      <c r="N12" s="98">
        <v>3.8314713207885452E-2</v>
      </c>
      <c r="O12" s="98">
        <v>6.0130307186773167E-2</v>
      </c>
      <c r="P12" s="98">
        <v>6.0189139774380694E-2</v>
      </c>
      <c r="Q12" s="98">
        <v>5.6305959059880083E-2</v>
      </c>
      <c r="R12" s="98">
        <v>7.666597445265344E-2</v>
      </c>
      <c r="S12" s="98">
        <v>7.6627056799192544E-2</v>
      </c>
      <c r="T12" s="98">
        <v>7.8646837694275024E-2</v>
      </c>
      <c r="U12" s="98">
        <v>7.1950783617829348E-2</v>
      </c>
      <c r="V12" s="98">
        <v>7.5676250743428083E-2</v>
      </c>
      <c r="W12" s="98">
        <v>5.3545238595118345E-2</v>
      </c>
      <c r="DA12" s="63" t="s">
        <v>2084</v>
      </c>
    </row>
    <row r="13" spans="1:105" ht="12" customHeight="1" x14ac:dyDescent="0.25">
      <c r="A13" s="100" t="s">
        <v>50</v>
      </c>
      <c r="B13" s="101">
        <v>6.1041284043093379E-4</v>
      </c>
      <c r="C13" s="101">
        <v>5.9411164284469407E-4</v>
      </c>
      <c r="D13" s="101">
        <v>5.7724411133646292E-4</v>
      </c>
      <c r="E13" s="101">
        <v>5.6190312585885187E-4</v>
      </c>
      <c r="F13" s="101">
        <v>1.0543891283118162E-3</v>
      </c>
      <c r="G13" s="101">
        <v>2.0648251245468669E-3</v>
      </c>
      <c r="H13" s="101">
        <v>3.0877561511013598E-3</v>
      </c>
      <c r="I13" s="101">
        <v>6.2048326223654044E-3</v>
      </c>
      <c r="J13" s="101">
        <v>1.1240996203868285E-2</v>
      </c>
      <c r="K13" s="101">
        <v>2.1077664235744375E-2</v>
      </c>
      <c r="L13" s="101">
        <v>2.9074573066095268E-2</v>
      </c>
      <c r="M13" s="101">
        <v>4.0518756580677384E-2</v>
      </c>
      <c r="N13" s="101">
        <v>3.8314713207885452E-2</v>
      </c>
      <c r="O13" s="101">
        <v>6.0130307186773167E-2</v>
      </c>
      <c r="P13" s="101">
        <v>6.0189139774380694E-2</v>
      </c>
      <c r="Q13" s="101">
        <v>5.6305959059880083E-2</v>
      </c>
      <c r="R13" s="101">
        <v>7.666597445265344E-2</v>
      </c>
      <c r="S13" s="101">
        <v>7.6627056799192544E-2</v>
      </c>
      <c r="T13" s="101">
        <v>7.8646837694275024E-2</v>
      </c>
      <c r="U13" s="101">
        <v>7.1950783617829348E-2</v>
      </c>
      <c r="V13" s="101">
        <v>7.5676250743428083E-2</v>
      </c>
      <c r="W13" s="101">
        <v>5.3545238595118345E-2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0.74811980500328323</v>
      </c>
      <c r="C19" s="122">
        <v>0.69630650368203695</v>
      </c>
      <c r="D19" s="122">
        <v>0.65575448204092601</v>
      </c>
      <c r="E19" s="122">
        <v>0.61734605092362682</v>
      </c>
      <c r="F19" s="122">
        <v>0.58139327888788039</v>
      </c>
      <c r="G19" s="122">
        <v>0.57156221400533358</v>
      </c>
      <c r="H19" s="122">
        <v>0.55118129858932075</v>
      </c>
      <c r="I19" s="122">
        <v>0.55195004104779499</v>
      </c>
      <c r="J19" s="122">
        <v>0.53615139702540693</v>
      </c>
      <c r="K19" s="122">
        <v>0.51976136274741891</v>
      </c>
      <c r="L19" s="122">
        <v>0.53905631301246804</v>
      </c>
      <c r="M19" s="122">
        <v>0.59466810691579541</v>
      </c>
      <c r="N19" s="122">
        <v>0.65048689762458456</v>
      </c>
      <c r="O19" s="122">
        <v>0.71138997320452724</v>
      </c>
      <c r="P19" s="122">
        <v>0.70582608664320323</v>
      </c>
      <c r="Q19" s="122">
        <v>0.66891295250084903</v>
      </c>
      <c r="R19" s="122">
        <v>0.80473437425530148</v>
      </c>
      <c r="S19" s="122">
        <v>0.76450357500366639</v>
      </c>
      <c r="T19" s="122">
        <v>0.7571215416533833</v>
      </c>
      <c r="U19" s="122">
        <v>0.67449147356131567</v>
      </c>
      <c r="V19" s="122">
        <v>0.69342675594147507</v>
      </c>
      <c r="W19" s="122">
        <v>0.58156235722923333</v>
      </c>
      <c r="DA19" s="130" t="s">
        <v>2091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2092</v>
      </c>
    </row>
    <row r="21" spans="1:105" ht="12" customHeight="1" x14ac:dyDescent="0.25">
      <c r="A21" s="97" t="s">
        <v>50</v>
      </c>
      <c r="B21" s="98">
        <v>0.74811980500328323</v>
      </c>
      <c r="C21" s="98">
        <v>0.69630650368203695</v>
      </c>
      <c r="D21" s="98">
        <v>0.65575448204092601</v>
      </c>
      <c r="E21" s="98">
        <v>0.61734605092362682</v>
      </c>
      <c r="F21" s="98">
        <v>0.58139327888788039</v>
      </c>
      <c r="G21" s="98">
        <v>0.57156221400533358</v>
      </c>
      <c r="H21" s="98">
        <v>0.55118129858932075</v>
      </c>
      <c r="I21" s="98">
        <v>0.55195004104779499</v>
      </c>
      <c r="J21" s="98">
        <v>0.53615139702540693</v>
      </c>
      <c r="K21" s="98">
        <v>0.51976136274741891</v>
      </c>
      <c r="L21" s="98">
        <v>0.53905631301246804</v>
      </c>
      <c r="M21" s="98">
        <v>0.59466810691579541</v>
      </c>
      <c r="N21" s="98">
        <v>0.65048689762458456</v>
      </c>
      <c r="O21" s="98">
        <v>0.71138997320452724</v>
      </c>
      <c r="P21" s="98">
        <v>0.70582608664320323</v>
      </c>
      <c r="Q21" s="98">
        <v>0.66891295250084903</v>
      </c>
      <c r="R21" s="98">
        <v>0.80473437425530148</v>
      </c>
      <c r="S21" s="98">
        <v>0.76450357500366639</v>
      </c>
      <c r="T21" s="98">
        <v>0.7571215416533833</v>
      </c>
      <c r="U21" s="98">
        <v>0.67449147356131567</v>
      </c>
      <c r="V21" s="98">
        <v>0.69342675594147507</v>
      </c>
      <c r="W21" s="98">
        <v>0.58156235722923333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134.40762638215796</v>
      </c>
      <c r="C24" s="117">
        <f t="shared" si="7"/>
        <v>134.61478317469928</v>
      </c>
      <c r="D24" s="117">
        <f t="shared" si="7"/>
        <v>122.68860223513157</v>
      </c>
      <c r="E24" s="117">
        <f t="shared" si="7"/>
        <v>116.20138483101499</v>
      </c>
      <c r="F24" s="117">
        <f t="shared" si="7"/>
        <v>113.68947306094931</v>
      </c>
      <c r="G24" s="117">
        <f t="shared" si="7"/>
        <v>124.90000259634765</v>
      </c>
      <c r="H24" s="117">
        <f t="shared" si="7"/>
        <v>116.44169299972438</v>
      </c>
      <c r="I24" s="117">
        <f t="shared" si="7"/>
        <v>108.23490467643906</v>
      </c>
      <c r="J24" s="117">
        <f t="shared" si="7"/>
        <v>90.978964459082619</v>
      </c>
      <c r="K24" s="117">
        <f t="shared" si="7"/>
        <v>62.217136692930765</v>
      </c>
      <c r="L24" s="117">
        <f t="shared" si="7"/>
        <v>82.372390131659813</v>
      </c>
      <c r="M24" s="117">
        <f t="shared" si="7"/>
        <v>72.244771009977072</v>
      </c>
      <c r="N24" s="117">
        <f t="shared" si="7"/>
        <v>69.289693725561989</v>
      </c>
      <c r="O24" s="117">
        <f t="shared" si="7"/>
        <v>84.584854454518052</v>
      </c>
      <c r="P24" s="117">
        <f t="shared" si="7"/>
        <v>74.446009227041912</v>
      </c>
      <c r="Q24" s="117">
        <f t="shared" si="7"/>
        <v>76.691990304978972</v>
      </c>
      <c r="R24" s="117">
        <f t="shared" ref="R24:V24" si="8">R25+R28+R30+R39</f>
        <v>101.67863832150543</v>
      </c>
      <c r="S24" s="117">
        <f t="shared" si="8"/>
        <v>98.862915370255692</v>
      </c>
      <c r="T24" s="117">
        <f t="shared" si="8"/>
        <v>113.12355855279334</v>
      </c>
      <c r="U24" s="117">
        <f t="shared" si="8"/>
        <v>104.40119013697135</v>
      </c>
      <c r="V24" s="117">
        <f t="shared" si="8"/>
        <v>115.32821950371346</v>
      </c>
      <c r="W24" s="117">
        <f t="shared" ref="W24" si="9">W25+W28+W30+W39</f>
        <v>99.566007898519459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132.77630785013912</v>
      </c>
      <c r="C25" s="122">
        <f t="shared" si="10"/>
        <v>133.07051855738834</v>
      </c>
      <c r="D25" s="122">
        <f t="shared" si="10"/>
        <v>121.25537020609903</v>
      </c>
      <c r="E25" s="122">
        <f t="shared" si="10"/>
        <v>114.87271107402123</v>
      </c>
      <c r="F25" s="122">
        <f t="shared" si="10"/>
        <v>112.43438205885407</v>
      </c>
      <c r="G25" s="122">
        <f t="shared" si="10"/>
        <v>123.67124791041275</v>
      </c>
      <c r="H25" s="122">
        <f t="shared" si="10"/>
        <v>115.29070760155405</v>
      </c>
      <c r="I25" s="122">
        <f t="shared" si="10"/>
        <v>107.16088297936771</v>
      </c>
      <c r="J25" s="122">
        <f t="shared" si="10"/>
        <v>90.00747466978838</v>
      </c>
      <c r="K25" s="122">
        <f t="shared" si="10"/>
        <v>61.310522349800593</v>
      </c>
      <c r="L25" s="122">
        <f t="shared" si="10"/>
        <v>81.437456400351479</v>
      </c>
      <c r="M25" s="122">
        <f t="shared" si="10"/>
        <v>71.227814252424949</v>
      </c>
      <c r="N25" s="122">
        <f t="shared" si="10"/>
        <v>68.286019614252211</v>
      </c>
      <c r="O25" s="122">
        <f t="shared" si="10"/>
        <v>83.312091254552811</v>
      </c>
      <c r="P25" s="122">
        <f t="shared" si="10"/>
        <v>73.15184713541845</v>
      </c>
      <c r="Q25" s="122">
        <f t="shared" si="10"/>
        <v>75.352738565199985</v>
      </c>
      <c r="R25" s="122">
        <f t="shared" ref="R25:V25" si="11">SUM(R26:R27)</f>
        <v>99.633198319200048</v>
      </c>
      <c r="S25" s="122">
        <f t="shared" si="11"/>
        <v>96.553305053328927</v>
      </c>
      <c r="T25" s="122">
        <f t="shared" si="11"/>
        <v>110.57988337659121</v>
      </c>
      <c r="U25" s="122">
        <f t="shared" si="11"/>
        <v>102.00448479461608</v>
      </c>
      <c r="V25" s="122">
        <f t="shared" si="11"/>
        <v>112.74018154101049</v>
      </c>
      <c r="W25" s="122">
        <f t="shared" ref="W25" si="12">SUM(W26:W27)</f>
        <v>97.416099084516929</v>
      </c>
      <c r="DA25" s="130" t="s">
        <v>2096</v>
      </c>
    </row>
    <row r="26" spans="1:105" ht="12" customHeight="1" x14ac:dyDescent="0.25">
      <c r="A26" s="97" t="s">
        <v>74</v>
      </c>
      <c r="B26" s="98">
        <v>132.77630785013912</v>
      </c>
      <c r="C26" s="98">
        <v>133.07051855738834</v>
      </c>
      <c r="D26" s="98">
        <v>121.25537020609903</v>
      </c>
      <c r="E26" s="98">
        <v>114.87271107402123</v>
      </c>
      <c r="F26" s="98">
        <v>112.43438205885407</v>
      </c>
      <c r="G26" s="98">
        <v>123.67124791041275</v>
      </c>
      <c r="H26" s="98">
        <v>115.29070760155405</v>
      </c>
      <c r="I26" s="98">
        <v>107.16088297936771</v>
      </c>
      <c r="J26" s="98">
        <v>90.00747466978838</v>
      </c>
      <c r="K26" s="98">
        <v>61.310522349800593</v>
      </c>
      <c r="L26" s="98">
        <v>81.437456400351479</v>
      </c>
      <c r="M26" s="98">
        <v>71.227814252424949</v>
      </c>
      <c r="N26" s="98">
        <v>68.286019614252211</v>
      </c>
      <c r="O26" s="98">
        <v>83.312091254552811</v>
      </c>
      <c r="P26" s="98">
        <v>73.15184713541845</v>
      </c>
      <c r="Q26" s="98">
        <v>75.352738565199985</v>
      </c>
      <c r="R26" s="98">
        <v>99.633198319200048</v>
      </c>
      <c r="S26" s="98">
        <v>96.553305053328927</v>
      </c>
      <c r="T26" s="98">
        <v>110.57988337659121</v>
      </c>
      <c r="U26" s="98">
        <v>102.00448479461608</v>
      </c>
      <c r="V26" s="98">
        <v>112.74018154101049</v>
      </c>
      <c r="W26" s="98">
        <v>97.416099084516929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1.57015236647685</v>
      </c>
      <c r="C30" s="122">
        <v>1.4872708342981242</v>
      </c>
      <c r="D30" s="122">
        <v>1.3809015371742077</v>
      </c>
      <c r="E30" s="122">
        <v>1.2800660684966503</v>
      </c>
      <c r="F30" s="122">
        <v>1.209750826840496</v>
      </c>
      <c r="G30" s="122">
        <v>1.1838702133482213</v>
      </c>
      <c r="H30" s="122">
        <v>1.1090324347467271</v>
      </c>
      <c r="I30" s="122">
        <v>1.0355478455216431</v>
      </c>
      <c r="J30" s="122">
        <v>0.93758558477984222</v>
      </c>
      <c r="K30" s="122">
        <v>0.87611402011559592</v>
      </c>
      <c r="L30" s="122">
        <v>0.903225056921376</v>
      </c>
      <c r="M30" s="122">
        <v>0.98202601935325473</v>
      </c>
      <c r="N30" s="122">
        <v>0.96415790188050066</v>
      </c>
      <c r="O30" s="122">
        <v>1.2264994111837471</v>
      </c>
      <c r="P30" s="122">
        <v>1.245999091268952</v>
      </c>
      <c r="Q30" s="122">
        <v>1.2887419339314432</v>
      </c>
      <c r="R30" s="122">
        <v>1.973554459176097</v>
      </c>
      <c r="S30" s="122">
        <v>2.2317482641046666</v>
      </c>
      <c r="T30" s="122">
        <v>2.4591174751485845</v>
      </c>
      <c r="U30" s="122">
        <v>2.318272865191835</v>
      </c>
      <c r="V30" s="122">
        <v>2.5053838862634215</v>
      </c>
      <c r="W30" s="122">
        <v>2.0838135987778608</v>
      </c>
      <c r="DA30" s="130" t="s">
        <v>2101</v>
      </c>
    </row>
    <row r="31" spans="1:105" ht="12" customHeight="1" x14ac:dyDescent="0.25">
      <c r="A31" s="97" t="s">
        <v>141</v>
      </c>
      <c r="B31" s="98">
        <v>1.57015236647685</v>
      </c>
      <c r="C31" s="98">
        <v>1.4872708342981242</v>
      </c>
      <c r="D31" s="98">
        <v>1.3809015371742077</v>
      </c>
      <c r="E31" s="98">
        <v>1.2800660684966503</v>
      </c>
      <c r="F31" s="98">
        <v>1.209750826840496</v>
      </c>
      <c r="G31" s="98">
        <v>1.1838702133482213</v>
      </c>
      <c r="H31" s="98">
        <v>1.1090324347467271</v>
      </c>
      <c r="I31" s="98">
        <v>1.0355478455216431</v>
      </c>
      <c r="J31" s="98">
        <v>0.93758558477984222</v>
      </c>
      <c r="K31" s="98">
        <v>0.87561216701966837</v>
      </c>
      <c r="L31" s="98">
        <v>0.90169426471771663</v>
      </c>
      <c r="M31" s="98">
        <v>0.97929793651490904</v>
      </c>
      <c r="N31" s="98">
        <v>0.96159767092666548</v>
      </c>
      <c r="O31" s="98">
        <v>1.2220410540141655</v>
      </c>
      <c r="P31" s="98">
        <v>1.2414033154984303</v>
      </c>
      <c r="Q31" s="98">
        <v>1.284145417333445</v>
      </c>
      <c r="R31" s="98">
        <v>1.9624264061850769</v>
      </c>
      <c r="S31" s="98">
        <v>2.2203272214686018</v>
      </c>
      <c r="T31" s="98">
        <v>2.4476039585344571</v>
      </c>
      <c r="U31" s="98">
        <v>2.3077129298710721</v>
      </c>
      <c r="V31" s="98">
        <v>2.4939968339000349</v>
      </c>
      <c r="W31" s="98">
        <v>2.0745802553916368</v>
      </c>
      <c r="DA31" s="63" t="s">
        <v>2102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5.0185309592748885E-4</v>
      </c>
      <c r="L32" s="98">
        <v>1.5307922036593322E-3</v>
      </c>
      <c r="M32" s="98">
        <v>2.7280828383456821E-3</v>
      </c>
      <c r="N32" s="98">
        <v>2.5602309538351737E-3</v>
      </c>
      <c r="O32" s="98">
        <v>4.4583571695814396E-3</v>
      </c>
      <c r="P32" s="98">
        <v>4.5957757705217886E-3</v>
      </c>
      <c r="Q32" s="98">
        <v>4.5965165979981468E-3</v>
      </c>
      <c r="R32" s="98">
        <v>1.1128052991020078E-2</v>
      </c>
      <c r="S32" s="98">
        <v>1.1421042636064879E-2</v>
      </c>
      <c r="T32" s="98">
        <v>1.1513516614127358E-2</v>
      </c>
      <c r="U32" s="98">
        <v>1.055993532076272E-2</v>
      </c>
      <c r="V32" s="98">
        <v>1.1387052363386404E-2</v>
      </c>
      <c r="W32" s="98">
        <v>9.2333433862240646E-3</v>
      </c>
      <c r="DA32" s="63" t="s">
        <v>2103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5.0185309592748885E-4</v>
      </c>
      <c r="L33" s="101">
        <v>1.5307922036593322E-3</v>
      </c>
      <c r="M33" s="101">
        <v>2.7280828383456821E-3</v>
      </c>
      <c r="N33" s="101">
        <v>2.5602309538351737E-3</v>
      </c>
      <c r="O33" s="101">
        <v>4.4583571695814396E-3</v>
      </c>
      <c r="P33" s="101">
        <v>4.5957757705217886E-3</v>
      </c>
      <c r="Q33" s="101">
        <v>4.5965165979981468E-3</v>
      </c>
      <c r="R33" s="101">
        <v>1.1128052991020078E-2</v>
      </c>
      <c r="S33" s="101">
        <v>1.1421042636064879E-2</v>
      </c>
      <c r="T33" s="101">
        <v>1.1513516614127358E-2</v>
      </c>
      <c r="U33" s="101">
        <v>1.055993532076272E-2</v>
      </c>
      <c r="V33" s="101">
        <v>1.1387052363386404E-2</v>
      </c>
      <c r="W33" s="101">
        <v>9.2333433862240646E-3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6.1166165541973294E-2</v>
      </c>
      <c r="C39" s="122">
        <v>5.6993783012814492E-2</v>
      </c>
      <c r="D39" s="122">
        <v>5.2330491858333238E-2</v>
      </c>
      <c r="E39" s="122">
        <v>4.8607688497119508E-2</v>
      </c>
      <c r="F39" s="122">
        <v>4.5340175254748809E-2</v>
      </c>
      <c r="G39" s="122">
        <v>4.4884472586692772E-2</v>
      </c>
      <c r="H39" s="122">
        <v>4.1952963423611295E-2</v>
      </c>
      <c r="I39" s="122">
        <v>3.8473851549696923E-2</v>
      </c>
      <c r="J39" s="122">
        <v>3.3904204514404679E-2</v>
      </c>
      <c r="K39" s="122">
        <v>3.0500323014576058E-2</v>
      </c>
      <c r="L39" s="122">
        <v>3.1708674386964009E-2</v>
      </c>
      <c r="M39" s="122">
        <v>3.493073819886542E-2</v>
      </c>
      <c r="N39" s="122">
        <v>3.9516209429284133E-2</v>
      </c>
      <c r="O39" s="122">
        <v>4.6263788781485217E-2</v>
      </c>
      <c r="P39" s="122">
        <v>4.8163000354501904E-2</v>
      </c>
      <c r="Q39" s="122">
        <v>5.0509805847533847E-2</v>
      </c>
      <c r="R39" s="122">
        <v>7.1885543129282789E-2</v>
      </c>
      <c r="S39" s="122">
        <v>7.7862052822091507E-2</v>
      </c>
      <c r="T39" s="122">
        <v>8.455770105353419E-2</v>
      </c>
      <c r="U39" s="122">
        <v>7.8432477163440192E-2</v>
      </c>
      <c r="V39" s="122">
        <v>8.2654076439546295E-2</v>
      </c>
      <c r="W39" s="122">
        <v>6.6095215224662926E-2</v>
      </c>
      <c r="DA39" s="130" t="s">
        <v>2110</v>
      </c>
    </row>
    <row r="40" spans="1:105" ht="12" customHeight="1" x14ac:dyDescent="0.25">
      <c r="A40" s="97" t="s">
        <v>50</v>
      </c>
      <c r="B40" s="98">
        <v>6.1166165541973294E-2</v>
      </c>
      <c r="C40" s="98">
        <v>5.6993783012814492E-2</v>
      </c>
      <c r="D40" s="98">
        <v>5.2330491858333238E-2</v>
      </c>
      <c r="E40" s="98">
        <v>4.8607688497119508E-2</v>
      </c>
      <c r="F40" s="98">
        <v>4.5340175254748809E-2</v>
      </c>
      <c r="G40" s="98">
        <v>4.4884472586692772E-2</v>
      </c>
      <c r="H40" s="98">
        <v>4.1952963423611295E-2</v>
      </c>
      <c r="I40" s="98">
        <v>3.8473851549696923E-2</v>
      </c>
      <c r="J40" s="98">
        <v>3.3904204514404679E-2</v>
      </c>
      <c r="K40" s="98">
        <v>3.0500323014576058E-2</v>
      </c>
      <c r="L40" s="98">
        <v>3.1708674386964009E-2</v>
      </c>
      <c r="M40" s="98">
        <v>3.493073819886542E-2</v>
      </c>
      <c r="N40" s="98">
        <v>3.9516209429284133E-2</v>
      </c>
      <c r="O40" s="98">
        <v>4.6263788781485217E-2</v>
      </c>
      <c r="P40" s="98">
        <v>4.8163000354501904E-2</v>
      </c>
      <c r="Q40" s="98">
        <v>5.0509805847533847E-2</v>
      </c>
      <c r="R40" s="98">
        <v>7.1885543129282789E-2</v>
      </c>
      <c r="S40" s="98">
        <v>7.7862052822091507E-2</v>
      </c>
      <c r="T40" s="98">
        <v>8.455770105353419E-2</v>
      </c>
      <c r="U40" s="98">
        <v>7.8432477163440192E-2</v>
      </c>
      <c r="V40" s="98">
        <v>8.2654076439546295E-2</v>
      </c>
      <c r="W40" s="98">
        <v>6.6095215224662926E-2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3416.6270356723576</v>
      </c>
      <c r="C43" s="117">
        <f t="shared" si="14"/>
        <v>3835.7912803274985</v>
      </c>
      <c r="D43" s="117">
        <f t="shared" si="14"/>
        <v>3884.3249700457359</v>
      </c>
      <c r="E43" s="117">
        <f t="shared" si="14"/>
        <v>4139.2392139035264</v>
      </c>
      <c r="F43" s="117">
        <f t="shared" si="14"/>
        <v>4184.8580133863688</v>
      </c>
      <c r="G43" s="117">
        <f t="shared" si="14"/>
        <v>4541.8225083314628</v>
      </c>
      <c r="H43" s="117">
        <f t="shared" si="14"/>
        <v>4406.0021121938935</v>
      </c>
      <c r="I43" s="117">
        <f t="shared" si="14"/>
        <v>4446.2681607355626</v>
      </c>
      <c r="J43" s="117">
        <f t="shared" si="14"/>
        <v>4948.7669316696192</v>
      </c>
      <c r="K43" s="117">
        <f t="shared" si="14"/>
        <v>4812.3355852522245</v>
      </c>
      <c r="L43" s="117">
        <f t="shared" si="14"/>
        <v>4990.8529615377402</v>
      </c>
      <c r="M43" s="117">
        <f t="shared" si="14"/>
        <v>4284.4684080956404</v>
      </c>
      <c r="N43" s="117">
        <f t="shared" si="14"/>
        <v>3745.3330562585925</v>
      </c>
      <c r="O43" s="117">
        <f t="shared" si="14"/>
        <v>3437.0002340492151</v>
      </c>
      <c r="P43" s="117">
        <f t="shared" si="14"/>
        <v>2985.3662492177787</v>
      </c>
      <c r="Q43" s="117">
        <f t="shared" si="14"/>
        <v>3303.3018179377386</v>
      </c>
      <c r="R43" s="117">
        <f t="shared" ref="R43:V43" si="15">R44+R47+R49+R58</f>
        <v>3519.1090555952301</v>
      </c>
      <c r="S43" s="117">
        <f t="shared" si="15"/>
        <v>3489.5247888088993</v>
      </c>
      <c r="T43" s="117">
        <f t="shared" si="15"/>
        <v>3754.5416440050344</v>
      </c>
      <c r="U43" s="117">
        <f t="shared" si="15"/>
        <v>3693.0010364401974</v>
      </c>
      <c r="V43" s="117">
        <f t="shared" si="15"/>
        <v>4247.9569310439192</v>
      </c>
      <c r="W43" s="117">
        <f t="shared" ref="W43" si="16">W44+W47+W49+W58</f>
        <v>3895.0203479934416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2930.0604334320865</v>
      </c>
      <c r="C44" s="122">
        <f t="shared" si="17"/>
        <v>3325.1094305670267</v>
      </c>
      <c r="D44" s="122">
        <f t="shared" si="17"/>
        <v>3353.4073194962671</v>
      </c>
      <c r="E44" s="122">
        <f t="shared" si="17"/>
        <v>3618.3562835591574</v>
      </c>
      <c r="F44" s="122">
        <f t="shared" si="17"/>
        <v>3662.8148019155715</v>
      </c>
      <c r="G44" s="122">
        <f t="shared" si="17"/>
        <v>4014.1771323092444</v>
      </c>
      <c r="H44" s="122">
        <f t="shared" si="17"/>
        <v>3901.3655032278748</v>
      </c>
      <c r="I44" s="122">
        <f t="shared" si="17"/>
        <v>3902.9169855218547</v>
      </c>
      <c r="J44" s="122">
        <f t="shared" si="17"/>
        <v>4354.2950448406527</v>
      </c>
      <c r="K44" s="122">
        <f t="shared" si="17"/>
        <v>4173.5483154488047</v>
      </c>
      <c r="L44" s="122">
        <f t="shared" si="17"/>
        <v>4356.04571743612</v>
      </c>
      <c r="M44" s="122">
        <f t="shared" si="17"/>
        <v>3625.8020273064499</v>
      </c>
      <c r="N44" s="122">
        <f t="shared" si="17"/>
        <v>3084.7171269127816</v>
      </c>
      <c r="O44" s="122">
        <f t="shared" si="17"/>
        <v>2823.6761802496662</v>
      </c>
      <c r="P44" s="122">
        <f t="shared" si="17"/>
        <v>2403.2547407869856</v>
      </c>
      <c r="Q44" s="122">
        <f t="shared" si="17"/>
        <v>2690.5009426922757</v>
      </c>
      <c r="R44" s="122">
        <f t="shared" ref="R44:V44" si="18">SUM(R45:R46)</f>
        <v>2864.7654229652326</v>
      </c>
      <c r="S44" s="122">
        <f t="shared" si="18"/>
        <v>2797.0378003125752</v>
      </c>
      <c r="T44" s="122">
        <f t="shared" si="18"/>
        <v>3043.4443326332062</v>
      </c>
      <c r="U44" s="122">
        <f t="shared" si="18"/>
        <v>2980.0289307576745</v>
      </c>
      <c r="V44" s="122">
        <f t="shared" si="18"/>
        <v>3445.2511652427256</v>
      </c>
      <c r="W44" s="122">
        <f t="shared" ref="W44" si="19">SUM(W45:W46)</f>
        <v>3162.1529365491306</v>
      </c>
      <c r="DA44" s="130" t="s">
        <v>2114</v>
      </c>
    </row>
    <row r="45" spans="1:105" ht="12" customHeight="1" x14ac:dyDescent="0.25">
      <c r="A45" s="97" t="s">
        <v>216</v>
      </c>
      <c r="B45" s="98">
        <v>2930.0604334320865</v>
      </c>
      <c r="C45" s="98">
        <v>3325.1094305670267</v>
      </c>
      <c r="D45" s="98">
        <v>3353.4073194962671</v>
      </c>
      <c r="E45" s="98">
        <v>3618.3562835591574</v>
      </c>
      <c r="F45" s="98">
        <v>3662.8148019155715</v>
      </c>
      <c r="G45" s="98">
        <v>4014.1771323092444</v>
      </c>
      <c r="H45" s="98">
        <v>3901.3655032278748</v>
      </c>
      <c r="I45" s="98">
        <v>3902.9169855218547</v>
      </c>
      <c r="J45" s="98">
        <v>4354.2950448406527</v>
      </c>
      <c r="K45" s="98">
        <v>4173.5483154488047</v>
      </c>
      <c r="L45" s="98">
        <v>4356.04571743612</v>
      </c>
      <c r="M45" s="98">
        <v>3625.8020273064499</v>
      </c>
      <c r="N45" s="98">
        <v>3084.7171269127816</v>
      </c>
      <c r="O45" s="98">
        <v>2823.6761802496662</v>
      </c>
      <c r="P45" s="98">
        <v>2403.2547407869856</v>
      </c>
      <c r="Q45" s="98">
        <v>2690.5009426922757</v>
      </c>
      <c r="R45" s="98">
        <v>2864.7654229652326</v>
      </c>
      <c r="S45" s="98">
        <v>2797.0378003125752</v>
      </c>
      <c r="T45" s="98">
        <v>3043.4443326332062</v>
      </c>
      <c r="U45" s="98">
        <v>2980.0289307576745</v>
      </c>
      <c r="V45" s="98">
        <v>3445.2511652427256</v>
      </c>
      <c r="W45" s="98">
        <v>3162.1529365491306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485.44531396791388</v>
      </c>
      <c r="C49" s="122">
        <v>509.53681227297386</v>
      </c>
      <c r="D49" s="122">
        <v>529.74028658373231</v>
      </c>
      <c r="E49" s="122">
        <v>519.66785680084388</v>
      </c>
      <c r="F49" s="122">
        <v>520.84679800443155</v>
      </c>
      <c r="G49" s="122">
        <v>526.39361273075542</v>
      </c>
      <c r="H49" s="122">
        <v>503.40302141212499</v>
      </c>
      <c r="I49" s="122">
        <v>542.06794155814589</v>
      </c>
      <c r="J49" s="122">
        <v>593.17449535934634</v>
      </c>
      <c r="K49" s="122">
        <v>637.50932995119183</v>
      </c>
      <c r="L49" s="122">
        <v>633.48048544388087</v>
      </c>
      <c r="M49" s="122">
        <v>657.35936025355079</v>
      </c>
      <c r="N49" s="122">
        <v>659.33922352721709</v>
      </c>
      <c r="O49" s="122">
        <v>612.06161935033242</v>
      </c>
      <c r="P49" s="122">
        <v>580.89685417301337</v>
      </c>
      <c r="Q49" s="122">
        <v>611.56443898772307</v>
      </c>
      <c r="R49" s="122">
        <v>652.63165147476411</v>
      </c>
      <c r="S49" s="122">
        <v>690.59410368742238</v>
      </c>
      <c r="T49" s="122">
        <v>709.02486644679152</v>
      </c>
      <c r="U49" s="122">
        <v>710.97486516232675</v>
      </c>
      <c r="V49" s="122">
        <v>800.45722343727743</v>
      </c>
      <c r="W49" s="122">
        <v>730.92881949087325</v>
      </c>
      <c r="DA49" s="130" t="s">
        <v>2119</v>
      </c>
    </row>
    <row r="50" spans="1:105" ht="12" customHeight="1" x14ac:dyDescent="0.25">
      <c r="A50" s="97" t="s">
        <v>138</v>
      </c>
      <c r="B50" s="98">
        <v>485.41131793426342</v>
      </c>
      <c r="C50" s="98">
        <v>509.49948070708905</v>
      </c>
      <c r="D50" s="98">
        <v>529.68358272634316</v>
      </c>
      <c r="E50" s="98">
        <v>519.59467889391783</v>
      </c>
      <c r="F50" s="98">
        <v>520.75420747698001</v>
      </c>
      <c r="G50" s="98">
        <v>526.2384794728523</v>
      </c>
      <c r="H50" s="98">
        <v>503.21342275647135</v>
      </c>
      <c r="I50" s="98">
        <v>541.61102551211297</v>
      </c>
      <c r="J50" s="98">
        <v>592.09310458271113</v>
      </c>
      <c r="K50" s="98">
        <v>635.54434553237138</v>
      </c>
      <c r="L50" s="98">
        <v>630.77477466552716</v>
      </c>
      <c r="M50" s="98">
        <v>654.08339833144885</v>
      </c>
      <c r="N50" s="98">
        <v>655.81573761208062</v>
      </c>
      <c r="O50" s="98">
        <v>608.63289078690832</v>
      </c>
      <c r="P50" s="98">
        <v>577.55278526172083</v>
      </c>
      <c r="Q50" s="98">
        <v>607.7304348235898</v>
      </c>
      <c r="R50" s="98">
        <v>648.33532185379556</v>
      </c>
      <c r="S50" s="98">
        <v>685.93244202499363</v>
      </c>
      <c r="T50" s="98">
        <v>704.26766046403952</v>
      </c>
      <c r="U50" s="98">
        <v>706.20146562986906</v>
      </c>
      <c r="V50" s="98">
        <v>794.94136646519951</v>
      </c>
      <c r="W50" s="98">
        <v>726.18016213576266</v>
      </c>
      <c r="DA50" s="63" t="s">
        <v>2120</v>
      </c>
    </row>
    <row r="51" spans="1:105" ht="12" customHeight="1" x14ac:dyDescent="0.25">
      <c r="A51" s="97" t="s">
        <v>137</v>
      </c>
      <c r="B51" s="98">
        <v>3.399603365047809E-2</v>
      </c>
      <c r="C51" s="98">
        <v>3.7331565884817355E-2</v>
      </c>
      <c r="D51" s="98">
        <v>5.6703857389181982E-2</v>
      </c>
      <c r="E51" s="98">
        <v>7.3177906926015043E-2</v>
      </c>
      <c r="F51" s="98">
        <v>9.2590527451516996E-2</v>
      </c>
      <c r="G51" s="98">
        <v>0.15513325790310456</v>
      </c>
      <c r="H51" s="98">
        <v>0.18959865565363759</v>
      </c>
      <c r="I51" s="98">
        <v>0.4569160460329405</v>
      </c>
      <c r="J51" s="98">
        <v>1.0813907766352104</v>
      </c>
      <c r="K51" s="98">
        <v>1.9649844188204022</v>
      </c>
      <c r="L51" s="98">
        <v>2.7057107783537044</v>
      </c>
      <c r="M51" s="98">
        <v>3.2759619221018954</v>
      </c>
      <c r="N51" s="98">
        <v>3.5234859151364608</v>
      </c>
      <c r="O51" s="98">
        <v>3.4287285634241162</v>
      </c>
      <c r="P51" s="98">
        <v>3.3440689112925055</v>
      </c>
      <c r="Q51" s="98">
        <v>3.8340041641332712</v>
      </c>
      <c r="R51" s="98">
        <v>4.2963296209685753</v>
      </c>
      <c r="S51" s="98">
        <v>4.6616616624287497</v>
      </c>
      <c r="T51" s="98">
        <v>4.7572059827519704</v>
      </c>
      <c r="U51" s="98">
        <v>4.7733995324576384</v>
      </c>
      <c r="V51" s="98">
        <v>5.51585697207791</v>
      </c>
      <c r="W51" s="98">
        <v>4.7486573551106028</v>
      </c>
      <c r="DA51" s="63" t="s">
        <v>2121</v>
      </c>
    </row>
    <row r="52" spans="1:105" ht="12" customHeight="1" x14ac:dyDescent="0.25">
      <c r="A52" s="100" t="s">
        <v>216</v>
      </c>
      <c r="B52" s="101">
        <v>3.399603365047809E-2</v>
      </c>
      <c r="C52" s="101">
        <v>3.7331565884817355E-2</v>
      </c>
      <c r="D52" s="101">
        <v>5.6703857389181982E-2</v>
      </c>
      <c r="E52" s="101">
        <v>7.3177906926015043E-2</v>
      </c>
      <c r="F52" s="101">
        <v>9.2590527451516996E-2</v>
      </c>
      <c r="G52" s="101">
        <v>0.15513325790310456</v>
      </c>
      <c r="H52" s="101">
        <v>0.18959865565363759</v>
      </c>
      <c r="I52" s="101">
        <v>0.4569160460329405</v>
      </c>
      <c r="J52" s="101">
        <v>1.0813907766352104</v>
      </c>
      <c r="K52" s="101">
        <v>1.9649844188204022</v>
      </c>
      <c r="L52" s="101">
        <v>2.7057107783537044</v>
      </c>
      <c r="M52" s="101">
        <v>3.2759619221018954</v>
      </c>
      <c r="N52" s="101">
        <v>3.5234859151364608</v>
      </c>
      <c r="O52" s="101">
        <v>3.4287285634241162</v>
      </c>
      <c r="P52" s="101">
        <v>3.3440689112925055</v>
      </c>
      <c r="Q52" s="101">
        <v>3.8340041641332712</v>
      </c>
      <c r="R52" s="101">
        <v>4.2963296209685753</v>
      </c>
      <c r="S52" s="101">
        <v>4.6616616624287497</v>
      </c>
      <c r="T52" s="101">
        <v>4.7572059827519704</v>
      </c>
      <c r="U52" s="101">
        <v>4.7733995324576384</v>
      </c>
      <c r="V52" s="101">
        <v>5.51585697207791</v>
      </c>
      <c r="W52" s="101">
        <v>4.7486573551106028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1.1212882723568915</v>
      </c>
      <c r="C58" s="122">
        <v>1.1450374874980525</v>
      </c>
      <c r="D58" s="122">
        <v>1.1773639657361124</v>
      </c>
      <c r="E58" s="122">
        <v>1.2150735435255617</v>
      </c>
      <c r="F58" s="122">
        <v>1.1964134663658177</v>
      </c>
      <c r="G58" s="122">
        <v>1.251763291462916</v>
      </c>
      <c r="H58" s="122">
        <v>1.2335875538938379</v>
      </c>
      <c r="I58" s="122">
        <v>1.2832336555618851</v>
      </c>
      <c r="J58" s="122">
        <v>1.2973914696204478</v>
      </c>
      <c r="K58" s="122">
        <v>1.2779398522276781</v>
      </c>
      <c r="L58" s="122">
        <v>1.326758657739044</v>
      </c>
      <c r="M58" s="122">
        <v>1.3070205356394005</v>
      </c>
      <c r="N58" s="122">
        <v>1.2767058185936793</v>
      </c>
      <c r="O58" s="122">
        <v>1.2624344492164867</v>
      </c>
      <c r="P58" s="122">
        <v>1.2146542577797319</v>
      </c>
      <c r="Q58" s="122">
        <v>1.2364362577398609</v>
      </c>
      <c r="R58" s="122">
        <v>1.7119811552332569</v>
      </c>
      <c r="S58" s="122">
        <v>1.8928848089014998</v>
      </c>
      <c r="T58" s="122">
        <v>2.0724449250370309</v>
      </c>
      <c r="U58" s="122">
        <v>1.9972405201960091</v>
      </c>
      <c r="V58" s="122">
        <v>2.2485423639161715</v>
      </c>
      <c r="W58" s="122">
        <v>1.9385919534377705</v>
      </c>
      <c r="DA58" s="130" t="s">
        <v>2128</v>
      </c>
    </row>
    <row r="59" spans="1:105" ht="12" customHeight="1" x14ac:dyDescent="0.25">
      <c r="A59" s="97" t="s">
        <v>50</v>
      </c>
      <c r="B59" s="98">
        <v>1.1212882723568915</v>
      </c>
      <c r="C59" s="98">
        <v>1.1450374874980525</v>
      </c>
      <c r="D59" s="98">
        <v>1.1773639657361124</v>
      </c>
      <c r="E59" s="98">
        <v>1.2150735435255617</v>
      </c>
      <c r="F59" s="98">
        <v>1.1964134663658177</v>
      </c>
      <c r="G59" s="98">
        <v>1.251763291462916</v>
      </c>
      <c r="H59" s="98">
        <v>1.2335875538938379</v>
      </c>
      <c r="I59" s="98">
        <v>1.2832336555618851</v>
      </c>
      <c r="J59" s="98">
        <v>1.2973914696204478</v>
      </c>
      <c r="K59" s="98">
        <v>1.2779398522276781</v>
      </c>
      <c r="L59" s="98">
        <v>1.326758657739044</v>
      </c>
      <c r="M59" s="98">
        <v>1.3070205356394005</v>
      </c>
      <c r="N59" s="98">
        <v>1.2767058185936793</v>
      </c>
      <c r="O59" s="98">
        <v>1.2624344492164867</v>
      </c>
      <c r="P59" s="98">
        <v>1.2146542577797319</v>
      </c>
      <c r="Q59" s="98">
        <v>1.2364362577398609</v>
      </c>
      <c r="R59" s="98">
        <v>1.7119811552332569</v>
      </c>
      <c r="S59" s="98">
        <v>1.8928848089014998</v>
      </c>
      <c r="T59" s="98">
        <v>2.0724449250370309</v>
      </c>
      <c r="U59" s="98">
        <v>1.9972405201960091</v>
      </c>
      <c r="V59" s="98">
        <v>2.2485423639161715</v>
      </c>
      <c r="W59" s="98">
        <v>1.9385919534377705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1028.2288500000004</v>
      </c>
      <c r="C62" s="117">
        <f t="shared" si="21"/>
        <v>1129.3098299999999</v>
      </c>
      <c r="D62" s="117">
        <f t="shared" si="21"/>
        <v>1114.6677300000001</v>
      </c>
      <c r="E62" s="117">
        <f t="shared" si="21"/>
        <v>1263.3102899999999</v>
      </c>
      <c r="F62" s="117">
        <f t="shared" si="21"/>
        <v>1409.0749200000002</v>
      </c>
      <c r="G62" s="117">
        <f t="shared" si="21"/>
        <v>1422.3537899999999</v>
      </c>
      <c r="H62" s="117">
        <f t="shared" si="21"/>
        <v>1481.6290499999993</v>
      </c>
      <c r="I62" s="117">
        <f t="shared" si="21"/>
        <v>1389.8382299999998</v>
      </c>
      <c r="J62" s="117">
        <f t="shared" si="21"/>
        <v>1567.7649900000006</v>
      </c>
      <c r="K62" s="117">
        <f t="shared" si="21"/>
        <v>1464.3356191200003</v>
      </c>
      <c r="L62" s="117">
        <f t="shared" si="21"/>
        <v>1663.6303529999998</v>
      </c>
      <c r="M62" s="117">
        <f t="shared" si="21"/>
        <v>1334.40021</v>
      </c>
      <c r="N62" s="117">
        <f t="shared" si="21"/>
        <v>1407.5804160000014</v>
      </c>
      <c r="O62" s="117">
        <f t="shared" si="21"/>
        <v>1420.9905600000004</v>
      </c>
      <c r="P62" s="117">
        <f t="shared" si="21"/>
        <v>1255.6428786000013</v>
      </c>
      <c r="Q62" s="117">
        <f t="shared" si="21"/>
        <v>1301.2058624400008</v>
      </c>
      <c r="R62" s="117">
        <f t="shared" ref="R62:V62" si="22">R63+R66+R68+R77</f>
        <v>1319.6690456400008</v>
      </c>
      <c r="S62" s="117">
        <f t="shared" si="22"/>
        <v>1302.1072099199994</v>
      </c>
      <c r="T62" s="117">
        <f t="shared" si="22"/>
        <v>1416.0183048000008</v>
      </c>
      <c r="U62" s="117">
        <f t="shared" si="22"/>
        <v>1386.1629619200005</v>
      </c>
      <c r="V62" s="117">
        <f t="shared" si="22"/>
        <v>1382.4161999999999</v>
      </c>
      <c r="W62" s="117">
        <f t="shared" ref="W62" si="23">W63+W66+W68+W77</f>
        <v>1394.6913288000017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839.44401189292887</v>
      </c>
      <c r="C63" s="122">
        <f t="shared" si="24"/>
        <v>935.38432729731755</v>
      </c>
      <c r="D63" s="122">
        <f t="shared" si="24"/>
        <v>918.60011813371375</v>
      </c>
      <c r="E63" s="122">
        <f t="shared" si="24"/>
        <v>1056.9473347704188</v>
      </c>
      <c r="F63" s="122">
        <f t="shared" si="24"/>
        <v>1180.9813730339943</v>
      </c>
      <c r="G63" s="122">
        <f t="shared" si="24"/>
        <v>1207.651941647041</v>
      </c>
      <c r="H63" s="122">
        <f t="shared" si="24"/>
        <v>1261.1789105385537</v>
      </c>
      <c r="I63" s="122">
        <f t="shared" si="24"/>
        <v>1170.658693854532</v>
      </c>
      <c r="J63" s="122">
        <f t="shared" si="24"/>
        <v>1326.993188754833</v>
      </c>
      <c r="K63" s="122">
        <f t="shared" si="24"/>
        <v>1218.4645344923863</v>
      </c>
      <c r="L63" s="122">
        <f t="shared" si="24"/>
        <v>1395.7807197704119</v>
      </c>
      <c r="M63" s="122">
        <f t="shared" si="24"/>
        <v>1082.4719761930344</v>
      </c>
      <c r="N63" s="122">
        <f t="shared" si="24"/>
        <v>1122.3703330277401</v>
      </c>
      <c r="O63" s="122">
        <f t="shared" si="24"/>
        <v>1133.6887924967909</v>
      </c>
      <c r="P63" s="122">
        <f t="shared" si="24"/>
        <v>978.10268523558216</v>
      </c>
      <c r="Q63" s="122">
        <f t="shared" si="24"/>
        <v>1027.0510422300713</v>
      </c>
      <c r="R63" s="122">
        <f t="shared" ref="R63:V63" si="25">SUM(R64:R65)</f>
        <v>1041.710351877337</v>
      </c>
      <c r="S63" s="122">
        <f t="shared" si="25"/>
        <v>1010.3960932968351</v>
      </c>
      <c r="T63" s="122">
        <f t="shared" si="25"/>
        <v>1113.1468971677525</v>
      </c>
      <c r="U63" s="122">
        <f t="shared" si="25"/>
        <v>1084.1891550034088</v>
      </c>
      <c r="V63" s="122">
        <f t="shared" si="25"/>
        <v>1086.5218399831499</v>
      </c>
      <c r="W63" s="122">
        <f t="shared" ref="W63" si="26">SUM(W64:W65)</f>
        <v>1097.4778372774667</v>
      </c>
      <c r="DA63" s="130" t="s">
        <v>2132</v>
      </c>
    </row>
    <row r="64" spans="1:105" ht="12" customHeight="1" x14ac:dyDescent="0.25">
      <c r="A64" s="97" t="s">
        <v>217</v>
      </c>
      <c r="B64" s="98">
        <v>839.44401189292887</v>
      </c>
      <c r="C64" s="98">
        <v>935.38432729731755</v>
      </c>
      <c r="D64" s="98">
        <v>918.60011813371375</v>
      </c>
      <c r="E64" s="98">
        <v>1056.9473347704188</v>
      </c>
      <c r="F64" s="98">
        <v>1180.9813730339943</v>
      </c>
      <c r="G64" s="98">
        <v>1207.651941647041</v>
      </c>
      <c r="H64" s="98">
        <v>1261.1789105385537</v>
      </c>
      <c r="I64" s="98">
        <v>1170.658693854532</v>
      </c>
      <c r="J64" s="98">
        <v>1326.993188754833</v>
      </c>
      <c r="K64" s="98">
        <v>1218.4645344923863</v>
      </c>
      <c r="L64" s="98">
        <v>1395.7807197704119</v>
      </c>
      <c r="M64" s="98">
        <v>1082.4719761930344</v>
      </c>
      <c r="N64" s="98">
        <v>1122.3703330277401</v>
      </c>
      <c r="O64" s="98">
        <v>1133.6887924967909</v>
      </c>
      <c r="P64" s="98">
        <v>978.10268523558216</v>
      </c>
      <c r="Q64" s="98">
        <v>1027.0510422300713</v>
      </c>
      <c r="R64" s="98">
        <v>1041.710351877337</v>
      </c>
      <c r="S64" s="98">
        <v>1010.3960932968351</v>
      </c>
      <c r="T64" s="98">
        <v>1113.1468971677525</v>
      </c>
      <c r="U64" s="98">
        <v>1084.1891550034088</v>
      </c>
      <c r="V64" s="98">
        <v>1086.5218399831499</v>
      </c>
      <c r="W64" s="98">
        <v>1097.4778372774667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168.44969368597458</v>
      </c>
      <c r="C68" s="122">
        <v>172.70870372664072</v>
      </c>
      <c r="D68" s="122">
        <v>174.47293903843422</v>
      </c>
      <c r="E68" s="122">
        <v>182.29834491911933</v>
      </c>
      <c r="F68" s="122">
        <v>201.7314119566484</v>
      </c>
      <c r="G68" s="122">
        <v>189.43459858305468</v>
      </c>
      <c r="H68" s="122">
        <v>194.23748153118896</v>
      </c>
      <c r="I68" s="122">
        <v>192.95125935015238</v>
      </c>
      <c r="J68" s="122">
        <v>213.48627321749274</v>
      </c>
      <c r="K68" s="122">
        <v>218.7462536955745</v>
      </c>
      <c r="L68" s="122">
        <v>238.11399921694317</v>
      </c>
      <c r="M68" s="122">
        <v>221.91236682407089</v>
      </c>
      <c r="N68" s="122">
        <v>255.32872093696463</v>
      </c>
      <c r="O68" s="122">
        <v>257.08754900551327</v>
      </c>
      <c r="P68" s="122">
        <v>247.19524796025908</v>
      </c>
      <c r="Q68" s="122">
        <v>243.58161050992953</v>
      </c>
      <c r="R68" s="122">
        <v>246.95166276266374</v>
      </c>
      <c r="S68" s="122">
        <v>259.02260032316423</v>
      </c>
      <c r="T68" s="122">
        <v>269.0466980322484</v>
      </c>
      <c r="U68" s="122">
        <v>268.07313791659163</v>
      </c>
      <c r="V68" s="122">
        <v>262.08530231684989</v>
      </c>
      <c r="W68" s="122">
        <v>263.10424272253482</v>
      </c>
      <c r="DA68" s="130" t="s">
        <v>2137</v>
      </c>
    </row>
    <row r="69" spans="1:105" ht="12" customHeight="1" x14ac:dyDescent="0.25">
      <c r="A69" s="97" t="s">
        <v>134</v>
      </c>
      <c r="B69" s="98">
        <v>168.43773659028625</v>
      </c>
      <c r="C69" s="98">
        <v>172.69580465277446</v>
      </c>
      <c r="D69" s="98">
        <v>174.45590448930417</v>
      </c>
      <c r="E69" s="98">
        <v>182.27325931691919</v>
      </c>
      <c r="F69" s="98">
        <v>201.69499208754848</v>
      </c>
      <c r="G69" s="98">
        <v>189.38127626240589</v>
      </c>
      <c r="H69" s="98">
        <v>194.16479917571658</v>
      </c>
      <c r="I69" s="98">
        <v>192.79798457158316</v>
      </c>
      <c r="J69" s="98">
        <v>213.11071057975639</v>
      </c>
      <c r="K69" s="98">
        <v>218.10412881557608</v>
      </c>
      <c r="L69" s="98">
        <v>237.069036288657</v>
      </c>
      <c r="M69" s="98">
        <v>220.91330209295614</v>
      </c>
      <c r="N69" s="98">
        <v>253.97996111461583</v>
      </c>
      <c r="O69" s="98">
        <v>255.60742128206795</v>
      </c>
      <c r="P69" s="98">
        <v>245.74092534506488</v>
      </c>
      <c r="Q69" s="98">
        <v>242.07591434923839</v>
      </c>
      <c r="R69" s="98">
        <v>245.38071339998316</v>
      </c>
      <c r="S69" s="98">
        <v>257.30335804583336</v>
      </c>
      <c r="T69" s="98">
        <v>267.20326751147462</v>
      </c>
      <c r="U69" s="98">
        <v>266.22473739505392</v>
      </c>
      <c r="V69" s="98">
        <v>260.32827590482322</v>
      </c>
      <c r="W69" s="98">
        <v>261.32967308720873</v>
      </c>
      <c r="DA69" s="63" t="s">
        <v>2138</v>
      </c>
    </row>
    <row r="70" spans="1:105" ht="12" customHeight="1" x14ac:dyDescent="0.25">
      <c r="A70" s="97" t="s">
        <v>133</v>
      </c>
      <c r="B70" s="98">
        <v>1.1957095688324914E-2</v>
      </c>
      <c r="C70" s="98">
        <v>1.2899073866275064E-2</v>
      </c>
      <c r="D70" s="98">
        <v>1.7034549130055286E-2</v>
      </c>
      <c r="E70" s="98">
        <v>2.5085602200140292E-2</v>
      </c>
      <c r="F70" s="98">
        <v>3.6419869099910837E-2</v>
      </c>
      <c r="G70" s="98">
        <v>5.3322320648799985E-2</v>
      </c>
      <c r="H70" s="98">
        <v>7.268235547237456E-2</v>
      </c>
      <c r="I70" s="98">
        <v>0.15327477856923447</v>
      </c>
      <c r="J70" s="98">
        <v>0.37556263773634058</v>
      </c>
      <c r="K70" s="98">
        <v>0.64212487999841095</v>
      </c>
      <c r="L70" s="98">
        <v>1.0449629282861754</v>
      </c>
      <c r="M70" s="98">
        <v>0.99906473111473282</v>
      </c>
      <c r="N70" s="98">
        <v>1.3487598223487995</v>
      </c>
      <c r="O70" s="98">
        <v>1.4801277234453236</v>
      </c>
      <c r="P70" s="98">
        <v>1.4543226151941941</v>
      </c>
      <c r="Q70" s="98">
        <v>1.505696160691141</v>
      </c>
      <c r="R70" s="98">
        <v>1.5709493626805915</v>
      </c>
      <c r="S70" s="98">
        <v>1.719242277330882</v>
      </c>
      <c r="T70" s="98">
        <v>1.8434305207737778</v>
      </c>
      <c r="U70" s="98">
        <v>1.8484005215377231</v>
      </c>
      <c r="V70" s="98">
        <v>1.7570264120266759</v>
      </c>
      <c r="W70" s="98">
        <v>1.7745696353261149</v>
      </c>
      <c r="DA70" s="63" t="s">
        <v>2139</v>
      </c>
    </row>
    <row r="71" spans="1:105" ht="12" customHeight="1" x14ac:dyDescent="0.25">
      <c r="A71" s="100" t="s">
        <v>217</v>
      </c>
      <c r="B71" s="101">
        <v>1.1957095688324914E-2</v>
      </c>
      <c r="C71" s="101">
        <v>1.2899073866275064E-2</v>
      </c>
      <c r="D71" s="101">
        <v>1.7034549130055286E-2</v>
      </c>
      <c r="E71" s="101">
        <v>2.5085602200140292E-2</v>
      </c>
      <c r="F71" s="101">
        <v>3.6419869099910837E-2</v>
      </c>
      <c r="G71" s="101">
        <v>5.3322320648799985E-2</v>
      </c>
      <c r="H71" s="101">
        <v>7.268235547237456E-2</v>
      </c>
      <c r="I71" s="101">
        <v>0.15327477856923447</v>
      </c>
      <c r="J71" s="101">
        <v>0.37556263773634058</v>
      </c>
      <c r="K71" s="101">
        <v>0.64212487999841095</v>
      </c>
      <c r="L71" s="101">
        <v>1.0449629282861754</v>
      </c>
      <c r="M71" s="101">
        <v>0.99906473111473282</v>
      </c>
      <c r="N71" s="101">
        <v>1.3487598223487995</v>
      </c>
      <c r="O71" s="101">
        <v>1.4801277234453236</v>
      </c>
      <c r="P71" s="101">
        <v>1.4543226151941941</v>
      </c>
      <c r="Q71" s="101">
        <v>1.505696160691141</v>
      </c>
      <c r="R71" s="101">
        <v>1.5709493626805915</v>
      </c>
      <c r="S71" s="101">
        <v>1.719242277330882</v>
      </c>
      <c r="T71" s="101">
        <v>1.8434305207737778</v>
      </c>
      <c r="U71" s="101">
        <v>1.8484005215377231</v>
      </c>
      <c r="V71" s="101">
        <v>1.7570264120266759</v>
      </c>
      <c r="W71" s="101">
        <v>1.7745696353261149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20.335144421096878</v>
      </c>
      <c r="C77" s="122">
        <v>21.216798976041595</v>
      </c>
      <c r="D77" s="122">
        <v>21.594672827852254</v>
      </c>
      <c r="E77" s="122">
        <v>24.064610310461802</v>
      </c>
      <c r="F77" s="122">
        <v>26.362135009357619</v>
      </c>
      <c r="G77" s="122">
        <v>25.267249769904332</v>
      </c>
      <c r="H77" s="122">
        <v>26.212657930256785</v>
      </c>
      <c r="I77" s="122">
        <v>26.228276795315413</v>
      </c>
      <c r="J77" s="122">
        <v>27.285528027674879</v>
      </c>
      <c r="K77" s="122">
        <v>27.124830932039455</v>
      </c>
      <c r="L77" s="122">
        <v>29.735634012644663</v>
      </c>
      <c r="M77" s="122">
        <v>30.015866982894778</v>
      </c>
      <c r="N77" s="122">
        <v>29.88136203529665</v>
      </c>
      <c r="O77" s="122">
        <v>30.214218497696248</v>
      </c>
      <c r="P77" s="122">
        <v>30.344945404159951</v>
      </c>
      <c r="Q77" s="122">
        <v>30.573209700000099</v>
      </c>
      <c r="R77" s="122">
        <v>31.007031000000051</v>
      </c>
      <c r="S77" s="122">
        <v>32.688516300000018</v>
      </c>
      <c r="T77" s="122">
        <v>33.824709600000119</v>
      </c>
      <c r="U77" s="122">
        <v>33.900669000000065</v>
      </c>
      <c r="V77" s="122">
        <v>33.809057700000061</v>
      </c>
      <c r="W77" s="122">
        <v>34.109248800000067</v>
      </c>
      <c r="DA77" s="130" t="s">
        <v>2146</v>
      </c>
    </row>
    <row r="78" spans="1:105" ht="12" customHeight="1" x14ac:dyDescent="0.25">
      <c r="A78" s="97" t="s">
        <v>192</v>
      </c>
      <c r="B78" s="98">
        <v>20.335144421096878</v>
      </c>
      <c r="C78" s="98">
        <v>21.216798976041595</v>
      </c>
      <c r="D78" s="98">
        <v>21.594672827852254</v>
      </c>
      <c r="E78" s="98">
        <v>24.064610310461802</v>
      </c>
      <c r="F78" s="98">
        <v>26.362135009357619</v>
      </c>
      <c r="G78" s="98">
        <v>25.267249769904332</v>
      </c>
      <c r="H78" s="98">
        <v>26.212657930256785</v>
      </c>
      <c r="I78" s="98">
        <v>26.228276795315413</v>
      </c>
      <c r="J78" s="98">
        <v>27.285528027674879</v>
      </c>
      <c r="K78" s="98">
        <v>27.124830932039455</v>
      </c>
      <c r="L78" s="98">
        <v>29.735634012644663</v>
      </c>
      <c r="M78" s="98">
        <v>30.015866982894778</v>
      </c>
      <c r="N78" s="98">
        <v>29.88136203529665</v>
      </c>
      <c r="O78" s="98">
        <v>30.214218497696248</v>
      </c>
      <c r="P78" s="98">
        <v>30.344945404159951</v>
      </c>
      <c r="Q78" s="98">
        <v>30.573209700000099</v>
      </c>
      <c r="R78" s="98">
        <v>31.007031000000051</v>
      </c>
      <c r="S78" s="98">
        <v>32.688516300000018</v>
      </c>
      <c r="T78" s="98">
        <v>33.824709600000119</v>
      </c>
      <c r="U78" s="98">
        <v>33.900669000000065</v>
      </c>
      <c r="V78" s="98">
        <v>33.809057700000061</v>
      </c>
      <c r="W78" s="98">
        <v>34.109248800000067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9.7312366033711462E-2</v>
      </c>
      <c r="C81" s="117">
        <f t="shared" si="28"/>
        <v>9.5101104881021609E-2</v>
      </c>
      <c r="D81" s="117">
        <f t="shared" si="28"/>
        <v>9.6379242284856864E-2</v>
      </c>
      <c r="E81" s="117">
        <f t="shared" si="28"/>
        <v>9.5037845332413481E-2</v>
      </c>
      <c r="F81" s="117">
        <f t="shared" si="28"/>
        <v>9.5537475585236967E-2</v>
      </c>
      <c r="G81" s="117">
        <f t="shared" si="28"/>
        <v>0.10286096264722784</v>
      </c>
      <c r="H81" s="117">
        <f t="shared" si="28"/>
        <v>0.11200804696641753</v>
      </c>
      <c r="I81" s="117">
        <f t="shared" si="28"/>
        <v>0.13396856748594277</v>
      </c>
      <c r="J81" s="117">
        <f t="shared" si="28"/>
        <v>0.14064976514992003</v>
      </c>
      <c r="K81" s="117">
        <f t="shared" si="28"/>
        <v>0.14809555518866321</v>
      </c>
      <c r="L81" s="117">
        <f t="shared" si="28"/>
        <v>0.15570910606036489</v>
      </c>
      <c r="M81" s="117">
        <f t="shared" si="28"/>
        <v>0.16785645599472321</v>
      </c>
      <c r="N81" s="117">
        <f t="shared" si="28"/>
        <v>0.18473449984451956</v>
      </c>
      <c r="O81" s="117">
        <f t="shared" si="28"/>
        <v>0.2405965623708505</v>
      </c>
      <c r="P81" s="117">
        <f t="shared" si="28"/>
        <v>0.26307038433809965</v>
      </c>
      <c r="Q81" s="117">
        <f t="shared" si="28"/>
        <v>0.27859143954802551</v>
      </c>
      <c r="R81" s="117">
        <f t="shared" ref="R81:V81" si="29">R82+R85+R87+R100</f>
        <v>0.36591824847409238</v>
      </c>
      <c r="S81" s="117">
        <f t="shared" si="29"/>
        <v>0.35337954538127425</v>
      </c>
      <c r="T81" s="117">
        <f t="shared" si="29"/>
        <v>0.34013095398720072</v>
      </c>
      <c r="U81" s="117">
        <f t="shared" si="29"/>
        <v>0.28895428326613204</v>
      </c>
      <c r="V81" s="117">
        <f t="shared" si="29"/>
        <v>0.26325588693846463</v>
      </c>
      <c r="W81" s="117">
        <f t="shared" ref="W81" si="30">W82+W85+W87+W100</f>
        <v>0.23044729791090068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8.0580814024472133E-2</v>
      </c>
      <c r="C87" s="122">
        <v>7.9375211719959093E-2</v>
      </c>
      <c r="D87" s="122">
        <v>8.1339898341426548E-2</v>
      </c>
      <c r="E87" s="122">
        <v>8.0703389309048551E-2</v>
      </c>
      <c r="F87" s="122">
        <v>8.1635581175608665E-2</v>
      </c>
      <c r="G87" s="122">
        <v>8.7655137215886497E-2</v>
      </c>
      <c r="H87" s="122">
        <v>9.5338809057451679E-2</v>
      </c>
      <c r="I87" s="122">
        <v>0.11462748347548769</v>
      </c>
      <c r="J87" s="122">
        <v>0.12055280712447125</v>
      </c>
      <c r="K87" s="122">
        <v>0.12689253126694716</v>
      </c>
      <c r="L87" s="122">
        <v>0.1316242979864258</v>
      </c>
      <c r="M87" s="122">
        <v>0.13961433413594418</v>
      </c>
      <c r="N87" s="122">
        <v>0.15116615602486319</v>
      </c>
      <c r="O87" s="122">
        <v>0.2016482898480938</v>
      </c>
      <c r="P87" s="122">
        <v>0.22110669240799785</v>
      </c>
      <c r="Q87" s="122">
        <v>0.23392053374350494</v>
      </c>
      <c r="R87" s="122">
        <v>0.30899437247528483</v>
      </c>
      <c r="S87" s="122">
        <v>0.29948475273247216</v>
      </c>
      <c r="T87" s="122">
        <v>0.28784032365353085</v>
      </c>
      <c r="U87" s="122">
        <v>0.24353855769916397</v>
      </c>
      <c r="V87" s="122">
        <v>0.21945041582488442</v>
      </c>
      <c r="W87" s="122">
        <v>0.19306767471699812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8.0580814024472133E-2</v>
      </c>
      <c r="C92" s="101">
        <v>7.9375211719959093E-2</v>
      </c>
      <c r="D92" s="101">
        <v>8.1339898341426548E-2</v>
      </c>
      <c r="E92" s="101">
        <v>8.0703389309048551E-2</v>
      </c>
      <c r="F92" s="101">
        <v>8.1635581175608665E-2</v>
      </c>
      <c r="G92" s="101">
        <v>8.7655137215886497E-2</v>
      </c>
      <c r="H92" s="101">
        <v>9.5338809057451679E-2</v>
      </c>
      <c r="I92" s="101">
        <v>0.11462748347548769</v>
      </c>
      <c r="J92" s="101">
        <v>0.12055280712447125</v>
      </c>
      <c r="K92" s="101">
        <v>0.12689253126694716</v>
      </c>
      <c r="L92" s="101">
        <v>0.1316242979864258</v>
      </c>
      <c r="M92" s="101">
        <v>0.13961433413594418</v>
      </c>
      <c r="N92" s="101">
        <v>0.15116615602486319</v>
      </c>
      <c r="O92" s="101">
        <v>0.2016482898480938</v>
      </c>
      <c r="P92" s="101">
        <v>0.22110669240799785</v>
      </c>
      <c r="Q92" s="101">
        <v>0.23392053374350494</v>
      </c>
      <c r="R92" s="101">
        <v>0.30899437247528483</v>
      </c>
      <c r="S92" s="101">
        <v>0.29948475273247216</v>
      </c>
      <c r="T92" s="101">
        <v>0.28784032365353085</v>
      </c>
      <c r="U92" s="101">
        <v>0.24353855769916397</v>
      </c>
      <c r="V92" s="101">
        <v>0.21945041582488442</v>
      </c>
      <c r="W92" s="101">
        <v>0.19306767471699812</v>
      </c>
      <c r="DA92" s="131" t="s">
        <v>2160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2161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1.6731552009239328E-2</v>
      </c>
      <c r="C100" s="122">
        <v>1.5725893161062515E-2</v>
      </c>
      <c r="D100" s="122">
        <v>1.5039343943430318E-2</v>
      </c>
      <c r="E100" s="122">
        <v>1.433445602336493E-2</v>
      </c>
      <c r="F100" s="122">
        <v>1.3901894409628303E-2</v>
      </c>
      <c r="G100" s="122">
        <v>1.5205825431341347E-2</v>
      </c>
      <c r="H100" s="122">
        <v>1.666923790896585E-2</v>
      </c>
      <c r="I100" s="122">
        <v>1.9341084010455079E-2</v>
      </c>
      <c r="J100" s="122">
        <v>2.009695802544878E-2</v>
      </c>
      <c r="K100" s="122">
        <v>2.1203023921716045E-2</v>
      </c>
      <c r="L100" s="122">
        <v>2.408480807393908E-2</v>
      </c>
      <c r="M100" s="122">
        <v>2.8242121858779036E-2</v>
      </c>
      <c r="N100" s="122">
        <v>3.3568343819656385E-2</v>
      </c>
      <c r="O100" s="122">
        <v>3.8948272522756705E-2</v>
      </c>
      <c r="P100" s="122">
        <v>4.1963691930101778E-2</v>
      </c>
      <c r="Q100" s="122">
        <v>4.4670905804520558E-2</v>
      </c>
      <c r="R100" s="122">
        <v>5.6923875998807563E-2</v>
      </c>
      <c r="S100" s="122">
        <v>5.3894792648802071E-2</v>
      </c>
      <c r="T100" s="122">
        <v>5.229063033366986E-2</v>
      </c>
      <c r="U100" s="122">
        <v>4.5415725566968067E-2</v>
      </c>
      <c r="V100" s="122">
        <v>4.3805471113580213E-2</v>
      </c>
      <c r="W100" s="122">
        <v>3.7379623193902561E-2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1.6731552009239328E-2</v>
      </c>
      <c r="C102" s="98">
        <v>1.5725893161062515E-2</v>
      </c>
      <c r="D102" s="98">
        <v>1.5039343943430318E-2</v>
      </c>
      <c r="E102" s="98">
        <v>1.433445602336493E-2</v>
      </c>
      <c r="F102" s="98">
        <v>1.3901894409628303E-2</v>
      </c>
      <c r="G102" s="98">
        <v>1.5205825431341347E-2</v>
      </c>
      <c r="H102" s="98">
        <v>1.666923790896585E-2</v>
      </c>
      <c r="I102" s="98">
        <v>1.9341084010455079E-2</v>
      </c>
      <c r="J102" s="98">
        <v>2.009695802544878E-2</v>
      </c>
      <c r="K102" s="98">
        <v>2.1203023921716045E-2</v>
      </c>
      <c r="L102" s="98">
        <v>2.408480807393908E-2</v>
      </c>
      <c r="M102" s="98">
        <v>2.8242121858779036E-2</v>
      </c>
      <c r="N102" s="98">
        <v>3.3568343819656385E-2</v>
      </c>
      <c r="O102" s="98">
        <v>3.8948272522756705E-2</v>
      </c>
      <c r="P102" s="98">
        <v>4.1963691930101778E-2</v>
      </c>
      <c r="Q102" s="98">
        <v>4.4670905804520558E-2</v>
      </c>
      <c r="R102" s="98">
        <v>5.6923875998807563E-2</v>
      </c>
      <c r="S102" s="98">
        <v>5.3894792648802071E-2</v>
      </c>
      <c r="T102" s="98">
        <v>5.229063033366986E-2</v>
      </c>
      <c r="U102" s="98">
        <v>4.5415725566968067E-2</v>
      </c>
      <c r="V102" s="98">
        <v>4.3805471113580213E-2</v>
      </c>
      <c r="W102" s="98">
        <v>3.7379623193902561E-2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2205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5.9304975920195381E-2</v>
      </c>
      <c r="C143" s="117">
        <f t="shared" si="49"/>
        <v>6.9525840385829166E-2</v>
      </c>
      <c r="D143" s="117">
        <f t="shared" si="49"/>
        <v>0.12472535832711799</v>
      </c>
      <c r="E143" s="117">
        <f t="shared" si="49"/>
        <v>0.20899265997497293</v>
      </c>
      <c r="F143" s="117">
        <f t="shared" si="49"/>
        <v>0.30477611528955073</v>
      </c>
      <c r="G143" s="117">
        <f t="shared" si="49"/>
        <v>0.43732557510016656</v>
      </c>
      <c r="H143" s="117">
        <f t="shared" si="49"/>
        <v>0.56773068568499085</v>
      </c>
      <c r="I143" s="117">
        <f t="shared" si="49"/>
        <v>0.72575811683683455</v>
      </c>
      <c r="J143" s="117">
        <f t="shared" si="49"/>
        <v>0.83101033643237465</v>
      </c>
      <c r="K143" s="117">
        <f t="shared" si="49"/>
        <v>0.92200699434130351</v>
      </c>
      <c r="L143" s="117">
        <f t="shared" si="49"/>
        <v>1.0533706627013151</v>
      </c>
      <c r="M143" s="117">
        <f t="shared" si="49"/>
        <v>1.2611946508533267</v>
      </c>
      <c r="N143" s="117">
        <f t="shared" si="49"/>
        <v>1.289003519133272</v>
      </c>
      <c r="O143" s="117">
        <f t="shared" si="49"/>
        <v>1.6194250854363155</v>
      </c>
      <c r="P143" s="117">
        <f t="shared" si="49"/>
        <v>1.7344495989305375</v>
      </c>
      <c r="Q143" s="117">
        <f t="shared" si="49"/>
        <v>1.8914910846354025</v>
      </c>
      <c r="R143" s="117">
        <f t="shared" ref="R143:V143" si="50">R144+R146+R148+R157</f>
        <v>2.9058371821010662</v>
      </c>
      <c r="S143" s="117">
        <f t="shared" si="50"/>
        <v>3.5401900979331575</v>
      </c>
      <c r="T143" s="117">
        <f t="shared" si="50"/>
        <v>4.2052103837410542</v>
      </c>
      <c r="U143" s="117">
        <f t="shared" si="50"/>
        <v>4.513197991350693</v>
      </c>
      <c r="V143" s="117">
        <f t="shared" si="50"/>
        <v>5.5869268202157967</v>
      </c>
      <c r="W143" s="117">
        <f t="shared" ref="W143" si="51">W144+W146+W148+W157</f>
        <v>5.3348906784586081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5.7110674017344321E-2</v>
      </c>
      <c r="C148" s="122">
        <v>6.6976271143717625E-2</v>
      </c>
      <c r="D148" s="122">
        <v>0.12075187146119075</v>
      </c>
      <c r="E148" s="122">
        <v>0.20213300132119996</v>
      </c>
      <c r="F148" s="122">
        <v>0.29415228579889008</v>
      </c>
      <c r="G148" s="122">
        <v>0.42153082602387792</v>
      </c>
      <c r="H148" s="122">
        <v>0.54685830175540662</v>
      </c>
      <c r="I148" s="122">
        <v>0.69943387490622233</v>
      </c>
      <c r="J148" s="122">
        <v>0.80166344027677239</v>
      </c>
      <c r="K148" s="122">
        <v>0.89107776399035166</v>
      </c>
      <c r="L148" s="122">
        <v>1.0178922758460776</v>
      </c>
      <c r="M148" s="122">
        <v>1.2184166352573675</v>
      </c>
      <c r="N148" s="122">
        <v>1.2386504945221253</v>
      </c>
      <c r="O148" s="122">
        <v>1.5608790336230423</v>
      </c>
      <c r="P148" s="122">
        <v>1.6699522650149665</v>
      </c>
      <c r="Q148" s="122">
        <v>1.8217284303601424</v>
      </c>
      <c r="R148" s="122">
        <v>2.8044952877058433</v>
      </c>
      <c r="S148" s="122">
        <v>3.4192951849723254</v>
      </c>
      <c r="T148" s="122">
        <v>4.0643430138777781</v>
      </c>
      <c r="U148" s="122">
        <v>4.3585672358898533</v>
      </c>
      <c r="V148" s="122">
        <v>5.3968203783443496</v>
      </c>
      <c r="W148" s="122">
        <v>5.1499215925520296</v>
      </c>
      <c r="DA148" s="130" t="s">
        <v>2213</v>
      </c>
    </row>
    <row r="149" spans="1:105" ht="12" customHeight="1" x14ac:dyDescent="0.25">
      <c r="A149" s="97" t="s">
        <v>124</v>
      </c>
      <c r="B149" s="98">
        <v>5.7110674017344321E-2</v>
      </c>
      <c r="C149" s="98">
        <v>6.6976271143717625E-2</v>
      </c>
      <c r="D149" s="98">
        <v>0.12075187146119075</v>
      </c>
      <c r="E149" s="98">
        <v>0.20213300132119996</v>
      </c>
      <c r="F149" s="98">
        <v>0.29415228579889008</v>
      </c>
      <c r="G149" s="98">
        <v>0.42153082602387792</v>
      </c>
      <c r="H149" s="98">
        <v>0.54685830175540662</v>
      </c>
      <c r="I149" s="98">
        <v>0.6984069037879157</v>
      </c>
      <c r="J149" s="98">
        <v>0.79962597151394477</v>
      </c>
      <c r="K149" s="98">
        <v>0.88799362148121119</v>
      </c>
      <c r="L149" s="98">
        <v>1.0137409584330914</v>
      </c>
      <c r="M149" s="98">
        <v>1.2133918199650298</v>
      </c>
      <c r="N149" s="98">
        <v>1.2339348431247694</v>
      </c>
      <c r="O149" s="98">
        <v>1.5540013531917334</v>
      </c>
      <c r="P149" s="98">
        <v>1.6637696462238818</v>
      </c>
      <c r="Q149" s="98">
        <v>1.8162988980486792</v>
      </c>
      <c r="R149" s="98">
        <v>2.7886919704078341</v>
      </c>
      <c r="S149" s="98">
        <v>3.4008149116456261</v>
      </c>
      <c r="T149" s="98">
        <v>4.0417055394474257</v>
      </c>
      <c r="U149" s="98">
        <v>4.3359725347877784</v>
      </c>
      <c r="V149" s="98">
        <v>5.366973598540711</v>
      </c>
      <c r="W149" s="98">
        <v>5.1236266786791358</v>
      </c>
      <c r="DA149" s="63" t="s">
        <v>2214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1.0269711183066258E-3</v>
      </c>
      <c r="J150" s="98">
        <v>2.037468762827655E-3</v>
      </c>
      <c r="K150" s="98">
        <v>3.0841425091404496E-3</v>
      </c>
      <c r="L150" s="98">
        <v>4.1513174129860896E-3</v>
      </c>
      <c r="M150" s="98">
        <v>5.0248152923378104E-3</v>
      </c>
      <c r="N150" s="98">
        <v>4.715651397355948E-3</v>
      </c>
      <c r="O150" s="98">
        <v>6.8776804313089813E-3</v>
      </c>
      <c r="P150" s="98">
        <v>6.1826187910847133E-3</v>
      </c>
      <c r="Q150" s="98">
        <v>5.4295323114632518E-3</v>
      </c>
      <c r="R150" s="98">
        <v>1.5803317298009139E-2</v>
      </c>
      <c r="S150" s="98">
        <v>1.8480273326699326E-2</v>
      </c>
      <c r="T150" s="98">
        <v>2.2637474430351918E-2</v>
      </c>
      <c r="U150" s="98">
        <v>2.2594701102075201E-2</v>
      </c>
      <c r="V150" s="98">
        <v>2.9846779803638843E-2</v>
      </c>
      <c r="W150" s="98">
        <v>2.6294913872893802E-2</v>
      </c>
      <c r="DA150" s="63" t="s">
        <v>2215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1.0269711183066258E-3</v>
      </c>
      <c r="J151" s="101">
        <v>2.037468762827655E-3</v>
      </c>
      <c r="K151" s="101">
        <v>3.0841425091404496E-3</v>
      </c>
      <c r="L151" s="101">
        <v>4.1513174129860896E-3</v>
      </c>
      <c r="M151" s="101">
        <v>5.0248152923378104E-3</v>
      </c>
      <c r="N151" s="101">
        <v>4.715651397355948E-3</v>
      </c>
      <c r="O151" s="101">
        <v>6.8776804313089813E-3</v>
      </c>
      <c r="P151" s="101">
        <v>6.1826187910847133E-3</v>
      </c>
      <c r="Q151" s="101">
        <v>5.4295323114632518E-3</v>
      </c>
      <c r="R151" s="101">
        <v>1.5803317298009139E-2</v>
      </c>
      <c r="S151" s="101">
        <v>1.8480273326699326E-2</v>
      </c>
      <c r="T151" s="101">
        <v>2.2637474430351918E-2</v>
      </c>
      <c r="U151" s="101">
        <v>2.2594701102075201E-2</v>
      </c>
      <c r="V151" s="101">
        <v>2.9846779803638843E-2</v>
      </c>
      <c r="W151" s="101">
        <v>2.6294913872893802E-2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2.19430190285106E-3</v>
      </c>
      <c r="C157" s="122">
        <v>2.5495692421115472E-3</v>
      </c>
      <c r="D157" s="122">
        <v>3.9734868659272483E-3</v>
      </c>
      <c r="E157" s="122">
        <v>6.8596586537729735E-3</v>
      </c>
      <c r="F157" s="122">
        <v>1.0623829490660651E-2</v>
      </c>
      <c r="G157" s="122">
        <v>1.5794749076288615E-2</v>
      </c>
      <c r="H157" s="122">
        <v>2.0872383929584192E-2</v>
      </c>
      <c r="I157" s="122">
        <v>2.6324241930612259E-2</v>
      </c>
      <c r="J157" s="122">
        <v>2.9346896155602219E-2</v>
      </c>
      <c r="K157" s="122">
        <v>3.0929230350951822E-2</v>
      </c>
      <c r="L157" s="122">
        <v>3.5478386855237548E-2</v>
      </c>
      <c r="M157" s="122">
        <v>4.2778015595959257E-2</v>
      </c>
      <c r="N157" s="122">
        <v>5.0353024611146747E-2</v>
      </c>
      <c r="O157" s="122">
        <v>5.8546051813273256E-2</v>
      </c>
      <c r="P157" s="122">
        <v>6.4497333915570929E-2</v>
      </c>
      <c r="Q157" s="122">
        <v>6.9762654275259989E-2</v>
      </c>
      <c r="R157" s="122">
        <v>0.10134189439522281</v>
      </c>
      <c r="S157" s="122">
        <v>0.12089491296083189</v>
      </c>
      <c r="T157" s="122">
        <v>0.14086736986327572</v>
      </c>
      <c r="U157" s="122">
        <v>0.15463075546083987</v>
      </c>
      <c r="V157" s="122">
        <v>0.19010644187144723</v>
      </c>
      <c r="W157" s="122">
        <v>0.18496908590657857</v>
      </c>
      <c r="DA157" s="130" t="s">
        <v>2222</v>
      </c>
    </row>
    <row r="158" spans="1:105" ht="12" customHeight="1" x14ac:dyDescent="0.25">
      <c r="A158" s="97" t="s">
        <v>50</v>
      </c>
      <c r="B158" s="98">
        <v>2.19430190285106E-3</v>
      </c>
      <c r="C158" s="98">
        <v>2.5495692421115472E-3</v>
      </c>
      <c r="D158" s="98">
        <v>3.9734868659272483E-3</v>
      </c>
      <c r="E158" s="98">
        <v>6.8596586537729735E-3</v>
      </c>
      <c r="F158" s="98">
        <v>1.0623829490660651E-2</v>
      </c>
      <c r="G158" s="98">
        <v>1.5794749076288615E-2</v>
      </c>
      <c r="H158" s="98">
        <v>2.0872383929584192E-2</v>
      </c>
      <c r="I158" s="98">
        <v>2.6324241930612259E-2</v>
      </c>
      <c r="J158" s="98">
        <v>2.9346896155602219E-2</v>
      </c>
      <c r="K158" s="98">
        <v>3.0929230350951822E-2</v>
      </c>
      <c r="L158" s="98">
        <v>3.5478386855237548E-2</v>
      </c>
      <c r="M158" s="98">
        <v>4.2778015595959257E-2</v>
      </c>
      <c r="N158" s="98">
        <v>5.0353024611146747E-2</v>
      </c>
      <c r="O158" s="98">
        <v>5.8546051813273256E-2</v>
      </c>
      <c r="P158" s="98">
        <v>6.4497333915570929E-2</v>
      </c>
      <c r="Q158" s="98">
        <v>6.9762654275259989E-2</v>
      </c>
      <c r="R158" s="98">
        <v>0.10134189439522281</v>
      </c>
      <c r="S158" s="98">
        <v>0.12089491296083189</v>
      </c>
      <c r="T158" s="98">
        <v>0.14086736986327572</v>
      </c>
      <c r="U158" s="98">
        <v>0.15463075546083987</v>
      </c>
      <c r="V158" s="98">
        <v>0.19010644187144723</v>
      </c>
      <c r="W158" s="98">
        <v>0.18496908590657857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5.2805766652472181</v>
      </c>
      <c r="C161" s="117">
        <f t="shared" si="54"/>
        <v>5.2593719516517492</v>
      </c>
      <c r="D161" s="117">
        <f t="shared" si="54"/>
        <v>5.3309755535450494</v>
      </c>
      <c r="E161" s="117">
        <f t="shared" si="54"/>
        <v>5.6469784028915768</v>
      </c>
      <c r="F161" s="117">
        <f t="shared" si="54"/>
        <v>5.9990287544400029</v>
      </c>
      <c r="G161" s="117">
        <f t="shared" si="54"/>
        <v>6.3284772228862032</v>
      </c>
      <c r="H161" s="117">
        <f t="shared" si="54"/>
        <v>6.6563514008683189</v>
      </c>
      <c r="I161" s="117">
        <f t="shared" si="54"/>
        <v>6.7077645970549282</v>
      </c>
      <c r="J161" s="117">
        <f t="shared" si="54"/>
        <v>6.5522012647177466</v>
      </c>
      <c r="K161" s="117">
        <f t="shared" si="54"/>
        <v>6.4090222091445517</v>
      </c>
      <c r="L161" s="117">
        <f t="shared" si="54"/>
        <v>6.5724947007643246</v>
      </c>
      <c r="M161" s="117">
        <f t="shared" si="54"/>
        <v>7.1487038002447534</v>
      </c>
      <c r="N161" s="117">
        <f t="shared" si="54"/>
        <v>6.6212359225929154</v>
      </c>
      <c r="O161" s="117">
        <f t="shared" si="54"/>
        <v>7.2992942698480139</v>
      </c>
      <c r="P161" s="117">
        <f t="shared" si="54"/>
        <v>6.7347580828625251</v>
      </c>
      <c r="Q161" s="117">
        <f t="shared" si="54"/>
        <v>6.3468831657346438</v>
      </c>
      <c r="R161" s="117">
        <f t="shared" ref="R161:V161" si="55">R162+R164+R166+R175</f>
        <v>8.4858620672746898</v>
      </c>
      <c r="S161" s="117">
        <f t="shared" si="55"/>
        <v>9.4513077477719492</v>
      </c>
      <c r="T161" s="117">
        <f t="shared" si="55"/>
        <v>10.365147577062553</v>
      </c>
      <c r="U161" s="117">
        <f t="shared" si="55"/>
        <v>10.075276717257097</v>
      </c>
      <c r="V161" s="117">
        <f t="shared" si="55"/>
        <v>11.382506170271412</v>
      </c>
      <c r="W161" s="117">
        <f t="shared" ref="W161" si="56">W162+W164+W166+W175</f>
        <v>9.9343130378152118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5.0826780623838381</v>
      </c>
      <c r="C166" s="122">
        <v>5.0669636006847769</v>
      </c>
      <c r="D166" s="122">
        <v>5.1412971832500514</v>
      </c>
      <c r="E166" s="122">
        <v>5.4465628188712722</v>
      </c>
      <c r="F166" s="122">
        <v>5.7846640259498567</v>
      </c>
      <c r="G166" s="122">
        <v>6.0984981661953261</v>
      </c>
      <c r="H166" s="122">
        <v>6.4117839250661008</v>
      </c>
      <c r="I166" s="122">
        <v>6.4637443791705635</v>
      </c>
      <c r="J166" s="122">
        <v>6.3170437333735681</v>
      </c>
      <c r="K166" s="122">
        <v>6.1878552123990849</v>
      </c>
      <c r="L166" s="122">
        <v>6.3436717674623742</v>
      </c>
      <c r="M166" s="122">
        <v>6.8987207700968272</v>
      </c>
      <c r="N166" s="122">
        <v>6.3604949669396671</v>
      </c>
      <c r="O166" s="122">
        <v>7.0349304560255712</v>
      </c>
      <c r="P166" s="122">
        <v>6.4834242611435613</v>
      </c>
      <c r="Q166" s="122">
        <v>6.1081539083026843</v>
      </c>
      <c r="R166" s="122">
        <v>8.1798211766865894</v>
      </c>
      <c r="S166" s="122">
        <v>9.1209858572536557</v>
      </c>
      <c r="T166" s="122">
        <v>10.008902282888267</v>
      </c>
      <c r="U166" s="122">
        <v>9.728590394271281</v>
      </c>
      <c r="V166" s="122">
        <v>10.996005934973647</v>
      </c>
      <c r="W166" s="122">
        <v>9.5947909507129854</v>
      </c>
      <c r="DA166" s="130" t="s">
        <v>2230</v>
      </c>
    </row>
    <row r="167" spans="1:105" ht="12" customHeight="1" x14ac:dyDescent="0.25">
      <c r="A167" s="97" t="s">
        <v>124</v>
      </c>
      <c r="B167" s="98">
        <v>5.082067649543407</v>
      </c>
      <c r="C167" s="98">
        <v>5.0663694890419322</v>
      </c>
      <c r="D167" s="98">
        <v>5.1407199391387151</v>
      </c>
      <c r="E167" s="98">
        <v>5.4460009157454135</v>
      </c>
      <c r="F167" s="98">
        <v>5.7830798974771946</v>
      </c>
      <c r="G167" s="98">
        <v>6.0969423384718038</v>
      </c>
      <c r="H167" s="98">
        <v>6.4086897998171519</v>
      </c>
      <c r="I167" s="98">
        <v>6.4585600739751943</v>
      </c>
      <c r="J167" s="98">
        <v>6.3057727282449898</v>
      </c>
      <c r="K167" s="98">
        <v>6.1692524629331071</v>
      </c>
      <c r="L167" s="98">
        <v>6.31655311772613</v>
      </c>
      <c r="M167" s="98">
        <v>6.8630507464898249</v>
      </c>
      <c r="N167" s="98">
        <v>6.3255417543592865</v>
      </c>
      <c r="O167" s="98">
        <v>6.9913910393046805</v>
      </c>
      <c r="P167" s="98">
        <v>6.4413823441268976</v>
      </c>
      <c r="Q167" s="98">
        <v>6.0715527910907774</v>
      </c>
      <c r="R167" s="98">
        <v>8.1206209618901077</v>
      </c>
      <c r="S167" s="98">
        <v>9.0561911414580987</v>
      </c>
      <c r="T167" s="98">
        <v>9.9366900705991146</v>
      </c>
      <c r="U167" s="98">
        <v>9.6626686680003928</v>
      </c>
      <c r="V167" s="98">
        <v>10.914871490547503</v>
      </c>
      <c r="W167" s="98">
        <v>9.5289113229869749</v>
      </c>
      <c r="DA167" s="63" t="s">
        <v>2231</v>
      </c>
    </row>
    <row r="168" spans="1:105" ht="12" customHeight="1" x14ac:dyDescent="0.25">
      <c r="A168" s="97" t="s">
        <v>123</v>
      </c>
      <c r="B168" s="98">
        <v>6.1041284043093379E-4</v>
      </c>
      <c r="C168" s="98">
        <v>5.9411164284469407E-4</v>
      </c>
      <c r="D168" s="98">
        <v>5.7724411133646292E-4</v>
      </c>
      <c r="E168" s="98">
        <v>5.6190312585885187E-4</v>
      </c>
      <c r="F168" s="98">
        <v>1.5841284726620447E-3</v>
      </c>
      <c r="G168" s="98">
        <v>1.5558277235221095E-3</v>
      </c>
      <c r="H168" s="98">
        <v>3.0941252489484917E-3</v>
      </c>
      <c r="I168" s="98">
        <v>5.184305195369639E-3</v>
      </c>
      <c r="J168" s="98">
        <v>1.1271005128578421E-2</v>
      </c>
      <c r="K168" s="98">
        <v>1.8602749465977338E-2</v>
      </c>
      <c r="L168" s="98">
        <v>2.7118649736244414E-2</v>
      </c>
      <c r="M168" s="98">
        <v>3.5670023607002249E-2</v>
      </c>
      <c r="N168" s="98">
        <v>3.4953212580380623E-2</v>
      </c>
      <c r="O168" s="98">
        <v>4.3539416720890609E-2</v>
      </c>
      <c r="P168" s="98">
        <v>4.2041917016663613E-2</v>
      </c>
      <c r="Q168" s="98">
        <v>3.6601117211907182E-2</v>
      </c>
      <c r="R168" s="98">
        <v>5.9200214796481798E-2</v>
      </c>
      <c r="S168" s="98">
        <v>6.4794715795556262E-2</v>
      </c>
      <c r="T168" s="98">
        <v>7.2212212289151936E-2</v>
      </c>
      <c r="U168" s="98">
        <v>6.5921726270888895E-2</v>
      </c>
      <c r="V168" s="98">
        <v>8.1134444426144495E-2</v>
      </c>
      <c r="W168" s="98">
        <v>6.5879627726011372E-2</v>
      </c>
      <c r="DA168" s="63" t="s">
        <v>2232</v>
      </c>
    </row>
    <row r="169" spans="1:105" ht="12" customHeight="1" x14ac:dyDescent="0.25">
      <c r="A169" s="100" t="s">
        <v>50</v>
      </c>
      <c r="B169" s="101">
        <v>6.1041284043093379E-4</v>
      </c>
      <c r="C169" s="101">
        <v>5.9411164284469407E-4</v>
      </c>
      <c r="D169" s="101">
        <v>5.7724411133646292E-4</v>
      </c>
      <c r="E169" s="101">
        <v>5.6190312585885187E-4</v>
      </c>
      <c r="F169" s="101">
        <v>1.5841284726620447E-3</v>
      </c>
      <c r="G169" s="101">
        <v>1.5558277235221095E-3</v>
      </c>
      <c r="H169" s="101">
        <v>3.0941252489484917E-3</v>
      </c>
      <c r="I169" s="101">
        <v>5.184305195369639E-3</v>
      </c>
      <c r="J169" s="101">
        <v>1.1271005128578421E-2</v>
      </c>
      <c r="K169" s="101">
        <v>1.8602749465977338E-2</v>
      </c>
      <c r="L169" s="101">
        <v>2.7118649736244414E-2</v>
      </c>
      <c r="M169" s="101">
        <v>3.5670023607002249E-2</v>
      </c>
      <c r="N169" s="101">
        <v>3.4953212580380623E-2</v>
      </c>
      <c r="O169" s="101">
        <v>4.3539416720890609E-2</v>
      </c>
      <c r="P169" s="101">
        <v>4.2041917016663613E-2</v>
      </c>
      <c r="Q169" s="101">
        <v>3.6601117211907182E-2</v>
      </c>
      <c r="R169" s="101">
        <v>5.9200214796481798E-2</v>
      </c>
      <c r="S169" s="101">
        <v>6.4794715795556262E-2</v>
      </c>
      <c r="T169" s="101">
        <v>7.2212212289151936E-2</v>
      </c>
      <c r="U169" s="101">
        <v>6.5921726270888895E-2</v>
      </c>
      <c r="V169" s="101">
        <v>8.1134444426144495E-2</v>
      </c>
      <c r="W169" s="101">
        <v>6.5879627726011372E-2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0.19789860286337996</v>
      </c>
      <c r="C175" s="122">
        <v>0.1924083509669719</v>
      </c>
      <c r="D175" s="122">
        <v>0.18967837029499837</v>
      </c>
      <c r="E175" s="122">
        <v>0.20041558402030418</v>
      </c>
      <c r="F175" s="122">
        <v>0.21436472849014648</v>
      </c>
      <c r="G175" s="122">
        <v>0.22997905669087704</v>
      </c>
      <c r="H175" s="122">
        <v>0.24456747580221838</v>
      </c>
      <c r="I175" s="122">
        <v>0.24402021788436451</v>
      </c>
      <c r="J175" s="122">
        <v>0.23515753134417805</v>
      </c>
      <c r="K175" s="122">
        <v>0.22116699674546722</v>
      </c>
      <c r="L175" s="122">
        <v>0.22882293330195072</v>
      </c>
      <c r="M175" s="122">
        <v>0.24998303014792592</v>
      </c>
      <c r="N175" s="122">
        <v>0.26074095565324862</v>
      </c>
      <c r="O175" s="122">
        <v>0.26436381382244228</v>
      </c>
      <c r="P175" s="122">
        <v>0.25133382171896335</v>
      </c>
      <c r="Q175" s="122">
        <v>0.23872925743195961</v>
      </c>
      <c r="R175" s="122">
        <v>0.3060408905881013</v>
      </c>
      <c r="S175" s="122">
        <v>0.33032189051829325</v>
      </c>
      <c r="T175" s="122">
        <v>0.35624529417428658</v>
      </c>
      <c r="U175" s="122">
        <v>0.34668632298581664</v>
      </c>
      <c r="V175" s="122">
        <v>0.38650023529776434</v>
      </c>
      <c r="W175" s="122">
        <v>0.3395220871022267</v>
      </c>
      <c r="DA175" s="130" t="s">
        <v>2239</v>
      </c>
    </row>
    <row r="176" spans="1:105" ht="12" customHeight="1" x14ac:dyDescent="0.25">
      <c r="A176" s="97" t="s">
        <v>50</v>
      </c>
      <c r="B176" s="98">
        <v>0.19789860286337996</v>
      </c>
      <c r="C176" s="98">
        <v>0.1924083509669719</v>
      </c>
      <c r="D176" s="98">
        <v>0.18967837029499837</v>
      </c>
      <c r="E176" s="98">
        <v>0.20041558402030418</v>
      </c>
      <c r="F176" s="98">
        <v>0.21436472849014648</v>
      </c>
      <c r="G176" s="98">
        <v>0.22997905669087704</v>
      </c>
      <c r="H176" s="98">
        <v>0.24456747580221838</v>
      </c>
      <c r="I176" s="98">
        <v>0.24402021788436451</v>
      </c>
      <c r="J176" s="98">
        <v>0.23515753134417805</v>
      </c>
      <c r="K176" s="98">
        <v>0.22116699674546722</v>
      </c>
      <c r="L176" s="98">
        <v>0.22882293330195072</v>
      </c>
      <c r="M176" s="98">
        <v>0.24998303014792592</v>
      </c>
      <c r="N176" s="98">
        <v>0.26074095565324862</v>
      </c>
      <c r="O176" s="98">
        <v>0.26436381382244228</v>
      </c>
      <c r="P176" s="98">
        <v>0.25133382171896335</v>
      </c>
      <c r="Q176" s="98">
        <v>0.23872925743195961</v>
      </c>
      <c r="R176" s="98">
        <v>0.3060408905881013</v>
      </c>
      <c r="S176" s="98">
        <v>0.33032189051829325</v>
      </c>
      <c r="T176" s="98">
        <v>0.35624529417428658</v>
      </c>
      <c r="U176" s="98">
        <v>0.34668632298581664</v>
      </c>
      <c r="V176" s="98">
        <v>0.38650023529776434</v>
      </c>
      <c r="W176" s="98">
        <v>0.3395220871022267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19327.253907607188</v>
      </c>
      <c r="C3" s="117">
        <f t="shared" si="0"/>
        <v>19071.404637532345</v>
      </c>
      <c r="D3" s="117">
        <f t="shared" si="0"/>
        <v>19471.829843716867</v>
      </c>
      <c r="E3" s="117">
        <f t="shared" si="0"/>
        <v>19469.320686040784</v>
      </c>
      <c r="F3" s="117">
        <f t="shared" si="0"/>
        <v>19841.981017169495</v>
      </c>
      <c r="G3" s="117">
        <f t="shared" si="0"/>
        <v>20932.26886453549</v>
      </c>
      <c r="H3" s="117">
        <f t="shared" si="0"/>
        <v>20431.629752969948</v>
      </c>
      <c r="I3" s="117">
        <f t="shared" si="0"/>
        <v>19356.356996564944</v>
      </c>
      <c r="J3" s="117">
        <f t="shared" si="0"/>
        <v>20161.996082491547</v>
      </c>
      <c r="K3" s="117">
        <f t="shared" si="0"/>
        <v>20301.277952743636</v>
      </c>
      <c r="L3" s="117">
        <f t="shared" si="0"/>
        <v>19026.253555159605</v>
      </c>
      <c r="M3" s="117">
        <f t="shared" si="0"/>
        <v>16935.515254839022</v>
      </c>
      <c r="N3" s="117">
        <f t="shared" si="0"/>
        <v>16221.892995158194</v>
      </c>
      <c r="O3" s="117">
        <f t="shared" si="0"/>
        <v>16189.444017290527</v>
      </c>
      <c r="P3" s="117">
        <f t="shared" si="0"/>
        <v>14522.745556634669</v>
      </c>
      <c r="Q3" s="117">
        <f t="shared" si="0"/>
        <v>15294.074188587296</v>
      </c>
      <c r="R3" s="117">
        <f t="shared" ref="R3:V3" si="1">R4+R7+R9+R19</f>
        <v>16111.388548836969</v>
      </c>
      <c r="S3" s="117">
        <f t="shared" si="1"/>
        <v>14698.954976752935</v>
      </c>
      <c r="T3" s="117">
        <f t="shared" si="1"/>
        <v>16283.055847404608</v>
      </c>
      <c r="U3" s="117">
        <f t="shared" si="1"/>
        <v>15573.552807834636</v>
      </c>
      <c r="V3" s="117">
        <f t="shared" si="1"/>
        <v>16877.843611382901</v>
      </c>
      <c r="W3" s="117">
        <f t="shared" ref="W3" si="2">W4+W7+W9+W19</f>
        <v>15974.797854769633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15699.582092355153</v>
      </c>
      <c r="C4" s="122">
        <f t="shared" si="3"/>
        <v>15656.562412326446</v>
      </c>
      <c r="D4" s="122">
        <f t="shared" si="3"/>
        <v>16032.193040187858</v>
      </c>
      <c r="E4" s="122">
        <f t="shared" si="3"/>
        <v>16251.479179643795</v>
      </c>
      <c r="F4" s="122">
        <f t="shared" si="3"/>
        <v>16609.359203725144</v>
      </c>
      <c r="G4" s="122">
        <f t="shared" si="3"/>
        <v>17821.000622556789</v>
      </c>
      <c r="H4" s="122">
        <f t="shared" si="3"/>
        <v>17413.533991433811</v>
      </c>
      <c r="I4" s="122">
        <f t="shared" si="3"/>
        <v>16347.879740448887</v>
      </c>
      <c r="J4" s="122">
        <f t="shared" si="3"/>
        <v>17115.864734795985</v>
      </c>
      <c r="K4" s="122">
        <f t="shared" si="3"/>
        <v>17067.846262802203</v>
      </c>
      <c r="L4" s="122">
        <f t="shared" si="3"/>
        <v>15980.238627873621</v>
      </c>
      <c r="M4" s="122">
        <f t="shared" si="3"/>
        <v>13822.66287940252</v>
      </c>
      <c r="N4" s="122">
        <f t="shared" si="3"/>
        <v>13093.440120499597</v>
      </c>
      <c r="O4" s="122">
        <f t="shared" si="3"/>
        <v>13101.283082455529</v>
      </c>
      <c r="P4" s="122">
        <f t="shared" si="3"/>
        <v>11455.658577677543</v>
      </c>
      <c r="Q4" s="122">
        <f t="shared" si="3"/>
        <v>12228.41025558615</v>
      </c>
      <c r="R4" s="122">
        <f t="shared" ref="R4:V4" si="4">SUM(R5:R6)</f>
        <v>12923.019583340782</v>
      </c>
      <c r="S4" s="122">
        <f t="shared" si="4"/>
        <v>11521.501912916812</v>
      </c>
      <c r="T4" s="122">
        <f t="shared" si="4"/>
        <v>13002.683816947512</v>
      </c>
      <c r="U4" s="122">
        <f t="shared" si="4"/>
        <v>12374.964094217006</v>
      </c>
      <c r="V4" s="122">
        <f t="shared" si="4"/>
        <v>13500.659752240652</v>
      </c>
      <c r="W4" s="122">
        <f t="shared" ref="W4" si="5">SUM(W5:W6)</f>
        <v>12745.228249671987</v>
      </c>
      <c r="DA4" s="130" t="s">
        <v>2244</v>
      </c>
    </row>
    <row r="5" spans="1:105" ht="12" customHeight="1" x14ac:dyDescent="0.25">
      <c r="A5" s="97" t="s">
        <v>51</v>
      </c>
      <c r="B5" s="98">
        <v>15607.095490532427</v>
      </c>
      <c r="C5" s="98">
        <v>15567.324674415804</v>
      </c>
      <c r="D5" s="98">
        <v>15942.425452544021</v>
      </c>
      <c r="E5" s="98">
        <v>16162.657855993048</v>
      </c>
      <c r="F5" s="98">
        <v>16519.795438463909</v>
      </c>
      <c r="G5" s="98">
        <v>17725.984433345489</v>
      </c>
      <c r="H5" s="98">
        <v>17321.53240622842</v>
      </c>
      <c r="I5" s="98">
        <v>16261.526083368122</v>
      </c>
      <c r="J5" s="98">
        <v>17024.422480753878</v>
      </c>
      <c r="K5" s="98">
        <v>16975.799004401269</v>
      </c>
      <c r="L5" s="98">
        <v>15893.820650223463</v>
      </c>
      <c r="M5" s="98">
        <v>13748.287376748238</v>
      </c>
      <c r="N5" s="98">
        <v>13022.052224784826</v>
      </c>
      <c r="O5" s="98">
        <v>13030.137210311317</v>
      </c>
      <c r="P5" s="98">
        <v>11394.378489125842</v>
      </c>
      <c r="Q5" s="98">
        <v>12162.646977458026</v>
      </c>
      <c r="R5" s="98">
        <v>12854.264919914973</v>
      </c>
      <c r="S5" s="98">
        <v>11460.693515876486</v>
      </c>
      <c r="T5" s="98">
        <v>12933.758188552769</v>
      </c>
      <c r="U5" s="98">
        <v>12309.397101926868</v>
      </c>
      <c r="V5" s="98">
        <v>13428.444988390489</v>
      </c>
      <c r="W5" s="98">
        <v>12675.999034411228</v>
      </c>
      <c r="DA5" s="63" t="s">
        <v>2245</v>
      </c>
    </row>
    <row r="6" spans="1:105" ht="12" customHeight="1" x14ac:dyDescent="0.25">
      <c r="A6" s="97" t="s">
        <v>53</v>
      </c>
      <c r="B6" s="98">
        <v>92.486601822725632</v>
      </c>
      <c r="C6" s="98">
        <v>89.237737910642366</v>
      </c>
      <c r="D6" s="98">
        <v>89.767587643836862</v>
      </c>
      <c r="E6" s="98">
        <v>88.821323650747544</v>
      </c>
      <c r="F6" s="98">
        <v>89.563765261236441</v>
      </c>
      <c r="G6" s="98">
        <v>95.016189211297913</v>
      </c>
      <c r="H6" s="98">
        <v>92.00158520539253</v>
      </c>
      <c r="I6" s="98">
        <v>86.353657080765487</v>
      </c>
      <c r="J6" s="98">
        <v>91.442254042108544</v>
      </c>
      <c r="K6" s="98">
        <v>92.047258400932776</v>
      </c>
      <c r="L6" s="98">
        <v>86.417977650158434</v>
      </c>
      <c r="M6" s="98">
        <v>74.375502654281746</v>
      </c>
      <c r="N6" s="98">
        <v>71.387895714771389</v>
      </c>
      <c r="O6" s="98">
        <v>71.145872144211765</v>
      </c>
      <c r="P6" s="98">
        <v>61.280088551700558</v>
      </c>
      <c r="Q6" s="98">
        <v>65.763278128124753</v>
      </c>
      <c r="R6" s="98">
        <v>68.754663425809071</v>
      </c>
      <c r="S6" s="98">
        <v>60.808397040326398</v>
      </c>
      <c r="T6" s="98">
        <v>68.9256283947432</v>
      </c>
      <c r="U6" s="98">
        <v>65.566992290137136</v>
      </c>
      <c r="V6" s="98">
        <v>72.214763850162981</v>
      </c>
      <c r="W6" s="98">
        <v>69.229215260758906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0.70728689411797097</v>
      </c>
      <c r="C7" s="122">
        <f t="shared" si="6"/>
        <v>0.67878594939734116</v>
      </c>
      <c r="D7" s="122">
        <f t="shared" si="6"/>
        <v>0.77895652920496827</v>
      </c>
      <c r="E7" s="122">
        <f t="shared" si="6"/>
        <v>0.75428923435347361</v>
      </c>
      <c r="F7" s="122">
        <f t="shared" si="6"/>
        <v>0.7123524637881341</v>
      </c>
      <c r="G7" s="122">
        <f t="shared" si="6"/>
        <v>0.65647740351750328</v>
      </c>
      <c r="H7" s="122">
        <f t="shared" si="6"/>
        <v>0.73057583905854073</v>
      </c>
      <c r="I7" s="122">
        <f t="shared" si="6"/>
        <v>0.83323663753229327</v>
      </c>
      <c r="J7" s="122">
        <f t="shared" si="6"/>
        <v>0.94338369722424431</v>
      </c>
      <c r="K7" s="122">
        <f t="shared" si="6"/>
        <v>1.0111876463789073</v>
      </c>
      <c r="L7" s="122">
        <f t="shared" si="6"/>
        <v>1.1757378990955043</v>
      </c>
      <c r="M7" s="122">
        <f t="shared" si="6"/>
        <v>1.1916379205261785</v>
      </c>
      <c r="N7" s="122">
        <f t="shared" si="6"/>
        <v>1.3878499398230402</v>
      </c>
      <c r="O7" s="122">
        <f t="shared" si="6"/>
        <v>1.3649629106844436</v>
      </c>
      <c r="P7" s="122">
        <f t="shared" si="6"/>
        <v>1.5822800881149615</v>
      </c>
      <c r="Q7" s="122">
        <f t="shared" si="6"/>
        <v>1.6192659710540069</v>
      </c>
      <c r="R7" s="122">
        <f t="shared" si="6"/>
        <v>1.6194523919916033</v>
      </c>
      <c r="S7" s="122">
        <f t="shared" si="6"/>
        <v>1.5226122109573705</v>
      </c>
      <c r="T7" s="122">
        <f t="shared" si="6"/>
        <v>1.3484050635858502</v>
      </c>
      <c r="U7" s="122">
        <f t="shared" si="6"/>
        <v>1.1870632633242506</v>
      </c>
      <c r="V7" s="122">
        <f t="shared" si="6"/>
        <v>0.93822500854644342</v>
      </c>
      <c r="W7" s="122">
        <f t="shared" si="6"/>
        <v>0.65607890439699401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0.70728689411797097</v>
      </c>
      <c r="C8" s="98">
        <f>IF(RES_hhdet_fec!C8=0,0,RES_hhdet_fec!C8*1000*11630/RES_hhdet_num!C3)</f>
        <v>0.67878594939734116</v>
      </c>
      <c r="D8" s="98">
        <f>IF(RES_hhdet_fec!D8=0,0,RES_hhdet_fec!D8*1000*11630/RES_hhdet_num!D3)</f>
        <v>0.77895652920496827</v>
      </c>
      <c r="E8" s="98">
        <f>IF(RES_hhdet_fec!E8=0,0,RES_hhdet_fec!E8*1000*11630/RES_hhdet_num!E3)</f>
        <v>0.75428923435347361</v>
      </c>
      <c r="F8" s="98">
        <f>IF(RES_hhdet_fec!F8=0,0,RES_hhdet_fec!F8*1000*11630/RES_hhdet_num!F3)</f>
        <v>0.7123524637881341</v>
      </c>
      <c r="G8" s="98">
        <f>IF(RES_hhdet_fec!G8=0,0,RES_hhdet_fec!G8*1000*11630/RES_hhdet_num!G3)</f>
        <v>0.65647740351750328</v>
      </c>
      <c r="H8" s="98">
        <f>IF(RES_hhdet_fec!H8=0,0,RES_hhdet_fec!H8*1000*11630/RES_hhdet_num!H3)</f>
        <v>0.73057583905854073</v>
      </c>
      <c r="I8" s="98">
        <f>IF(RES_hhdet_fec!I8=0,0,RES_hhdet_fec!I8*1000*11630/RES_hhdet_num!I3)</f>
        <v>0.83323663753229327</v>
      </c>
      <c r="J8" s="98">
        <f>IF(RES_hhdet_fec!J8=0,0,RES_hhdet_fec!J8*1000*11630/RES_hhdet_num!J3)</f>
        <v>0.94338369722424431</v>
      </c>
      <c r="K8" s="98">
        <f>IF(RES_hhdet_fec!K8=0,0,RES_hhdet_fec!K8*1000*11630/RES_hhdet_num!K3)</f>
        <v>1.0111876463789073</v>
      </c>
      <c r="L8" s="98">
        <f>IF(RES_hhdet_fec!L8=0,0,RES_hhdet_fec!L8*1000*11630/RES_hhdet_num!L3)</f>
        <v>1.1757378990955043</v>
      </c>
      <c r="M8" s="98">
        <f>IF(RES_hhdet_fec!M8=0,0,RES_hhdet_fec!M8*1000*11630/RES_hhdet_num!M3)</f>
        <v>1.1916379205261785</v>
      </c>
      <c r="N8" s="98">
        <f>IF(RES_hhdet_fec!N8=0,0,RES_hhdet_fec!N8*1000*11630/RES_hhdet_num!N3)</f>
        <v>1.3878499398230402</v>
      </c>
      <c r="O8" s="98">
        <f>IF(RES_hhdet_fec!O8=0,0,RES_hhdet_fec!O8*1000*11630/RES_hhdet_num!O3)</f>
        <v>1.3649629106844436</v>
      </c>
      <c r="P8" s="98">
        <f>IF(RES_hhdet_fec!P8=0,0,RES_hhdet_fec!P8*1000*11630/RES_hhdet_num!P3)</f>
        <v>1.5822800881149615</v>
      </c>
      <c r="Q8" s="98">
        <f>IF(RES_hhdet_fec!Q8=0,0,RES_hhdet_fec!Q8*1000*11630/RES_hhdet_num!Q3)</f>
        <v>1.6192659710540069</v>
      </c>
      <c r="R8" s="98">
        <f>IF(RES_hhdet_fec!R8=0,0,RES_hhdet_fec!R8*1000*11630/RES_hhdet_num!R3)</f>
        <v>1.6194523919916033</v>
      </c>
      <c r="S8" s="98">
        <f>IF(RES_hhdet_fec!S8=0,0,RES_hhdet_fec!S8*1000*11630/RES_hhdet_num!S3)</f>
        <v>1.5226122109573705</v>
      </c>
      <c r="T8" s="98">
        <f>IF(RES_hhdet_fec!T8=0,0,RES_hhdet_fec!T8*1000*11630/RES_hhdet_num!T3)</f>
        <v>1.3484050635858502</v>
      </c>
      <c r="U8" s="98">
        <f>IF(RES_hhdet_fec!U8=0,0,RES_hhdet_fec!U8*1000*11630/RES_hhdet_num!U3)</f>
        <v>1.1870632633242506</v>
      </c>
      <c r="V8" s="98">
        <f>IF(RES_hhdet_fec!V8=0,0,RES_hhdet_fec!V8*1000*11630/RES_hhdet_num!V3)</f>
        <v>0.93822500854644342</v>
      </c>
      <c r="W8" s="98">
        <f>IF(RES_hhdet_fec!W8=0,0,RES_hhdet_fec!W8*1000*11630/RES_hhdet_num!W3)</f>
        <v>0.65607890439699401</v>
      </c>
      <c r="DA8" s="63" t="s">
        <v>2248</v>
      </c>
    </row>
    <row r="9" spans="1:105" ht="12" customHeight="1" x14ac:dyDescent="0.25">
      <c r="A9" s="121" t="s">
        <v>55</v>
      </c>
      <c r="B9" s="122">
        <v>3144.8756165679752</v>
      </c>
      <c r="C9" s="122">
        <v>2943.7094915784114</v>
      </c>
      <c r="D9" s="122">
        <v>2972.9189439547331</v>
      </c>
      <c r="E9" s="122">
        <v>2753.7805686152419</v>
      </c>
      <c r="F9" s="122">
        <v>2773.406489370187</v>
      </c>
      <c r="G9" s="122">
        <v>2667.0016403142322</v>
      </c>
      <c r="H9" s="122">
        <v>2586.82715510772</v>
      </c>
      <c r="I9" s="122">
        <v>2573.9705890200585</v>
      </c>
      <c r="J9" s="122">
        <v>2627.3525295736608</v>
      </c>
      <c r="K9" s="122">
        <v>2817.7591383059203</v>
      </c>
      <c r="L9" s="122">
        <v>2639.3237889982533</v>
      </c>
      <c r="M9" s="122">
        <v>2700.5904259912431</v>
      </c>
      <c r="N9" s="122">
        <v>2712.7860935962517</v>
      </c>
      <c r="O9" s="122">
        <v>2691.4141175334553</v>
      </c>
      <c r="P9" s="122">
        <v>2660.0432652662471</v>
      </c>
      <c r="Q9" s="122">
        <v>2653.5255724726208</v>
      </c>
      <c r="R9" s="122">
        <v>2774.5887225053502</v>
      </c>
      <c r="S9" s="122">
        <v>2766.9084286473853</v>
      </c>
      <c r="T9" s="122">
        <v>2871.4522948752292</v>
      </c>
      <c r="U9" s="122">
        <v>2798.9912431104626</v>
      </c>
      <c r="V9" s="122">
        <v>2963.9112717748699</v>
      </c>
      <c r="W9" s="122">
        <v>2823.2094112706386</v>
      </c>
      <c r="DA9" s="130" t="s">
        <v>2249</v>
      </c>
    </row>
    <row r="10" spans="1:105" ht="12" customHeight="1" x14ac:dyDescent="0.25">
      <c r="A10" s="97" t="s">
        <v>143</v>
      </c>
      <c r="B10" s="98">
        <v>3178.3013581518831</v>
      </c>
      <c r="C10" s="98">
        <v>2892.4601699227219</v>
      </c>
      <c r="D10" s="98">
        <v>3014.3292661734749</v>
      </c>
      <c r="E10" s="98">
        <v>2745.4022494996561</v>
      </c>
      <c r="F10" s="98">
        <v>2752.3570830728058</v>
      </c>
      <c r="G10" s="98">
        <v>2691.0437146852637</v>
      </c>
      <c r="H10" s="98">
        <v>2562.4278923861698</v>
      </c>
      <c r="I10" s="98">
        <v>2557.4669401283686</v>
      </c>
      <c r="J10" s="98">
        <v>2585.4270175214701</v>
      </c>
      <c r="K10" s="98">
        <v>2959.5347973713256</v>
      </c>
      <c r="L10" s="98">
        <v>2611.8221432760233</v>
      </c>
      <c r="M10" s="98">
        <v>2654.0593145749558</v>
      </c>
      <c r="N10" s="98">
        <v>2671.5729029899653</v>
      </c>
      <c r="O10" s="98">
        <v>2644.4698196354148</v>
      </c>
      <c r="P10" s="98">
        <v>2629.3267332846758</v>
      </c>
      <c r="Q10" s="98">
        <v>2644.4590665706728</v>
      </c>
      <c r="R10" s="98">
        <v>2794.0105410852448</v>
      </c>
      <c r="S10" s="98">
        <v>2700.5179323749785</v>
      </c>
      <c r="T10" s="98">
        <v>2848.9098174049227</v>
      </c>
      <c r="U10" s="98">
        <v>2767.8964034915039</v>
      </c>
      <c r="V10" s="98">
        <v>2970.237062661146</v>
      </c>
      <c r="W10" s="98">
        <v>2789.2423270902132</v>
      </c>
      <c r="DA10" s="63" t="s">
        <v>2250</v>
      </c>
    </row>
    <row r="11" spans="1:105" ht="12" customHeight="1" x14ac:dyDescent="0.25">
      <c r="A11" s="97" t="s">
        <v>124</v>
      </c>
      <c r="B11" s="98">
        <v>3443.9954227751068</v>
      </c>
      <c r="C11" s="98">
        <v>3331.5512986961817</v>
      </c>
      <c r="D11" s="98">
        <v>3233.9660707518292</v>
      </c>
      <c r="E11" s="98">
        <v>3126.6064033966968</v>
      </c>
      <c r="F11" s="98">
        <v>3056.6900784542963</v>
      </c>
      <c r="G11" s="98">
        <v>2980.0471436632788</v>
      </c>
      <c r="H11" s="98">
        <v>2924.3668332648053</v>
      </c>
      <c r="I11" s="98">
        <v>2945.5319317576786</v>
      </c>
      <c r="J11" s="98">
        <v>2944.1721361526634</v>
      </c>
      <c r="K11" s="98">
        <v>2963.7549978274519</v>
      </c>
      <c r="L11" s="98">
        <v>2975.9867797519119</v>
      </c>
      <c r="M11" s="98">
        <v>3156.4878471337684</v>
      </c>
      <c r="N11" s="98">
        <v>2920.3764807321818</v>
      </c>
      <c r="O11" s="98">
        <v>3197.6695949082095</v>
      </c>
      <c r="P11" s="98">
        <v>2898.7545599588916</v>
      </c>
      <c r="Q11" s="98">
        <v>2595.4405719097085</v>
      </c>
      <c r="R11" s="98">
        <v>3063.5089215713465</v>
      </c>
      <c r="S11" s="98">
        <v>3022.2889325311312</v>
      </c>
      <c r="T11" s="98">
        <v>3039.974480687411</v>
      </c>
      <c r="U11" s="98">
        <v>2849.1617969618064</v>
      </c>
      <c r="V11" s="98">
        <v>3091.1566055106528</v>
      </c>
      <c r="W11" s="98">
        <v>2708.3393854369247</v>
      </c>
      <c r="DA11" s="63" t="s">
        <v>2251</v>
      </c>
    </row>
    <row r="12" spans="1:105" ht="12" customHeight="1" x14ac:dyDescent="0.25">
      <c r="A12" s="97" t="s">
        <v>123</v>
      </c>
      <c r="B12" s="98">
        <v>3119.293196261995</v>
      </c>
      <c r="C12" s="98">
        <v>3033.4587913422697</v>
      </c>
      <c r="D12" s="98">
        <v>2956.7921542956447</v>
      </c>
      <c r="E12" s="98">
        <v>2877.1422137504251</v>
      </c>
      <c r="F12" s="98">
        <v>2715.1635103368603</v>
      </c>
      <c r="G12" s="98">
        <v>2663.4950620334039</v>
      </c>
      <c r="H12" s="98">
        <v>2642.1561625701129</v>
      </c>
      <c r="I12" s="98">
        <v>2661.7902493676543</v>
      </c>
      <c r="J12" s="98">
        <v>2645.6163293778777</v>
      </c>
      <c r="K12" s="98">
        <v>2666.0951909923092</v>
      </c>
      <c r="L12" s="98">
        <v>2689.5756379899149</v>
      </c>
      <c r="M12" s="98">
        <v>2870.821980669265</v>
      </c>
      <c r="N12" s="98">
        <v>2685.4025096155965</v>
      </c>
      <c r="O12" s="98">
        <v>2930.7987176481251</v>
      </c>
      <c r="P12" s="98">
        <v>2671.5777004497618</v>
      </c>
      <c r="Q12" s="98">
        <v>2410.7227425259343</v>
      </c>
      <c r="R12" s="98">
        <v>2813.5818032334569</v>
      </c>
      <c r="S12" s="98">
        <v>2789.6305765306279</v>
      </c>
      <c r="T12" s="98">
        <v>2828.8629657918</v>
      </c>
      <c r="U12" s="98">
        <v>2693.6369989814812</v>
      </c>
      <c r="V12" s="98">
        <v>2963.1621515252878</v>
      </c>
      <c r="W12" s="98">
        <v>2614.6873506202737</v>
      </c>
      <c r="DA12" s="63" t="s">
        <v>2252</v>
      </c>
    </row>
    <row r="13" spans="1:105" ht="12" customHeight="1" x14ac:dyDescent="0.25">
      <c r="A13" s="100" t="s">
        <v>50</v>
      </c>
      <c r="B13" s="101">
        <v>2687.1493239607926</v>
      </c>
      <c r="C13" s="101">
        <v>2615.3884611934054</v>
      </c>
      <c r="D13" s="101">
        <v>2541.1344925887602</v>
      </c>
      <c r="E13" s="101">
        <v>2473.6006597061623</v>
      </c>
      <c r="F13" s="101">
        <v>2320.8072026585137</v>
      </c>
      <c r="G13" s="101">
        <v>2272.4347646448173</v>
      </c>
      <c r="H13" s="101">
        <v>2265.4781879889056</v>
      </c>
      <c r="I13" s="101">
        <v>2276.2343070836282</v>
      </c>
      <c r="J13" s="101">
        <v>2249.3149009645349</v>
      </c>
      <c r="K13" s="101">
        <v>2263.1157404627629</v>
      </c>
      <c r="L13" s="101">
        <v>2285.5643808403815</v>
      </c>
      <c r="M13" s="101">
        <v>2443.4383694720864</v>
      </c>
      <c r="N13" s="101">
        <v>2279.3026708098023</v>
      </c>
      <c r="O13" s="101">
        <v>2473.8751880914419</v>
      </c>
      <c r="P13" s="101">
        <v>2245.4545506034979</v>
      </c>
      <c r="Q13" s="101">
        <v>2015.1964468967856</v>
      </c>
      <c r="R13" s="101">
        <v>2327.5702513389751</v>
      </c>
      <c r="S13" s="101">
        <v>2294.737168659105</v>
      </c>
      <c r="T13" s="101">
        <v>2308.1187325900983</v>
      </c>
      <c r="U13" s="101">
        <v>2184.4175947024833</v>
      </c>
      <c r="V13" s="101">
        <v>2414.0633411496992</v>
      </c>
      <c r="W13" s="101">
        <v>2123.5672516858513</v>
      </c>
      <c r="DA13" s="131" t="s">
        <v>2253</v>
      </c>
    </row>
    <row r="14" spans="1:105" ht="12" customHeight="1" x14ac:dyDescent="0.25">
      <c r="A14" s="103" t="s">
        <v>52</v>
      </c>
      <c r="B14" s="104">
        <v>432.14387230120207</v>
      </c>
      <c r="C14" s="104">
        <v>418.07033014886446</v>
      </c>
      <c r="D14" s="104">
        <v>415.65766170688505</v>
      </c>
      <c r="E14" s="104">
        <v>403.54155404426257</v>
      </c>
      <c r="F14" s="104">
        <v>394.35630767834647</v>
      </c>
      <c r="G14" s="104">
        <v>391.06029738858706</v>
      </c>
      <c r="H14" s="104">
        <v>376.67797458120759</v>
      </c>
      <c r="I14" s="104">
        <v>385.55594228402606</v>
      </c>
      <c r="J14" s="104">
        <v>396.30142841334305</v>
      </c>
      <c r="K14" s="104">
        <v>402.97945052954623</v>
      </c>
      <c r="L14" s="104">
        <v>404.01125714953366</v>
      </c>
      <c r="M14" s="104">
        <v>427.38361119717905</v>
      </c>
      <c r="N14" s="104">
        <v>406.09983880579477</v>
      </c>
      <c r="O14" s="104">
        <v>456.92352955668281</v>
      </c>
      <c r="P14" s="104">
        <v>426.12314984626414</v>
      </c>
      <c r="Q14" s="104">
        <v>395.52629562914871</v>
      </c>
      <c r="R14" s="104">
        <v>486.01155189448144</v>
      </c>
      <c r="S14" s="104">
        <v>494.89340787152321</v>
      </c>
      <c r="T14" s="104">
        <v>520.7442332017016</v>
      </c>
      <c r="U14" s="104">
        <v>509.21940427899767</v>
      </c>
      <c r="V14" s="104">
        <v>549.09881037558876</v>
      </c>
      <c r="W14" s="104">
        <v>491.12009893442286</v>
      </c>
      <c r="DA14" s="132" t="s">
        <v>2254</v>
      </c>
    </row>
    <row r="15" spans="1:105" ht="12" customHeight="1" x14ac:dyDescent="0.25">
      <c r="A15" s="106" t="s">
        <v>122</v>
      </c>
      <c r="B15" s="101">
        <v>3075.9302573958776</v>
      </c>
      <c r="C15" s="101">
        <v>2993.7353566925772</v>
      </c>
      <c r="D15" s="101">
        <v>2895.4366098284358</v>
      </c>
      <c r="E15" s="101">
        <v>2741.1914918642556</v>
      </c>
      <c r="F15" s="101">
        <v>2787.0298351297961</v>
      </c>
      <c r="G15" s="101">
        <v>2615.6858569801025</v>
      </c>
      <c r="H15" s="101">
        <v>2605.5189621611935</v>
      </c>
      <c r="I15" s="101">
        <v>2592.0171992026858</v>
      </c>
      <c r="J15" s="101">
        <v>2714.9636474331364</v>
      </c>
      <c r="K15" s="101">
        <v>2711.1113912749292</v>
      </c>
      <c r="L15" s="101">
        <v>2775.6909813259731</v>
      </c>
      <c r="M15" s="101">
        <v>2849.8481588945283</v>
      </c>
      <c r="N15" s="101">
        <v>2851.9627968311315</v>
      </c>
      <c r="O15" s="101">
        <v>2811.8964669725146</v>
      </c>
      <c r="P15" s="101">
        <v>2793.6830553539212</v>
      </c>
      <c r="Q15" s="101">
        <v>2810.5474767917576</v>
      </c>
      <c r="R15" s="101">
        <v>2894.8991586689062</v>
      </c>
      <c r="S15" s="101">
        <v>2978.8258556189094</v>
      </c>
      <c r="T15" s="101">
        <v>3060.848360019866</v>
      </c>
      <c r="U15" s="101">
        <v>2963.1206408092094</v>
      </c>
      <c r="V15" s="101">
        <v>3035.78307490205</v>
      </c>
      <c r="W15" s="101">
        <v>2950.3737403104742</v>
      </c>
      <c r="DA15" s="131" t="s">
        <v>2255</v>
      </c>
    </row>
    <row r="16" spans="1:105" ht="12" customHeight="1" x14ac:dyDescent="0.25">
      <c r="A16" s="107" t="s">
        <v>121</v>
      </c>
      <c r="B16" s="104">
        <v>2832.367916408557</v>
      </c>
      <c r="C16" s="104">
        <v>2757.5472331848878</v>
      </c>
      <c r="D16" s="104">
        <v>2647.9936060775922</v>
      </c>
      <c r="E16" s="104">
        <v>2503.3155828580097</v>
      </c>
      <c r="F16" s="104">
        <v>2548.7666834966585</v>
      </c>
      <c r="G16" s="104">
        <v>2393.6517889509328</v>
      </c>
      <c r="H16" s="104">
        <v>2404.5454955467435</v>
      </c>
      <c r="I16" s="104">
        <v>2387.5733960249745</v>
      </c>
      <c r="J16" s="104">
        <v>2486.917720036929</v>
      </c>
      <c r="K16" s="104">
        <v>2478.4403320423171</v>
      </c>
      <c r="L16" s="104">
        <v>2538.1566107582012</v>
      </c>
      <c r="M16" s="104">
        <v>2624.5261844161787</v>
      </c>
      <c r="N16" s="104">
        <v>2650.6398081594666</v>
      </c>
      <c r="O16" s="104">
        <v>2621.5342216115846</v>
      </c>
      <c r="P16" s="104">
        <v>2599.704876202125</v>
      </c>
      <c r="Q16" s="104">
        <v>2595.4134829690129</v>
      </c>
      <c r="R16" s="104">
        <v>2653.0312075968482</v>
      </c>
      <c r="S16" s="104">
        <v>2718.0843372411728</v>
      </c>
      <c r="T16" s="104">
        <v>2793.9854709045976</v>
      </c>
      <c r="U16" s="104">
        <v>2763.2473374238266</v>
      </c>
      <c r="V16" s="104">
        <v>2906.673755617303</v>
      </c>
      <c r="W16" s="104">
        <v>2832.1822631424657</v>
      </c>
      <c r="DA16" s="132" t="s">
        <v>2256</v>
      </c>
    </row>
    <row r="17" spans="1:105" ht="12" customHeight="1" x14ac:dyDescent="0.25">
      <c r="A17" s="108" t="s">
        <v>53</v>
      </c>
      <c r="B17" s="98">
        <v>2399.9588235328351</v>
      </c>
      <c r="C17" s="98">
        <v>2336.8782585026956</v>
      </c>
      <c r="D17" s="98">
        <v>2231.8235140375164</v>
      </c>
      <c r="E17" s="98">
        <v>2107.9020741118729</v>
      </c>
      <c r="F17" s="98">
        <v>2145.7197197941541</v>
      </c>
      <c r="G17" s="98">
        <v>2009.8208337698384</v>
      </c>
      <c r="H17" s="98">
        <v>2029.229982775583</v>
      </c>
      <c r="I17" s="98">
        <v>2009.4803727837084</v>
      </c>
      <c r="J17" s="98">
        <v>2080.7858634247527</v>
      </c>
      <c r="K17" s="98">
        <v>2071.2285699515683</v>
      </c>
      <c r="L17" s="98">
        <v>2124.6206807418207</v>
      </c>
      <c r="M17" s="98">
        <v>2202.9880297921522</v>
      </c>
      <c r="N17" s="98">
        <v>2219.1284464345358</v>
      </c>
      <c r="O17" s="98">
        <v>2190.4593363140266</v>
      </c>
      <c r="P17" s="98">
        <v>2167.6549135885616</v>
      </c>
      <c r="Q17" s="98">
        <v>2155.3172381130562</v>
      </c>
      <c r="R17" s="98">
        <v>2191.7018523386723</v>
      </c>
      <c r="S17" s="98">
        <v>2238.1312756478496</v>
      </c>
      <c r="T17" s="98">
        <v>2287.8791295114338</v>
      </c>
      <c r="U17" s="98">
        <v>2251.5987913412018</v>
      </c>
      <c r="V17" s="98">
        <v>2382.5894818160259</v>
      </c>
      <c r="W17" s="98">
        <v>2319.213407909092</v>
      </c>
      <c r="DA17" s="63" t="s">
        <v>2257</v>
      </c>
    </row>
    <row r="18" spans="1:105" ht="12" customHeight="1" x14ac:dyDescent="0.25">
      <c r="A18" s="108" t="s">
        <v>52</v>
      </c>
      <c r="B18" s="98">
        <v>432.4090928757218</v>
      </c>
      <c r="C18" s="98">
        <v>420.66897468219224</v>
      </c>
      <c r="D18" s="98">
        <v>416.17009204007525</v>
      </c>
      <c r="E18" s="98">
        <v>395.41350874613727</v>
      </c>
      <c r="F18" s="98">
        <v>403.04696370250446</v>
      </c>
      <c r="G18" s="98">
        <v>383.83095518109462</v>
      </c>
      <c r="H18" s="98">
        <v>375.31551277116051</v>
      </c>
      <c r="I18" s="98">
        <v>378.09302324126651</v>
      </c>
      <c r="J18" s="98">
        <v>406.13185661217574</v>
      </c>
      <c r="K18" s="98">
        <v>407.21176209074889</v>
      </c>
      <c r="L18" s="98">
        <v>413.53593001638052</v>
      </c>
      <c r="M18" s="98">
        <v>421.5381546240265</v>
      </c>
      <c r="N18" s="98">
        <v>431.51136172493085</v>
      </c>
      <c r="O18" s="98">
        <v>431.07488529755852</v>
      </c>
      <c r="P18" s="98">
        <v>432.04996261356291</v>
      </c>
      <c r="Q18" s="98">
        <v>440.09624485595725</v>
      </c>
      <c r="R18" s="98">
        <v>461.32935525817584</v>
      </c>
      <c r="S18" s="98">
        <v>479.95306159332318</v>
      </c>
      <c r="T18" s="98">
        <v>506.10634139316358</v>
      </c>
      <c r="U18" s="98">
        <v>511.64854608262448</v>
      </c>
      <c r="V18" s="98">
        <v>524.08427380127773</v>
      </c>
      <c r="W18" s="98">
        <v>512.96885523337369</v>
      </c>
      <c r="DA18" s="63" t="s">
        <v>2258</v>
      </c>
    </row>
    <row r="19" spans="1:105" ht="12" customHeight="1" x14ac:dyDescent="0.25">
      <c r="A19" s="121" t="s">
        <v>54</v>
      </c>
      <c r="B19" s="122">
        <v>482.08891178994401</v>
      </c>
      <c r="C19" s="122">
        <v>470.45394767808915</v>
      </c>
      <c r="D19" s="122">
        <v>465.93890304507164</v>
      </c>
      <c r="E19" s="122">
        <v>463.3066485473941</v>
      </c>
      <c r="F19" s="122">
        <v>458.50297161037781</v>
      </c>
      <c r="G19" s="122">
        <v>443.61012426095039</v>
      </c>
      <c r="H19" s="122">
        <v>430.53803058935949</v>
      </c>
      <c r="I19" s="122">
        <v>433.67343045846769</v>
      </c>
      <c r="J19" s="122">
        <v>417.83543442467663</v>
      </c>
      <c r="K19" s="122">
        <v>414.66136398913625</v>
      </c>
      <c r="L19" s="122">
        <v>405.51540038863357</v>
      </c>
      <c r="M19" s="122">
        <v>411.07031152473166</v>
      </c>
      <c r="N19" s="122">
        <v>414.27893112252178</v>
      </c>
      <c r="O19" s="122">
        <v>395.38185439085748</v>
      </c>
      <c r="P19" s="122">
        <v>405.46143360276432</v>
      </c>
      <c r="Q19" s="122">
        <v>410.51909455747102</v>
      </c>
      <c r="R19" s="122">
        <v>412.16079059884561</v>
      </c>
      <c r="S19" s="122">
        <v>409.02202297778075</v>
      </c>
      <c r="T19" s="122">
        <v>407.5713305182822</v>
      </c>
      <c r="U19" s="122">
        <v>398.41040724384311</v>
      </c>
      <c r="V19" s="122">
        <v>412.33436235883448</v>
      </c>
      <c r="W19" s="122">
        <v>405.70411492260968</v>
      </c>
      <c r="DA19" s="130" t="s">
        <v>2259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2260</v>
      </c>
    </row>
    <row r="21" spans="1:105" ht="12" customHeight="1" x14ac:dyDescent="0.25">
      <c r="A21" s="97" t="s">
        <v>50</v>
      </c>
      <c r="B21" s="98">
        <v>603.73247459143874</v>
      </c>
      <c r="C21" s="98">
        <v>591.75077019687512</v>
      </c>
      <c r="D21" s="98">
        <v>586.02345711505257</v>
      </c>
      <c r="E21" s="98">
        <v>584.44528788729906</v>
      </c>
      <c r="F21" s="98">
        <v>566.86597773019741</v>
      </c>
      <c r="G21" s="98">
        <v>567.71699864745437</v>
      </c>
      <c r="H21" s="98">
        <v>547.9677526631823</v>
      </c>
      <c r="I21" s="98">
        <v>549.72519324569089</v>
      </c>
      <c r="J21" s="98">
        <v>536.53940085853174</v>
      </c>
      <c r="K21" s="98">
        <v>516.0317740622902</v>
      </c>
      <c r="L21" s="98">
        <v>522.57758149184019</v>
      </c>
      <c r="M21" s="98">
        <v>524.72201205373722</v>
      </c>
      <c r="N21" s="98">
        <v>524.07808869615349</v>
      </c>
      <c r="O21" s="98">
        <v>529.17694998617242</v>
      </c>
      <c r="P21" s="98">
        <v>506.13714619589177</v>
      </c>
      <c r="Q21" s="98">
        <v>476.17683555450611</v>
      </c>
      <c r="R21" s="98">
        <v>559.38549985080078</v>
      </c>
      <c r="S21" s="98">
        <v>549.01876192192162</v>
      </c>
      <c r="T21" s="98">
        <v>576.1431193251085</v>
      </c>
      <c r="U21" s="98">
        <v>549.14651828020374</v>
      </c>
      <c r="V21" s="98">
        <v>607.84384939886161</v>
      </c>
      <c r="W21" s="98">
        <v>529.39292872900739</v>
      </c>
      <c r="DA21" s="63" t="s">
        <v>2261</v>
      </c>
    </row>
    <row r="22" spans="1:105" ht="12" customHeight="1" x14ac:dyDescent="0.25">
      <c r="A22" s="109" t="s">
        <v>120</v>
      </c>
      <c r="B22" s="33">
        <v>480.2621150850598</v>
      </c>
      <c r="C22" s="33">
        <v>468.65377078650272</v>
      </c>
      <c r="D22" s="33">
        <v>464.17350183772299</v>
      </c>
      <c r="E22" s="33">
        <v>461.53400512514804</v>
      </c>
      <c r="F22" s="33">
        <v>456.90662666709795</v>
      </c>
      <c r="G22" s="33">
        <v>441.78485358624545</v>
      </c>
      <c r="H22" s="33">
        <v>428.79552681319024</v>
      </c>
      <c r="I22" s="33">
        <v>431.9793280705702</v>
      </c>
      <c r="J22" s="33">
        <v>416.13295706495245</v>
      </c>
      <c r="K22" s="33">
        <v>413.24691095564583</v>
      </c>
      <c r="L22" s="33">
        <v>403.84806135178309</v>
      </c>
      <c r="M22" s="33">
        <v>409.36645812627256</v>
      </c>
      <c r="N22" s="33">
        <v>412.57013110833083</v>
      </c>
      <c r="O22" s="33">
        <v>393.24758975117851</v>
      </c>
      <c r="P22" s="33">
        <v>403.83398452344102</v>
      </c>
      <c r="Q22" s="33">
        <v>409.42809797446239</v>
      </c>
      <c r="R22" s="33">
        <v>409.53944282288484</v>
      </c>
      <c r="S22" s="33">
        <v>406.42117012023829</v>
      </c>
      <c r="T22" s="33">
        <v>404.44490691256698</v>
      </c>
      <c r="U22" s="33">
        <v>395.63814869395753</v>
      </c>
      <c r="V22" s="33">
        <v>408.82947495047711</v>
      </c>
      <c r="W22" s="33">
        <v>403.52547339385882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23201.927258983309</v>
      </c>
      <c r="C24" s="117">
        <f t="shared" si="7"/>
        <v>23921.3682717628</v>
      </c>
      <c r="D24" s="117">
        <f t="shared" si="7"/>
        <v>23380.664483072072</v>
      </c>
      <c r="E24" s="117">
        <f t="shared" si="7"/>
        <v>23447.646975184183</v>
      </c>
      <c r="F24" s="117">
        <f t="shared" si="7"/>
        <v>23898.190845567482</v>
      </c>
      <c r="G24" s="117">
        <f t="shared" si="7"/>
        <v>25964.320145841761</v>
      </c>
      <c r="H24" s="117">
        <f t="shared" si="7"/>
        <v>25236.997917248387</v>
      </c>
      <c r="I24" s="117">
        <f t="shared" si="7"/>
        <v>25255.974930124299</v>
      </c>
      <c r="J24" s="117">
        <f t="shared" si="7"/>
        <v>23351.78977835476</v>
      </c>
      <c r="K24" s="117">
        <f t="shared" si="7"/>
        <v>17549.003660085687</v>
      </c>
      <c r="L24" s="117">
        <f t="shared" si="7"/>
        <v>22251.266093802584</v>
      </c>
      <c r="M24" s="117">
        <f t="shared" si="7"/>
        <v>19390.29333816038</v>
      </c>
      <c r="N24" s="117">
        <f t="shared" si="7"/>
        <v>17372.751765608598</v>
      </c>
      <c r="O24" s="117">
        <f t="shared" si="7"/>
        <v>18505.421604429954</v>
      </c>
      <c r="P24" s="117">
        <f t="shared" si="7"/>
        <v>15539.410047903528</v>
      </c>
      <c r="Q24" s="117">
        <f t="shared" si="7"/>
        <v>15012.132685394756</v>
      </c>
      <c r="R24" s="117">
        <f t="shared" ref="R24:V24" si="8">R25+R28+R30+R39</f>
        <v>17252.32641868756</v>
      </c>
      <c r="S24" s="117">
        <f t="shared" si="8"/>
        <v>15943.34000450675</v>
      </c>
      <c r="T24" s="117">
        <f t="shared" si="8"/>
        <v>17138.974542954758</v>
      </c>
      <c r="U24" s="117">
        <f t="shared" si="8"/>
        <v>16085.028661494411</v>
      </c>
      <c r="V24" s="117">
        <f t="shared" si="8"/>
        <v>17794.736549505898</v>
      </c>
      <c r="W24" s="117">
        <f t="shared" ref="W24" si="9">W25+W28+W30+W39</f>
        <v>16202.163736905064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19620.755378158039</v>
      </c>
      <c r="C25" s="122">
        <f t="shared" si="10"/>
        <v>20435.335939043616</v>
      </c>
      <c r="D25" s="122">
        <f t="shared" si="10"/>
        <v>19993.794150226564</v>
      </c>
      <c r="E25" s="122">
        <f t="shared" si="10"/>
        <v>20213.514788355867</v>
      </c>
      <c r="F25" s="122">
        <f t="shared" si="10"/>
        <v>20631.86676029308</v>
      </c>
      <c r="G25" s="122">
        <f t="shared" si="10"/>
        <v>22880.906669748871</v>
      </c>
      <c r="H25" s="122">
        <f t="shared" si="10"/>
        <v>22180.622944343493</v>
      </c>
      <c r="I25" s="122">
        <f t="shared" si="10"/>
        <v>22211.714093889426</v>
      </c>
      <c r="J25" s="122">
        <f t="shared" si="10"/>
        <v>20224.688695581921</v>
      </c>
      <c r="K25" s="122">
        <f t="shared" si="10"/>
        <v>14451.742136889501</v>
      </c>
      <c r="L25" s="122">
        <f t="shared" si="10"/>
        <v>19141.450340564224</v>
      </c>
      <c r="M25" s="122">
        <f t="shared" si="10"/>
        <v>16204.872666661584</v>
      </c>
      <c r="N25" s="122">
        <f t="shared" si="10"/>
        <v>14198.157159937289</v>
      </c>
      <c r="O25" s="122">
        <f t="shared" si="10"/>
        <v>15384.68572747781</v>
      </c>
      <c r="P25" s="122">
        <f t="shared" si="10"/>
        <v>12450.941072087282</v>
      </c>
      <c r="Q25" s="122">
        <f t="shared" si="10"/>
        <v>11953.154343029977</v>
      </c>
      <c r="R25" s="122">
        <f t="shared" ref="R25:V25" si="11">SUM(R26:R27)</f>
        <v>14119.555292810708</v>
      </c>
      <c r="S25" s="122">
        <f t="shared" si="11"/>
        <v>12772.353974650348</v>
      </c>
      <c r="T25" s="122">
        <f t="shared" si="11"/>
        <v>13910.903991744564</v>
      </c>
      <c r="U25" s="122">
        <f t="shared" si="11"/>
        <v>12913.32917527959</v>
      </c>
      <c r="V25" s="122">
        <f t="shared" si="11"/>
        <v>14452.43237067775</v>
      </c>
      <c r="W25" s="122">
        <f t="shared" ref="W25" si="12">SUM(W26:W27)</f>
        <v>12943.249103703854</v>
      </c>
      <c r="DA25" s="130" t="s">
        <v>2264</v>
      </c>
    </row>
    <row r="26" spans="1:105" ht="12" customHeight="1" x14ac:dyDescent="0.25">
      <c r="A26" s="97" t="s">
        <v>74</v>
      </c>
      <c r="B26" s="98">
        <v>19396.239235195317</v>
      </c>
      <c r="C26" s="98">
        <v>20208.3910193386</v>
      </c>
      <c r="D26" s="98">
        <v>19775.799790577112</v>
      </c>
      <c r="E26" s="98">
        <v>19998.052411846289</v>
      </c>
      <c r="F26" s="98">
        <v>20413.956100868192</v>
      </c>
      <c r="G26" s="98">
        <v>22639.976914964591</v>
      </c>
      <c r="H26" s="98">
        <v>21948.229058459459</v>
      </c>
      <c r="I26" s="98">
        <v>21979.307136759995</v>
      </c>
      <c r="J26" s="98">
        <v>20010.576149616925</v>
      </c>
      <c r="K26" s="98">
        <v>14296.317009526918</v>
      </c>
      <c r="L26" s="98">
        <v>18931.331544794659</v>
      </c>
      <c r="M26" s="98">
        <v>16024.014075672341</v>
      </c>
      <c r="N26" s="98">
        <v>14032.657439370372</v>
      </c>
      <c r="O26" s="98">
        <v>15200.394233074101</v>
      </c>
      <c r="P26" s="98">
        <v>12302.408817658688</v>
      </c>
      <c r="Q26" s="98">
        <v>11807.801983095824</v>
      </c>
      <c r="R26" s="98">
        <v>13946.061049284584</v>
      </c>
      <c r="S26" s="98">
        <v>12614.119323823483</v>
      </c>
      <c r="T26" s="98">
        <v>13735.692329382993</v>
      </c>
      <c r="U26" s="98">
        <v>12750.00591031988</v>
      </c>
      <c r="V26" s="98">
        <v>14267.729338827405</v>
      </c>
      <c r="W26" s="98">
        <v>12776.509529834333</v>
      </c>
      <c r="DA26" s="63" t="s">
        <v>2265</v>
      </c>
    </row>
    <row r="27" spans="1:105" ht="12" customHeight="1" x14ac:dyDescent="0.25">
      <c r="A27" s="97" t="s">
        <v>53</v>
      </c>
      <c r="B27" s="98">
        <v>224.51614296272126</v>
      </c>
      <c r="C27" s="98">
        <v>226.94491970501545</v>
      </c>
      <c r="D27" s="98">
        <v>217.9943596494509</v>
      </c>
      <c r="E27" s="98">
        <v>215.4623765095796</v>
      </c>
      <c r="F27" s="98">
        <v>217.91065942488632</v>
      </c>
      <c r="G27" s="98">
        <v>240.92975478428045</v>
      </c>
      <c r="H27" s="98">
        <v>232.39388588403537</v>
      </c>
      <c r="I27" s="98">
        <v>232.40695712943304</v>
      </c>
      <c r="J27" s="98">
        <v>214.11254596499384</v>
      </c>
      <c r="K27" s="98">
        <v>155.42512736258308</v>
      </c>
      <c r="L27" s="98">
        <v>210.11879576956636</v>
      </c>
      <c r="M27" s="98">
        <v>180.858590989243</v>
      </c>
      <c r="N27" s="98">
        <v>165.49972056691655</v>
      </c>
      <c r="O27" s="98">
        <v>184.29149440370989</v>
      </c>
      <c r="P27" s="98">
        <v>148.53225442859417</v>
      </c>
      <c r="Q27" s="98">
        <v>145.35235993415284</v>
      </c>
      <c r="R27" s="98">
        <v>173.49424352612314</v>
      </c>
      <c r="S27" s="98">
        <v>158.23465082686536</v>
      </c>
      <c r="T27" s="98">
        <v>175.21166236157165</v>
      </c>
      <c r="U27" s="98">
        <v>163.32326495970949</v>
      </c>
      <c r="V27" s="98">
        <v>184.70303185034575</v>
      </c>
      <c r="W27" s="98">
        <v>166.73957386952125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0.70797663823832835</v>
      </c>
      <c r="C28" s="122">
        <f t="shared" si="13"/>
        <v>0.67930197748641086</v>
      </c>
      <c r="D28" s="122">
        <f t="shared" si="13"/>
        <v>0.78711372794618295</v>
      </c>
      <c r="E28" s="122">
        <f t="shared" si="13"/>
        <v>0.7563214029358637</v>
      </c>
      <c r="F28" s="122">
        <f t="shared" si="13"/>
        <v>0.69059953488296866</v>
      </c>
      <c r="G28" s="122">
        <f t="shared" si="13"/>
        <v>0.62291264444955319</v>
      </c>
      <c r="H28" s="122">
        <f t="shared" si="13"/>
        <v>0.69634846092258473</v>
      </c>
      <c r="I28" s="122">
        <f t="shared" si="13"/>
        <v>0.77692977446011013</v>
      </c>
      <c r="J28" s="122">
        <f t="shared" si="13"/>
        <v>0.85915745826416479</v>
      </c>
      <c r="K28" s="122">
        <f t="shared" si="13"/>
        <v>0.84145135966591045</v>
      </c>
      <c r="L28" s="122">
        <f t="shared" si="13"/>
        <v>0.92638429080078821</v>
      </c>
      <c r="M28" s="122">
        <f t="shared" si="13"/>
        <v>0.96026530816768552</v>
      </c>
      <c r="N28" s="122">
        <f t="shared" si="13"/>
        <v>1.156098310196523</v>
      </c>
      <c r="O28" s="122">
        <f t="shared" si="13"/>
        <v>1.1552242341218133</v>
      </c>
      <c r="P28" s="122">
        <f t="shared" si="13"/>
        <v>1.44282208500582</v>
      </c>
      <c r="Q28" s="122">
        <f t="shared" si="13"/>
        <v>1.5254433430218621</v>
      </c>
      <c r="R28" s="122">
        <f t="shared" si="13"/>
        <v>1.5224707085152904</v>
      </c>
      <c r="S28" s="122">
        <f t="shared" si="13"/>
        <v>1.5046786093151838</v>
      </c>
      <c r="T28" s="122">
        <f t="shared" si="13"/>
        <v>1.4324345099333766</v>
      </c>
      <c r="U28" s="122">
        <f t="shared" si="13"/>
        <v>1.4089909342088796</v>
      </c>
      <c r="V28" s="122">
        <f t="shared" si="13"/>
        <v>1.2750183233113772</v>
      </c>
      <c r="W28" s="122">
        <f t="shared" si="13"/>
        <v>1.0517429340822473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0.70797663823832835</v>
      </c>
      <c r="C29" s="98">
        <f>IF(RES_hhdet_fec!C29=0,0,RES_hhdet_fec!C29*1000*11630/RES_hhdet_num!C24)</f>
        <v>0.67930197748641086</v>
      </c>
      <c r="D29" s="98">
        <f>IF(RES_hhdet_fec!D29=0,0,RES_hhdet_fec!D29*1000*11630/RES_hhdet_num!D24)</f>
        <v>0.78711372794618295</v>
      </c>
      <c r="E29" s="98">
        <f>IF(RES_hhdet_fec!E29=0,0,RES_hhdet_fec!E29*1000*11630/RES_hhdet_num!E24)</f>
        <v>0.7563214029358637</v>
      </c>
      <c r="F29" s="98">
        <f>IF(RES_hhdet_fec!F29=0,0,RES_hhdet_fec!F29*1000*11630/RES_hhdet_num!F24)</f>
        <v>0.69059953488296866</v>
      </c>
      <c r="G29" s="98">
        <f>IF(RES_hhdet_fec!G29=0,0,RES_hhdet_fec!G29*1000*11630/RES_hhdet_num!G24)</f>
        <v>0.62291264444955319</v>
      </c>
      <c r="H29" s="98">
        <f>IF(RES_hhdet_fec!H29=0,0,RES_hhdet_fec!H29*1000*11630/RES_hhdet_num!H24)</f>
        <v>0.69634846092258473</v>
      </c>
      <c r="I29" s="98">
        <f>IF(RES_hhdet_fec!I29=0,0,RES_hhdet_fec!I29*1000*11630/RES_hhdet_num!I24)</f>
        <v>0.77692977446011013</v>
      </c>
      <c r="J29" s="98">
        <f>IF(RES_hhdet_fec!J29=0,0,RES_hhdet_fec!J29*1000*11630/RES_hhdet_num!J24)</f>
        <v>0.85915745826416479</v>
      </c>
      <c r="K29" s="98">
        <f>IF(RES_hhdet_fec!K29=0,0,RES_hhdet_fec!K29*1000*11630/RES_hhdet_num!K24)</f>
        <v>0.84145135966591045</v>
      </c>
      <c r="L29" s="98">
        <f>IF(RES_hhdet_fec!L29=0,0,RES_hhdet_fec!L29*1000*11630/RES_hhdet_num!L24)</f>
        <v>0.92638429080078821</v>
      </c>
      <c r="M29" s="98">
        <f>IF(RES_hhdet_fec!M29=0,0,RES_hhdet_fec!M29*1000*11630/RES_hhdet_num!M24)</f>
        <v>0.96026530816768552</v>
      </c>
      <c r="N29" s="98">
        <f>IF(RES_hhdet_fec!N29=0,0,RES_hhdet_fec!N29*1000*11630/RES_hhdet_num!N24)</f>
        <v>1.156098310196523</v>
      </c>
      <c r="O29" s="98">
        <f>IF(RES_hhdet_fec!O29=0,0,RES_hhdet_fec!O29*1000*11630/RES_hhdet_num!O24)</f>
        <v>1.1552242341218133</v>
      </c>
      <c r="P29" s="98">
        <f>IF(RES_hhdet_fec!P29=0,0,RES_hhdet_fec!P29*1000*11630/RES_hhdet_num!P24)</f>
        <v>1.44282208500582</v>
      </c>
      <c r="Q29" s="98">
        <f>IF(RES_hhdet_fec!Q29=0,0,RES_hhdet_fec!Q29*1000*11630/RES_hhdet_num!Q24)</f>
        <v>1.5254433430218621</v>
      </c>
      <c r="R29" s="98">
        <f>IF(RES_hhdet_fec!R29=0,0,RES_hhdet_fec!R29*1000*11630/RES_hhdet_num!R24)</f>
        <v>1.5224707085152904</v>
      </c>
      <c r="S29" s="98">
        <f>IF(RES_hhdet_fec!S29=0,0,RES_hhdet_fec!S29*1000*11630/RES_hhdet_num!S24)</f>
        <v>1.5046786093151838</v>
      </c>
      <c r="T29" s="98">
        <f>IF(RES_hhdet_fec!T29=0,0,RES_hhdet_fec!T29*1000*11630/RES_hhdet_num!T24)</f>
        <v>1.4324345099333766</v>
      </c>
      <c r="U29" s="98">
        <f>IF(RES_hhdet_fec!U29=0,0,RES_hhdet_fec!U29*1000*11630/RES_hhdet_num!U24)</f>
        <v>1.4089909342088796</v>
      </c>
      <c r="V29" s="98">
        <f>IF(RES_hhdet_fec!V29=0,0,RES_hhdet_fec!V29*1000*11630/RES_hhdet_num!V24)</f>
        <v>1.2750183233113772</v>
      </c>
      <c r="W29" s="98">
        <f>IF(RES_hhdet_fec!W29=0,0,RES_hhdet_fec!W29*1000*11630/RES_hhdet_num!W24)</f>
        <v>1.0517429340822473</v>
      </c>
      <c r="DA29" s="63" t="s">
        <v>2268</v>
      </c>
    </row>
    <row r="30" spans="1:105" ht="12" customHeight="1" x14ac:dyDescent="0.25">
      <c r="A30" s="121" t="s">
        <v>55</v>
      </c>
      <c r="B30" s="122">
        <v>3098.3744195867962</v>
      </c>
      <c r="C30" s="122">
        <v>3014.9088528236216</v>
      </c>
      <c r="D30" s="122">
        <v>2919.9137885896157</v>
      </c>
      <c r="E30" s="122">
        <v>2769.7994473780127</v>
      </c>
      <c r="F30" s="122">
        <v>2806.9140536911686</v>
      </c>
      <c r="G30" s="122">
        <v>2639.1211299512111</v>
      </c>
      <c r="H30" s="122">
        <v>2625.0937259994594</v>
      </c>
      <c r="I30" s="122">
        <v>2609.6075702491944</v>
      </c>
      <c r="J30" s="122">
        <v>2707.9988902705431</v>
      </c>
      <c r="K30" s="122">
        <v>2681.2410546474243</v>
      </c>
      <c r="L30" s="122">
        <v>2703.0511440683913</v>
      </c>
      <c r="M30" s="122">
        <v>2773.3101257183034</v>
      </c>
      <c r="N30" s="122">
        <v>2759.562675282833</v>
      </c>
      <c r="O30" s="122">
        <v>2724.9688334367311</v>
      </c>
      <c r="P30" s="122">
        <v>2682.3289090391772</v>
      </c>
      <c r="Q30" s="122">
        <v>2647.8000239678013</v>
      </c>
      <c r="R30" s="122">
        <v>2720.9628113771523</v>
      </c>
      <c r="S30" s="122">
        <v>2763.409381350144</v>
      </c>
      <c r="T30" s="122">
        <v>2822.6048107668798</v>
      </c>
      <c r="U30" s="122">
        <v>2774.1630719691007</v>
      </c>
      <c r="V30" s="122">
        <v>2929.4102946551593</v>
      </c>
      <c r="W30" s="122">
        <v>2850.6390985998523</v>
      </c>
      <c r="DA30" s="130" t="s">
        <v>2269</v>
      </c>
    </row>
    <row r="31" spans="1:105" ht="12" customHeight="1" x14ac:dyDescent="0.25">
      <c r="A31" s="97" t="s">
        <v>141</v>
      </c>
      <c r="B31" s="98">
        <v>3443.9954227751073</v>
      </c>
      <c r="C31" s="98">
        <v>3331.9282959318539</v>
      </c>
      <c r="D31" s="98">
        <v>3238.6691201960903</v>
      </c>
      <c r="E31" s="98">
        <v>3132.3433595855436</v>
      </c>
      <c r="F31" s="98">
        <v>3062.4181187302956</v>
      </c>
      <c r="G31" s="98">
        <v>2984.8876856965571</v>
      </c>
      <c r="H31" s="98">
        <v>2930.4707481162745</v>
      </c>
      <c r="I31" s="98">
        <v>2956.3369788712407</v>
      </c>
      <c r="J31" s="98">
        <v>2958.7267205905491</v>
      </c>
      <c r="K31" s="98">
        <v>2985.7516802280797</v>
      </c>
      <c r="L31" s="98">
        <v>2991.2762613888385</v>
      </c>
      <c r="M31" s="98">
        <v>3169.8891184333306</v>
      </c>
      <c r="N31" s="98">
        <v>2921.414343859155</v>
      </c>
      <c r="O31" s="98">
        <v>3177.5835460946969</v>
      </c>
      <c r="P31" s="98">
        <v>2889.9445643775921</v>
      </c>
      <c r="Q31" s="98">
        <v>2571.9034331051662</v>
      </c>
      <c r="R31" s="98">
        <v>2973.8248233823929</v>
      </c>
      <c r="S31" s="98">
        <v>2912.4814723543423</v>
      </c>
      <c r="T31" s="98">
        <v>2929.5273842317379</v>
      </c>
      <c r="U31" s="98">
        <v>2777.1940249867262</v>
      </c>
      <c r="V31" s="98">
        <v>3049.7310191299744</v>
      </c>
      <c r="W31" s="98">
        <v>2709.9949360411547</v>
      </c>
      <c r="DA31" s="63" t="s">
        <v>2270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2605.649758256694</v>
      </c>
      <c r="L32" s="98">
        <v>2647.0441542588419</v>
      </c>
      <c r="M32" s="98">
        <v>2825.9190214572891</v>
      </c>
      <c r="N32" s="98">
        <v>2657.1237712426919</v>
      </c>
      <c r="O32" s="98">
        <v>2907.8531705853115</v>
      </c>
      <c r="P32" s="98">
        <v>2670.9698437159827</v>
      </c>
      <c r="Q32" s="98">
        <v>2414.717975417469</v>
      </c>
      <c r="R32" s="98">
        <v>2707.1247453475153</v>
      </c>
      <c r="S32" s="98">
        <v>2673.2012550583104</v>
      </c>
      <c r="T32" s="98">
        <v>2715.4423803096756</v>
      </c>
      <c r="U32" s="98">
        <v>2612.9090646808932</v>
      </c>
      <c r="V32" s="98">
        <v>2929.8350429361321</v>
      </c>
      <c r="W32" s="98">
        <v>2625.8675447001892</v>
      </c>
      <c r="DA32" s="63" t="s">
        <v>2271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2209.2494097882054</v>
      </c>
      <c r="L33" s="101">
        <v>2246.2760516219582</v>
      </c>
      <c r="M33" s="101">
        <v>2401.9042422483553</v>
      </c>
      <c r="N33" s="101">
        <v>2254.1212835315841</v>
      </c>
      <c r="O33" s="101">
        <v>2453.3132866599749</v>
      </c>
      <c r="P33" s="101">
        <v>2247.9386876219346</v>
      </c>
      <c r="Q33" s="101">
        <v>2023.4709447077596</v>
      </c>
      <c r="R33" s="101">
        <v>2226.7150488682532</v>
      </c>
      <c r="S33" s="101">
        <v>2185.9793587482636</v>
      </c>
      <c r="T33" s="101">
        <v>2203.6788117410747</v>
      </c>
      <c r="U33" s="101">
        <v>2113.0351295768137</v>
      </c>
      <c r="V33" s="101">
        <v>2387.0425635353304</v>
      </c>
      <c r="W33" s="101">
        <v>2139.3090393564617</v>
      </c>
      <c r="DA33" s="131" t="s">
        <v>2272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396.40034846848874</v>
      </c>
      <c r="L34" s="104">
        <v>400.76810263688373</v>
      </c>
      <c r="M34" s="104">
        <v>424.01477920893421</v>
      </c>
      <c r="N34" s="104">
        <v>403.00248771110773</v>
      </c>
      <c r="O34" s="104">
        <v>454.53988392533665</v>
      </c>
      <c r="P34" s="104">
        <v>423.03115609404875</v>
      </c>
      <c r="Q34" s="104">
        <v>391.24703070970986</v>
      </c>
      <c r="R34" s="104">
        <v>480.40969647926164</v>
      </c>
      <c r="S34" s="104">
        <v>487.22189631004693</v>
      </c>
      <c r="T34" s="104">
        <v>511.76356856860122</v>
      </c>
      <c r="U34" s="104">
        <v>499.87393510407929</v>
      </c>
      <c r="V34" s="104">
        <v>542.79247940080131</v>
      </c>
      <c r="W34" s="104">
        <v>486.55850534372757</v>
      </c>
      <c r="DA34" s="132" t="s">
        <v>2273</v>
      </c>
    </row>
    <row r="35" spans="1:105" ht="12" customHeight="1" x14ac:dyDescent="0.25">
      <c r="A35" s="106" t="s">
        <v>122</v>
      </c>
      <c r="B35" s="101">
        <v>3075.9302573958771</v>
      </c>
      <c r="C35" s="101">
        <v>2994.0565866522861</v>
      </c>
      <c r="D35" s="101">
        <v>2899.0139096580065</v>
      </c>
      <c r="E35" s="101">
        <v>2745.7136837852199</v>
      </c>
      <c r="F35" s="101">
        <v>2792.0518013775072</v>
      </c>
      <c r="G35" s="101">
        <v>2620.1192575647028</v>
      </c>
      <c r="H35" s="101">
        <v>2611.3418139259197</v>
      </c>
      <c r="I35" s="101">
        <v>2599.5897459594921</v>
      </c>
      <c r="J35" s="101">
        <v>2723.2921177542912</v>
      </c>
      <c r="K35" s="101">
        <v>2721.4085833865679</v>
      </c>
      <c r="L35" s="101">
        <v>2787.6924399862196</v>
      </c>
      <c r="M35" s="101">
        <v>2863.6981097706407</v>
      </c>
      <c r="N35" s="101">
        <v>2856.9308764400234</v>
      </c>
      <c r="O35" s="101">
        <v>2802.6316163089646</v>
      </c>
      <c r="P35" s="101">
        <v>2789.4325855452021</v>
      </c>
      <c r="Q35" s="101">
        <v>2808.9115768637466</v>
      </c>
      <c r="R35" s="101">
        <v>2884.8232712941444</v>
      </c>
      <c r="S35" s="101">
        <v>2945.8168859324423</v>
      </c>
      <c r="T35" s="101">
        <v>3002.6121603568004</v>
      </c>
      <c r="U35" s="101">
        <v>2917.3202301635924</v>
      </c>
      <c r="V35" s="101">
        <v>3017.0310909824479</v>
      </c>
      <c r="W35" s="101">
        <v>2956.9894218966861</v>
      </c>
      <c r="DA35" s="131" t="s">
        <v>2274</v>
      </c>
    </row>
    <row r="36" spans="1:105" ht="12" customHeight="1" x14ac:dyDescent="0.25">
      <c r="A36" s="107" t="s">
        <v>121</v>
      </c>
      <c r="B36" s="104">
        <v>2832.3679164085565</v>
      </c>
      <c r="C36" s="104">
        <v>2758.134297129744</v>
      </c>
      <c r="D36" s="104">
        <v>2654.3362494647217</v>
      </c>
      <c r="E36" s="104">
        <v>2508.7545528432124</v>
      </c>
      <c r="F36" s="104">
        <v>2553.319505117795</v>
      </c>
      <c r="G36" s="104">
        <v>2397.9616646759964</v>
      </c>
      <c r="H36" s="104">
        <v>2410.7130913225315</v>
      </c>
      <c r="I36" s="104">
        <v>2400.7222857695574</v>
      </c>
      <c r="J36" s="104">
        <v>2499.9189866989932</v>
      </c>
      <c r="K36" s="104">
        <v>2489.4031066481084</v>
      </c>
      <c r="L36" s="104">
        <v>2542.6857663057258</v>
      </c>
      <c r="M36" s="104">
        <v>2627.8704844845292</v>
      </c>
      <c r="N36" s="104">
        <v>2651.8024167024146</v>
      </c>
      <c r="O36" s="104">
        <v>2618.0565196112075</v>
      </c>
      <c r="P36" s="104">
        <v>2596.7007105199382</v>
      </c>
      <c r="Q36" s="104">
        <v>2582.5597626695976</v>
      </c>
      <c r="R36" s="104">
        <v>2621.0287439230437</v>
      </c>
      <c r="S36" s="104">
        <v>2674.5424971768448</v>
      </c>
      <c r="T36" s="104">
        <v>2743.4938618494475</v>
      </c>
      <c r="U36" s="104">
        <v>2722.7842163011437</v>
      </c>
      <c r="V36" s="104">
        <v>2878.2810679771474</v>
      </c>
      <c r="W36" s="104">
        <v>2832.417699574999</v>
      </c>
      <c r="DA36" s="132" t="s">
        <v>2275</v>
      </c>
    </row>
    <row r="37" spans="1:105" ht="12" customHeight="1" x14ac:dyDescent="0.25">
      <c r="A37" s="108" t="s">
        <v>53</v>
      </c>
      <c r="B37" s="98">
        <v>2399.9588235328351</v>
      </c>
      <c r="C37" s="98">
        <v>2337.4411149347861</v>
      </c>
      <c r="D37" s="98">
        <v>2237.9597767869996</v>
      </c>
      <c r="E37" s="98">
        <v>2113.0354924663907</v>
      </c>
      <c r="F37" s="98">
        <v>2149.8259286591128</v>
      </c>
      <c r="G37" s="98">
        <v>2013.4133878604384</v>
      </c>
      <c r="H37" s="98">
        <v>2034.425969840566</v>
      </c>
      <c r="I37" s="98">
        <v>2020.89395354627</v>
      </c>
      <c r="J37" s="98">
        <v>2091.9945190482945</v>
      </c>
      <c r="K37" s="98">
        <v>2080.6699763043111</v>
      </c>
      <c r="L37" s="98">
        <v>2128.2415647099215</v>
      </c>
      <c r="M37" s="98">
        <v>2205.5894538931379</v>
      </c>
      <c r="N37" s="98">
        <v>2219.7034404103583</v>
      </c>
      <c r="O37" s="98">
        <v>2186.6381316974916</v>
      </c>
      <c r="P37" s="98">
        <v>2164.5833094010027</v>
      </c>
      <c r="Q37" s="98">
        <v>2143.2749288820874</v>
      </c>
      <c r="R37" s="98">
        <v>2161.8219727536803</v>
      </c>
      <c r="S37" s="98">
        <v>2197.7775564287781</v>
      </c>
      <c r="T37" s="98">
        <v>2241.6645761469417</v>
      </c>
      <c r="U37" s="98">
        <v>2215.3834106459199</v>
      </c>
      <c r="V37" s="98">
        <v>2357.8627176547111</v>
      </c>
      <c r="W37" s="98">
        <v>2320.8371196673802</v>
      </c>
      <c r="DA37" s="63" t="s">
        <v>2276</v>
      </c>
    </row>
    <row r="38" spans="1:105" ht="12" customHeight="1" x14ac:dyDescent="0.25">
      <c r="A38" s="108" t="s">
        <v>52</v>
      </c>
      <c r="B38" s="98">
        <v>432.4090928757218</v>
      </c>
      <c r="C38" s="98">
        <v>420.69318219495813</v>
      </c>
      <c r="D38" s="98">
        <v>416.37647267772252</v>
      </c>
      <c r="E38" s="98">
        <v>395.71906037682146</v>
      </c>
      <c r="F38" s="98">
        <v>403.49357645868184</v>
      </c>
      <c r="G38" s="98">
        <v>384.54827681555793</v>
      </c>
      <c r="H38" s="98">
        <v>376.28712148196519</v>
      </c>
      <c r="I38" s="98">
        <v>379.82833222328713</v>
      </c>
      <c r="J38" s="98">
        <v>407.92446765069877</v>
      </c>
      <c r="K38" s="98">
        <v>408.73313034379703</v>
      </c>
      <c r="L38" s="98">
        <v>414.44420159580449</v>
      </c>
      <c r="M38" s="98">
        <v>422.28103059139102</v>
      </c>
      <c r="N38" s="98">
        <v>432.09897629205631</v>
      </c>
      <c r="O38" s="98">
        <v>431.41838791371561</v>
      </c>
      <c r="P38" s="98">
        <v>432.11740111893567</v>
      </c>
      <c r="Q38" s="98">
        <v>439.28483378751008</v>
      </c>
      <c r="R38" s="98">
        <v>459.20677116936332</v>
      </c>
      <c r="S38" s="98">
        <v>476.76494074806681</v>
      </c>
      <c r="T38" s="98">
        <v>501.8292857025055</v>
      </c>
      <c r="U38" s="98">
        <v>507.40080565522453</v>
      </c>
      <c r="V38" s="98">
        <v>520.41835032243637</v>
      </c>
      <c r="W38" s="98">
        <v>511.58057990761864</v>
      </c>
      <c r="DA38" s="63" t="s">
        <v>2277</v>
      </c>
    </row>
    <row r="39" spans="1:105" ht="12" customHeight="1" x14ac:dyDescent="0.25">
      <c r="A39" s="121" t="s">
        <v>54</v>
      </c>
      <c r="B39" s="122">
        <v>482.08948460023623</v>
      </c>
      <c r="C39" s="122">
        <v>470.4441779180774</v>
      </c>
      <c r="D39" s="122">
        <v>466.16943052794403</v>
      </c>
      <c r="E39" s="122">
        <v>463.57641804736585</v>
      </c>
      <c r="F39" s="122">
        <v>458.71943204835111</v>
      </c>
      <c r="G39" s="122">
        <v>443.66943349723255</v>
      </c>
      <c r="H39" s="122">
        <v>430.58489844450992</v>
      </c>
      <c r="I39" s="122">
        <v>433.87633621121677</v>
      </c>
      <c r="J39" s="122">
        <v>418.24303504403161</v>
      </c>
      <c r="K39" s="122">
        <v>415.17901718909621</v>
      </c>
      <c r="L39" s="122">
        <v>405.83822487916791</v>
      </c>
      <c r="M39" s="122">
        <v>411.1502804723242</v>
      </c>
      <c r="N39" s="122">
        <v>413.8758320782805</v>
      </c>
      <c r="O39" s="122">
        <v>394.611819281289</v>
      </c>
      <c r="P39" s="122">
        <v>404.69724469206335</v>
      </c>
      <c r="Q39" s="122">
        <v>409.65287505395668</v>
      </c>
      <c r="R39" s="122">
        <v>410.28584379118377</v>
      </c>
      <c r="S39" s="122">
        <v>406.07196989694194</v>
      </c>
      <c r="T39" s="122">
        <v>404.03330593337739</v>
      </c>
      <c r="U39" s="122">
        <v>396.12742331151117</v>
      </c>
      <c r="V39" s="122">
        <v>411.61886584967436</v>
      </c>
      <c r="W39" s="122">
        <v>407.22379166727592</v>
      </c>
      <c r="DA39" s="130" t="s">
        <v>2278</v>
      </c>
    </row>
    <row r="40" spans="1:105" ht="12" customHeight="1" x14ac:dyDescent="0.25">
      <c r="A40" s="97" t="s">
        <v>50</v>
      </c>
      <c r="B40" s="98">
        <v>603.73247459143863</v>
      </c>
      <c r="C40" s="98">
        <v>591.73842031398442</v>
      </c>
      <c r="D40" s="98">
        <v>586.17920334966095</v>
      </c>
      <c r="E40" s="98">
        <v>584.64470887758637</v>
      </c>
      <c r="F40" s="98">
        <v>567.03343927023809</v>
      </c>
      <c r="G40" s="98">
        <v>567.78644788691099</v>
      </c>
      <c r="H40" s="98">
        <v>548.02564583573405</v>
      </c>
      <c r="I40" s="98">
        <v>549.89920071350991</v>
      </c>
      <c r="J40" s="98">
        <v>536.87960114324824</v>
      </c>
      <c r="K40" s="98">
        <v>516.4154546198555</v>
      </c>
      <c r="L40" s="98">
        <v>522.79926087774595</v>
      </c>
      <c r="M40" s="98">
        <v>524.81747013074062</v>
      </c>
      <c r="N40" s="98">
        <v>523.96868813452602</v>
      </c>
      <c r="O40" s="98">
        <v>528.99139437715633</v>
      </c>
      <c r="P40" s="98">
        <v>506.01996337154202</v>
      </c>
      <c r="Q40" s="98">
        <v>476.13154824824994</v>
      </c>
      <c r="R40" s="98">
        <v>559.1048597716557</v>
      </c>
      <c r="S40" s="98">
        <v>548.4208686183589</v>
      </c>
      <c r="T40" s="98">
        <v>575.33000763363225</v>
      </c>
      <c r="U40" s="98">
        <v>548.92552543762315</v>
      </c>
      <c r="V40" s="98">
        <v>608.45887977494294</v>
      </c>
      <c r="W40" s="98">
        <v>530.95486271503955</v>
      </c>
      <c r="DA40" s="63" t="s">
        <v>2279</v>
      </c>
    </row>
    <row r="41" spans="1:105" ht="12" customHeight="1" x14ac:dyDescent="0.25">
      <c r="A41" s="109" t="s">
        <v>120</v>
      </c>
      <c r="B41" s="33">
        <v>480.26211508505969</v>
      </c>
      <c r="C41" s="33">
        <v>468.64370323750518</v>
      </c>
      <c r="D41" s="33">
        <v>464.39628714966165</v>
      </c>
      <c r="E41" s="33">
        <v>461.79835960493341</v>
      </c>
      <c r="F41" s="33">
        <v>457.12377914209407</v>
      </c>
      <c r="G41" s="33">
        <v>441.84687891654954</v>
      </c>
      <c r="H41" s="33">
        <v>428.84805147602606</v>
      </c>
      <c r="I41" s="33">
        <v>432.18713544228717</v>
      </c>
      <c r="J41" s="33">
        <v>416.55369604000646</v>
      </c>
      <c r="K41" s="33">
        <v>413.76532828356972</v>
      </c>
      <c r="L41" s="33">
        <v>404.16556303601737</v>
      </c>
      <c r="M41" s="33">
        <v>409.42242124690711</v>
      </c>
      <c r="N41" s="33">
        <v>412.1427439696663</v>
      </c>
      <c r="O41" s="33">
        <v>392.43281340958322</v>
      </c>
      <c r="P41" s="33">
        <v>403.04898522369734</v>
      </c>
      <c r="Q41" s="33">
        <v>408.52909526746078</v>
      </c>
      <c r="R41" s="33">
        <v>407.55849101806666</v>
      </c>
      <c r="S41" s="33">
        <v>403.38175606304253</v>
      </c>
      <c r="T41" s="33">
        <v>400.84792479349113</v>
      </c>
      <c r="U41" s="33">
        <v>393.34887441768853</v>
      </c>
      <c r="V41" s="33">
        <v>408.17573459137998</v>
      </c>
      <c r="W41" s="33">
        <v>405.17016393204341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24259.285183306431</v>
      </c>
      <c r="C43" s="117">
        <f t="shared" si="14"/>
        <v>25425.261582599425</v>
      </c>
      <c r="D43" s="117">
        <f t="shared" si="14"/>
        <v>24653.621004135788</v>
      </c>
      <c r="E43" s="117">
        <f t="shared" si="14"/>
        <v>25234.206915984985</v>
      </c>
      <c r="F43" s="117">
        <f t="shared" si="14"/>
        <v>25496.99540020178</v>
      </c>
      <c r="G43" s="117">
        <f t="shared" si="14"/>
        <v>26352.812896694486</v>
      </c>
      <c r="H43" s="117">
        <f t="shared" si="14"/>
        <v>25414.755595418101</v>
      </c>
      <c r="I43" s="117">
        <f t="shared" si="14"/>
        <v>24306.325882615958</v>
      </c>
      <c r="J43" s="117">
        <f t="shared" si="14"/>
        <v>25540.954051264311</v>
      </c>
      <c r="K43" s="117">
        <f t="shared" si="14"/>
        <v>23688.505511480857</v>
      </c>
      <c r="L43" s="117">
        <f t="shared" si="14"/>
        <v>24406.603110761287</v>
      </c>
      <c r="M43" s="117">
        <f t="shared" si="14"/>
        <v>21942.425288097642</v>
      </c>
      <c r="N43" s="117">
        <f t="shared" si="14"/>
        <v>20010.15536148251</v>
      </c>
      <c r="O43" s="117">
        <f t="shared" si="14"/>
        <v>19117.829862223651</v>
      </c>
      <c r="P43" s="117">
        <f t="shared" si="14"/>
        <v>16954.003251257203</v>
      </c>
      <c r="Q43" s="117">
        <f t="shared" si="14"/>
        <v>18324.518222823586</v>
      </c>
      <c r="R43" s="117">
        <f t="shared" ref="R43:V43" si="15">R44+R47+R49+R58</f>
        <v>18818.357602598233</v>
      </c>
      <c r="S43" s="117">
        <f t="shared" si="15"/>
        <v>17633.559110719718</v>
      </c>
      <c r="T43" s="117">
        <f t="shared" si="15"/>
        <v>17897.425845942962</v>
      </c>
      <c r="U43" s="117">
        <f t="shared" si="15"/>
        <v>17202.482180847015</v>
      </c>
      <c r="V43" s="117">
        <f t="shared" si="15"/>
        <v>18725.669937872335</v>
      </c>
      <c r="W43" s="117">
        <f t="shared" ref="W43" si="16">W44+W47+W49+W58</f>
        <v>17021.530601983413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20077.426178547656</v>
      </c>
      <c r="C44" s="122">
        <f t="shared" si="17"/>
        <v>21332.521789298575</v>
      </c>
      <c r="D44" s="122">
        <f t="shared" si="17"/>
        <v>20599.008803011056</v>
      </c>
      <c r="E44" s="122">
        <f t="shared" si="17"/>
        <v>21386.835867373306</v>
      </c>
      <c r="F44" s="122">
        <f t="shared" si="17"/>
        <v>21640.75405950017</v>
      </c>
      <c r="G44" s="122">
        <f t="shared" si="17"/>
        <v>22645.306440228705</v>
      </c>
      <c r="H44" s="122">
        <f t="shared" si="17"/>
        <v>21862.958094700149</v>
      </c>
      <c r="I44" s="122">
        <f t="shared" si="17"/>
        <v>20702.51741865752</v>
      </c>
      <c r="J44" s="122">
        <f t="shared" si="17"/>
        <v>21846.15736527232</v>
      </c>
      <c r="K44" s="122">
        <f t="shared" si="17"/>
        <v>19943.670873460072</v>
      </c>
      <c r="L44" s="122">
        <f t="shared" si="17"/>
        <v>20725.752227658111</v>
      </c>
      <c r="M44" s="122">
        <f t="shared" si="17"/>
        <v>18050.45484918918</v>
      </c>
      <c r="N44" s="122">
        <f t="shared" si="17"/>
        <v>16046.004699992713</v>
      </c>
      <c r="O44" s="122">
        <f t="shared" si="17"/>
        <v>15334.223394359111</v>
      </c>
      <c r="P44" s="122">
        <f t="shared" si="17"/>
        <v>13293.673143051126</v>
      </c>
      <c r="Q44" s="122">
        <f t="shared" si="17"/>
        <v>14567.896153801612</v>
      </c>
      <c r="R44" s="122">
        <f t="shared" ref="R44:V44" si="18">SUM(R45:R46)</f>
        <v>14964.886835498375</v>
      </c>
      <c r="S44" s="122">
        <f t="shared" si="18"/>
        <v>13790.833741724637</v>
      </c>
      <c r="T44" s="122">
        <f t="shared" si="18"/>
        <v>14162.794318977845</v>
      </c>
      <c r="U44" s="122">
        <f t="shared" si="18"/>
        <v>13544.624687046213</v>
      </c>
      <c r="V44" s="122">
        <f t="shared" si="18"/>
        <v>14841.158729389143</v>
      </c>
      <c r="W44" s="122">
        <f t="shared" ref="W44" si="19">SUM(W45:W46)</f>
        <v>13475.266726324751</v>
      </c>
      <c r="DA44" s="130" t="s">
        <v>2282</v>
      </c>
    </row>
    <row r="45" spans="1:105" ht="12" customHeight="1" x14ac:dyDescent="0.25">
      <c r="A45" s="97" t="s">
        <v>216</v>
      </c>
      <c r="B45" s="98">
        <v>19858.93051659501</v>
      </c>
      <c r="C45" s="98">
        <v>21104.586769693673</v>
      </c>
      <c r="D45" s="98">
        <v>20379.992846546327</v>
      </c>
      <c r="E45" s="98">
        <v>21162.218975652297</v>
      </c>
      <c r="F45" s="98">
        <v>21414.94197931463</v>
      </c>
      <c r="G45" s="98">
        <v>22409.536637803627</v>
      </c>
      <c r="H45" s="98">
        <v>21636.332797211086</v>
      </c>
      <c r="I45" s="98">
        <v>20486.465151540233</v>
      </c>
      <c r="J45" s="98">
        <v>21613.979426466358</v>
      </c>
      <c r="K45" s="98">
        <v>19728.811895751769</v>
      </c>
      <c r="L45" s="98">
        <v>20501.365675144625</v>
      </c>
      <c r="M45" s="98">
        <v>17856.722665510835</v>
      </c>
      <c r="N45" s="98">
        <v>15871.652577624553</v>
      </c>
      <c r="O45" s="98">
        <v>15167.781913915096</v>
      </c>
      <c r="P45" s="98">
        <v>13150.761183870603</v>
      </c>
      <c r="Q45" s="98">
        <v>14407.621867989315</v>
      </c>
      <c r="R45" s="98">
        <v>14797.893729077477</v>
      </c>
      <c r="S45" s="98">
        <v>13633.209997752358</v>
      </c>
      <c r="T45" s="98">
        <v>13995.586497903611</v>
      </c>
      <c r="U45" s="98">
        <v>13381.699171236538</v>
      </c>
      <c r="V45" s="98">
        <v>14658.111827261395</v>
      </c>
      <c r="W45" s="98">
        <v>13305.757889845121</v>
      </c>
      <c r="DA45" s="63" t="s">
        <v>2283</v>
      </c>
    </row>
    <row r="46" spans="1:105" ht="12" customHeight="1" x14ac:dyDescent="0.25">
      <c r="A46" s="97" t="s">
        <v>53</v>
      </c>
      <c r="B46" s="98">
        <v>218.49566195264518</v>
      </c>
      <c r="C46" s="98">
        <v>227.93501960490278</v>
      </c>
      <c r="D46" s="98">
        <v>219.01595646472992</v>
      </c>
      <c r="E46" s="98">
        <v>224.61689172101043</v>
      </c>
      <c r="F46" s="98">
        <v>225.81208018553926</v>
      </c>
      <c r="G46" s="98">
        <v>235.7698024250785</v>
      </c>
      <c r="H46" s="98">
        <v>226.62529748906198</v>
      </c>
      <c r="I46" s="98">
        <v>216.05226711728849</v>
      </c>
      <c r="J46" s="98">
        <v>232.17793880596386</v>
      </c>
      <c r="K46" s="98">
        <v>214.85897770830351</v>
      </c>
      <c r="L46" s="98">
        <v>224.38655251348678</v>
      </c>
      <c r="M46" s="98">
        <v>193.73218367834406</v>
      </c>
      <c r="N46" s="98">
        <v>174.35212236815963</v>
      </c>
      <c r="O46" s="98">
        <v>166.44148044401462</v>
      </c>
      <c r="P46" s="98">
        <v>142.91195918052324</v>
      </c>
      <c r="Q46" s="98">
        <v>160.27428581229623</v>
      </c>
      <c r="R46" s="98">
        <v>166.99310642089776</v>
      </c>
      <c r="S46" s="98">
        <v>157.62374397227907</v>
      </c>
      <c r="T46" s="98">
        <v>167.2078210742356</v>
      </c>
      <c r="U46" s="98">
        <v>162.92551580967509</v>
      </c>
      <c r="V46" s="98">
        <v>183.0469021277485</v>
      </c>
      <c r="W46" s="98">
        <v>169.50883647962951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0.7073119556516857</v>
      </c>
      <c r="C47" s="122">
        <f t="shared" si="20"/>
        <v>0.61645318428553486</v>
      </c>
      <c r="D47" s="122">
        <f t="shared" si="20"/>
        <v>0.6949632573258735</v>
      </c>
      <c r="E47" s="122">
        <f t="shared" si="20"/>
        <v>0.72676532941362137</v>
      </c>
      <c r="F47" s="122">
        <f t="shared" si="20"/>
        <v>0.77389528006617136</v>
      </c>
      <c r="G47" s="122">
        <f t="shared" si="20"/>
        <v>0.78748111863754033</v>
      </c>
      <c r="H47" s="122">
        <f t="shared" si="20"/>
        <v>0.93203444780265643</v>
      </c>
      <c r="I47" s="122">
        <f t="shared" si="20"/>
        <v>1.031698126607951</v>
      </c>
      <c r="J47" s="122">
        <f t="shared" si="20"/>
        <v>1.0935746102157839</v>
      </c>
      <c r="K47" s="122">
        <f t="shared" si="20"/>
        <v>1.1255090990654495</v>
      </c>
      <c r="L47" s="122">
        <f t="shared" si="20"/>
        <v>1.2485084806090796</v>
      </c>
      <c r="M47" s="122">
        <f t="shared" si="20"/>
        <v>1.2684762617578496</v>
      </c>
      <c r="N47" s="122">
        <f t="shared" si="20"/>
        <v>1.4167221460571811</v>
      </c>
      <c r="O47" s="122">
        <f t="shared" si="20"/>
        <v>1.2764840729251348</v>
      </c>
      <c r="P47" s="122">
        <f t="shared" si="20"/>
        <v>1.3080066906541663</v>
      </c>
      <c r="Q47" s="122">
        <f t="shared" si="20"/>
        <v>1.148085474961873</v>
      </c>
      <c r="R47" s="122">
        <f t="shared" si="20"/>
        <v>1.0767497713683483</v>
      </c>
      <c r="S47" s="122">
        <f t="shared" si="20"/>
        <v>1.0156968035188834</v>
      </c>
      <c r="T47" s="122">
        <f t="shared" si="20"/>
        <v>0.97794438838682196</v>
      </c>
      <c r="U47" s="122">
        <f t="shared" si="20"/>
        <v>1.0144807429103813</v>
      </c>
      <c r="V47" s="122">
        <f t="shared" si="20"/>
        <v>1.0317174833918572</v>
      </c>
      <c r="W47" s="122">
        <f t="shared" si="20"/>
        <v>0.99275271823598465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0.7073119556516857</v>
      </c>
      <c r="C48" s="98">
        <f>IF(RES_hhdet_fec!C48=0,0,RES_hhdet_fec!C48*1000*11630/RES_hhdet_num!C43)</f>
        <v>0.61645318428553486</v>
      </c>
      <c r="D48" s="98">
        <f>IF(RES_hhdet_fec!D48=0,0,RES_hhdet_fec!D48*1000*11630/RES_hhdet_num!D43)</f>
        <v>0.6949632573258735</v>
      </c>
      <c r="E48" s="98">
        <f>IF(RES_hhdet_fec!E48=0,0,RES_hhdet_fec!E48*1000*11630/RES_hhdet_num!E43)</f>
        <v>0.72676532941362137</v>
      </c>
      <c r="F48" s="98">
        <f>IF(RES_hhdet_fec!F48=0,0,RES_hhdet_fec!F48*1000*11630/RES_hhdet_num!F43)</f>
        <v>0.77389528006617136</v>
      </c>
      <c r="G48" s="98">
        <f>IF(RES_hhdet_fec!G48=0,0,RES_hhdet_fec!G48*1000*11630/RES_hhdet_num!G43)</f>
        <v>0.78748111863754033</v>
      </c>
      <c r="H48" s="98">
        <f>IF(RES_hhdet_fec!H48=0,0,RES_hhdet_fec!H48*1000*11630/RES_hhdet_num!H43)</f>
        <v>0.93203444780265643</v>
      </c>
      <c r="I48" s="98">
        <f>IF(RES_hhdet_fec!I48=0,0,RES_hhdet_fec!I48*1000*11630/RES_hhdet_num!I43)</f>
        <v>1.031698126607951</v>
      </c>
      <c r="J48" s="98">
        <f>IF(RES_hhdet_fec!J48=0,0,RES_hhdet_fec!J48*1000*11630/RES_hhdet_num!J43)</f>
        <v>1.0935746102157839</v>
      </c>
      <c r="K48" s="98">
        <f>IF(RES_hhdet_fec!K48=0,0,RES_hhdet_fec!K48*1000*11630/RES_hhdet_num!K43)</f>
        <v>1.1255090990654495</v>
      </c>
      <c r="L48" s="98">
        <f>IF(RES_hhdet_fec!L48=0,0,RES_hhdet_fec!L48*1000*11630/RES_hhdet_num!L43)</f>
        <v>1.2485084806090796</v>
      </c>
      <c r="M48" s="98">
        <f>IF(RES_hhdet_fec!M48=0,0,RES_hhdet_fec!M48*1000*11630/RES_hhdet_num!M43)</f>
        <v>1.2684762617578496</v>
      </c>
      <c r="N48" s="98">
        <f>IF(RES_hhdet_fec!N48=0,0,RES_hhdet_fec!N48*1000*11630/RES_hhdet_num!N43)</f>
        <v>1.4167221460571811</v>
      </c>
      <c r="O48" s="98">
        <f>IF(RES_hhdet_fec!O48=0,0,RES_hhdet_fec!O48*1000*11630/RES_hhdet_num!O43)</f>
        <v>1.2764840729251348</v>
      </c>
      <c r="P48" s="98">
        <f>IF(RES_hhdet_fec!P48=0,0,RES_hhdet_fec!P48*1000*11630/RES_hhdet_num!P43)</f>
        <v>1.3080066906541663</v>
      </c>
      <c r="Q48" s="98">
        <f>IF(RES_hhdet_fec!Q48=0,0,RES_hhdet_fec!Q48*1000*11630/RES_hhdet_num!Q43)</f>
        <v>1.148085474961873</v>
      </c>
      <c r="R48" s="98">
        <f>IF(RES_hhdet_fec!R48=0,0,RES_hhdet_fec!R48*1000*11630/RES_hhdet_num!R43)</f>
        <v>1.0767497713683483</v>
      </c>
      <c r="S48" s="98">
        <f>IF(RES_hhdet_fec!S48=0,0,RES_hhdet_fec!S48*1000*11630/RES_hhdet_num!S43)</f>
        <v>1.0156968035188834</v>
      </c>
      <c r="T48" s="98">
        <f>IF(RES_hhdet_fec!T48=0,0,RES_hhdet_fec!T48*1000*11630/RES_hhdet_num!T43)</f>
        <v>0.97794438838682196</v>
      </c>
      <c r="U48" s="98">
        <f>IF(RES_hhdet_fec!U48=0,0,RES_hhdet_fec!U48*1000*11630/RES_hhdet_num!U43)</f>
        <v>1.0144807429103813</v>
      </c>
      <c r="V48" s="98">
        <f>IF(RES_hhdet_fec!V48=0,0,RES_hhdet_fec!V48*1000*11630/RES_hhdet_num!V43)</f>
        <v>1.0317174833918572</v>
      </c>
      <c r="W48" s="98">
        <f>IF(RES_hhdet_fec!W48=0,0,RES_hhdet_fec!W48*1000*11630/RES_hhdet_num!W43)</f>
        <v>0.99275271823598465</v>
      </c>
      <c r="DA48" s="63" t="s">
        <v>2286</v>
      </c>
    </row>
    <row r="49" spans="1:105" ht="12" customHeight="1" x14ac:dyDescent="0.25">
      <c r="A49" s="121" t="s">
        <v>55</v>
      </c>
      <c r="B49" s="122">
        <v>3699.0627440698668</v>
      </c>
      <c r="C49" s="122">
        <v>3622.445083730689</v>
      </c>
      <c r="D49" s="122">
        <v>3589.2192994800866</v>
      </c>
      <c r="E49" s="122">
        <v>3384.8258056734371</v>
      </c>
      <c r="F49" s="122">
        <v>3398.1748375560692</v>
      </c>
      <c r="G49" s="122">
        <v>3263.9032514574233</v>
      </c>
      <c r="H49" s="122">
        <v>3120.4031893993183</v>
      </c>
      <c r="I49" s="122">
        <v>3168.9870641289449</v>
      </c>
      <c r="J49" s="122">
        <v>3275.9288274946493</v>
      </c>
      <c r="K49" s="122">
        <v>3329.2186520356254</v>
      </c>
      <c r="L49" s="122">
        <v>3274.2611860986253</v>
      </c>
      <c r="M49" s="122">
        <v>3479.463091132091</v>
      </c>
      <c r="N49" s="122">
        <v>3547.7918689415405</v>
      </c>
      <c r="O49" s="122">
        <v>3385.9712140627312</v>
      </c>
      <c r="P49" s="122">
        <v>3252.7582018673625</v>
      </c>
      <c r="Q49" s="122">
        <v>3345.405356382274</v>
      </c>
      <c r="R49" s="122">
        <v>3442.4144000469078</v>
      </c>
      <c r="S49" s="122">
        <v>3436.9419670082275</v>
      </c>
      <c r="T49" s="122">
        <v>3330.9632206717238</v>
      </c>
      <c r="U49" s="122">
        <v>3261.5045244226594</v>
      </c>
      <c r="V49" s="122">
        <v>3472.3615903554955</v>
      </c>
      <c r="W49" s="122">
        <v>3138.2130538945562</v>
      </c>
      <c r="DA49" s="130" t="s">
        <v>2287</v>
      </c>
    </row>
    <row r="50" spans="1:105" ht="12" customHeight="1" x14ac:dyDescent="0.25">
      <c r="A50" s="97" t="s">
        <v>138</v>
      </c>
      <c r="B50" s="98">
        <v>3795.0416941836484</v>
      </c>
      <c r="C50" s="98">
        <v>3717.9325088493724</v>
      </c>
      <c r="D50" s="98">
        <v>3693.6678618273227</v>
      </c>
      <c r="E50" s="98">
        <v>3481.0828463845296</v>
      </c>
      <c r="F50" s="98">
        <v>3490.1950394211203</v>
      </c>
      <c r="G50" s="98">
        <v>3359.1060512874847</v>
      </c>
      <c r="H50" s="98">
        <v>3197.1350163933052</v>
      </c>
      <c r="I50" s="98">
        <v>3256.1716734797174</v>
      </c>
      <c r="J50" s="98">
        <v>3365.3152735170634</v>
      </c>
      <c r="K50" s="98">
        <v>3427.8498582501666</v>
      </c>
      <c r="L50" s="98">
        <v>3352.0939012452072</v>
      </c>
      <c r="M50" s="98">
        <v>3555.344017032678</v>
      </c>
      <c r="N50" s="98">
        <v>3601.9063687444573</v>
      </c>
      <c r="O50" s="98">
        <v>3415.6887194988617</v>
      </c>
      <c r="P50" s="98">
        <v>3271.4616708819053</v>
      </c>
      <c r="Q50" s="98">
        <v>3366.601968466884</v>
      </c>
      <c r="R50" s="98">
        <v>3466.701477934309</v>
      </c>
      <c r="S50" s="98">
        <v>3460.9094432217084</v>
      </c>
      <c r="T50" s="98">
        <v>3349.217834385885</v>
      </c>
      <c r="U50" s="98">
        <v>3277.2602461759161</v>
      </c>
      <c r="V50" s="98">
        <v>3487.2850507036333</v>
      </c>
      <c r="W50" s="98">
        <v>3145.3183967007549</v>
      </c>
      <c r="DA50" s="63" t="s">
        <v>2288</v>
      </c>
    </row>
    <row r="51" spans="1:105" ht="12" customHeight="1" x14ac:dyDescent="0.25">
      <c r="A51" s="97" t="s">
        <v>137</v>
      </c>
      <c r="B51" s="98">
        <v>3390.1845559803228</v>
      </c>
      <c r="C51" s="98">
        <v>3322.0568619299193</v>
      </c>
      <c r="D51" s="98">
        <v>3267.0552831660116</v>
      </c>
      <c r="E51" s="98">
        <v>3071.171002852172</v>
      </c>
      <c r="F51" s="98">
        <v>3075.597713986499</v>
      </c>
      <c r="G51" s="98">
        <v>2944.9785254237177</v>
      </c>
      <c r="H51" s="98">
        <v>2812.6571085123746</v>
      </c>
      <c r="I51" s="98">
        <v>2846.0570357331885</v>
      </c>
      <c r="J51" s="98">
        <v>2929.2523197315277</v>
      </c>
      <c r="K51" s="98">
        <v>2987.2808841857764</v>
      </c>
      <c r="L51" s="98">
        <v>2931.5421013287228</v>
      </c>
      <c r="M51" s="98">
        <v>3126.1087726958976</v>
      </c>
      <c r="N51" s="98">
        <v>3188.8845148515938</v>
      </c>
      <c r="O51" s="98">
        <v>3051.6771831318702</v>
      </c>
      <c r="P51" s="98">
        <v>2933.4619743031089</v>
      </c>
      <c r="Q51" s="98">
        <v>3003.097278811048</v>
      </c>
      <c r="R51" s="98">
        <v>3109.3712883944886</v>
      </c>
      <c r="S51" s="98">
        <v>3148.6603801242959</v>
      </c>
      <c r="T51" s="98">
        <v>3092.2982517358278</v>
      </c>
      <c r="U51" s="98">
        <v>3055.8646380267896</v>
      </c>
      <c r="V51" s="98">
        <v>3279.1155710678795</v>
      </c>
      <c r="W51" s="98">
        <v>3008.3426733912693</v>
      </c>
      <c r="DA51" s="63" t="s">
        <v>2289</v>
      </c>
    </row>
    <row r="52" spans="1:105" ht="12" customHeight="1" x14ac:dyDescent="0.25">
      <c r="A52" s="100" t="s">
        <v>216</v>
      </c>
      <c r="B52" s="101">
        <v>2961.0358565110587</v>
      </c>
      <c r="C52" s="101">
        <v>2901.6650787107669</v>
      </c>
      <c r="D52" s="101">
        <v>2840.1445897523454</v>
      </c>
      <c r="E52" s="101">
        <v>2667.9335804916191</v>
      </c>
      <c r="F52" s="101">
        <v>2671.6888968301569</v>
      </c>
      <c r="G52" s="101">
        <v>2551.7817023944376</v>
      </c>
      <c r="H52" s="101">
        <v>2447.2603564812471</v>
      </c>
      <c r="I52" s="101">
        <v>2468.5526564787006</v>
      </c>
      <c r="J52" s="101">
        <v>2526.3914916342324</v>
      </c>
      <c r="K52" s="101">
        <v>2572.5065008442998</v>
      </c>
      <c r="L52" s="101">
        <v>2526.6786962578212</v>
      </c>
      <c r="M52" s="101">
        <v>2699.8442567609482</v>
      </c>
      <c r="N52" s="101">
        <v>2748.0902617405109</v>
      </c>
      <c r="O52" s="101">
        <v>2626.600966049522</v>
      </c>
      <c r="P52" s="101">
        <v>2520.9273518518398</v>
      </c>
      <c r="Q52" s="101">
        <v>2566.0848320992486</v>
      </c>
      <c r="R52" s="101">
        <v>2640.1510658111611</v>
      </c>
      <c r="S52" s="101">
        <v>2660.0012432409708</v>
      </c>
      <c r="T52" s="101">
        <v>2594.5583152218928</v>
      </c>
      <c r="U52" s="101">
        <v>2548.9952275859255</v>
      </c>
      <c r="V52" s="101">
        <v>2742.2222093205169</v>
      </c>
      <c r="W52" s="101">
        <v>2514.6408407483382</v>
      </c>
      <c r="DA52" s="131" t="s">
        <v>2290</v>
      </c>
    </row>
    <row r="53" spans="1:105" ht="12" customHeight="1" x14ac:dyDescent="0.25">
      <c r="A53" s="103" t="s">
        <v>52</v>
      </c>
      <c r="B53" s="104">
        <v>429.14869946926427</v>
      </c>
      <c r="C53" s="104">
        <v>420.39178321915188</v>
      </c>
      <c r="D53" s="104">
        <v>426.91069341366597</v>
      </c>
      <c r="E53" s="104">
        <v>403.23742236055296</v>
      </c>
      <c r="F53" s="104">
        <v>403.90881715634242</v>
      </c>
      <c r="G53" s="104">
        <v>393.19682302927998</v>
      </c>
      <c r="H53" s="104">
        <v>365.39675203112728</v>
      </c>
      <c r="I53" s="104">
        <v>377.50437925448779</v>
      </c>
      <c r="J53" s="104">
        <v>402.86082809729561</v>
      </c>
      <c r="K53" s="104">
        <v>414.77438334147627</v>
      </c>
      <c r="L53" s="104">
        <v>404.86340507090114</v>
      </c>
      <c r="M53" s="104">
        <v>426.26451593494937</v>
      </c>
      <c r="N53" s="104">
        <v>440.79425311108287</v>
      </c>
      <c r="O53" s="104">
        <v>425.07621708234802</v>
      </c>
      <c r="P53" s="104">
        <v>412.534622451269</v>
      </c>
      <c r="Q53" s="104">
        <v>437.01244671179978</v>
      </c>
      <c r="R53" s="104">
        <v>469.22022258332788</v>
      </c>
      <c r="S53" s="104">
        <v>488.65913688332472</v>
      </c>
      <c r="T53" s="104">
        <v>497.73993651393533</v>
      </c>
      <c r="U53" s="104">
        <v>506.86941044086342</v>
      </c>
      <c r="V53" s="104">
        <v>536.89336174736172</v>
      </c>
      <c r="W53" s="104">
        <v>493.70183264293183</v>
      </c>
      <c r="DA53" s="132" t="s">
        <v>2291</v>
      </c>
    </row>
    <row r="54" spans="1:105" ht="12" customHeight="1" x14ac:dyDescent="0.25">
      <c r="A54" s="106" t="s">
        <v>122</v>
      </c>
      <c r="B54" s="101">
        <v>3075.930257395878</v>
      </c>
      <c r="C54" s="101">
        <v>2986.6358584921236</v>
      </c>
      <c r="D54" s="101">
        <v>2883.8812716922316</v>
      </c>
      <c r="E54" s="101">
        <v>2727.312343724449</v>
      </c>
      <c r="F54" s="101">
        <v>2774.3278551375779</v>
      </c>
      <c r="G54" s="101">
        <v>2607.1380544701919</v>
      </c>
      <c r="H54" s="101">
        <v>2602.3428266135052</v>
      </c>
      <c r="I54" s="101">
        <v>2590.9995974628268</v>
      </c>
      <c r="J54" s="101">
        <v>2713.7956816477649</v>
      </c>
      <c r="K54" s="101">
        <v>2709.8542951801433</v>
      </c>
      <c r="L54" s="101">
        <v>2773.9840084577859</v>
      </c>
      <c r="M54" s="101">
        <v>2861.8050952068975</v>
      </c>
      <c r="N54" s="101">
        <v>2882.6774603606727</v>
      </c>
      <c r="O54" s="101">
        <v>2850.0497480233398</v>
      </c>
      <c r="P54" s="101">
        <v>2856.0639322431848</v>
      </c>
      <c r="Q54" s="101">
        <v>2876.9366885526301</v>
      </c>
      <c r="R54" s="101">
        <v>2807.8095529314128</v>
      </c>
      <c r="S54" s="101">
        <v>2717.9249312482962</v>
      </c>
      <c r="T54" s="101">
        <v>2810.8905604338638</v>
      </c>
      <c r="U54" s="101">
        <v>2810.5904109661087</v>
      </c>
      <c r="V54" s="101">
        <v>2992.4200000085207</v>
      </c>
      <c r="W54" s="101">
        <v>2957.4404374201422</v>
      </c>
      <c r="DA54" s="131" t="s">
        <v>2292</v>
      </c>
    </row>
    <row r="55" spans="1:105" ht="12" customHeight="1" x14ac:dyDescent="0.25">
      <c r="A55" s="107" t="s">
        <v>121</v>
      </c>
      <c r="B55" s="104">
        <v>2832.3679164085565</v>
      </c>
      <c r="C55" s="104">
        <v>2751.154347837673</v>
      </c>
      <c r="D55" s="104">
        <v>2637.0147672303797</v>
      </c>
      <c r="E55" s="104">
        <v>2493.4175907740978</v>
      </c>
      <c r="F55" s="104">
        <v>2542.3290602621396</v>
      </c>
      <c r="G55" s="104">
        <v>2390.9990598750428</v>
      </c>
      <c r="H55" s="104">
        <v>2402.9973036999781</v>
      </c>
      <c r="I55" s="104">
        <v>2385.4233833285039</v>
      </c>
      <c r="J55" s="104">
        <v>2483.2209579530522</v>
      </c>
      <c r="K55" s="104">
        <v>2476.5108402841115</v>
      </c>
      <c r="L55" s="104">
        <v>2537.6036552949977</v>
      </c>
      <c r="M55" s="104">
        <v>2627.8033662765542</v>
      </c>
      <c r="N55" s="104">
        <v>2659.7941495262185</v>
      </c>
      <c r="O55" s="104">
        <v>2645.4083383457369</v>
      </c>
      <c r="P55" s="104">
        <v>2648.1470498013887</v>
      </c>
      <c r="Q55" s="104">
        <v>2630.9382262044692</v>
      </c>
      <c r="R55" s="104">
        <v>2622.221600189348</v>
      </c>
      <c r="S55" s="104">
        <v>2611.0394411992165</v>
      </c>
      <c r="T55" s="104">
        <v>2674.530193294634</v>
      </c>
      <c r="U55" s="104">
        <v>2675.9054965503265</v>
      </c>
      <c r="V55" s="104">
        <v>2855.9129164598394</v>
      </c>
      <c r="W55" s="104">
        <v>2829.8320001987286</v>
      </c>
      <c r="DA55" s="132" t="s">
        <v>2293</v>
      </c>
    </row>
    <row r="56" spans="1:105" ht="12" customHeight="1" x14ac:dyDescent="0.25">
      <c r="A56" s="108" t="s">
        <v>53</v>
      </c>
      <c r="B56" s="98">
        <v>2399.9588235328351</v>
      </c>
      <c r="C56" s="98">
        <v>2330.526758413127</v>
      </c>
      <c r="D56" s="98">
        <v>2221.0155420956366</v>
      </c>
      <c r="E56" s="98">
        <v>2098.3038629549301</v>
      </c>
      <c r="F56" s="98">
        <v>2139.5891067161187</v>
      </c>
      <c r="G56" s="98">
        <v>2007.4250464220338</v>
      </c>
      <c r="H56" s="98">
        <v>2027.9643596829703</v>
      </c>
      <c r="I56" s="98">
        <v>2007.6387746255452</v>
      </c>
      <c r="J56" s="98">
        <v>2077.581621705091</v>
      </c>
      <c r="K56" s="98">
        <v>2069.7722407294327</v>
      </c>
      <c r="L56" s="98">
        <v>2124.5626946284206</v>
      </c>
      <c r="M56" s="98">
        <v>2206.933402690303</v>
      </c>
      <c r="N56" s="98">
        <v>2228.9841145107962</v>
      </c>
      <c r="O56" s="98">
        <v>2214.9829574392297</v>
      </c>
      <c r="P56" s="98">
        <v>2215.8655415431085</v>
      </c>
      <c r="Q56" s="98">
        <v>2191.7497037947201</v>
      </c>
      <c r="R56" s="98">
        <v>2165.0196854737574</v>
      </c>
      <c r="S56" s="98">
        <v>2139.1045608493428</v>
      </c>
      <c r="T56" s="98">
        <v>2178.5161801184668</v>
      </c>
      <c r="U56" s="98">
        <v>2174.0155329577842</v>
      </c>
      <c r="V56" s="98">
        <v>2340.5381658112442</v>
      </c>
      <c r="W56" s="98">
        <v>2323.1525162545809</v>
      </c>
      <c r="DA56" s="63" t="s">
        <v>2294</v>
      </c>
    </row>
    <row r="57" spans="1:105" ht="12" customHeight="1" x14ac:dyDescent="0.25">
      <c r="A57" s="108" t="s">
        <v>52</v>
      </c>
      <c r="B57" s="98">
        <v>432.40909287572191</v>
      </c>
      <c r="C57" s="98">
        <v>420.62758942454604</v>
      </c>
      <c r="D57" s="98">
        <v>415.99922513474303</v>
      </c>
      <c r="E57" s="98">
        <v>395.11372781916782</v>
      </c>
      <c r="F57" s="98">
        <v>402.73995354602096</v>
      </c>
      <c r="G57" s="98">
        <v>383.57401345300872</v>
      </c>
      <c r="H57" s="98">
        <v>375.03294401700845</v>
      </c>
      <c r="I57" s="98">
        <v>377.78460870295879</v>
      </c>
      <c r="J57" s="98">
        <v>405.63933624796107</v>
      </c>
      <c r="K57" s="98">
        <v>406.7385995546785</v>
      </c>
      <c r="L57" s="98">
        <v>413.04096066657746</v>
      </c>
      <c r="M57" s="98">
        <v>420.86996358625134</v>
      </c>
      <c r="N57" s="98">
        <v>430.81003501542233</v>
      </c>
      <c r="O57" s="98">
        <v>430.42538090650697</v>
      </c>
      <c r="P57" s="98">
        <v>432.2815082582805</v>
      </c>
      <c r="Q57" s="98">
        <v>439.18852240974917</v>
      </c>
      <c r="R57" s="98">
        <v>457.20191471559065</v>
      </c>
      <c r="S57" s="98">
        <v>471.93488034987399</v>
      </c>
      <c r="T57" s="98">
        <v>496.01401317616757</v>
      </c>
      <c r="U57" s="98">
        <v>501.88996359254179</v>
      </c>
      <c r="V57" s="98">
        <v>515.37475064859495</v>
      </c>
      <c r="W57" s="98">
        <v>506.67948394414844</v>
      </c>
      <c r="DA57" s="63" t="s">
        <v>2295</v>
      </c>
    </row>
    <row r="58" spans="1:105" ht="12" customHeight="1" x14ac:dyDescent="0.25">
      <c r="A58" s="121" t="s">
        <v>54</v>
      </c>
      <c r="B58" s="122">
        <v>482.0889487332563</v>
      </c>
      <c r="C58" s="122">
        <v>469.67825638587658</v>
      </c>
      <c r="D58" s="122">
        <v>464.697938387318</v>
      </c>
      <c r="E58" s="122">
        <v>461.81847760882698</v>
      </c>
      <c r="F58" s="122">
        <v>457.29260786547491</v>
      </c>
      <c r="G58" s="122">
        <v>442.81572388971654</v>
      </c>
      <c r="H58" s="122">
        <v>430.46227687082722</v>
      </c>
      <c r="I58" s="122">
        <v>433.78970170288352</v>
      </c>
      <c r="J58" s="122">
        <v>417.77428388712599</v>
      </c>
      <c r="K58" s="122">
        <v>414.49047688609227</v>
      </c>
      <c r="L58" s="122">
        <v>405.34118852393846</v>
      </c>
      <c r="M58" s="122">
        <v>411.23887151461651</v>
      </c>
      <c r="N58" s="122">
        <v>414.94207040219806</v>
      </c>
      <c r="O58" s="122">
        <v>396.35876972888155</v>
      </c>
      <c r="P58" s="122">
        <v>406.26389964805946</v>
      </c>
      <c r="Q58" s="122">
        <v>410.06862716473847</v>
      </c>
      <c r="R58" s="122">
        <v>409.97961728158543</v>
      </c>
      <c r="S58" s="122">
        <v>404.7677051833341</v>
      </c>
      <c r="T58" s="122">
        <v>402.69036190500731</v>
      </c>
      <c r="U58" s="122">
        <v>395.33848863523406</v>
      </c>
      <c r="V58" s="122">
        <v>411.11790064430642</v>
      </c>
      <c r="W58" s="122">
        <v>407.05806904587104</v>
      </c>
      <c r="DA58" s="130" t="s">
        <v>2296</v>
      </c>
    </row>
    <row r="59" spans="1:105" ht="12" customHeight="1" x14ac:dyDescent="0.25">
      <c r="A59" s="97" t="s">
        <v>50</v>
      </c>
      <c r="B59" s="98">
        <v>603.73247459143874</v>
      </c>
      <c r="C59" s="98">
        <v>591.21101511710231</v>
      </c>
      <c r="D59" s="98">
        <v>585.11765674551873</v>
      </c>
      <c r="E59" s="98">
        <v>583.31261547957558</v>
      </c>
      <c r="F59" s="98">
        <v>565.96084251917443</v>
      </c>
      <c r="G59" s="98">
        <v>567.09804325545338</v>
      </c>
      <c r="H59" s="98">
        <v>547.92440264303957</v>
      </c>
      <c r="I59" s="98">
        <v>549.83745409324104</v>
      </c>
      <c r="J59" s="98">
        <v>536.5293845521893</v>
      </c>
      <c r="K59" s="98">
        <v>515.93229179693878</v>
      </c>
      <c r="L59" s="98">
        <v>522.46489391145133</v>
      </c>
      <c r="M59" s="98">
        <v>524.833003187401</v>
      </c>
      <c r="N59" s="98">
        <v>524.32999974556913</v>
      </c>
      <c r="O59" s="98">
        <v>529.43394119468212</v>
      </c>
      <c r="P59" s="98">
        <v>506.30914791807191</v>
      </c>
      <c r="Q59" s="98">
        <v>476.24632702897082</v>
      </c>
      <c r="R59" s="98">
        <v>559.08421103769024</v>
      </c>
      <c r="S59" s="98">
        <v>548.104074260483</v>
      </c>
      <c r="T59" s="98">
        <v>574.91227036617818</v>
      </c>
      <c r="U59" s="98">
        <v>548.48529192765557</v>
      </c>
      <c r="V59" s="98">
        <v>607.71709573149349</v>
      </c>
      <c r="W59" s="98">
        <v>530.3279566067074</v>
      </c>
      <c r="DA59" s="63" t="s">
        <v>2297</v>
      </c>
    </row>
    <row r="60" spans="1:105" ht="12" customHeight="1" x14ac:dyDescent="0.25">
      <c r="A60" s="109" t="s">
        <v>120</v>
      </c>
      <c r="B60" s="33">
        <v>480.2621150850598</v>
      </c>
      <c r="C60" s="33">
        <v>467.88953519106479</v>
      </c>
      <c r="D60" s="33">
        <v>462.94716225690252</v>
      </c>
      <c r="E60" s="33">
        <v>460.0581659572631</v>
      </c>
      <c r="F60" s="33">
        <v>455.70562025721267</v>
      </c>
      <c r="G60" s="33">
        <v>440.99977517007909</v>
      </c>
      <c r="H60" s="33">
        <v>428.7299574904913</v>
      </c>
      <c r="I60" s="33">
        <v>432.10850950444348</v>
      </c>
      <c r="J60" s="33">
        <v>416.09387057702031</v>
      </c>
      <c r="K60" s="33">
        <v>413.09381468111377</v>
      </c>
      <c r="L60" s="33">
        <v>403.69503489704471</v>
      </c>
      <c r="M60" s="33">
        <v>409.5984198646853</v>
      </c>
      <c r="N60" s="33">
        <v>413.32561367717273</v>
      </c>
      <c r="O60" s="33">
        <v>394.34555369844821</v>
      </c>
      <c r="P60" s="33">
        <v>404.71711016431152</v>
      </c>
      <c r="Q60" s="33">
        <v>408.98657005968334</v>
      </c>
      <c r="R60" s="33">
        <v>407.20296090157046</v>
      </c>
      <c r="S60" s="33">
        <v>401.92068577538134</v>
      </c>
      <c r="T60" s="33">
        <v>399.31952601913224</v>
      </c>
      <c r="U60" s="33">
        <v>392.38692041242274</v>
      </c>
      <c r="V60" s="33">
        <v>407.47014100083408</v>
      </c>
      <c r="W60" s="33">
        <v>404.82074185876837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21866.060241073028</v>
      </c>
      <c r="C62" s="117">
        <f t="shared" si="21"/>
        <v>23184.084810341345</v>
      </c>
      <c r="D62" s="117">
        <f t="shared" si="21"/>
        <v>21363.431225514207</v>
      </c>
      <c r="E62" s="117">
        <f t="shared" si="21"/>
        <v>22451.996421490334</v>
      </c>
      <c r="F62" s="117">
        <f t="shared" si="21"/>
        <v>23399.889492980656</v>
      </c>
      <c r="G62" s="117">
        <f t="shared" si="21"/>
        <v>22724.717044340425</v>
      </c>
      <c r="H62" s="117">
        <f t="shared" si="21"/>
        <v>22759.110577018517</v>
      </c>
      <c r="I62" s="117">
        <f t="shared" si="21"/>
        <v>20825.591373189236</v>
      </c>
      <c r="J62" s="117">
        <f t="shared" si="21"/>
        <v>22476.008880622514</v>
      </c>
      <c r="K62" s="117">
        <f t="shared" si="21"/>
        <v>20681.05608294277</v>
      </c>
      <c r="L62" s="117">
        <f t="shared" si="21"/>
        <v>22106.334294224132</v>
      </c>
      <c r="M62" s="117">
        <f t="shared" si="21"/>
        <v>17373.83799903193</v>
      </c>
      <c r="N62" s="117">
        <f t="shared" si="21"/>
        <v>17398.113900148393</v>
      </c>
      <c r="O62" s="117">
        <f t="shared" si="21"/>
        <v>17044.785553841124</v>
      </c>
      <c r="P62" s="117">
        <f t="shared" si="21"/>
        <v>14911.937784952897</v>
      </c>
      <c r="Q62" s="117">
        <f t="shared" si="21"/>
        <v>15533.805338277823</v>
      </c>
      <c r="R62" s="117">
        <f t="shared" ref="R62:V62" si="22">R63+R66+R68+R77</f>
        <v>15747.515369074452</v>
      </c>
      <c r="S62" s="117">
        <f t="shared" si="22"/>
        <v>15239.059716919803</v>
      </c>
      <c r="T62" s="117">
        <f t="shared" si="22"/>
        <v>16283.036734462929</v>
      </c>
      <c r="U62" s="117">
        <f t="shared" si="22"/>
        <v>15788.953181708695</v>
      </c>
      <c r="V62" s="117">
        <f t="shared" si="22"/>
        <v>15989.4005545543</v>
      </c>
      <c r="W62" s="117">
        <f t="shared" ref="W62" si="23">W63+W66+W68+W77</f>
        <v>16007.362337846384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17704.718955831184</v>
      </c>
      <c r="C63" s="122">
        <f t="shared" si="24"/>
        <v>19060.355890570656</v>
      </c>
      <c r="D63" s="122">
        <f t="shared" si="24"/>
        <v>17468.812274248339</v>
      </c>
      <c r="E63" s="122">
        <f t="shared" si="24"/>
        <v>18651.90627088047</v>
      </c>
      <c r="F63" s="122">
        <f t="shared" si="24"/>
        <v>19483.241053415473</v>
      </c>
      <c r="G63" s="122">
        <f t="shared" si="24"/>
        <v>19169.006672437674</v>
      </c>
      <c r="H63" s="122">
        <f t="shared" si="24"/>
        <v>19250.471933899262</v>
      </c>
      <c r="I63" s="122">
        <f t="shared" si="24"/>
        <v>17419.5673386776</v>
      </c>
      <c r="J63" s="122">
        <f t="shared" si="24"/>
        <v>18912.626093985778</v>
      </c>
      <c r="K63" s="122">
        <f t="shared" si="24"/>
        <v>17142.587158592101</v>
      </c>
      <c r="L63" s="122">
        <f t="shared" si="24"/>
        <v>18445.103177194065</v>
      </c>
      <c r="M63" s="122">
        <f t="shared" si="24"/>
        <v>13981.731309611365</v>
      </c>
      <c r="N63" s="122">
        <f t="shared" si="24"/>
        <v>13749.807227279778</v>
      </c>
      <c r="O63" s="122">
        <f t="shared" si="24"/>
        <v>13474.558752603542</v>
      </c>
      <c r="P63" s="122">
        <f t="shared" si="24"/>
        <v>11487.20883186295</v>
      </c>
      <c r="Q63" s="122">
        <f t="shared" si="24"/>
        <v>12130.97264547851</v>
      </c>
      <c r="R63" s="122">
        <f t="shared" ref="R63:V63" si="25">SUM(R64:R65)</f>
        <v>12302.279651445644</v>
      </c>
      <c r="S63" s="122">
        <f t="shared" si="25"/>
        <v>11701.785995923296</v>
      </c>
      <c r="T63" s="122">
        <f t="shared" si="25"/>
        <v>12678.887881563462</v>
      </c>
      <c r="U63" s="122">
        <f t="shared" si="25"/>
        <v>12233.263093339618</v>
      </c>
      <c r="V63" s="122">
        <f t="shared" si="25"/>
        <v>12450.748119028998</v>
      </c>
      <c r="W63" s="122">
        <f t="shared" ref="W63" si="26">SUM(W64:W65)</f>
        <v>12481.490774566502</v>
      </c>
      <c r="DA63" s="130" t="s">
        <v>2300</v>
      </c>
    </row>
    <row r="64" spans="1:105" ht="12" customHeight="1" x14ac:dyDescent="0.25">
      <c r="A64" s="97" t="s">
        <v>217</v>
      </c>
      <c r="B64" s="98">
        <v>17488.919196195329</v>
      </c>
      <c r="C64" s="98">
        <v>18832.03809416782</v>
      </c>
      <c r="D64" s="98">
        <v>17258.958851463023</v>
      </c>
      <c r="E64" s="98">
        <v>18428.480440577514</v>
      </c>
      <c r="F64" s="98">
        <v>19248.824455814665</v>
      </c>
      <c r="G64" s="98">
        <v>18938.254127696775</v>
      </c>
      <c r="H64" s="98">
        <v>19018.35696169893</v>
      </c>
      <c r="I64" s="98">
        <v>17208.124448473627</v>
      </c>
      <c r="J64" s="98">
        <v>18678.396685037656</v>
      </c>
      <c r="K64" s="98">
        <v>16927.450692434933</v>
      </c>
      <c r="L64" s="98">
        <v>18210.350714307257</v>
      </c>
      <c r="M64" s="98">
        <v>13803.793360432508</v>
      </c>
      <c r="N64" s="98">
        <v>13570.892999609183</v>
      </c>
      <c r="O64" s="98">
        <v>13298.474395815723</v>
      </c>
      <c r="P64" s="98">
        <v>11338.456275579078</v>
      </c>
      <c r="Q64" s="98">
        <v>11971.802340575576</v>
      </c>
      <c r="R64" s="98">
        <v>12140.62051001918</v>
      </c>
      <c r="S64" s="98">
        <v>11546.48072731916</v>
      </c>
      <c r="T64" s="98">
        <v>12506.993865159799</v>
      </c>
      <c r="U64" s="98">
        <v>12065.384720576478</v>
      </c>
      <c r="V64" s="98">
        <v>12277.491582524914</v>
      </c>
      <c r="W64" s="98">
        <v>12305.391382033129</v>
      </c>
      <c r="DA64" s="63" t="s">
        <v>2301</v>
      </c>
    </row>
    <row r="65" spans="1:105" ht="12" customHeight="1" x14ac:dyDescent="0.25">
      <c r="A65" s="97" t="s">
        <v>53</v>
      </c>
      <c r="B65" s="98">
        <v>215.79975963585565</v>
      </c>
      <c r="C65" s="98">
        <v>228.31779640283489</v>
      </c>
      <c r="D65" s="98">
        <v>209.85342278531573</v>
      </c>
      <c r="E65" s="98">
        <v>223.42583030295589</v>
      </c>
      <c r="F65" s="98">
        <v>234.41659760080657</v>
      </c>
      <c r="G65" s="98">
        <v>230.75254474089931</v>
      </c>
      <c r="H65" s="98">
        <v>232.1149722003326</v>
      </c>
      <c r="I65" s="98">
        <v>211.44289020397392</v>
      </c>
      <c r="J65" s="98">
        <v>234.22940894812166</v>
      </c>
      <c r="K65" s="98">
        <v>215.13646615716905</v>
      </c>
      <c r="L65" s="98">
        <v>234.75246288680947</v>
      </c>
      <c r="M65" s="98">
        <v>177.93794917885717</v>
      </c>
      <c r="N65" s="98">
        <v>178.91422767059436</v>
      </c>
      <c r="O65" s="98">
        <v>176.08435678781811</v>
      </c>
      <c r="P65" s="98">
        <v>148.75255628387313</v>
      </c>
      <c r="Q65" s="98">
        <v>159.17030490293473</v>
      </c>
      <c r="R65" s="98">
        <v>161.65914142646477</v>
      </c>
      <c r="S65" s="98">
        <v>155.3052686041363</v>
      </c>
      <c r="T65" s="98">
        <v>171.8940164036631</v>
      </c>
      <c r="U65" s="98">
        <v>167.87837276314019</v>
      </c>
      <c r="V65" s="98">
        <v>173.25653650408489</v>
      </c>
      <c r="W65" s="98">
        <v>176.09939253337274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0.70738026300701329</v>
      </c>
      <c r="C66" s="122">
        <f t="shared" si="27"/>
        <v>0.63288264142331108</v>
      </c>
      <c r="D66" s="122">
        <f t="shared" si="27"/>
        <v>0.70515712804601982</v>
      </c>
      <c r="E66" s="122">
        <f t="shared" si="27"/>
        <v>0.7167558112054786</v>
      </c>
      <c r="F66" s="122">
        <f t="shared" si="27"/>
        <v>0.77259958850449628</v>
      </c>
      <c r="G66" s="122">
        <f t="shared" si="27"/>
        <v>0.83420295606614359</v>
      </c>
      <c r="H66" s="122">
        <f t="shared" si="27"/>
        <v>1.0059427138617847</v>
      </c>
      <c r="I66" s="122">
        <f t="shared" si="27"/>
        <v>1.1032237681608235</v>
      </c>
      <c r="J66" s="122">
        <f t="shared" si="27"/>
        <v>1.1549159413512071</v>
      </c>
      <c r="K66" s="122">
        <f t="shared" si="27"/>
        <v>1.1720026280726326</v>
      </c>
      <c r="L66" s="122">
        <f t="shared" si="27"/>
        <v>1.2106983632934414</v>
      </c>
      <c r="M66" s="122">
        <f t="shared" si="27"/>
        <v>1.1517782545113819</v>
      </c>
      <c r="N66" s="122">
        <f t="shared" si="27"/>
        <v>1.2730145681210159</v>
      </c>
      <c r="O66" s="122">
        <f t="shared" si="27"/>
        <v>1.2051588634476871</v>
      </c>
      <c r="P66" s="122">
        <f t="shared" si="27"/>
        <v>1.3717166995238261</v>
      </c>
      <c r="Q66" s="122">
        <f t="shared" si="27"/>
        <v>1.3885332034783606</v>
      </c>
      <c r="R66" s="122">
        <f t="shared" si="27"/>
        <v>1.390808393470105</v>
      </c>
      <c r="S66" s="122">
        <f t="shared" si="27"/>
        <v>1.3027480598508694</v>
      </c>
      <c r="T66" s="122">
        <f t="shared" si="27"/>
        <v>1.2078962145851719</v>
      </c>
      <c r="U66" s="122">
        <f t="shared" si="27"/>
        <v>1.1506087053571754</v>
      </c>
      <c r="V66" s="122">
        <f t="shared" si="27"/>
        <v>1.0792239241672053</v>
      </c>
      <c r="W66" s="122">
        <f t="shared" si="27"/>
        <v>0.91495339654665675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0.70738026300701329</v>
      </c>
      <c r="C67" s="98">
        <f>IF(RES_hhdet_fec!C67=0,0,RES_hhdet_fec!C67*1000*11630/RES_hhdet_num!C62)</f>
        <v>0.63288264142331108</v>
      </c>
      <c r="D67" s="98">
        <f>IF(RES_hhdet_fec!D67=0,0,RES_hhdet_fec!D67*1000*11630/RES_hhdet_num!D62)</f>
        <v>0.70515712804601982</v>
      </c>
      <c r="E67" s="98">
        <f>IF(RES_hhdet_fec!E67=0,0,RES_hhdet_fec!E67*1000*11630/RES_hhdet_num!E62)</f>
        <v>0.7167558112054786</v>
      </c>
      <c r="F67" s="98">
        <f>IF(RES_hhdet_fec!F67=0,0,RES_hhdet_fec!F67*1000*11630/RES_hhdet_num!F62)</f>
        <v>0.77259958850449628</v>
      </c>
      <c r="G67" s="98">
        <f>IF(RES_hhdet_fec!G67=0,0,RES_hhdet_fec!G67*1000*11630/RES_hhdet_num!G62)</f>
        <v>0.83420295606614359</v>
      </c>
      <c r="H67" s="98">
        <f>IF(RES_hhdet_fec!H67=0,0,RES_hhdet_fec!H67*1000*11630/RES_hhdet_num!H62)</f>
        <v>1.0059427138617847</v>
      </c>
      <c r="I67" s="98">
        <f>IF(RES_hhdet_fec!I67=0,0,RES_hhdet_fec!I67*1000*11630/RES_hhdet_num!I62)</f>
        <v>1.1032237681608235</v>
      </c>
      <c r="J67" s="98">
        <f>IF(RES_hhdet_fec!J67=0,0,RES_hhdet_fec!J67*1000*11630/RES_hhdet_num!J62)</f>
        <v>1.1549159413512071</v>
      </c>
      <c r="K67" s="98">
        <f>IF(RES_hhdet_fec!K67=0,0,RES_hhdet_fec!K67*1000*11630/RES_hhdet_num!K62)</f>
        <v>1.1720026280726326</v>
      </c>
      <c r="L67" s="98">
        <f>IF(RES_hhdet_fec!L67=0,0,RES_hhdet_fec!L67*1000*11630/RES_hhdet_num!L62)</f>
        <v>1.2106983632934414</v>
      </c>
      <c r="M67" s="98">
        <f>IF(RES_hhdet_fec!M67=0,0,RES_hhdet_fec!M67*1000*11630/RES_hhdet_num!M62)</f>
        <v>1.1517782545113819</v>
      </c>
      <c r="N67" s="98">
        <f>IF(RES_hhdet_fec!N67=0,0,RES_hhdet_fec!N67*1000*11630/RES_hhdet_num!N62)</f>
        <v>1.2730145681210159</v>
      </c>
      <c r="O67" s="98">
        <f>IF(RES_hhdet_fec!O67=0,0,RES_hhdet_fec!O67*1000*11630/RES_hhdet_num!O62)</f>
        <v>1.2051588634476871</v>
      </c>
      <c r="P67" s="98">
        <f>IF(RES_hhdet_fec!P67=0,0,RES_hhdet_fec!P67*1000*11630/RES_hhdet_num!P62)</f>
        <v>1.3717166995238261</v>
      </c>
      <c r="Q67" s="98">
        <f>IF(RES_hhdet_fec!Q67=0,0,RES_hhdet_fec!Q67*1000*11630/RES_hhdet_num!Q62)</f>
        <v>1.3885332034783606</v>
      </c>
      <c r="R67" s="98">
        <f>IF(RES_hhdet_fec!R67=0,0,RES_hhdet_fec!R67*1000*11630/RES_hhdet_num!R62)</f>
        <v>1.390808393470105</v>
      </c>
      <c r="S67" s="98">
        <f>IF(RES_hhdet_fec!S67=0,0,RES_hhdet_fec!S67*1000*11630/RES_hhdet_num!S62)</f>
        <v>1.3027480598508694</v>
      </c>
      <c r="T67" s="98">
        <f>IF(RES_hhdet_fec!T67=0,0,RES_hhdet_fec!T67*1000*11630/RES_hhdet_num!T62)</f>
        <v>1.2078962145851719</v>
      </c>
      <c r="U67" s="98">
        <f>IF(RES_hhdet_fec!U67=0,0,RES_hhdet_fec!U67*1000*11630/RES_hhdet_num!U62)</f>
        <v>1.1506087053571754</v>
      </c>
      <c r="V67" s="98">
        <f>IF(RES_hhdet_fec!V67=0,0,RES_hhdet_fec!V67*1000*11630/RES_hhdet_num!V62)</f>
        <v>1.0792239241672053</v>
      </c>
      <c r="W67" s="98">
        <f>IF(RES_hhdet_fec!W67=0,0,RES_hhdet_fec!W67*1000*11630/RES_hhdet_num!W62)</f>
        <v>0.91495339654665675</v>
      </c>
      <c r="DA67" s="63" t="s">
        <v>2304</v>
      </c>
    </row>
    <row r="68" spans="1:105" ht="12" customHeight="1" x14ac:dyDescent="0.25">
      <c r="A68" s="121" t="s">
        <v>55</v>
      </c>
      <c r="B68" s="122">
        <v>3597.8394668418646</v>
      </c>
      <c r="C68" s="122">
        <v>3560.4001378657922</v>
      </c>
      <c r="D68" s="122">
        <v>3354.1242575235433</v>
      </c>
      <c r="E68" s="122">
        <v>3246.6100036826883</v>
      </c>
      <c r="F68" s="122">
        <v>3354.2817256779967</v>
      </c>
      <c r="G68" s="122">
        <v>3030.8677884744184</v>
      </c>
      <c r="H68" s="122">
        <v>2988.101319418633</v>
      </c>
      <c r="I68" s="122">
        <v>2894.1145148043265</v>
      </c>
      <c r="J68" s="122">
        <v>3058.3923652927256</v>
      </c>
      <c r="K68" s="122">
        <v>3048.8227353281445</v>
      </c>
      <c r="L68" s="122">
        <v>3158.843507995151</v>
      </c>
      <c r="M68" s="122">
        <v>2893.53140894239</v>
      </c>
      <c r="N68" s="122">
        <v>3158.615083211726</v>
      </c>
      <c r="O68" s="122">
        <v>3088.4543176270649</v>
      </c>
      <c r="P68" s="122">
        <v>2938.7863853839881</v>
      </c>
      <c r="Q68" s="122">
        <v>2913.1763106601989</v>
      </c>
      <c r="R68" s="122">
        <v>2954.2078485702837</v>
      </c>
      <c r="S68" s="122">
        <v>3037.9361551641323</v>
      </c>
      <c r="T68" s="122">
        <v>3100.5927639607603</v>
      </c>
      <c r="U68" s="122">
        <v>3057.3186549806865</v>
      </c>
      <c r="V68" s="122">
        <v>3032.3993677841681</v>
      </c>
      <c r="W68" s="122">
        <v>3016.3723310671426</v>
      </c>
      <c r="DA68" s="130" t="s">
        <v>2305</v>
      </c>
    </row>
    <row r="69" spans="1:105" ht="12" customHeight="1" x14ac:dyDescent="0.25">
      <c r="A69" s="97" t="s">
        <v>134</v>
      </c>
      <c r="B69" s="98">
        <v>3613.3811037119162</v>
      </c>
      <c r="C69" s="98">
        <v>3576.847520753322</v>
      </c>
      <c r="D69" s="98">
        <v>3366.8826398177398</v>
      </c>
      <c r="E69" s="98">
        <v>3260.0130941068142</v>
      </c>
      <c r="F69" s="98">
        <v>3368.6760904519838</v>
      </c>
      <c r="G69" s="98">
        <v>3041.1975075810396</v>
      </c>
      <c r="H69" s="98">
        <v>2997.487821109657</v>
      </c>
      <c r="I69" s="98">
        <v>2901.9686367433846</v>
      </c>
      <c r="J69" s="98">
        <v>3066.8986112683897</v>
      </c>
      <c r="K69" s="98">
        <v>3052.0669315909126</v>
      </c>
      <c r="L69" s="98">
        <v>3173.7541452448231</v>
      </c>
      <c r="M69" s="98">
        <v>2901.565875857189</v>
      </c>
      <c r="N69" s="98">
        <v>3173.4199842429393</v>
      </c>
      <c r="O69" s="98">
        <v>3101.9830352510776</v>
      </c>
      <c r="P69" s="98">
        <v>2948.5906993614544</v>
      </c>
      <c r="Q69" s="98">
        <v>2922.6681442650092</v>
      </c>
      <c r="R69" s="98">
        <v>2963.4713940472129</v>
      </c>
      <c r="S69" s="98">
        <v>3048.3811762284804</v>
      </c>
      <c r="T69" s="98">
        <v>3111.7273149236721</v>
      </c>
      <c r="U69" s="98">
        <v>3067.498365909878</v>
      </c>
      <c r="V69" s="98">
        <v>3036.8998170282534</v>
      </c>
      <c r="W69" s="98">
        <v>3021.1144412244053</v>
      </c>
      <c r="DA69" s="63" t="s">
        <v>2306</v>
      </c>
    </row>
    <row r="70" spans="1:105" ht="12" customHeight="1" x14ac:dyDescent="0.25">
      <c r="A70" s="97" t="s">
        <v>133</v>
      </c>
      <c r="B70" s="98">
        <v>3242.0744558978358</v>
      </c>
      <c r="C70" s="98">
        <v>3197.8898770535748</v>
      </c>
      <c r="D70" s="98">
        <v>2965.0653961368221</v>
      </c>
      <c r="E70" s="98">
        <v>2836.6627491121144</v>
      </c>
      <c r="F70" s="98">
        <v>2923.1580743969548</v>
      </c>
      <c r="G70" s="98">
        <v>2622.4384776645443</v>
      </c>
      <c r="H70" s="98">
        <v>2594.9511859739682</v>
      </c>
      <c r="I70" s="98">
        <v>2488.9174558984114</v>
      </c>
      <c r="J70" s="98">
        <v>2619.1172203763858</v>
      </c>
      <c r="K70" s="98">
        <v>2616.7554674809917</v>
      </c>
      <c r="L70" s="98">
        <v>2743.3454625812583</v>
      </c>
      <c r="M70" s="98">
        <v>2549.2814555652008</v>
      </c>
      <c r="N70" s="98">
        <v>2817.0387109557846</v>
      </c>
      <c r="O70" s="98">
        <v>2784.9668007523633</v>
      </c>
      <c r="P70" s="98">
        <v>2663.3300816514588</v>
      </c>
      <c r="Q70" s="98">
        <v>2646.9452952689662</v>
      </c>
      <c r="R70" s="98">
        <v>2707.090042096228</v>
      </c>
      <c r="S70" s="98">
        <v>2817.7229007120836</v>
      </c>
      <c r="T70" s="98">
        <v>2907.373285692398</v>
      </c>
      <c r="U70" s="98">
        <v>2902.6172023289664</v>
      </c>
      <c r="V70" s="98">
        <v>2931.5350872660511</v>
      </c>
      <c r="W70" s="98">
        <v>2928.5410496498444</v>
      </c>
      <c r="DA70" s="63" t="s">
        <v>2307</v>
      </c>
    </row>
    <row r="71" spans="1:105" ht="12" customHeight="1" x14ac:dyDescent="0.25">
      <c r="A71" s="100" t="s">
        <v>217</v>
      </c>
      <c r="B71" s="101">
        <v>2819.2984203201268</v>
      </c>
      <c r="C71" s="101">
        <v>2776.9325536427923</v>
      </c>
      <c r="D71" s="101">
        <v>2555.9440408324608</v>
      </c>
      <c r="E71" s="101">
        <v>2435.5048175080574</v>
      </c>
      <c r="F71" s="101">
        <v>2504.6123751066516</v>
      </c>
      <c r="G71" s="101">
        <v>2237.4929357046694</v>
      </c>
      <c r="H71" s="101">
        <v>2221.5117610495709</v>
      </c>
      <c r="I71" s="101">
        <v>2119.9338462015608</v>
      </c>
      <c r="J71" s="101">
        <v>2213.796683786632</v>
      </c>
      <c r="K71" s="101">
        <v>2206.4300046855556</v>
      </c>
      <c r="L71" s="101">
        <v>2314.0019585481232</v>
      </c>
      <c r="M71" s="101">
        <v>2155.4878338572462</v>
      </c>
      <c r="N71" s="101">
        <v>2373.2591575354691</v>
      </c>
      <c r="O71" s="101">
        <v>2340.7269940234428</v>
      </c>
      <c r="P71" s="101">
        <v>2234.9605387902984</v>
      </c>
      <c r="Q71" s="101">
        <v>2212.9467823979508</v>
      </c>
      <c r="R71" s="101">
        <v>2252.6838527185841</v>
      </c>
      <c r="S71" s="101">
        <v>2336.1103411198164</v>
      </c>
      <c r="T71" s="101">
        <v>2395.7220820912767</v>
      </c>
      <c r="U71" s="101">
        <v>2380.314686601504</v>
      </c>
      <c r="V71" s="101">
        <v>2422.0137254387455</v>
      </c>
      <c r="W71" s="101">
        <v>2415.2661195246919</v>
      </c>
      <c r="DA71" s="131" t="s">
        <v>2308</v>
      </c>
    </row>
    <row r="72" spans="1:105" ht="12" customHeight="1" x14ac:dyDescent="0.25">
      <c r="A72" s="103" t="s">
        <v>52</v>
      </c>
      <c r="B72" s="104">
        <v>422.77603557770846</v>
      </c>
      <c r="C72" s="104">
        <v>420.95732341078229</v>
      </c>
      <c r="D72" s="104">
        <v>409.12135530436171</v>
      </c>
      <c r="E72" s="104">
        <v>401.15793160405798</v>
      </c>
      <c r="F72" s="104">
        <v>418.54569929030299</v>
      </c>
      <c r="G72" s="104">
        <v>384.9455419598749</v>
      </c>
      <c r="H72" s="104">
        <v>373.43942492439731</v>
      </c>
      <c r="I72" s="104">
        <v>368.98360969685041</v>
      </c>
      <c r="J72" s="104">
        <v>405.32053658975389</v>
      </c>
      <c r="K72" s="104">
        <v>410.32546279543607</v>
      </c>
      <c r="L72" s="104">
        <v>429.34350403313528</v>
      </c>
      <c r="M72" s="104">
        <v>393.79362170795486</v>
      </c>
      <c r="N72" s="104">
        <v>443.77955342031549</v>
      </c>
      <c r="O72" s="104">
        <v>444.23980672891992</v>
      </c>
      <c r="P72" s="104">
        <v>428.36954286115986</v>
      </c>
      <c r="Q72" s="104">
        <v>433.99851287101535</v>
      </c>
      <c r="R72" s="104">
        <v>454.40618937764407</v>
      </c>
      <c r="S72" s="104">
        <v>481.61255959226702</v>
      </c>
      <c r="T72" s="104">
        <v>511.65120360112098</v>
      </c>
      <c r="U72" s="104">
        <v>522.30251572746283</v>
      </c>
      <c r="V72" s="104">
        <v>509.52136182730521</v>
      </c>
      <c r="W72" s="104">
        <v>513.2749301251514</v>
      </c>
      <c r="DA72" s="132" t="s">
        <v>2309</v>
      </c>
    </row>
    <row r="73" spans="1:105" ht="12" customHeight="1" x14ac:dyDescent="0.25">
      <c r="A73" s="106" t="s">
        <v>122</v>
      </c>
      <c r="B73" s="101">
        <v>3075.9302573958776</v>
      </c>
      <c r="C73" s="101">
        <v>2989.8892645891547</v>
      </c>
      <c r="D73" s="101">
        <v>2888.0743583369876</v>
      </c>
      <c r="E73" s="101">
        <v>2730.5898625867553</v>
      </c>
      <c r="F73" s="101">
        <v>2775.864319190237</v>
      </c>
      <c r="G73" s="101">
        <v>2608.4278473880236</v>
      </c>
      <c r="H73" s="101">
        <v>2602.3021504775575</v>
      </c>
      <c r="I73" s="101">
        <v>2591.3077660760864</v>
      </c>
      <c r="J73" s="101">
        <v>2714.3458198176418</v>
      </c>
      <c r="K73" s="101">
        <v>2685.5652469851607</v>
      </c>
      <c r="L73" s="101">
        <v>2754.2051913503406</v>
      </c>
      <c r="M73" s="101">
        <v>2818.8903407041712</v>
      </c>
      <c r="N73" s="101">
        <v>2830.9559627429394</v>
      </c>
      <c r="O73" s="101">
        <v>2808.2062594288641</v>
      </c>
      <c r="P73" s="101">
        <v>2794.0909981434397</v>
      </c>
      <c r="Q73" s="101">
        <v>2808.9357790930662</v>
      </c>
      <c r="R73" s="101">
        <v>2882.7070005338674</v>
      </c>
      <c r="S73" s="101">
        <v>2920.6671978046174</v>
      </c>
      <c r="T73" s="101">
        <v>2940.6631909592475</v>
      </c>
      <c r="U73" s="101">
        <v>2860.2573439942007</v>
      </c>
      <c r="V73" s="101">
        <v>2986.153528079295</v>
      </c>
      <c r="W73" s="101">
        <v>2933.6306719092763</v>
      </c>
      <c r="DA73" s="131" t="s">
        <v>2310</v>
      </c>
    </row>
    <row r="74" spans="1:105" ht="12" customHeight="1" x14ac:dyDescent="0.25">
      <c r="A74" s="107" t="s">
        <v>121</v>
      </c>
      <c r="B74" s="104">
        <v>2832.367916408557</v>
      </c>
      <c r="C74" s="104">
        <v>2754.1726834895717</v>
      </c>
      <c r="D74" s="104">
        <v>2640.5682553444767</v>
      </c>
      <c r="E74" s="104">
        <v>2494.9697019481951</v>
      </c>
      <c r="F74" s="104">
        <v>2542.3124067363042</v>
      </c>
      <c r="G74" s="104">
        <v>2391.5649126390867</v>
      </c>
      <c r="H74" s="104">
        <v>2403.0334077586149</v>
      </c>
      <c r="I74" s="104">
        <v>2386.932301423637</v>
      </c>
      <c r="J74" s="104">
        <v>2493.8756622001665</v>
      </c>
      <c r="K74" s="104">
        <v>2485.4755889034413</v>
      </c>
      <c r="L74" s="104">
        <v>2523.9992693288482</v>
      </c>
      <c r="M74" s="104">
        <v>2613.8205979036338</v>
      </c>
      <c r="N74" s="104">
        <v>2645.1026686182609</v>
      </c>
      <c r="O74" s="104">
        <v>2629.1330702048795</v>
      </c>
      <c r="P74" s="104">
        <v>2616.3752677971083</v>
      </c>
      <c r="Q74" s="104">
        <v>2605.7494788950612</v>
      </c>
      <c r="R74" s="104">
        <v>2649.1348795185722</v>
      </c>
      <c r="S74" s="104">
        <v>2682.6198080720615</v>
      </c>
      <c r="T74" s="104">
        <v>2699.0926786633281</v>
      </c>
      <c r="U74" s="104">
        <v>2680.4706649095156</v>
      </c>
      <c r="V74" s="104">
        <v>2848.0421933914645</v>
      </c>
      <c r="W74" s="104">
        <v>2809.6305240262673</v>
      </c>
      <c r="DA74" s="132" t="s">
        <v>2311</v>
      </c>
    </row>
    <row r="75" spans="1:105" ht="12" customHeight="1" x14ac:dyDescent="0.25">
      <c r="A75" s="108" t="s">
        <v>53</v>
      </c>
      <c r="B75" s="98">
        <v>2399.9588235328351</v>
      </c>
      <c r="C75" s="98">
        <v>2333.5285423765094</v>
      </c>
      <c r="D75" s="98">
        <v>2224.5429884644873</v>
      </c>
      <c r="E75" s="98">
        <v>2099.8437444755541</v>
      </c>
      <c r="F75" s="98">
        <v>2139.5894331015952</v>
      </c>
      <c r="G75" s="98">
        <v>2007.9745128800821</v>
      </c>
      <c r="H75" s="98">
        <v>2027.9949705812851</v>
      </c>
      <c r="I75" s="98">
        <v>2009.0208283589891</v>
      </c>
      <c r="J75" s="98">
        <v>2087.3353176812852</v>
      </c>
      <c r="K75" s="98">
        <v>2078.0456317384746</v>
      </c>
      <c r="L75" s="98">
        <v>2111.4032708202626</v>
      </c>
      <c r="M75" s="98">
        <v>2193.1939200803013</v>
      </c>
      <c r="N75" s="98">
        <v>2214.3940708804034</v>
      </c>
      <c r="O75" s="98">
        <v>2198.6182490841989</v>
      </c>
      <c r="P75" s="98">
        <v>2184.872248234466</v>
      </c>
      <c r="Q75" s="98">
        <v>2167.1691526509553</v>
      </c>
      <c r="R75" s="98">
        <v>2190.7124383412142</v>
      </c>
      <c r="S75" s="98">
        <v>2207.8942326007827</v>
      </c>
      <c r="T75" s="98">
        <v>2202.4446102750894</v>
      </c>
      <c r="U75" s="98">
        <v>2178.8460250277872</v>
      </c>
      <c r="V75" s="98">
        <v>2333.537905128358</v>
      </c>
      <c r="W75" s="98">
        <v>2304.3564360764708</v>
      </c>
      <c r="DA75" s="63" t="s">
        <v>2312</v>
      </c>
    </row>
    <row r="76" spans="1:105" ht="12" customHeight="1" x14ac:dyDescent="0.25">
      <c r="A76" s="108" t="s">
        <v>52</v>
      </c>
      <c r="B76" s="98">
        <v>432.40909287572174</v>
      </c>
      <c r="C76" s="98">
        <v>420.64414111306206</v>
      </c>
      <c r="D76" s="98">
        <v>416.02526687998926</v>
      </c>
      <c r="E76" s="98">
        <v>395.12595747264112</v>
      </c>
      <c r="F76" s="98">
        <v>402.72297363470841</v>
      </c>
      <c r="G76" s="98">
        <v>383.59039975900492</v>
      </c>
      <c r="H76" s="98">
        <v>375.03843717732957</v>
      </c>
      <c r="I76" s="98">
        <v>377.91147306464813</v>
      </c>
      <c r="J76" s="98">
        <v>406.54034451888151</v>
      </c>
      <c r="K76" s="98">
        <v>407.42995716496705</v>
      </c>
      <c r="L76" s="98">
        <v>412.59599850858581</v>
      </c>
      <c r="M76" s="98">
        <v>420.62667782333261</v>
      </c>
      <c r="N76" s="98">
        <v>430.70859773785702</v>
      </c>
      <c r="O76" s="98">
        <v>430.51482112068072</v>
      </c>
      <c r="P76" s="98">
        <v>431.50301956264224</v>
      </c>
      <c r="Q76" s="98">
        <v>438.58032624410549</v>
      </c>
      <c r="R76" s="98">
        <v>458.42244117735817</v>
      </c>
      <c r="S76" s="98">
        <v>474.72557547127877</v>
      </c>
      <c r="T76" s="98">
        <v>496.64806838823858</v>
      </c>
      <c r="U76" s="98">
        <v>501.62463988172874</v>
      </c>
      <c r="V76" s="98">
        <v>514.5042882631061</v>
      </c>
      <c r="W76" s="98">
        <v>505.27408794979669</v>
      </c>
      <c r="DA76" s="63" t="s">
        <v>2313</v>
      </c>
    </row>
    <row r="77" spans="1:105" ht="12" customHeight="1" x14ac:dyDescent="0.25">
      <c r="A77" s="121" t="s">
        <v>54</v>
      </c>
      <c r="B77" s="122">
        <v>562.79443813697037</v>
      </c>
      <c r="C77" s="122">
        <v>562.69589926347146</v>
      </c>
      <c r="D77" s="122">
        <v>539.78953661427772</v>
      </c>
      <c r="E77" s="122">
        <v>552.76339111596667</v>
      </c>
      <c r="F77" s="122">
        <v>561.59411429868203</v>
      </c>
      <c r="G77" s="122">
        <v>524.00838047226819</v>
      </c>
      <c r="H77" s="122">
        <v>519.53138098675936</v>
      </c>
      <c r="I77" s="122">
        <v>510.80629593914961</v>
      </c>
      <c r="J77" s="122">
        <v>503.83550540265816</v>
      </c>
      <c r="K77" s="122">
        <v>488.47418639445368</v>
      </c>
      <c r="L77" s="122">
        <v>501.17691067162013</v>
      </c>
      <c r="M77" s="122">
        <v>497.42350222366485</v>
      </c>
      <c r="N77" s="122">
        <v>488.418575088767</v>
      </c>
      <c r="O77" s="122">
        <v>480.56732474706808</v>
      </c>
      <c r="P77" s="122">
        <v>484.57085100643621</v>
      </c>
      <c r="Q77" s="122">
        <v>488.2678489356349</v>
      </c>
      <c r="R77" s="122">
        <v>489.63706066505517</v>
      </c>
      <c r="S77" s="122">
        <v>498.03481777252438</v>
      </c>
      <c r="T77" s="122">
        <v>502.34819272412108</v>
      </c>
      <c r="U77" s="122">
        <v>497.2208246830333</v>
      </c>
      <c r="V77" s="122">
        <v>505.17384381696621</v>
      </c>
      <c r="W77" s="122">
        <v>508.5842788161915</v>
      </c>
      <c r="DA77" s="130" t="s">
        <v>2314</v>
      </c>
    </row>
    <row r="78" spans="1:105" ht="12" customHeight="1" x14ac:dyDescent="0.25">
      <c r="A78" s="97" t="s">
        <v>192</v>
      </c>
      <c r="B78" s="98">
        <v>596.45623650894709</v>
      </c>
      <c r="C78" s="98">
        <v>601.25259641285106</v>
      </c>
      <c r="D78" s="98">
        <v>571.09472515031644</v>
      </c>
      <c r="E78" s="98">
        <v>590.6293121690702</v>
      </c>
      <c r="F78" s="98">
        <v>604.95651236682045</v>
      </c>
      <c r="G78" s="98">
        <v>557.98450254415559</v>
      </c>
      <c r="H78" s="98">
        <v>556.65970969619138</v>
      </c>
      <c r="I78" s="98">
        <v>542.90879942129902</v>
      </c>
      <c r="J78" s="98">
        <v>539.19376378729169</v>
      </c>
      <c r="K78" s="98">
        <v>516.15407952371038</v>
      </c>
      <c r="L78" s="98">
        <v>539.1672903130725</v>
      </c>
      <c r="M78" s="98">
        <v>531.73776106609387</v>
      </c>
      <c r="N78" s="98">
        <v>522.39848464129454</v>
      </c>
      <c r="O78" s="98">
        <v>521.84986794713848</v>
      </c>
      <c r="P78" s="98">
        <v>524.25952261717123</v>
      </c>
      <c r="Q78" s="98">
        <v>525.68661427713369</v>
      </c>
      <c r="R78" s="98">
        <v>526.09045431995628</v>
      </c>
      <c r="S78" s="98">
        <v>538.90155950286817</v>
      </c>
      <c r="T78" s="98">
        <v>546.14955397581286</v>
      </c>
      <c r="U78" s="98">
        <v>542.97078853278572</v>
      </c>
      <c r="V78" s="98">
        <v>547.8745822237795</v>
      </c>
      <c r="W78" s="98">
        <v>556.99933747266437</v>
      </c>
      <c r="DA78" s="63" t="s">
        <v>2315</v>
      </c>
    </row>
    <row r="79" spans="1:105" ht="12" customHeight="1" x14ac:dyDescent="0.25">
      <c r="A79" s="109" t="s">
        <v>120</v>
      </c>
      <c r="B79" s="33">
        <v>480.2621150850598</v>
      </c>
      <c r="C79" s="33">
        <v>468.09438737487636</v>
      </c>
      <c r="D79" s="33">
        <v>462.9822723350257</v>
      </c>
      <c r="E79" s="33">
        <v>459.87899212009745</v>
      </c>
      <c r="F79" s="33">
        <v>455.29662928206949</v>
      </c>
      <c r="G79" s="33">
        <v>440.77547500487123</v>
      </c>
      <c r="H79" s="33">
        <v>428.58823306975273</v>
      </c>
      <c r="I79" s="33">
        <v>432.15570491872217</v>
      </c>
      <c r="J79" s="33">
        <v>416.29719449438926</v>
      </c>
      <c r="K79" s="33">
        <v>413.60819766952204</v>
      </c>
      <c r="L79" s="33">
        <v>403.71002902836392</v>
      </c>
      <c r="M79" s="33">
        <v>409.25740454760978</v>
      </c>
      <c r="N79" s="33">
        <v>412.20823740862141</v>
      </c>
      <c r="O79" s="33">
        <v>393.17864101106915</v>
      </c>
      <c r="P79" s="33">
        <v>403.63263165363639</v>
      </c>
      <c r="Q79" s="33">
        <v>409.50634209298414</v>
      </c>
      <c r="R79" s="33">
        <v>409.66304711473435</v>
      </c>
      <c r="S79" s="33">
        <v>405.70862124468812</v>
      </c>
      <c r="T79" s="33">
        <v>402.13163505131519</v>
      </c>
      <c r="U79" s="33">
        <v>393.06283085272815</v>
      </c>
      <c r="V79" s="33">
        <v>406.80581412398942</v>
      </c>
      <c r="W79" s="33">
        <v>402.50565734367831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25453.211364979077</v>
      </c>
      <c r="C81" s="117">
        <f t="shared" si="28"/>
        <v>25014.080905152776</v>
      </c>
      <c r="D81" s="117">
        <f t="shared" si="28"/>
        <v>25479.179395642001</v>
      </c>
      <c r="E81" s="117">
        <f t="shared" si="28"/>
        <v>24944.348163454652</v>
      </c>
      <c r="F81" s="117">
        <f t="shared" si="28"/>
        <v>24570.888579560666</v>
      </c>
      <c r="G81" s="117">
        <f t="shared" si="28"/>
        <v>23890.859182965527</v>
      </c>
      <c r="H81" s="117">
        <f t="shared" si="28"/>
        <v>22242.367159451896</v>
      </c>
      <c r="I81" s="117">
        <f t="shared" si="28"/>
        <v>24974.66190144869</v>
      </c>
      <c r="J81" s="117">
        <f t="shared" si="28"/>
        <v>20196.057994358984</v>
      </c>
      <c r="K81" s="117">
        <f t="shared" si="28"/>
        <v>22763.90520590479</v>
      </c>
      <c r="L81" s="117">
        <f t="shared" si="28"/>
        <v>21235.687336066661</v>
      </c>
      <c r="M81" s="117">
        <f t="shared" si="28"/>
        <v>16416.959460267983</v>
      </c>
      <c r="N81" s="117">
        <f t="shared" si="28"/>
        <v>17807.7720648455</v>
      </c>
      <c r="O81" s="117">
        <f t="shared" si="28"/>
        <v>16452.935431499871</v>
      </c>
      <c r="P81" s="117">
        <f t="shared" si="28"/>
        <v>14039.342754231686</v>
      </c>
      <c r="Q81" s="117">
        <f t="shared" si="28"/>
        <v>16655.86156746067</v>
      </c>
      <c r="R81" s="117">
        <f t="shared" ref="R81:V81" si="29">R82+R85+R87+R100</f>
        <v>16977.953235702102</v>
      </c>
      <c r="S81" s="117">
        <f t="shared" si="29"/>
        <v>15013.227457744177</v>
      </c>
      <c r="T81" s="117">
        <f t="shared" si="29"/>
        <v>16839.627579034644</v>
      </c>
      <c r="U81" s="117">
        <f t="shared" si="29"/>
        <v>15640.671699640539</v>
      </c>
      <c r="V81" s="117">
        <f t="shared" si="29"/>
        <v>16919.078502214645</v>
      </c>
      <c r="W81" s="117">
        <f t="shared" ref="W81" si="30">W82+W85+W87+W100</f>
        <v>16991.072340939041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20960.343595817638</v>
      </c>
      <c r="C82" s="122">
        <f t="shared" si="31"/>
        <v>20867.024834989308</v>
      </c>
      <c r="D82" s="122">
        <f t="shared" si="31"/>
        <v>21249.225442326304</v>
      </c>
      <c r="E82" s="122">
        <f t="shared" si="31"/>
        <v>21096.231119773009</v>
      </c>
      <c r="F82" s="122">
        <f t="shared" si="31"/>
        <v>20816.758974895038</v>
      </c>
      <c r="G82" s="122">
        <f t="shared" si="31"/>
        <v>20477.833453044997</v>
      </c>
      <c r="H82" s="122">
        <f t="shared" si="31"/>
        <v>19074.454532021478</v>
      </c>
      <c r="I82" s="122">
        <f t="shared" si="31"/>
        <v>21400.640720058156</v>
      </c>
      <c r="J82" s="122">
        <f t="shared" si="31"/>
        <v>17213.596294256346</v>
      </c>
      <c r="K82" s="122">
        <f t="shared" si="31"/>
        <v>19333.321734732686</v>
      </c>
      <c r="L82" s="122">
        <f t="shared" si="31"/>
        <v>18122.433640136645</v>
      </c>
      <c r="M82" s="122">
        <f t="shared" si="31"/>
        <v>13408.80030375481</v>
      </c>
      <c r="N82" s="122">
        <f t="shared" si="31"/>
        <v>14536.440595229846</v>
      </c>
      <c r="O82" s="122">
        <f t="shared" si="31"/>
        <v>13389.796300426804</v>
      </c>
      <c r="P82" s="122">
        <f t="shared" si="31"/>
        <v>11126.697314449199</v>
      </c>
      <c r="Q82" s="122">
        <f t="shared" si="31"/>
        <v>13483.239623084706</v>
      </c>
      <c r="R82" s="122">
        <f t="shared" ref="R82:V82" si="32">SUM(R83:R84)</f>
        <v>13739.204422966232</v>
      </c>
      <c r="S82" s="122">
        <f t="shared" si="32"/>
        <v>11889.091428226289</v>
      </c>
      <c r="T82" s="122">
        <f t="shared" si="32"/>
        <v>13565.033846588103</v>
      </c>
      <c r="U82" s="122">
        <f t="shared" si="32"/>
        <v>12520.753931302654</v>
      </c>
      <c r="V82" s="122">
        <f t="shared" si="32"/>
        <v>13644.792232624273</v>
      </c>
      <c r="W82" s="122">
        <f t="shared" ref="W82" si="33">SUM(W83:W84)</f>
        <v>13626.616188112703</v>
      </c>
      <c r="DA82" s="130" t="s">
        <v>2318</v>
      </c>
    </row>
    <row r="83" spans="1:105" ht="12" customHeight="1" x14ac:dyDescent="0.25">
      <c r="A83" s="97" t="s">
        <v>204</v>
      </c>
      <c r="B83" s="98">
        <v>20868.409351589813</v>
      </c>
      <c r="C83" s="98">
        <v>20777.699593297908</v>
      </c>
      <c r="D83" s="98">
        <v>21158.982961092046</v>
      </c>
      <c r="E83" s="98">
        <v>21007.925181422768</v>
      </c>
      <c r="F83" s="98">
        <v>20729.305640031416</v>
      </c>
      <c r="G83" s="98">
        <v>20389.769109934601</v>
      </c>
      <c r="H83" s="98">
        <v>18990.02987663056</v>
      </c>
      <c r="I83" s="98">
        <v>21301.815097788891</v>
      </c>
      <c r="J83" s="98">
        <v>17131.4389427184</v>
      </c>
      <c r="K83" s="98">
        <v>19238.032856961239</v>
      </c>
      <c r="L83" s="98">
        <v>18031.568896390469</v>
      </c>
      <c r="M83" s="98">
        <v>13341.121087119409</v>
      </c>
      <c r="N83" s="98">
        <v>14461.167117672465</v>
      </c>
      <c r="O83" s="98">
        <v>13320.220553041141</v>
      </c>
      <c r="P83" s="98">
        <v>11069.454614418639</v>
      </c>
      <c r="Q83" s="98">
        <v>13413.096551510243</v>
      </c>
      <c r="R83" s="98">
        <v>13668.285562632693</v>
      </c>
      <c r="S83" s="98">
        <v>11828.168384394561</v>
      </c>
      <c r="T83" s="98">
        <v>13495.206276891937</v>
      </c>
      <c r="U83" s="98">
        <v>12456.496077042597</v>
      </c>
      <c r="V83" s="98">
        <v>13574.526245473409</v>
      </c>
      <c r="W83" s="98">
        <v>13555.398823932337</v>
      </c>
      <c r="DA83" s="63" t="s">
        <v>2319</v>
      </c>
    </row>
    <row r="84" spans="1:105" ht="12" customHeight="1" x14ac:dyDescent="0.25">
      <c r="A84" s="97" t="s">
        <v>53</v>
      </c>
      <c r="B84" s="98">
        <v>91.934244227823541</v>
      </c>
      <c r="C84" s="98">
        <v>89.325241691398645</v>
      </c>
      <c r="D84" s="98">
        <v>90.242481234256971</v>
      </c>
      <c r="E84" s="98">
        <v>88.305938350240282</v>
      </c>
      <c r="F84" s="98">
        <v>87.453334863622203</v>
      </c>
      <c r="G84" s="98">
        <v>88.064343110397786</v>
      </c>
      <c r="H84" s="98">
        <v>84.424655390916172</v>
      </c>
      <c r="I84" s="98">
        <v>98.825622269266546</v>
      </c>
      <c r="J84" s="98">
        <v>82.157351537946283</v>
      </c>
      <c r="K84" s="98">
        <v>95.288877771445968</v>
      </c>
      <c r="L84" s="98">
        <v>90.864743746175691</v>
      </c>
      <c r="M84" s="98">
        <v>67.679216635400337</v>
      </c>
      <c r="N84" s="98">
        <v>75.273477557380005</v>
      </c>
      <c r="O84" s="98">
        <v>69.575747385662837</v>
      </c>
      <c r="P84" s="98">
        <v>57.242700030559377</v>
      </c>
      <c r="Q84" s="98">
        <v>70.143071574462738</v>
      </c>
      <c r="R84" s="98">
        <v>70.918860333539129</v>
      </c>
      <c r="S84" s="98">
        <v>60.923043831728442</v>
      </c>
      <c r="T84" s="98">
        <v>69.827569696166904</v>
      </c>
      <c r="U84" s="98">
        <v>64.257854260056348</v>
      </c>
      <c r="V84" s="98">
        <v>70.265987150864419</v>
      </c>
      <c r="W84" s="98">
        <v>71.217364180365337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0.71112549532418601</v>
      </c>
      <c r="C85" s="122">
        <f t="shared" si="34"/>
        <v>0.67558917418081932</v>
      </c>
      <c r="D85" s="122">
        <f t="shared" si="34"/>
        <v>0.7634810905049717</v>
      </c>
      <c r="E85" s="122">
        <f t="shared" si="34"/>
        <v>0.74607536801643126</v>
      </c>
      <c r="F85" s="122">
        <f t="shared" si="34"/>
        <v>0.7038245117898283</v>
      </c>
      <c r="G85" s="122">
        <f t="shared" si="34"/>
        <v>0.68797820474192417</v>
      </c>
      <c r="H85" s="122">
        <f t="shared" si="34"/>
        <v>0.8555309718609454</v>
      </c>
      <c r="I85" s="122">
        <f t="shared" si="34"/>
        <v>1.0628431812665677</v>
      </c>
      <c r="J85" s="122">
        <f t="shared" si="34"/>
        <v>1.2308945121031323</v>
      </c>
      <c r="K85" s="122">
        <f t="shared" si="34"/>
        <v>1.2908842912655736</v>
      </c>
      <c r="L85" s="122">
        <f t="shared" si="34"/>
        <v>1.4518210073935982</v>
      </c>
      <c r="M85" s="122">
        <f t="shared" si="34"/>
        <v>1.4350868936540113</v>
      </c>
      <c r="N85" s="122">
        <f t="shared" si="34"/>
        <v>1.5002202029855622</v>
      </c>
      <c r="O85" s="122">
        <f t="shared" si="34"/>
        <v>1.3855735427187599</v>
      </c>
      <c r="P85" s="122">
        <f t="shared" si="34"/>
        <v>1.5171301560423414</v>
      </c>
      <c r="Q85" s="122">
        <f t="shared" si="34"/>
        <v>1.4855095653579375</v>
      </c>
      <c r="R85" s="122">
        <f t="shared" si="34"/>
        <v>1.5683809442269978</v>
      </c>
      <c r="S85" s="122">
        <f t="shared" si="34"/>
        <v>1.5878220847987077</v>
      </c>
      <c r="T85" s="122">
        <f t="shared" si="34"/>
        <v>1.5094410190057239</v>
      </c>
      <c r="U85" s="122">
        <f t="shared" si="34"/>
        <v>1.4489379982234432</v>
      </c>
      <c r="V85" s="122">
        <f t="shared" si="34"/>
        <v>1.2104891401070055</v>
      </c>
      <c r="W85" s="122">
        <f t="shared" si="34"/>
        <v>0.84361248691885171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0.71112549532418601</v>
      </c>
      <c r="C86" s="98">
        <f>IF(RES_hhdet_fec!C86=0,0,RES_hhdet_fec!C86*1000*11630/RES_hhdet_num!C81)</f>
        <v>0.67558917418081932</v>
      </c>
      <c r="D86" s="98">
        <f>IF(RES_hhdet_fec!D86=0,0,RES_hhdet_fec!D86*1000*11630/RES_hhdet_num!D81)</f>
        <v>0.7634810905049717</v>
      </c>
      <c r="E86" s="98">
        <f>IF(RES_hhdet_fec!E86=0,0,RES_hhdet_fec!E86*1000*11630/RES_hhdet_num!E81)</f>
        <v>0.74607536801643126</v>
      </c>
      <c r="F86" s="98">
        <f>IF(RES_hhdet_fec!F86=0,0,RES_hhdet_fec!F86*1000*11630/RES_hhdet_num!F81)</f>
        <v>0.7038245117898283</v>
      </c>
      <c r="G86" s="98">
        <f>IF(RES_hhdet_fec!G86=0,0,RES_hhdet_fec!G86*1000*11630/RES_hhdet_num!G81)</f>
        <v>0.68797820474192417</v>
      </c>
      <c r="H86" s="98">
        <f>IF(RES_hhdet_fec!H86=0,0,RES_hhdet_fec!H86*1000*11630/RES_hhdet_num!H81)</f>
        <v>0.8555309718609454</v>
      </c>
      <c r="I86" s="98">
        <f>IF(RES_hhdet_fec!I86=0,0,RES_hhdet_fec!I86*1000*11630/RES_hhdet_num!I81)</f>
        <v>1.0628431812665677</v>
      </c>
      <c r="J86" s="98">
        <f>IF(RES_hhdet_fec!J86=0,0,RES_hhdet_fec!J86*1000*11630/RES_hhdet_num!J81)</f>
        <v>1.2308945121031323</v>
      </c>
      <c r="K86" s="98">
        <f>IF(RES_hhdet_fec!K86=0,0,RES_hhdet_fec!K86*1000*11630/RES_hhdet_num!K81)</f>
        <v>1.2908842912655736</v>
      </c>
      <c r="L86" s="98">
        <f>IF(RES_hhdet_fec!L86=0,0,RES_hhdet_fec!L86*1000*11630/RES_hhdet_num!L81)</f>
        <v>1.4518210073935982</v>
      </c>
      <c r="M86" s="98">
        <f>IF(RES_hhdet_fec!M86=0,0,RES_hhdet_fec!M86*1000*11630/RES_hhdet_num!M81)</f>
        <v>1.4350868936540113</v>
      </c>
      <c r="N86" s="98">
        <f>IF(RES_hhdet_fec!N86=0,0,RES_hhdet_fec!N86*1000*11630/RES_hhdet_num!N81)</f>
        <v>1.5002202029855622</v>
      </c>
      <c r="O86" s="98">
        <f>IF(RES_hhdet_fec!O86=0,0,RES_hhdet_fec!O86*1000*11630/RES_hhdet_num!O81)</f>
        <v>1.3855735427187599</v>
      </c>
      <c r="P86" s="98">
        <f>IF(RES_hhdet_fec!P86=0,0,RES_hhdet_fec!P86*1000*11630/RES_hhdet_num!P81)</f>
        <v>1.5171301560423414</v>
      </c>
      <c r="Q86" s="98">
        <f>IF(RES_hhdet_fec!Q86=0,0,RES_hhdet_fec!Q86*1000*11630/RES_hhdet_num!Q81)</f>
        <v>1.4855095653579375</v>
      </c>
      <c r="R86" s="98">
        <f>IF(RES_hhdet_fec!R86=0,0,RES_hhdet_fec!R86*1000*11630/RES_hhdet_num!R81)</f>
        <v>1.5683809442269978</v>
      </c>
      <c r="S86" s="98">
        <f>IF(RES_hhdet_fec!S86=0,0,RES_hhdet_fec!S86*1000*11630/RES_hhdet_num!S81)</f>
        <v>1.5878220847987077</v>
      </c>
      <c r="T86" s="98">
        <f>IF(RES_hhdet_fec!T86=0,0,RES_hhdet_fec!T86*1000*11630/RES_hhdet_num!T81)</f>
        <v>1.5094410190057239</v>
      </c>
      <c r="U86" s="98">
        <f>IF(RES_hhdet_fec!U86=0,0,RES_hhdet_fec!U86*1000*11630/RES_hhdet_num!U81)</f>
        <v>1.4489379982234432</v>
      </c>
      <c r="V86" s="98">
        <f>IF(RES_hhdet_fec!V86=0,0,RES_hhdet_fec!V86*1000*11630/RES_hhdet_num!V81)</f>
        <v>1.2104891401070055</v>
      </c>
      <c r="W86" s="98">
        <f>IF(RES_hhdet_fec!W86=0,0,RES_hhdet_fec!W86*1000*11630/RES_hhdet_num!W81)</f>
        <v>0.84361248691885171</v>
      </c>
      <c r="DA86" s="63" t="s">
        <v>2322</v>
      </c>
    </row>
    <row r="87" spans="1:105" ht="12" customHeight="1" x14ac:dyDescent="0.25">
      <c r="A87" s="121" t="s">
        <v>55</v>
      </c>
      <c r="B87" s="122">
        <v>4010.0640043545677</v>
      </c>
      <c r="C87" s="122">
        <v>3676.0229010058119</v>
      </c>
      <c r="D87" s="122">
        <v>3763.4191098343108</v>
      </c>
      <c r="E87" s="122">
        <v>3384.2997444958678</v>
      </c>
      <c r="F87" s="122">
        <v>3295.2671868267812</v>
      </c>
      <c r="G87" s="122">
        <v>2969.3360327291011</v>
      </c>
      <c r="H87" s="122">
        <v>2737.0497936544552</v>
      </c>
      <c r="I87" s="122">
        <v>3139.9402822340217</v>
      </c>
      <c r="J87" s="122">
        <v>2564.0365612385194</v>
      </c>
      <c r="K87" s="122">
        <v>3015.2380985576287</v>
      </c>
      <c r="L87" s="122">
        <v>2706.7330969842983</v>
      </c>
      <c r="M87" s="122">
        <v>2595.873135295456</v>
      </c>
      <c r="N87" s="122">
        <v>2855.70592079775</v>
      </c>
      <c r="O87" s="122">
        <v>2666.4825943883889</v>
      </c>
      <c r="P87" s="122">
        <v>2506.2946075161358</v>
      </c>
      <c r="Q87" s="122">
        <v>2761.9689826224994</v>
      </c>
      <c r="R87" s="122">
        <v>2826.3562079458006</v>
      </c>
      <c r="S87" s="122">
        <v>2714.2614540637023</v>
      </c>
      <c r="T87" s="122">
        <v>2864.8185607838163</v>
      </c>
      <c r="U87" s="122">
        <v>2717.640470927955</v>
      </c>
      <c r="V87" s="122">
        <v>2857.5797575240435</v>
      </c>
      <c r="W87" s="122">
        <v>2956.2434492243174</v>
      </c>
      <c r="DA87" s="130" t="s">
        <v>2323</v>
      </c>
    </row>
    <row r="88" spans="1:105" ht="12" customHeight="1" x14ac:dyDescent="0.25">
      <c r="A88" s="97" t="s">
        <v>132</v>
      </c>
      <c r="B88" s="98">
        <v>4221.8908648798561</v>
      </c>
      <c r="C88" s="98">
        <v>3835.3282425790148</v>
      </c>
      <c r="D88" s="98">
        <v>3978.4063993057084</v>
      </c>
      <c r="E88" s="98">
        <v>3549.5597116037175</v>
      </c>
      <c r="F88" s="98">
        <v>3432.499999886044</v>
      </c>
      <c r="G88" s="98">
        <v>3064.6985541078861</v>
      </c>
      <c r="H88" s="98">
        <v>2771.8748225631762</v>
      </c>
      <c r="I88" s="98">
        <v>3292.4094456470375</v>
      </c>
      <c r="J88" s="98">
        <v>2538.7294697882726</v>
      </c>
      <c r="K88" s="98">
        <v>3113.4194274111996</v>
      </c>
      <c r="L88" s="98">
        <v>2717.904969466621</v>
      </c>
      <c r="M88" s="98">
        <v>2564.4043736834301</v>
      </c>
      <c r="N88" s="98">
        <v>2881.4160938496971</v>
      </c>
      <c r="O88" s="98">
        <v>2653.4075118296755</v>
      </c>
      <c r="P88" s="98">
        <v>2468.6577600781116</v>
      </c>
      <c r="Q88" s="98">
        <v>2802.2677841187942</v>
      </c>
      <c r="R88" s="98">
        <v>2859.5378016190139</v>
      </c>
      <c r="S88" s="98">
        <v>2700.5351714148765</v>
      </c>
      <c r="T88" s="98">
        <v>2867.7707674423068</v>
      </c>
      <c r="U88" s="98">
        <v>2694.5519299041307</v>
      </c>
      <c r="V88" s="98">
        <v>2835.205139735267</v>
      </c>
      <c r="W88" s="98">
        <v>2985.5781473298207</v>
      </c>
      <c r="DA88" s="63" t="s">
        <v>2324</v>
      </c>
    </row>
    <row r="89" spans="1:105" ht="12" customHeight="1" x14ac:dyDescent="0.25">
      <c r="A89" s="97" t="s">
        <v>131</v>
      </c>
      <c r="B89" s="98">
        <v>3739.1562087099564</v>
      </c>
      <c r="C89" s="98">
        <v>3432.7224735744358</v>
      </c>
      <c r="D89" s="98">
        <v>3591.7594386573774</v>
      </c>
      <c r="E89" s="98">
        <v>3241.303435244648</v>
      </c>
      <c r="F89" s="98">
        <v>3205.8330035564322</v>
      </c>
      <c r="G89" s="98">
        <v>2993.7397693101907</v>
      </c>
      <c r="H89" s="98">
        <v>2351.8045590086308</v>
      </c>
      <c r="I89" s="98">
        <v>2605.1362444005254</v>
      </c>
      <c r="J89" s="98">
        <v>2072.0904774557439</v>
      </c>
      <c r="K89" s="98">
        <v>2615.7393317588949</v>
      </c>
      <c r="L89" s="98">
        <v>2347.3950562023142</v>
      </c>
      <c r="M89" s="98">
        <v>2283.2383010755543</v>
      </c>
      <c r="N89" s="98">
        <v>2617.0099171601432</v>
      </c>
      <c r="O89" s="98">
        <v>2453.9456688617447</v>
      </c>
      <c r="P89" s="98">
        <v>2294.3466931340872</v>
      </c>
      <c r="Q89" s="98">
        <v>2588.7558546911314</v>
      </c>
      <c r="R89" s="98">
        <v>2649.800437732828</v>
      </c>
      <c r="S89" s="98">
        <v>2516.9982311846611</v>
      </c>
      <c r="T89" s="98">
        <v>2691.2666043158024</v>
      </c>
      <c r="U89" s="98">
        <v>2549.0724962066561</v>
      </c>
      <c r="V89" s="98">
        <v>2715.2541290741192</v>
      </c>
      <c r="W89" s="98">
        <v>2896.6132752674566</v>
      </c>
      <c r="DA89" s="63" t="s">
        <v>2325</v>
      </c>
    </row>
    <row r="90" spans="1:105" ht="12" customHeight="1" x14ac:dyDescent="0.25">
      <c r="A90" s="100" t="s">
        <v>204</v>
      </c>
      <c r="B90" s="101">
        <v>3294.1409646428074</v>
      </c>
      <c r="C90" s="101">
        <v>3026.3489892838061</v>
      </c>
      <c r="D90" s="101">
        <v>3157.8080576886864</v>
      </c>
      <c r="E90" s="101">
        <v>2850.4207566613741</v>
      </c>
      <c r="F90" s="101">
        <v>2821.0373134497672</v>
      </c>
      <c r="G90" s="101">
        <v>2632.0670323418603</v>
      </c>
      <c r="H90" s="101">
        <v>2017.1384268058985</v>
      </c>
      <c r="I90" s="101">
        <v>2179.818760725731</v>
      </c>
      <c r="J90" s="101">
        <v>1720.0403192184447</v>
      </c>
      <c r="K90" s="101">
        <v>2163.0100793722731</v>
      </c>
      <c r="L90" s="101">
        <v>1941.3712075991484</v>
      </c>
      <c r="M90" s="101">
        <v>1891.9954404329089</v>
      </c>
      <c r="N90" s="101">
        <v>2159.3451063025109</v>
      </c>
      <c r="O90" s="101">
        <v>2021.1099370101138</v>
      </c>
      <c r="P90" s="101">
        <v>1886.4427747920054</v>
      </c>
      <c r="Q90" s="101">
        <v>2118.0280597522096</v>
      </c>
      <c r="R90" s="101">
        <v>2159.2485053954661</v>
      </c>
      <c r="S90" s="101">
        <v>2048.4153071813353</v>
      </c>
      <c r="T90" s="101">
        <v>2182.1429299758001</v>
      </c>
      <c r="U90" s="101">
        <v>2060.8985910780229</v>
      </c>
      <c r="V90" s="101">
        <v>2214.4476361034772</v>
      </c>
      <c r="W90" s="101">
        <v>2363.7876058092888</v>
      </c>
      <c r="DA90" s="131" t="s">
        <v>2326</v>
      </c>
    </row>
    <row r="91" spans="1:105" ht="12" customHeight="1" x14ac:dyDescent="0.25">
      <c r="A91" s="103" t="s">
        <v>52</v>
      </c>
      <c r="B91" s="104">
        <v>445.01524406714901</v>
      </c>
      <c r="C91" s="104">
        <v>406.37348429062962</v>
      </c>
      <c r="D91" s="104">
        <v>433.95138096869101</v>
      </c>
      <c r="E91" s="104">
        <v>390.88267858327379</v>
      </c>
      <c r="F91" s="104">
        <v>384.79569010666529</v>
      </c>
      <c r="G91" s="104">
        <v>361.67273696833041</v>
      </c>
      <c r="H91" s="104">
        <v>334.6661322027324</v>
      </c>
      <c r="I91" s="104">
        <v>425.31748367479463</v>
      </c>
      <c r="J91" s="104">
        <v>352.050158237299</v>
      </c>
      <c r="K91" s="104">
        <v>452.72925238662157</v>
      </c>
      <c r="L91" s="104">
        <v>406.02384860316596</v>
      </c>
      <c r="M91" s="104">
        <v>391.24286064264538</v>
      </c>
      <c r="N91" s="104">
        <v>457.66481085763269</v>
      </c>
      <c r="O91" s="104">
        <v>432.83573185163061</v>
      </c>
      <c r="P91" s="104">
        <v>407.90391834208197</v>
      </c>
      <c r="Q91" s="104">
        <v>470.72779493892165</v>
      </c>
      <c r="R91" s="104">
        <v>490.55193233736225</v>
      </c>
      <c r="S91" s="104">
        <v>468.58292400332596</v>
      </c>
      <c r="T91" s="104">
        <v>509.12367434000191</v>
      </c>
      <c r="U91" s="104">
        <v>488.17390512863329</v>
      </c>
      <c r="V91" s="104">
        <v>500.80649297064218</v>
      </c>
      <c r="W91" s="104">
        <v>532.82566945816802</v>
      </c>
      <c r="DA91" s="132" t="s">
        <v>2327</v>
      </c>
    </row>
    <row r="92" spans="1:105" ht="12" customHeight="1" x14ac:dyDescent="0.25">
      <c r="A92" s="106" t="s">
        <v>124</v>
      </c>
      <c r="B92" s="101">
        <v>3443.9954227751073</v>
      </c>
      <c r="C92" s="101">
        <v>3327.8499618460273</v>
      </c>
      <c r="D92" s="101">
        <v>3225.8842971904751</v>
      </c>
      <c r="E92" s="101">
        <v>3116.4133985879234</v>
      </c>
      <c r="F92" s="101">
        <v>3045.5492125168498</v>
      </c>
      <c r="G92" s="101">
        <v>2968.2615173272134</v>
      </c>
      <c r="H92" s="101">
        <v>2914.575906405044</v>
      </c>
      <c r="I92" s="101">
        <v>2933.7861305495071</v>
      </c>
      <c r="J92" s="101">
        <v>2932.0197588593633</v>
      </c>
      <c r="K92" s="101">
        <v>2955.5778056104582</v>
      </c>
      <c r="L92" s="101">
        <v>2971.4580028631299</v>
      </c>
      <c r="M92" s="101">
        <v>3168.0820398162559</v>
      </c>
      <c r="N92" s="101">
        <v>2918.6892773789391</v>
      </c>
      <c r="O92" s="101">
        <v>3181.69451951972</v>
      </c>
      <c r="P92" s="101">
        <v>2846.0591500027003</v>
      </c>
      <c r="Q92" s="101">
        <v>2511.612463370665</v>
      </c>
      <c r="R92" s="101">
        <v>2969.9779974956073</v>
      </c>
      <c r="S92" s="101">
        <v>2962.667037958417</v>
      </c>
      <c r="T92" s="101">
        <v>3024.1668700026898</v>
      </c>
      <c r="U92" s="101">
        <v>2881.9930542439406</v>
      </c>
      <c r="V92" s="101">
        <v>3167.4131012572111</v>
      </c>
      <c r="W92" s="101">
        <v>2724.1004126341268</v>
      </c>
      <c r="DA92" s="131" t="s">
        <v>2328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2329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2330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2331</v>
      </c>
    </row>
    <row r="96" spans="1:105" ht="12" customHeight="1" x14ac:dyDescent="0.25">
      <c r="A96" s="106" t="s">
        <v>122</v>
      </c>
      <c r="B96" s="101">
        <v>3075.930257395878</v>
      </c>
      <c r="C96" s="101">
        <v>2990.5321347923173</v>
      </c>
      <c r="D96" s="101">
        <v>2889.0453699508289</v>
      </c>
      <c r="E96" s="101">
        <v>2732.8977398787824</v>
      </c>
      <c r="F96" s="101">
        <v>2777.5004858271518</v>
      </c>
      <c r="G96" s="101">
        <v>2605.5144519287892</v>
      </c>
      <c r="H96" s="101">
        <v>2598.0462961309217</v>
      </c>
      <c r="I96" s="101">
        <v>2585.2170137154003</v>
      </c>
      <c r="J96" s="101">
        <v>2708.121431459148</v>
      </c>
      <c r="K96" s="101">
        <v>2705.1149868508678</v>
      </c>
      <c r="L96" s="101">
        <v>2770.3314511366025</v>
      </c>
      <c r="M96" s="101">
        <v>2853.6107190055268</v>
      </c>
      <c r="N96" s="101">
        <v>2849.3175335320248</v>
      </c>
      <c r="O96" s="101">
        <v>2806.5650646678519</v>
      </c>
      <c r="P96" s="101">
        <v>2776.2271011129938</v>
      </c>
      <c r="Q96" s="101">
        <v>2789.1748244003365</v>
      </c>
      <c r="R96" s="101">
        <v>2870.4101302202412</v>
      </c>
      <c r="S96" s="101">
        <v>2959.2869071211162</v>
      </c>
      <c r="T96" s="101">
        <v>3057.8537944351592</v>
      </c>
      <c r="U96" s="101">
        <v>3009.7863451547782</v>
      </c>
      <c r="V96" s="101">
        <v>3108.257908763343</v>
      </c>
      <c r="W96" s="101">
        <v>2925.0198457069546</v>
      </c>
      <c r="DA96" s="131" t="s">
        <v>2332</v>
      </c>
    </row>
    <row r="97" spans="1:105" ht="12" customHeight="1" x14ac:dyDescent="0.25">
      <c r="A97" s="107" t="s">
        <v>121</v>
      </c>
      <c r="B97" s="104">
        <v>2832.367916408557</v>
      </c>
      <c r="C97" s="104">
        <v>2756.929370487996</v>
      </c>
      <c r="D97" s="104">
        <v>2640.6172499754803</v>
      </c>
      <c r="E97" s="104">
        <v>2495.8479401879199</v>
      </c>
      <c r="F97" s="104">
        <v>2543.3239406006537</v>
      </c>
      <c r="G97" s="104">
        <v>2389.1338665918161</v>
      </c>
      <c r="H97" s="104">
        <v>2401.0792403071505</v>
      </c>
      <c r="I97" s="104">
        <v>2382.4877009928105</v>
      </c>
      <c r="J97" s="104">
        <v>2483.2419159134806</v>
      </c>
      <c r="K97" s="104">
        <v>2476.5575188031708</v>
      </c>
      <c r="L97" s="104">
        <v>2536.4807407572916</v>
      </c>
      <c r="M97" s="104">
        <v>2624.8972222587749</v>
      </c>
      <c r="N97" s="104">
        <v>2648.7557779575318</v>
      </c>
      <c r="O97" s="104">
        <v>2615.5142829922493</v>
      </c>
      <c r="P97" s="104">
        <v>2575.466934908372</v>
      </c>
      <c r="Q97" s="104">
        <v>2552.9033521211722</v>
      </c>
      <c r="R97" s="104">
        <v>2606.3530843321714</v>
      </c>
      <c r="S97" s="104">
        <v>2679.4412423132421</v>
      </c>
      <c r="T97" s="104">
        <v>2768.5540553299024</v>
      </c>
      <c r="U97" s="104">
        <v>2755.7847677773029</v>
      </c>
      <c r="V97" s="104">
        <v>2921.5896479073872</v>
      </c>
      <c r="W97" s="104">
        <v>2813.9190435556457</v>
      </c>
      <c r="DA97" s="132" t="s">
        <v>2333</v>
      </c>
    </row>
    <row r="98" spans="1:105" ht="12" customHeight="1" x14ac:dyDescent="0.25">
      <c r="A98" s="108" t="s">
        <v>53</v>
      </c>
      <c r="B98" s="98">
        <v>2399.9588235328351</v>
      </c>
      <c r="C98" s="98">
        <v>2336.2842180531138</v>
      </c>
      <c r="D98" s="98">
        <v>2224.5939458214552</v>
      </c>
      <c r="E98" s="98">
        <v>2100.6989840177339</v>
      </c>
      <c r="F98" s="98">
        <v>2140.5494565894801</v>
      </c>
      <c r="G98" s="98">
        <v>2005.6668053876667</v>
      </c>
      <c r="H98" s="98">
        <v>2026.1597530060451</v>
      </c>
      <c r="I98" s="98">
        <v>2004.9269957058473</v>
      </c>
      <c r="J98" s="98">
        <v>2077.5842978479209</v>
      </c>
      <c r="K98" s="98">
        <v>2069.79064849734</v>
      </c>
      <c r="L98" s="98">
        <v>2123.4129515133518</v>
      </c>
      <c r="M98" s="98">
        <v>2203.8638619172771</v>
      </c>
      <c r="N98" s="98">
        <v>2217.7848817892086</v>
      </c>
      <c r="O98" s="98">
        <v>2185.067616388108</v>
      </c>
      <c r="P98" s="98">
        <v>2145.6685927581475</v>
      </c>
      <c r="Q98" s="98">
        <v>2116.5563610930908</v>
      </c>
      <c r="R98" s="98">
        <v>2149.7048407501497</v>
      </c>
      <c r="S98" s="98">
        <v>2204.4662741687839</v>
      </c>
      <c r="T98" s="98">
        <v>2267.6137207760107</v>
      </c>
      <c r="U98" s="98">
        <v>2248.9697677912</v>
      </c>
      <c r="V98" s="98">
        <v>2401.1498362350317</v>
      </c>
      <c r="W98" s="98">
        <v>2306.3252013328424</v>
      </c>
      <c r="DA98" s="63" t="s">
        <v>2334</v>
      </c>
    </row>
    <row r="99" spans="1:105" ht="12" customHeight="1" x14ac:dyDescent="0.25">
      <c r="A99" s="108" t="s">
        <v>52</v>
      </c>
      <c r="B99" s="98">
        <v>432.4090928757218</v>
      </c>
      <c r="C99" s="98">
        <v>420.64515243488188</v>
      </c>
      <c r="D99" s="98">
        <v>416.02330415402531</v>
      </c>
      <c r="E99" s="98">
        <v>395.14895617018624</v>
      </c>
      <c r="F99" s="98">
        <v>402.77448401117334</v>
      </c>
      <c r="G99" s="98">
        <v>383.46706120414922</v>
      </c>
      <c r="H99" s="98">
        <v>374.91948730110545</v>
      </c>
      <c r="I99" s="98">
        <v>377.5607052869629</v>
      </c>
      <c r="J99" s="98">
        <v>405.65761806555975</v>
      </c>
      <c r="K99" s="98">
        <v>406.76687030583059</v>
      </c>
      <c r="L99" s="98">
        <v>413.06778924393967</v>
      </c>
      <c r="M99" s="98">
        <v>421.03336034149788</v>
      </c>
      <c r="N99" s="98">
        <v>430.97089616832289</v>
      </c>
      <c r="O99" s="98">
        <v>430.44666660414191</v>
      </c>
      <c r="P99" s="98">
        <v>429.79834215022498</v>
      </c>
      <c r="Q99" s="98">
        <v>436.34699102808162</v>
      </c>
      <c r="R99" s="98">
        <v>456.64824358202156</v>
      </c>
      <c r="S99" s="98">
        <v>474.97496814445873</v>
      </c>
      <c r="T99" s="98">
        <v>500.94033455389189</v>
      </c>
      <c r="U99" s="98">
        <v>506.81499998610269</v>
      </c>
      <c r="V99" s="98">
        <v>520.43981167235563</v>
      </c>
      <c r="W99" s="98">
        <v>507.59384222280335</v>
      </c>
      <c r="DA99" s="63" t="s">
        <v>2335</v>
      </c>
    </row>
    <row r="100" spans="1:105" ht="12" customHeight="1" x14ac:dyDescent="0.25">
      <c r="A100" s="121" t="s">
        <v>54</v>
      </c>
      <c r="B100" s="122">
        <v>482.09263931154879</v>
      </c>
      <c r="C100" s="122">
        <v>470.35757998347367</v>
      </c>
      <c r="D100" s="122">
        <v>465.77136239088321</v>
      </c>
      <c r="E100" s="122">
        <v>463.07122381775849</v>
      </c>
      <c r="F100" s="122">
        <v>458.15859332705617</v>
      </c>
      <c r="G100" s="122">
        <v>443.00171898668441</v>
      </c>
      <c r="H100" s="122">
        <v>430.00730280410204</v>
      </c>
      <c r="I100" s="122">
        <v>433.0180559752439</v>
      </c>
      <c r="J100" s="122">
        <v>417.19424435201501</v>
      </c>
      <c r="K100" s="122">
        <v>414.0544883232111</v>
      </c>
      <c r="L100" s="122">
        <v>405.06877793832388</v>
      </c>
      <c r="M100" s="122">
        <v>410.85093432406381</v>
      </c>
      <c r="N100" s="122">
        <v>414.12532861491889</v>
      </c>
      <c r="O100" s="122">
        <v>395.27096314195978</v>
      </c>
      <c r="P100" s="122">
        <v>404.83370211030967</v>
      </c>
      <c r="Q100" s="122">
        <v>409.16745218810627</v>
      </c>
      <c r="R100" s="122">
        <v>410.8242238458422</v>
      </c>
      <c r="S100" s="122">
        <v>408.28675336938539</v>
      </c>
      <c r="T100" s="122">
        <v>408.26573064372019</v>
      </c>
      <c r="U100" s="122">
        <v>400.82835941170669</v>
      </c>
      <c r="V100" s="122">
        <v>415.49602292622001</v>
      </c>
      <c r="W100" s="122">
        <v>407.36909111510181</v>
      </c>
      <c r="DA100" s="130" t="s">
        <v>2336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2337</v>
      </c>
    </row>
    <row r="102" spans="1:105" ht="12" customHeight="1" x14ac:dyDescent="0.25">
      <c r="A102" s="97" t="s">
        <v>50</v>
      </c>
      <c r="B102" s="98">
        <v>603.73247459143852</v>
      </c>
      <c r="C102" s="98">
        <v>591.69459084761638</v>
      </c>
      <c r="D102" s="98">
        <v>585.89337613308749</v>
      </c>
      <c r="E102" s="98">
        <v>584.28616244403224</v>
      </c>
      <c r="F102" s="98">
        <v>566.65453659797231</v>
      </c>
      <c r="G102" s="98">
        <v>567.27825050294371</v>
      </c>
      <c r="H102" s="98">
        <v>547.61972982965017</v>
      </c>
      <c r="I102" s="98">
        <v>549.30968112443338</v>
      </c>
      <c r="J102" s="98">
        <v>536.18482835349744</v>
      </c>
      <c r="K102" s="98">
        <v>515.68840717123089</v>
      </c>
      <c r="L102" s="98">
        <v>522.29430686946796</v>
      </c>
      <c r="M102" s="98">
        <v>524.58650789790784</v>
      </c>
      <c r="N102" s="98">
        <v>524.02130749932849</v>
      </c>
      <c r="O102" s="98">
        <v>529.18963577579382</v>
      </c>
      <c r="P102" s="98">
        <v>506.11471644030723</v>
      </c>
      <c r="Q102" s="98">
        <v>476.14896780544177</v>
      </c>
      <c r="R102" s="98">
        <v>559.35122033643245</v>
      </c>
      <c r="S102" s="98">
        <v>549.20084726544985</v>
      </c>
      <c r="T102" s="98">
        <v>576.92468463893772</v>
      </c>
      <c r="U102" s="98">
        <v>550.76682358047242</v>
      </c>
      <c r="V102" s="98">
        <v>610.2522829163546</v>
      </c>
      <c r="W102" s="98">
        <v>530.81277362982121</v>
      </c>
      <c r="DA102" s="63" t="s">
        <v>2338</v>
      </c>
    </row>
    <row r="103" spans="1:105" ht="12" customHeight="1" x14ac:dyDescent="0.25">
      <c r="A103" s="109" t="s">
        <v>120</v>
      </c>
      <c r="B103" s="33">
        <v>480.26211508505975</v>
      </c>
      <c r="C103" s="33">
        <v>468.55737325368614</v>
      </c>
      <c r="D103" s="33">
        <v>464.00117622071241</v>
      </c>
      <c r="E103" s="33">
        <v>461.29782726240256</v>
      </c>
      <c r="F103" s="33">
        <v>456.56436722185094</v>
      </c>
      <c r="G103" s="33">
        <v>441.17366728898833</v>
      </c>
      <c r="H103" s="33">
        <v>428.27294985797863</v>
      </c>
      <c r="I103" s="33">
        <v>431.40013999839056</v>
      </c>
      <c r="J103" s="33">
        <v>415.5919064461761</v>
      </c>
      <c r="K103" s="33">
        <v>412.75102773286955</v>
      </c>
      <c r="L103" s="33">
        <v>403.49979380349021</v>
      </c>
      <c r="M103" s="33">
        <v>409.22063730356052</v>
      </c>
      <c r="N103" s="33">
        <v>412.477414861574</v>
      </c>
      <c r="O103" s="33">
        <v>393.19827517342253</v>
      </c>
      <c r="P103" s="33">
        <v>403.22557742654203</v>
      </c>
      <c r="Q103" s="33">
        <v>408.04584312429029</v>
      </c>
      <c r="R103" s="33">
        <v>408.12723558271864</v>
      </c>
      <c r="S103" s="33">
        <v>405.66034519943543</v>
      </c>
      <c r="T103" s="33">
        <v>405.14314131403279</v>
      </c>
      <c r="U103" s="33">
        <v>398.08972287687413</v>
      </c>
      <c r="V103" s="33">
        <v>412.19542343266198</v>
      </c>
      <c r="W103" s="33">
        <v>405.33693448085171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2359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2360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0</v>
      </c>
      <c r="C129" s="98">
        <f>IF(RES_hhdet_fec!C129=0,0,RES_hhdet_fec!C129*1000*11630/RES_hhdet_num!C124)</f>
        <v>0</v>
      </c>
      <c r="D129" s="98">
        <f>IF(RES_hhdet_fec!D129=0,0,RES_hhdet_fec!D129*1000*11630/RES_hhdet_num!D124)</f>
        <v>0</v>
      </c>
      <c r="E129" s="98">
        <f>IF(RES_hhdet_fec!E129=0,0,RES_hhdet_fec!E129*1000*11630/RES_hhdet_num!E124)</f>
        <v>0</v>
      </c>
      <c r="F129" s="98">
        <f>IF(RES_hhdet_fec!F129=0,0,RES_hhdet_fec!F129*1000*11630/RES_hhdet_num!F124)</f>
        <v>0</v>
      </c>
      <c r="G129" s="98">
        <f>IF(RES_hhdet_fec!G129=0,0,RES_hhdet_fec!G129*1000*11630/RES_hhdet_num!G124)</f>
        <v>0</v>
      </c>
      <c r="H129" s="98">
        <f>IF(RES_hhdet_fec!H129=0,0,RES_hhdet_fec!H129*1000*11630/RES_hhdet_num!H124)</f>
        <v>0</v>
      </c>
      <c r="I129" s="98">
        <f>IF(RES_hhdet_fec!I129=0,0,RES_hhdet_fec!I129*1000*11630/RES_hhdet_num!I124)</f>
        <v>0</v>
      </c>
      <c r="J129" s="98">
        <f>IF(RES_hhdet_fec!J129=0,0,RES_hhdet_fec!J129*1000*11630/RES_hhdet_num!J124)</f>
        <v>0</v>
      </c>
      <c r="K129" s="98">
        <f>IF(RES_hhdet_fec!K129=0,0,RES_hhdet_fec!K129*1000*11630/RES_hhdet_num!K124)</f>
        <v>0</v>
      </c>
      <c r="L129" s="98">
        <f>IF(RES_hhdet_fec!L129=0,0,RES_hhdet_fec!L129*1000*11630/RES_hhdet_num!L124)</f>
        <v>0</v>
      </c>
      <c r="M129" s="98">
        <f>IF(RES_hhdet_fec!M129=0,0,RES_hhdet_fec!M129*1000*11630/RES_hhdet_num!M124)</f>
        <v>0</v>
      </c>
      <c r="N129" s="98">
        <f>IF(RES_hhdet_fec!N129=0,0,RES_hhdet_fec!N129*1000*11630/RES_hhdet_num!N124)</f>
        <v>0</v>
      </c>
      <c r="O129" s="98">
        <f>IF(RES_hhdet_fec!O129=0,0,RES_hhdet_fec!O129*1000*11630/RES_hhdet_num!O124)</f>
        <v>0</v>
      </c>
      <c r="P129" s="98">
        <f>IF(RES_hhdet_fec!P129=0,0,RES_hhdet_fec!P129*1000*11630/RES_hhdet_num!P124)</f>
        <v>0</v>
      </c>
      <c r="Q129" s="98">
        <f>IF(RES_hhdet_fec!Q129=0,0,RES_hhdet_fec!Q129*1000*11630/RES_hhdet_num!Q124)</f>
        <v>0</v>
      </c>
      <c r="R129" s="98">
        <f>IF(RES_hhdet_fec!R129=0,0,RES_hhdet_fec!R129*1000*11630/RES_hhdet_num!R124)</f>
        <v>0</v>
      </c>
      <c r="S129" s="98">
        <f>IF(RES_hhdet_fec!S129=0,0,RES_hhdet_fec!S129*1000*11630/RES_hhdet_num!S124)</f>
        <v>0</v>
      </c>
      <c r="T129" s="98">
        <f>IF(RES_hhdet_fec!T129=0,0,RES_hhdet_fec!T129*1000*11630/RES_hhdet_num!T124)</f>
        <v>0</v>
      </c>
      <c r="U129" s="98">
        <f>IF(RES_hhdet_fec!U129=0,0,RES_hhdet_fec!U129*1000*11630/RES_hhdet_num!U124)</f>
        <v>0</v>
      </c>
      <c r="V129" s="98">
        <f>IF(RES_hhdet_fec!V129=0,0,RES_hhdet_fec!V129*1000*11630/RES_hhdet_num!V124)</f>
        <v>0</v>
      </c>
      <c r="W129" s="98">
        <f>IF(RES_hhdet_fec!W129=0,0,RES_hhdet_fec!W129*1000*11630/RES_hhdet_num!W124)</f>
        <v>0</v>
      </c>
      <c r="DA129" s="63" t="s">
        <v>2363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2364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2365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2366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2367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2368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2369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2370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2371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2372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2373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2374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9801.6350431419141</v>
      </c>
      <c r="C143" s="117">
        <f t="shared" si="49"/>
        <v>11008.246845902468</v>
      </c>
      <c r="D143" s="117">
        <f t="shared" si="49"/>
        <v>7717.7265627894376</v>
      </c>
      <c r="E143" s="117">
        <f t="shared" si="49"/>
        <v>9039.2170099090727</v>
      </c>
      <c r="F143" s="117">
        <f t="shared" si="49"/>
        <v>9136.2353922129696</v>
      </c>
      <c r="G143" s="117">
        <f t="shared" si="49"/>
        <v>8945.4443997414892</v>
      </c>
      <c r="H143" s="117">
        <f t="shared" si="49"/>
        <v>8744.5889565251236</v>
      </c>
      <c r="I143" s="117">
        <f t="shared" si="49"/>
        <v>8625.288222366913</v>
      </c>
      <c r="J143" s="117">
        <f t="shared" si="49"/>
        <v>8828.599813424762</v>
      </c>
      <c r="K143" s="117">
        <f t="shared" si="49"/>
        <v>8214.5205928877385</v>
      </c>
      <c r="L143" s="117">
        <f t="shared" si="49"/>
        <v>7986.8279939980166</v>
      </c>
      <c r="M143" s="117">
        <f t="shared" si="49"/>
        <v>7531.5452180960592</v>
      </c>
      <c r="N143" s="117">
        <f t="shared" si="49"/>
        <v>7093.6629808056323</v>
      </c>
      <c r="O143" s="117">
        <f t="shared" si="49"/>
        <v>6671.1111916218806</v>
      </c>
      <c r="P143" s="117">
        <f t="shared" si="49"/>
        <v>6304.9657024573035</v>
      </c>
      <c r="Q143" s="117">
        <f t="shared" si="49"/>
        <v>6189.3185701834464</v>
      </c>
      <c r="R143" s="117">
        <f t="shared" ref="R143:V143" si="50">R144+R146+R148+R157</f>
        <v>6193.5727888898919</v>
      </c>
      <c r="S143" s="117">
        <f t="shared" si="50"/>
        <v>6083.8455580210093</v>
      </c>
      <c r="T143" s="117">
        <f t="shared" si="50"/>
        <v>6017.1456982291866</v>
      </c>
      <c r="U143" s="117">
        <f t="shared" si="50"/>
        <v>5874.7123715444732</v>
      </c>
      <c r="V143" s="117">
        <f t="shared" si="50"/>
        <v>6100.5446738588234</v>
      </c>
      <c r="W143" s="117">
        <f t="shared" ref="W143" si="51">W144+W146+W148+W157</f>
        <v>6166.9605479725333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6214.0345661116635</v>
      </c>
      <c r="C144" s="122">
        <f t="shared" si="52"/>
        <v>7535.1400754547649</v>
      </c>
      <c r="D144" s="122">
        <f t="shared" si="52"/>
        <v>4379.5440605115027</v>
      </c>
      <c r="E144" s="122">
        <f t="shared" si="52"/>
        <v>5863.5704670135083</v>
      </c>
      <c r="F144" s="122">
        <f t="shared" si="52"/>
        <v>5925.8538167710194</v>
      </c>
      <c r="G144" s="122">
        <f t="shared" si="52"/>
        <v>5901.8455559437289</v>
      </c>
      <c r="H144" s="122">
        <f t="shared" si="52"/>
        <v>5708.4757194412095</v>
      </c>
      <c r="I144" s="122">
        <f t="shared" si="52"/>
        <v>5607.9236950704362</v>
      </c>
      <c r="J144" s="122">
        <f t="shared" si="52"/>
        <v>5750.7396307869585</v>
      </c>
      <c r="K144" s="122">
        <f t="shared" si="52"/>
        <v>5165.2376002601213</v>
      </c>
      <c r="L144" s="122">
        <f t="shared" si="52"/>
        <v>4912.4510630563545</v>
      </c>
      <c r="M144" s="122">
        <f t="shared" si="52"/>
        <v>4366.5407777497494</v>
      </c>
      <c r="N144" s="122">
        <f t="shared" si="52"/>
        <v>3919.5903621743441</v>
      </c>
      <c r="O144" s="122">
        <f t="shared" si="52"/>
        <v>3533.7723161153071</v>
      </c>
      <c r="P144" s="122">
        <f t="shared" si="52"/>
        <v>3218.5064785107766</v>
      </c>
      <c r="Q144" s="122">
        <f t="shared" si="52"/>
        <v>3149.2459961326563</v>
      </c>
      <c r="R144" s="122">
        <f t="shared" si="52"/>
        <v>3079.0579896086956</v>
      </c>
      <c r="S144" s="122">
        <f t="shared" si="52"/>
        <v>2939.0548852724651</v>
      </c>
      <c r="T144" s="122">
        <f t="shared" si="52"/>
        <v>2820.6296173871906</v>
      </c>
      <c r="U144" s="122">
        <f t="shared" si="52"/>
        <v>2743.0884943071128</v>
      </c>
      <c r="V144" s="122">
        <f t="shared" si="52"/>
        <v>2805.4721504282084</v>
      </c>
      <c r="W144" s="122">
        <f t="shared" si="52"/>
        <v>2957.7126178790763</v>
      </c>
      <c r="DA144" s="130" t="s">
        <v>2377</v>
      </c>
    </row>
    <row r="145" spans="1:105" ht="12" customHeight="1" x14ac:dyDescent="0.25">
      <c r="A145" s="97" t="s">
        <v>53</v>
      </c>
      <c r="B145" s="98">
        <v>6214.0345661116635</v>
      </c>
      <c r="C145" s="98">
        <v>7535.1400754547649</v>
      </c>
      <c r="D145" s="98">
        <v>4379.5440605115027</v>
      </c>
      <c r="E145" s="98">
        <v>5863.5704670135083</v>
      </c>
      <c r="F145" s="98">
        <v>5925.8538167710194</v>
      </c>
      <c r="G145" s="98">
        <v>5901.8455559437289</v>
      </c>
      <c r="H145" s="98">
        <v>5708.4757194412095</v>
      </c>
      <c r="I145" s="98">
        <v>5607.9236950704362</v>
      </c>
      <c r="J145" s="98">
        <v>5750.7396307869585</v>
      </c>
      <c r="K145" s="98">
        <v>5165.2376002601213</v>
      </c>
      <c r="L145" s="98">
        <v>4912.4510630563545</v>
      </c>
      <c r="M145" s="98">
        <v>4366.5407777497494</v>
      </c>
      <c r="N145" s="98">
        <v>3919.5903621743441</v>
      </c>
      <c r="O145" s="98">
        <v>3533.7723161153071</v>
      </c>
      <c r="P145" s="98">
        <v>3218.5064785107766</v>
      </c>
      <c r="Q145" s="98">
        <v>3149.2459961326563</v>
      </c>
      <c r="R145" s="98">
        <v>3079.0579896086956</v>
      </c>
      <c r="S145" s="98">
        <v>2939.0548852724651</v>
      </c>
      <c r="T145" s="98">
        <v>2820.6296173871906</v>
      </c>
      <c r="U145" s="98">
        <v>2743.0884943071128</v>
      </c>
      <c r="V145" s="98">
        <v>2805.4721504282084</v>
      </c>
      <c r="W145" s="98">
        <v>2957.7126178790763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7.112551444573354</v>
      </c>
      <c r="C146" s="122">
        <f t="shared" si="53"/>
        <v>5.6401960624029801</v>
      </c>
      <c r="D146" s="122">
        <f t="shared" si="53"/>
        <v>4.7698835086508033</v>
      </c>
      <c r="E146" s="122">
        <f t="shared" si="53"/>
        <v>4.0541230015680094</v>
      </c>
      <c r="F146" s="122">
        <f t="shared" si="53"/>
        <v>4.0754727220519982</v>
      </c>
      <c r="G146" s="122">
        <f t="shared" si="53"/>
        <v>4.2763720057569614</v>
      </c>
      <c r="H146" s="122">
        <f t="shared" si="53"/>
        <v>5.337434160080325</v>
      </c>
      <c r="I146" s="122">
        <f t="shared" si="53"/>
        <v>6.1377106271072854</v>
      </c>
      <c r="J146" s="122">
        <f t="shared" si="53"/>
        <v>6.9532280834447127</v>
      </c>
      <c r="K146" s="122">
        <f t="shared" si="53"/>
        <v>7.5300703860210234</v>
      </c>
      <c r="L146" s="122">
        <f t="shared" si="53"/>
        <v>8.2741422129504603</v>
      </c>
      <c r="M146" s="122">
        <f t="shared" si="53"/>
        <v>7.64507257864196</v>
      </c>
      <c r="N146" s="122">
        <f t="shared" si="53"/>
        <v>7.8670435831887486</v>
      </c>
      <c r="O146" s="122">
        <f t="shared" si="53"/>
        <v>6.8226358534379301</v>
      </c>
      <c r="P146" s="122">
        <f t="shared" si="53"/>
        <v>7.0515152824714651</v>
      </c>
      <c r="Q146" s="122">
        <f t="shared" si="53"/>
        <v>6.5579287989182147</v>
      </c>
      <c r="R146" s="122">
        <f t="shared" si="53"/>
        <v>6.4362962320899193</v>
      </c>
      <c r="S146" s="122">
        <f t="shared" si="53"/>
        <v>5.9804407518583957</v>
      </c>
      <c r="T146" s="122">
        <f t="shared" si="53"/>
        <v>5.7379093029215351</v>
      </c>
      <c r="U146" s="122">
        <f t="shared" si="53"/>
        <v>5.5087958715903325</v>
      </c>
      <c r="V146" s="122">
        <f t="shared" si="53"/>
        <v>5.6511334295633482</v>
      </c>
      <c r="W146" s="122">
        <f t="shared" si="53"/>
        <v>5.4297440456337407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7.112551444573354</v>
      </c>
      <c r="C147" s="98">
        <f>IF(RES_hhdet_fec!C147=0,0,RES_hhdet_fec!C147*1000*11630/RES_hhdet_num!C143)</f>
        <v>5.6401960624029801</v>
      </c>
      <c r="D147" s="98">
        <f>IF(RES_hhdet_fec!D147=0,0,RES_hhdet_fec!D147*1000*11630/RES_hhdet_num!D143)</f>
        <v>4.7698835086508033</v>
      </c>
      <c r="E147" s="98">
        <f>IF(RES_hhdet_fec!E147=0,0,RES_hhdet_fec!E147*1000*11630/RES_hhdet_num!E143)</f>
        <v>4.0541230015680094</v>
      </c>
      <c r="F147" s="98">
        <f>IF(RES_hhdet_fec!F147=0,0,RES_hhdet_fec!F147*1000*11630/RES_hhdet_num!F143)</f>
        <v>4.0754727220519982</v>
      </c>
      <c r="G147" s="98">
        <f>IF(RES_hhdet_fec!G147=0,0,RES_hhdet_fec!G147*1000*11630/RES_hhdet_num!G143)</f>
        <v>4.2763720057569614</v>
      </c>
      <c r="H147" s="98">
        <f>IF(RES_hhdet_fec!H147=0,0,RES_hhdet_fec!H147*1000*11630/RES_hhdet_num!H143)</f>
        <v>5.337434160080325</v>
      </c>
      <c r="I147" s="98">
        <f>IF(RES_hhdet_fec!I147=0,0,RES_hhdet_fec!I147*1000*11630/RES_hhdet_num!I143)</f>
        <v>6.1377106271072854</v>
      </c>
      <c r="J147" s="98">
        <f>IF(RES_hhdet_fec!J147=0,0,RES_hhdet_fec!J147*1000*11630/RES_hhdet_num!J143)</f>
        <v>6.9532280834447127</v>
      </c>
      <c r="K147" s="98">
        <f>IF(RES_hhdet_fec!K147=0,0,RES_hhdet_fec!K147*1000*11630/RES_hhdet_num!K143)</f>
        <v>7.5300703860210234</v>
      </c>
      <c r="L147" s="98">
        <f>IF(RES_hhdet_fec!L147=0,0,RES_hhdet_fec!L147*1000*11630/RES_hhdet_num!L143)</f>
        <v>8.2741422129504603</v>
      </c>
      <c r="M147" s="98">
        <f>IF(RES_hhdet_fec!M147=0,0,RES_hhdet_fec!M147*1000*11630/RES_hhdet_num!M143)</f>
        <v>7.64507257864196</v>
      </c>
      <c r="N147" s="98">
        <f>IF(RES_hhdet_fec!N147=0,0,RES_hhdet_fec!N147*1000*11630/RES_hhdet_num!N143)</f>
        <v>7.8670435831887486</v>
      </c>
      <c r="O147" s="98">
        <f>IF(RES_hhdet_fec!O147=0,0,RES_hhdet_fec!O147*1000*11630/RES_hhdet_num!O143)</f>
        <v>6.8226358534379301</v>
      </c>
      <c r="P147" s="98">
        <f>IF(RES_hhdet_fec!P147=0,0,RES_hhdet_fec!P147*1000*11630/RES_hhdet_num!P143)</f>
        <v>7.0515152824714651</v>
      </c>
      <c r="Q147" s="98">
        <f>IF(RES_hhdet_fec!Q147=0,0,RES_hhdet_fec!Q147*1000*11630/RES_hhdet_num!Q143)</f>
        <v>6.5579287989182147</v>
      </c>
      <c r="R147" s="98">
        <f>IF(RES_hhdet_fec!R147=0,0,RES_hhdet_fec!R147*1000*11630/RES_hhdet_num!R143)</f>
        <v>6.4362962320899193</v>
      </c>
      <c r="S147" s="98">
        <f>IF(RES_hhdet_fec!S147=0,0,RES_hhdet_fec!S147*1000*11630/RES_hhdet_num!S143)</f>
        <v>5.9804407518583957</v>
      </c>
      <c r="T147" s="98">
        <f>IF(RES_hhdet_fec!T147=0,0,RES_hhdet_fec!T147*1000*11630/RES_hhdet_num!T143)</f>
        <v>5.7379093029215351</v>
      </c>
      <c r="U147" s="98">
        <f>IF(RES_hhdet_fec!U147=0,0,RES_hhdet_fec!U147*1000*11630/RES_hhdet_num!U143)</f>
        <v>5.5087958715903325</v>
      </c>
      <c r="V147" s="98">
        <f>IF(RES_hhdet_fec!V147=0,0,RES_hhdet_fec!V147*1000*11630/RES_hhdet_num!V143)</f>
        <v>5.6511334295633482</v>
      </c>
      <c r="W147" s="98">
        <f>IF(RES_hhdet_fec!W147=0,0,RES_hhdet_fec!W147*1000*11630/RES_hhdet_num!W143)</f>
        <v>5.4297440456337407</v>
      </c>
      <c r="DA147" s="63" t="s">
        <v>2380</v>
      </c>
    </row>
    <row r="148" spans="1:105" ht="12" customHeight="1" x14ac:dyDescent="0.25">
      <c r="A148" s="121" t="s">
        <v>55</v>
      </c>
      <c r="B148" s="122">
        <v>3098.4249666062669</v>
      </c>
      <c r="C148" s="122">
        <v>2998.4026677042307</v>
      </c>
      <c r="D148" s="122">
        <v>2871.5124488024931</v>
      </c>
      <c r="E148" s="122">
        <v>2713.1410808880141</v>
      </c>
      <c r="F148" s="122">
        <v>2752.1746652364272</v>
      </c>
      <c r="G148" s="122">
        <v>2598.7841490998467</v>
      </c>
      <c r="H148" s="122">
        <v>2601.5801709892521</v>
      </c>
      <c r="I148" s="122">
        <v>2578.2751987253059</v>
      </c>
      <c r="J148" s="122">
        <v>2653.7553480270053</v>
      </c>
      <c r="K148" s="122">
        <v>2627.5271435407694</v>
      </c>
      <c r="L148" s="122">
        <v>2660.9328015304309</v>
      </c>
      <c r="M148" s="122">
        <v>2746.5555214646415</v>
      </c>
      <c r="N148" s="122">
        <v>2752.0287277746352</v>
      </c>
      <c r="O148" s="122">
        <v>2735.1135533636593</v>
      </c>
      <c r="P148" s="122">
        <v>2674.7363154394166</v>
      </c>
      <c r="Q148" s="122">
        <v>2624.7282075078524</v>
      </c>
      <c r="R148" s="122">
        <v>2698.7219177030556</v>
      </c>
      <c r="S148" s="122">
        <v>2734.2311743907271</v>
      </c>
      <c r="T148" s="122">
        <v>2788.711775121536</v>
      </c>
      <c r="U148" s="122">
        <v>2733.7883189107056</v>
      </c>
      <c r="V148" s="122">
        <v>2882.4876623294736</v>
      </c>
      <c r="W148" s="122">
        <v>2801.5100480416363</v>
      </c>
      <c r="DA148" s="130" t="s">
        <v>2381</v>
      </c>
    </row>
    <row r="149" spans="1:105" ht="12" customHeight="1" x14ac:dyDescent="0.25">
      <c r="A149" s="97" t="s">
        <v>124</v>
      </c>
      <c r="B149" s="98">
        <v>3443.9954227751073</v>
      </c>
      <c r="C149" s="98">
        <v>3312.8296020484304</v>
      </c>
      <c r="D149" s="98">
        <v>3183.065234064115</v>
      </c>
      <c r="E149" s="98">
        <v>3068.3674475411517</v>
      </c>
      <c r="F149" s="98">
        <v>3004.436969913681</v>
      </c>
      <c r="G149" s="98">
        <v>2940.8178128381192</v>
      </c>
      <c r="H149" s="98">
        <v>2903.9452153597358</v>
      </c>
      <c r="I149" s="98">
        <v>2930.9011785258535</v>
      </c>
      <c r="J149" s="98">
        <v>2928.5359770237687</v>
      </c>
      <c r="K149" s="98">
        <v>2956.9673627085208</v>
      </c>
      <c r="L149" s="98">
        <v>2971.154263157403</v>
      </c>
      <c r="M149" s="98">
        <v>3158.825208909846</v>
      </c>
      <c r="N149" s="98">
        <v>2929.8854290784243</v>
      </c>
      <c r="O149" s="98">
        <v>3210.2295117747831</v>
      </c>
      <c r="P149" s="98">
        <v>2881.2821621306539</v>
      </c>
      <c r="Q149" s="98">
        <v>2534.2887509333591</v>
      </c>
      <c r="R149" s="98">
        <v>2938.3278437829599</v>
      </c>
      <c r="S149" s="98">
        <v>2871.3101712336461</v>
      </c>
      <c r="T149" s="98">
        <v>2886.4908126112368</v>
      </c>
      <c r="U149" s="98">
        <v>2723.7081443232341</v>
      </c>
      <c r="V149" s="98">
        <v>2983.1316324789923</v>
      </c>
      <c r="W149" s="98">
        <v>2645.454461409598</v>
      </c>
      <c r="DA149" s="63" t="s">
        <v>2382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2645.3313604914501</v>
      </c>
      <c r="J150" s="98">
        <v>2638.6436954189226</v>
      </c>
      <c r="K150" s="98">
        <v>2665.8635811531917</v>
      </c>
      <c r="L150" s="98">
        <v>2688.1132588635419</v>
      </c>
      <c r="M150" s="98">
        <v>2885.3654018763154</v>
      </c>
      <c r="N150" s="98">
        <v>2712.9551317694836</v>
      </c>
      <c r="O150" s="98">
        <v>2980.2684284273942</v>
      </c>
      <c r="P150" s="98">
        <v>2692.0760533219086</v>
      </c>
      <c r="Q150" s="98">
        <v>2382.1541486806314</v>
      </c>
      <c r="R150" s="98">
        <v>2653.8474706236389</v>
      </c>
      <c r="S150" s="98">
        <v>2628.1191175374279</v>
      </c>
      <c r="T150" s="98">
        <v>2677.1402689727906</v>
      </c>
      <c r="U150" s="98">
        <v>2570.6071109087975</v>
      </c>
      <c r="V150" s="98">
        <v>2843.2247889776081</v>
      </c>
      <c r="W150" s="98">
        <v>2548.2563162665529</v>
      </c>
      <c r="DA150" s="63" t="s">
        <v>2383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2260.4576472676208</v>
      </c>
      <c r="J151" s="101">
        <v>2242.3278337159431</v>
      </c>
      <c r="K151" s="101">
        <v>2262.8268688299354</v>
      </c>
      <c r="L151" s="101">
        <v>2284.3576185211355</v>
      </c>
      <c r="M151" s="101">
        <v>2457.7954316770406</v>
      </c>
      <c r="N151" s="101">
        <v>2306.5736325624366</v>
      </c>
      <c r="O151" s="101">
        <v>2523.0675996760651</v>
      </c>
      <c r="P151" s="101">
        <v>2268.0851936537802</v>
      </c>
      <c r="Q151" s="101">
        <v>1991.8164551649536</v>
      </c>
      <c r="R151" s="101">
        <v>2174.0344495632398</v>
      </c>
      <c r="S151" s="101">
        <v>2140.8830000068724</v>
      </c>
      <c r="T151" s="101">
        <v>2166.3981746587269</v>
      </c>
      <c r="U151" s="101">
        <v>2072.2087498968417</v>
      </c>
      <c r="V151" s="101">
        <v>2305.1052819744359</v>
      </c>
      <c r="W151" s="101">
        <v>2067.0542060421385</v>
      </c>
      <c r="DA151" s="131" t="s">
        <v>2384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384.87371322382938</v>
      </c>
      <c r="J152" s="104">
        <v>396.31586170297925</v>
      </c>
      <c r="K152" s="104">
        <v>403.03671232325581</v>
      </c>
      <c r="L152" s="104">
        <v>403.7556403424062</v>
      </c>
      <c r="M152" s="104">
        <v>427.56997019927422</v>
      </c>
      <c r="N152" s="104">
        <v>406.38149920704694</v>
      </c>
      <c r="O152" s="104">
        <v>457.20082875132863</v>
      </c>
      <c r="P152" s="104">
        <v>423.99085966812828</v>
      </c>
      <c r="Q152" s="104">
        <v>390.33769351567747</v>
      </c>
      <c r="R152" s="104">
        <v>479.81302106039942</v>
      </c>
      <c r="S152" s="104">
        <v>487.23611753055548</v>
      </c>
      <c r="T152" s="104">
        <v>510.74209431406376</v>
      </c>
      <c r="U152" s="104">
        <v>498.39836101195533</v>
      </c>
      <c r="V152" s="104">
        <v>538.1195070031722</v>
      </c>
      <c r="W152" s="104">
        <v>481.20211022441475</v>
      </c>
      <c r="DA152" s="132" t="s">
        <v>2385</v>
      </c>
    </row>
    <row r="153" spans="1:105" ht="12" customHeight="1" x14ac:dyDescent="0.25">
      <c r="A153" s="106" t="s">
        <v>122</v>
      </c>
      <c r="B153" s="101">
        <v>3075.9302573958776</v>
      </c>
      <c r="C153" s="101">
        <v>2977.3639095774238</v>
      </c>
      <c r="D153" s="101">
        <v>2851.3417281387938</v>
      </c>
      <c r="E153" s="101">
        <v>2689.6736422732329</v>
      </c>
      <c r="F153" s="101">
        <v>2739.0825504435979</v>
      </c>
      <c r="G153" s="101">
        <v>2582.1165991549556</v>
      </c>
      <c r="H153" s="101">
        <v>2589.895834664565</v>
      </c>
      <c r="I153" s="101">
        <v>2583.9804617375016</v>
      </c>
      <c r="J153" s="101">
        <v>2707.7171904211764</v>
      </c>
      <c r="K153" s="101">
        <v>2706.5563517360952</v>
      </c>
      <c r="L153" s="101">
        <v>2772.612995817879</v>
      </c>
      <c r="M153" s="101">
        <v>2849.3302053743519</v>
      </c>
      <c r="N153" s="101">
        <v>2855.8117073342369</v>
      </c>
      <c r="O153" s="101">
        <v>2816.8049260781927</v>
      </c>
      <c r="P153" s="101">
        <v>2790.4685756275799</v>
      </c>
      <c r="Q153" s="101">
        <v>2805.0332363514367</v>
      </c>
      <c r="R153" s="101">
        <v>2877.7278347938245</v>
      </c>
      <c r="S153" s="101">
        <v>2920.1171006834215</v>
      </c>
      <c r="T153" s="101">
        <v>2955.5454219516632</v>
      </c>
      <c r="U153" s="101">
        <v>2840.9950032699708</v>
      </c>
      <c r="V153" s="101">
        <v>2949.8554222568882</v>
      </c>
      <c r="W153" s="101">
        <v>2899.8459488687586</v>
      </c>
      <c r="DA153" s="131" t="s">
        <v>2386</v>
      </c>
    </row>
    <row r="154" spans="1:105" ht="12" customHeight="1" x14ac:dyDescent="0.25">
      <c r="A154" s="107" t="s">
        <v>121</v>
      </c>
      <c r="B154" s="104">
        <v>2832.3679164085574</v>
      </c>
      <c r="C154" s="104">
        <v>2742.2270398297355</v>
      </c>
      <c r="D154" s="104">
        <v>2612.6048023113663</v>
      </c>
      <c r="E154" s="104">
        <v>2476.271837079938</v>
      </c>
      <c r="F154" s="104">
        <v>2529.4201626274171</v>
      </c>
      <c r="G154" s="104">
        <v>2384.0528537613927</v>
      </c>
      <c r="H154" s="104">
        <v>2399.6133641208685</v>
      </c>
      <c r="I154" s="104">
        <v>2383.8313210092547</v>
      </c>
      <c r="J154" s="104">
        <v>2485.1111233406345</v>
      </c>
      <c r="K154" s="104">
        <v>2481.2566931294873</v>
      </c>
      <c r="L154" s="104">
        <v>2541.5542791725284</v>
      </c>
      <c r="M154" s="104">
        <v>2628.9316592792793</v>
      </c>
      <c r="N154" s="104">
        <v>2656.4578874280196</v>
      </c>
      <c r="O154" s="104">
        <v>2627.8669109774414</v>
      </c>
      <c r="P154" s="104">
        <v>2593.8388536011453</v>
      </c>
      <c r="Q154" s="104">
        <v>2569.6001359007046</v>
      </c>
      <c r="R154" s="104">
        <v>2608.7932826990832</v>
      </c>
      <c r="S154" s="104">
        <v>2658.2253752829261</v>
      </c>
      <c r="T154" s="104">
        <v>2723.5151082972884</v>
      </c>
      <c r="U154" s="104">
        <v>2693.4119462358212</v>
      </c>
      <c r="V154" s="104">
        <v>2835.9199819038627</v>
      </c>
      <c r="W154" s="104">
        <v>2779.7432967947566</v>
      </c>
      <c r="DA154" s="132" t="s">
        <v>2387</v>
      </c>
    </row>
    <row r="155" spans="1:105" ht="12" customHeight="1" x14ac:dyDescent="0.25">
      <c r="A155" s="108" t="s">
        <v>53</v>
      </c>
      <c r="B155" s="98">
        <v>2399.9588235328356</v>
      </c>
      <c r="C155" s="98">
        <v>2321.5872811112258</v>
      </c>
      <c r="D155" s="98">
        <v>2196.7817592118299</v>
      </c>
      <c r="E155" s="98">
        <v>2081.3685184721535</v>
      </c>
      <c r="F155" s="98">
        <v>2126.910616912226</v>
      </c>
      <c r="G155" s="98">
        <v>2000.6999597982688</v>
      </c>
      <c r="H155" s="98">
        <v>2024.6927996346265</v>
      </c>
      <c r="I155" s="98">
        <v>2006.0409663479948</v>
      </c>
      <c r="J155" s="98">
        <v>2079.0334703245735</v>
      </c>
      <c r="K155" s="98">
        <v>2073.690386104086</v>
      </c>
      <c r="L155" s="98">
        <v>2127.4801487261102</v>
      </c>
      <c r="M155" s="98">
        <v>2206.8375906342403</v>
      </c>
      <c r="N155" s="98">
        <v>2224.3050441830437</v>
      </c>
      <c r="O155" s="98">
        <v>2196.0924513161181</v>
      </c>
      <c r="P155" s="98">
        <v>2161.8541684820061</v>
      </c>
      <c r="Q155" s="98">
        <v>2130.7350850923376</v>
      </c>
      <c r="R155" s="98">
        <v>2149.9801778045157</v>
      </c>
      <c r="S155" s="98">
        <v>2182.3266920906672</v>
      </c>
      <c r="T155" s="98">
        <v>2223.3883760507561</v>
      </c>
      <c r="U155" s="98">
        <v>2188.700194041638</v>
      </c>
      <c r="V155" s="98">
        <v>2319.8098425166722</v>
      </c>
      <c r="W155" s="98">
        <v>2273.9168795331498</v>
      </c>
      <c r="DA155" s="63" t="s">
        <v>2388</v>
      </c>
    </row>
    <row r="156" spans="1:105" ht="12" customHeight="1" x14ac:dyDescent="0.25">
      <c r="A156" s="108" t="s">
        <v>52</v>
      </c>
      <c r="B156" s="98">
        <v>432.40909287572197</v>
      </c>
      <c r="C156" s="98">
        <v>420.63975871850954</v>
      </c>
      <c r="D156" s="98">
        <v>415.82304309953628</v>
      </c>
      <c r="E156" s="98">
        <v>394.9033186077852</v>
      </c>
      <c r="F156" s="98">
        <v>402.50954571519105</v>
      </c>
      <c r="G156" s="98">
        <v>383.35289396312368</v>
      </c>
      <c r="H156" s="98">
        <v>374.92056448624209</v>
      </c>
      <c r="I156" s="98">
        <v>377.79035466125998</v>
      </c>
      <c r="J156" s="98">
        <v>406.07765301606094</v>
      </c>
      <c r="K156" s="98">
        <v>407.56630702540144</v>
      </c>
      <c r="L156" s="98">
        <v>414.07413044641805</v>
      </c>
      <c r="M156" s="98">
        <v>422.0940686450391</v>
      </c>
      <c r="N156" s="98">
        <v>432.15284324497611</v>
      </c>
      <c r="O156" s="98">
        <v>431.77445966132314</v>
      </c>
      <c r="P156" s="98">
        <v>431.9846851191391</v>
      </c>
      <c r="Q156" s="98">
        <v>438.8650508083673</v>
      </c>
      <c r="R156" s="98">
        <v>458.813104894567</v>
      </c>
      <c r="S156" s="98">
        <v>475.89868319225889</v>
      </c>
      <c r="T156" s="98">
        <v>500.12673224653253</v>
      </c>
      <c r="U156" s="98">
        <v>504.71175219418313</v>
      </c>
      <c r="V156" s="98">
        <v>516.11013938719032</v>
      </c>
      <c r="W156" s="98">
        <v>505.82641726160642</v>
      </c>
      <c r="DA156" s="63" t="s">
        <v>2389</v>
      </c>
    </row>
    <row r="157" spans="1:105" ht="12" customHeight="1" x14ac:dyDescent="0.25">
      <c r="A157" s="121" t="s">
        <v>54</v>
      </c>
      <c r="B157" s="122">
        <v>482.0629589794097</v>
      </c>
      <c r="C157" s="122">
        <v>469.06390668106815</v>
      </c>
      <c r="D157" s="122">
        <v>461.9001699667902</v>
      </c>
      <c r="E157" s="122">
        <v>458.45133900598205</v>
      </c>
      <c r="F157" s="122">
        <v>454.1314374834717</v>
      </c>
      <c r="G157" s="122">
        <v>440.53832269215707</v>
      </c>
      <c r="H157" s="122">
        <v>429.19563193458168</v>
      </c>
      <c r="I157" s="122">
        <v>432.95161794406317</v>
      </c>
      <c r="J157" s="122">
        <v>417.15160652735295</v>
      </c>
      <c r="K157" s="122">
        <v>414.22577870082711</v>
      </c>
      <c r="L157" s="122">
        <v>405.16998719828138</v>
      </c>
      <c r="M157" s="122">
        <v>410.80384630302723</v>
      </c>
      <c r="N157" s="122">
        <v>414.17684727346494</v>
      </c>
      <c r="O157" s="122">
        <v>395.40268628947609</v>
      </c>
      <c r="P157" s="122">
        <v>404.67139322463942</v>
      </c>
      <c r="Q157" s="122">
        <v>408.78643774401968</v>
      </c>
      <c r="R157" s="122">
        <v>409.35658534605068</v>
      </c>
      <c r="S157" s="122">
        <v>404.57905760595821</v>
      </c>
      <c r="T157" s="122">
        <v>402.06639641753839</v>
      </c>
      <c r="U157" s="122">
        <v>392.32676245506411</v>
      </c>
      <c r="V157" s="122">
        <v>406.93372767157774</v>
      </c>
      <c r="W157" s="122">
        <v>402.3081380061866</v>
      </c>
      <c r="DA157" s="130" t="s">
        <v>2390</v>
      </c>
    </row>
    <row r="158" spans="1:105" ht="12" customHeight="1" x14ac:dyDescent="0.25">
      <c r="A158" s="97" t="s">
        <v>50</v>
      </c>
      <c r="B158" s="98">
        <v>603.73247459143874</v>
      </c>
      <c r="C158" s="98">
        <v>590.71955823197811</v>
      </c>
      <c r="D158" s="98">
        <v>583.06727503774835</v>
      </c>
      <c r="E158" s="98">
        <v>580.72069278287188</v>
      </c>
      <c r="F158" s="98">
        <v>563.47044229006087</v>
      </c>
      <c r="G158" s="98">
        <v>565.29580082834832</v>
      </c>
      <c r="H158" s="98">
        <v>546.92895110600102</v>
      </c>
      <c r="I158" s="98">
        <v>549.21394800775658</v>
      </c>
      <c r="J158" s="98">
        <v>536.05984038892313</v>
      </c>
      <c r="K158" s="98">
        <v>515.74298103445665</v>
      </c>
      <c r="L158" s="98">
        <v>522.34905892267443</v>
      </c>
      <c r="M158" s="98">
        <v>524.55897964449059</v>
      </c>
      <c r="N158" s="98">
        <v>524.02660345783431</v>
      </c>
      <c r="O158" s="98">
        <v>529.2206617817186</v>
      </c>
      <c r="P158" s="98">
        <v>506.11247426230017</v>
      </c>
      <c r="Q158" s="98">
        <v>476.13644090126678</v>
      </c>
      <c r="R158" s="98">
        <v>559.05465368840532</v>
      </c>
      <c r="S158" s="98">
        <v>548.09638415634618</v>
      </c>
      <c r="T158" s="98">
        <v>574.72104625285533</v>
      </c>
      <c r="U158" s="98">
        <v>547.19691129798389</v>
      </c>
      <c r="V158" s="98">
        <v>605.55965153388127</v>
      </c>
      <c r="W158" s="98">
        <v>527.71733949769839</v>
      </c>
      <c r="DA158" s="63" t="s">
        <v>2391</v>
      </c>
    </row>
    <row r="159" spans="1:105" ht="12" customHeight="1" x14ac:dyDescent="0.25">
      <c r="A159" s="109" t="s">
        <v>120</v>
      </c>
      <c r="B159" s="33">
        <v>480.26211508505975</v>
      </c>
      <c r="C159" s="33">
        <v>467.23811096268963</v>
      </c>
      <c r="D159" s="33">
        <v>460.22659116746757</v>
      </c>
      <c r="E159" s="33">
        <v>456.72455834427689</v>
      </c>
      <c r="F159" s="33">
        <v>452.54985201833637</v>
      </c>
      <c r="G159" s="33">
        <v>438.72060534902141</v>
      </c>
      <c r="H159" s="33">
        <v>427.47749454570055</v>
      </c>
      <c r="I159" s="33">
        <v>431.29900735099932</v>
      </c>
      <c r="J159" s="33">
        <v>415.51031876328432</v>
      </c>
      <c r="K159" s="33">
        <v>412.86885796688563</v>
      </c>
      <c r="L159" s="33">
        <v>403.55189536594435</v>
      </c>
      <c r="M159" s="33">
        <v>409.12402676168438</v>
      </c>
      <c r="N159" s="33">
        <v>412.47190682927368</v>
      </c>
      <c r="O159" s="33">
        <v>393.25676926669883</v>
      </c>
      <c r="P159" s="33">
        <v>403.01688553589281</v>
      </c>
      <c r="Q159" s="33">
        <v>407.65120667632448</v>
      </c>
      <c r="R159" s="33">
        <v>406.57367851715458</v>
      </c>
      <c r="S159" s="33">
        <v>401.76425345146941</v>
      </c>
      <c r="T159" s="33">
        <v>398.78292413010143</v>
      </c>
      <c r="U159" s="33">
        <v>389.49288293693348</v>
      </c>
      <c r="V159" s="33">
        <v>403.51003974639087</v>
      </c>
      <c r="W159" s="33">
        <v>400.20654369386409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16572.20342503814</v>
      </c>
      <c r="C161" s="117">
        <f t="shared" si="54"/>
        <v>18667.391132772984</v>
      </c>
      <c r="D161" s="117">
        <f t="shared" si="54"/>
        <v>15971.106461998081</v>
      </c>
      <c r="E161" s="117">
        <f t="shared" si="54"/>
        <v>17552.288826204818</v>
      </c>
      <c r="F161" s="117">
        <f t="shared" si="54"/>
        <v>18606.419590052992</v>
      </c>
      <c r="G161" s="117">
        <f t="shared" si="54"/>
        <v>17742.331368260075</v>
      </c>
      <c r="H161" s="117">
        <f t="shared" si="54"/>
        <v>19588.832495020073</v>
      </c>
      <c r="I161" s="117">
        <f t="shared" si="54"/>
        <v>17790.660125605344</v>
      </c>
      <c r="J161" s="117">
        <f t="shared" si="54"/>
        <v>19383.929372730388</v>
      </c>
      <c r="K161" s="117">
        <f t="shared" si="54"/>
        <v>15500.368380067268</v>
      </c>
      <c r="L161" s="117">
        <f t="shared" si="54"/>
        <v>18303.124411442368</v>
      </c>
      <c r="M161" s="117">
        <f t="shared" si="54"/>
        <v>16635.075834879703</v>
      </c>
      <c r="N161" s="117">
        <f t="shared" si="54"/>
        <v>15413.011835584237</v>
      </c>
      <c r="O161" s="117">
        <f t="shared" si="54"/>
        <v>14779.380736739175</v>
      </c>
      <c r="P161" s="117">
        <f t="shared" si="54"/>
        <v>13538.554017820725</v>
      </c>
      <c r="Q161" s="117">
        <f t="shared" si="54"/>
        <v>14227.097750411491</v>
      </c>
      <c r="R161" s="117">
        <f t="shared" ref="R161:V161" si="55">R162+R164+R166+R175</f>
        <v>14057.104287670236</v>
      </c>
      <c r="S161" s="117">
        <f t="shared" si="55"/>
        <v>14235.914224930439</v>
      </c>
      <c r="T161" s="117">
        <f t="shared" si="55"/>
        <v>14850.723924412172</v>
      </c>
      <c r="U161" s="117">
        <f t="shared" si="55"/>
        <v>14094.174837179167</v>
      </c>
      <c r="V161" s="117">
        <f t="shared" si="55"/>
        <v>15474.739072035936</v>
      </c>
      <c r="W161" s="117">
        <f t="shared" ref="W161" si="56">W162+W164+W166+W175</f>
        <v>14670.484428054035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12988.200548232406</v>
      </c>
      <c r="C162" s="122">
        <f t="shared" si="57"/>
        <v>15183.390332883953</v>
      </c>
      <c r="D162" s="122">
        <f t="shared" si="57"/>
        <v>12592.291143810931</v>
      </c>
      <c r="E162" s="122">
        <f t="shared" si="57"/>
        <v>14333.395048134433</v>
      </c>
      <c r="F162" s="122">
        <f t="shared" si="57"/>
        <v>15358.657678530497</v>
      </c>
      <c r="G162" s="122">
        <f t="shared" si="57"/>
        <v>14671.388856712008</v>
      </c>
      <c r="H162" s="122">
        <f t="shared" si="57"/>
        <v>16538.170490538894</v>
      </c>
      <c r="I162" s="122">
        <f t="shared" si="57"/>
        <v>14750.333142387974</v>
      </c>
      <c r="J162" s="122">
        <f t="shared" si="57"/>
        <v>16269.123537984962</v>
      </c>
      <c r="K162" s="122">
        <f t="shared" si="57"/>
        <v>12415.629383377838</v>
      </c>
      <c r="L162" s="122">
        <f t="shared" si="57"/>
        <v>15198.72159259555</v>
      </c>
      <c r="M162" s="122">
        <f t="shared" si="57"/>
        <v>13450.806261947861</v>
      </c>
      <c r="N162" s="122">
        <f t="shared" si="57"/>
        <v>12229.831770203518</v>
      </c>
      <c r="O162" s="122">
        <f t="shared" si="57"/>
        <v>11634.318275321144</v>
      </c>
      <c r="P162" s="122">
        <f t="shared" si="57"/>
        <v>10422.648561489585</v>
      </c>
      <c r="Q162" s="122">
        <f t="shared" si="57"/>
        <v>11135.775910040062</v>
      </c>
      <c r="R162" s="122">
        <f t="shared" si="57"/>
        <v>10882.844576898839</v>
      </c>
      <c r="S162" s="122">
        <f t="shared" si="57"/>
        <v>11036.672127929789</v>
      </c>
      <c r="T162" s="122">
        <f t="shared" si="57"/>
        <v>11610.804888682902</v>
      </c>
      <c r="U162" s="122">
        <f t="shared" si="57"/>
        <v>10932.180781831281</v>
      </c>
      <c r="V162" s="122">
        <f t="shared" si="57"/>
        <v>12154.928967477015</v>
      </c>
      <c r="W162" s="122">
        <f t="shared" si="57"/>
        <v>11436.042573262665</v>
      </c>
      <c r="DA162" s="130" t="s">
        <v>2394</v>
      </c>
    </row>
    <row r="163" spans="1:105" ht="12" customHeight="1" x14ac:dyDescent="0.25">
      <c r="A163" s="97" t="s">
        <v>53</v>
      </c>
      <c r="B163" s="33">
        <v>12988.200548232406</v>
      </c>
      <c r="C163" s="33">
        <v>15183.390332883953</v>
      </c>
      <c r="D163" s="33">
        <v>12592.291143810931</v>
      </c>
      <c r="E163" s="33">
        <v>14333.395048134433</v>
      </c>
      <c r="F163" s="33">
        <v>15358.657678530497</v>
      </c>
      <c r="G163" s="33">
        <v>14671.388856712008</v>
      </c>
      <c r="H163" s="33">
        <v>16538.170490538894</v>
      </c>
      <c r="I163" s="33">
        <v>14750.333142387974</v>
      </c>
      <c r="J163" s="33">
        <v>16269.123537984962</v>
      </c>
      <c r="K163" s="33">
        <v>12415.629383377838</v>
      </c>
      <c r="L163" s="33">
        <v>15198.72159259555</v>
      </c>
      <c r="M163" s="33">
        <v>13450.806261947861</v>
      </c>
      <c r="N163" s="33">
        <v>12229.831770203518</v>
      </c>
      <c r="O163" s="33">
        <v>11634.318275321144</v>
      </c>
      <c r="P163" s="33">
        <v>10422.648561489585</v>
      </c>
      <c r="Q163" s="33">
        <v>11135.775910040062</v>
      </c>
      <c r="R163" s="33">
        <v>10882.844576898839</v>
      </c>
      <c r="S163" s="33">
        <v>11036.672127929789</v>
      </c>
      <c r="T163" s="33">
        <v>11610.804888682902</v>
      </c>
      <c r="U163" s="33">
        <v>10932.180781831281</v>
      </c>
      <c r="V163" s="33">
        <v>12154.928967477015</v>
      </c>
      <c r="W163" s="33">
        <v>11436.042573262665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3.5362449849691582</v>
      </c>
      <c r="C164" s="122">
        <f t="shared" si="58"/>
        <v>3.2358606397193821</v>
      </c>
      <c r="D164" s="122">
        <f t="shared" si="58"/>
        <v>3.6423162461129324</v>
      </c>
      <c r="E164" s="122">
        <f t="shared" si="58"/>
        <v>3.4077174142775912</v>
      </c>
      <c r="F164" s="122">
        <f t="shared" si="58"/>
        <v>3.3162712235995415</v>
      </c>
      <c r="G164" s="122">
        <f t="shared" si="58"/>
        <v>3.3117814239084868</v>
      </c>
      <c r="H164" s="122">
        <f t="shared" si="58"/>
        <v>3.9200395302526654</v>
      </c>
      <c r="I164" s="122">
        <f t="shared" si="58"/>
        <v>4.4576537961136795</v>
      </c>
      <c r="J164" s="122">
        <f t="shared" si="58"/>
        <v>4.8370526966519796</v>
      </c>
      <c r="K164" s="122">
        <f t="shared" si="58"/>
        <v>4.8928055223356512</v>
      </c>
      <c r="L164" s="122">
        <f t="shared" si="58"/>
        <v>5.2072055100805601</v>
      </c>
      <c r="M164" s="122">
        <f t="shared" si="58"/>
        <v>4.8470040666320573</v>
      </c>
      <c r="N164" s="122">
        <f t="shared" si="58"/>
        <v>5.1832366556953051</v>
      </c>
      <c r="O164" s="122">
        <f t="shared" si="58"/>
        <v>4.6885179227817835</v>
      </c>
      <c r="P164" s="122">
        <f t="shared" si="58"/>
        <v>4.8851637821684593</v>
      </c>
      <c r="Q164" s="122">
        <f t="shared" si="58"/>
        <v>4.5190407076980676</v>
      </c>
      <c r="R164" s="122">
        <f t="shared" si="58"/>
        <v>4.3191882663720156</v>
      </c>
      <c r="S164" s="122">
        <f t="shared" si="58"/>
        <v>3.9715691658453061</v>
      </c>
      <c r="T164" s="122">
        <f t="shared" si="58"/>
        <v>3.8189043506613736</v>
      </c>
      <c r="U164" s="122">
        <f t="shared" si="58"/>
        <v>3.829903166010193</v>
      </c>
      <c r="V164" s="122">
        <f t="shared" si="58"/>
        <v>3.9625564245518103</v>
      </c>
      <c r="W164" s="122">
        <f t="shared" si="58"/>
        <v>3.8513774962008172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3.5362449849691582</v>
      </c>
      <c r="C165" s="98">
        <f>IF(RES_hhdet_fec!C165=0,0,RES_hhdet_fec!C165*1000*11630/RES_hhdet_num!C161)</f>
        <v>3.2358606397193821</v>
      </c>
      <c r="D165" s="98">
        <f>IF(RES_hhdet_fec!D165=0,0,RES_hhdet_fec!D165*1000*11630/RES_hhdet_num!D161)</f>
        <v>3.6423162461129324</v>
      </c>
      <c r="E165" s="98">
        <f>IF(RES_hhdet_fec!E165=0,0,RES_hhdet_fec!E165*1000*11630/RES_hhdet_num!E161)</f>
        <v>3.4077174142775912</v>
      </c>
      <c r="F165" s="98">
        <f>IF(RES_hhdet_fec!F165=0,0,RES_hhdet_fec!F165*1000*11630/RES_hhdet_num!F161)</f>
        <v>3.3162712235995415</v>
      </c>
      <c r="G165" s="98">
        <f>IF(RES_hhdet_fec!G165=0,0,RES_hhdet_fec!G165*1000*11630/RES_hhdet_num!G161)</f>
        <v>3.3117814239084868</v>
      </c>
      <c r="H165" s="98">
        <f>IF(RES_hhdet_fec!H165=0,0,RES_hhdet_fec!H165*1000*11630/RES_hhdet_num!H161)</f>
        <v>3.9200395302526654</v>
      </c>
      <c r="I165" s="98">
        <f>IF(RES_hhdet_fec!I165=0,0,RES_hhdet_fec!I165*1000*11630/RES_hhdet_num!I161)</f>
        <v>4.4576537961136795</v>
      </c>
      <c r="J165" s="98">
        <f>IF(RES_hhdet_fec!J165=0,0,RES_hhdet_fec!J165*1000*11630/RES_hhdet_num!J161)</f>
        <v>4.8370526966519796</v>
      </c>
      <c r="K165" s="98">
        <f>IF(RES_hhdet_fec!K165=0,0,RES_hhdet_fec!K165*1000*11630/RES_hhdet_num!K161)</f>
        <v>4.8928055223356512</v>
      </c>
      <c r="L165" s="98">
        <f>IF(RES_hhdet_fec!L165=0,0,RES_hhdet_fec!L165*1000*11630/RES_hhdet_num!L161)</f>
        <v>5.2072055100805601</v>
      </c>
      <c r="M165" s="98">
        <f>IF(RES_hhdet_fec!M165=0,0,RES_hhdet_fec!M165*1000*11630/RES_hhdet_num!M161)</f>
        <v>4.8470040666320573</v>
      </c>
      <c r="N165" s="98">
        <f>IF(RES_hhdet_fec!N165=0,0,RES_hhdet_fec!N165*1000*11630/RES_hhdet_num!N161)</f>
        <v>5.1832366556953051</v>
      </c>
      <c r="O165" s="98">
        <f>IF(RES_hhdet_fec!O165=0,0,RES_hhdet_fec!O165*1000*11630/RES_hhdet_num!O161)</f>
        <v>4.6885179227817835</v>
      </c>
      <c r="P165" s="98">
        <f>IF(RES_hhdet_fec!P165=0,0,RES_hhdet_fec!P165*1000*11630/RES_hhdet_num!P161)</f>
        <v>4.8851637821684593</v>
      </c>
      <c r="Q165" s="98">
        <f>IF(RES_hhdet_fec!Q165=0,0,RES_hhdet_fec!Q165*1000*11630/RES_hhdet_num!Q161)</f>
        <v>4.5190407076980676</v>
      </c>
      <c r="R165" s="98">
        <f>IF(RES_hhdet_fec!R165=0,0,RES_hhdet_fec!R165*1000*11630/RES_hhdet_num!R161)</f>
        <v>4.3191882663720156</v>
      </c>
      <c r="S165" s="98">
        <f>IF(RES_hhdet_fec!S165=0,0,RES_hhdet_fec!S165*1000*11630/RES_hhdet_num!S161)</f>
        <v>3.9715691658453061</v>
      </c>
      <c r="T165" s="98">
        <f>IF(RES_hhdet_fec!T165=0,0,RES_hhdet_fec!T165*1000*11630/RES_hhdet_num!T161)</f>
        <v>3.8189043506613736</v>
      </c>
      <c r="U165" s="98">
        <f>IF(RES_hhdet_fec!U165=0,0,RES_hhdet_fec!U165*1000*11630/RES_hhdet_num!U161)</f>
        <v>3.829903166010193</v>
      </c>
      <c r="V165" s="98">
        <f>IF(RES_hhdet_fec!V165=0,0,RES_hhdet_fec!V165*1000*11630/RES_hhdet_num!V161)</f>
        <v>3.9625564245518103</v>
      </c>
      <c r="W165" s="98">
        <f>IF(RES_hhdet_fec!W165=0,0,RES_hhdet_fec!W165*1000*11630/RES_hhdet_num!W161)</f>
        <v>3.8513774962008172</v>
      </c>
      <c r="DA165" s="63" t="s">
        <v>2397</v>
      </c>
    </row>
    <row r="166" spans="1:105" ht="12" customHeight="1" x14ac:dyDescent="0.25">
      <c r="A166" s="121" t="s">
        <v>55</v>
      </c>
      <c r="B166" s="122">
        <v>3098.3777362375267</v>
      </c>
      <c r="C166" s="122">
        <v>3010.6881004716233</v>
      </c>
      <c r="D166" s="122">
        <v>2909.8875200902517</v>
      </c>
      <c r="E166" s="122">
        <v>2753.3940091933496</v>
      </c>
      <c r="F166" s="122">
        <v>2787.3560589798585</v>
      </c>
      <c r="G166" s="122">
        <v>2625.0746866686641</v>
      </c>
      <c r="H166" s="122">
        <v>2616.624150525784</v>
      </c>
      <c r="I166" s="122">
        <v>2602.1325488700786</v>
      </c>
      <c r="J166" s="122">
        <v>2691.9491183211285</v>
      </c>
      <c r="K166" s="122">
        <v>2664.881884180254</v>
      </c>
      <c r="L166" s="122">
        <v>2693.4426706484464</v>
      </c>
      <c r="M166" s="122">
        <v>2768.259148624114</v>
      </c>
      <c r="N166" s="122">
        <v>2763.6021544688215</v>
      </c>
      <c r="O166" s="122">
        <v>2744.6237206071128</v>
      </c>
      <c r="P166" s="122">
        <v>2705.1858866908224</v>
      </c>
      <c r="Q166" s="122">
        <v>2675.9791271343029</v>
      </c>
      <c r="R166" s="122">
        <v>2758.0976960430808</v>
      </c>
      <c r="S166" s="122">
        <v>2788.515277550463</v>
      </c>
      <c r="T166" s="122">
        <v>2832.4505138987261</v>
      </c>
      <c r="U166" s="122">
        <v>2764.2947116347682</v>
      </c>
      <c r="V166" s="122">
        <v>2907.1689049247707</v>
      </c>
      <c r="W166" s="122">
        <v>2825.9225243881842</v>
      </c>
      <c r="DA166" s="130" t="s">
        <v>2398</v>
      </c>
    </row>
    <row r="167" spans="1:105" ht="12" customHeight="1" x14ac:dyDescent="0.25">
      <c r="A167" s="97" t="s">
        <v>124</v>
      </c>
      <c r="B167" s="98">
        <v>3443.9954227751073</v>
      </c>
      <c r="C167" s="98">
        <v>3326.8329480122165</v>
      </c>
      <c r="D167" s="98">
        <v>3226.4602804168994</v>
      </c>
      <c r="E167" s="98">
        <v>3112.7363385794038</v>
      </c>
      <c r="F167" s="98">
        <v>3041.2350741353753</v>
      </c>
      <c r="G167" s="98">
        <v>2969.3394025080352</v>
      </c>
      <c r="H167" s="98">
        <v>2921.1253245469206</v>
      </c>
      <c r="I167" s="98">
        <v>2949.6593507278512</v>
      </c>
      <c r="J167" s="98">
        <v>2949.9647770329102</v>
      </c>
      <c r="K167" s="98">
        <v>2977.5442708944088</v>
      </c>
      <c r="L167" s="98">
        <v>2988.995571793394</v>
      </c>
      <c r="M167" s="98">
        <v>3171.9064188178781</v>
      </c>
      <c r="N167" s="98">
        <v>2940.4641427787942</v>
      </c>
      <c r="O167" s="98">
        <v>3234.2776541061585</v>
      </c>
      <c r="P167" s="98">
        <v>2947.9308621532405</v>
      </c>
      <c r="Q167" s="98">
        <v>2626.3230237936855</v>
      </c>
      <c r="R167" s="98">
        <v>3047.6098440066235</v>
      </c>
      <c r="S167" s="98">
        <v>2948.3075774209678</v>
      </c>
      <c r="T167" s="98">
        <v>2935.3867202091506</v>
      </c>
      <c r="U167" s="98">
        <v>2756.0477136222685</v>
      </c>
      <c r="V167" s="98">
        <v>3013.815906343752</v>
      </c>
      <c r="W167" s="98">
        <v>2674.9149366851857</v>
      </c>
      <c r="DA167" s="63" t="s">
        <v>2399</v>
      </c>
    </row>
    <row r="168" spans="1:105" ht="12" customHeight="1" x14ac:dyDescent="0.25">
      <c r="A168" s="97" t="s">
        <v>123</v>
      </c>
      <c r="B168" s="98">
        <v>3119.293196261995</v>
      </c>
      <c r="C168" s="98">
        <v>3033.4587913422697</v>
      </c>
      <c r="D168" s="98">
        <v>2956.7921542956447</v>
      </c>
      <c r="E168" s="98">
        <v>2877.1422137504251</v>
      </c>
      <c r="F168" s="98">
        <v>2719.5322290827312</v>
      </c>
      <c r="G168" s="98">
        <v>2675.0080305639995</v>
      </c>
      <c r="H168" s="98">
        <v>2647.6322167479125</v>
      </c>
      <c r="I168" s="98">
        <v>2668.4127262694237</v>
      </c>
      <c r="J168" s="98">
        <v>2652.9232657001562</v>
      </c>
      <c r="K168" s="98">
        <v>2679.5871304708207</v>
      </c>
      <c r="L168" s="98">
        <v>2701.6958820997938</v>
      </c>
      <c r="M168" s="98">
        <v>2882.6225658407739</v>
      </c>
      <c r="N168" s="98">
        <v>2704.2836253120486</v>
      </c>
      <c r="O168" s="98">
        <v>2980.965314903744</v>
      </c>
      <c r="P168" s="98">
        <v>2742.2231810034436</v>
      </c>
      <c r="Q168" s="98">
        <v>2463.2147186137786</v>
      </c>
      <c r="R168" s="98">
        <v>2791.9455718027307</v>
      </c>
      <c r="S168" s="98">
        <v>2721.119780550287</v>
      </c>
      <c r="T168" s="98">
        <v>2739.473920466633</v>
      </c>
      <c r="U168" s="98">
        <v>2607.2882581947147</v>
      </c>
      <c r="V168" s="98">
        <v>2893.4758391442751</v>
      </c>
      <c r="W168" s="98">
        <v>2588.2829147929997</v>
      </c>
      <c r="DA168" s="63" t="s">
        <v>2400</v>
      </c>
    </row>
    <row r="169" spans="1:105" ht="12" customHeight="1" x14ac:dyDescent="0.25">
      <c r="A169" s="100" t="s">
        <v>50</v>
      </c>
      <c r="B169" s="101">
        <v>2687.1493239607926</v>
      </c>
      <c r="C169" s="101">
        <v>2615.3884611934054</v>
      </c>
      <c r="D169" s="101">
        <v>2541.1344925887602</v>
      </c>
      <c r="E169" s="101">
        <v>2473.6006597061623</v>
      </c>
      <c r="F169" s="101">
        <v>2324.541399104955</v>
      </c>
      <c r="G169" s="101">
        <v>2283.0130356314335</v>
      </c>
      <c r="H169" s="101">
        <v>2270.1511775462895</v>
      </c>
      <c r="I169" s="101">
        <v>2282.2262701926561</v>
      </c>
      <c r="J169" s="101">
        <v>2255.3196642691614</v>
      </c>
      <c r="K169" s="101">
        <v>2274.7976788237042</v>
      </c>
      <c r="L169" s="101">
        <v>2295.7936913531307</v>
      </c>
      <c r="M169" s="101">
        <v>2453.5310743943041</v>
      </c>
      <c r="N169" s="101">
        <v>2296.5739567075225</v>
      </c>
      <c r="O169" s="101">
        <v>2521.9539624801096</v>
      </c>
      <c r="P169" s="101">
        <v>2313.4529085591435</v>
      </c>
      <c r="Q169" s="101">
        <v>2065.7029955113067</v>
      </c>
      <c r="R169" s="101">
        <v>2306.2850244917931</v>
      </c>
      <c r="S169" s="101">
        <v>2228.4236536044341</v>
      </c>
      <c r="T169" s="101">
        <v>2223.016840634552</v>
      </c>
      <c r="U169" s="101">
        <v>2102.8951779786476</v>
      </c>
      <c r="V169" s="101">
        <v>2349.7941523405852</v>
      </c>
      <c r="W169" s="101">
        <v>2101.5522394357599</v>
      </c>
      <c r="DA169" s="131" t="s">
        <v>2401</v>
      </c>
    </row>
    <row r="170" spans="1:105" ht="12" customHeight="1" x14ac:dyDescent="0.25">
      <c r="A170" s="103" t="s">
        <v>52</v>
      </c>
      <c r="B170" s="104">
        <v>432.14387230120207</v>
      </c>
      <c r="C170" s="104">
        <v>418.07033014886446</v>
      </c>
      <c r="D170" s="104">
        <v>415.65766170688505</v>
      </c>
      <c r="E170" s="104">
        <v>403.54155404426257</v>
      </c>
      <c r="F170" s="104">
        <v>394.99082997777617</v>
      </c>
      <c r="G170" s="104">
        <v>391.99499493256616</v>
      </c>
      <c r="H170" s="104">
        <v>377.48103920162265</v>
      </c>
      <c r="I170" s="104">
        <v>386.18645607676729</v>
      </c>
      <c r="J170" s="104">
        <v>397.60360143099513</v>
      </c>
      <c r="K170" s="104">
        <v>404.78945164711672</v>
      </c>
      <c r="L170" s="104">
        <v>405.90219074666311</v>
      </c>
      <c r="M170" s="104">
        <v>429.09149144646966</v>
      </c>
      <c r="N170" s="104">
        <v>407.7096686045262</v>
      </c>
      <c r="O170" s="104">
        <v>459.01135242363443</v>
      </c>
      <c r="P170" s="104">
        <v>428.77027244429962</v>
      </c>
      <c r="Q170" s="104">
        <v>397.51172310247233</v>
      </c>
      <c r="R170" s="104">
        <v>485.66054731093737</v>
      </c>
      <c r="S170" s="104">
        <v>492.69612694585305</v>
      </c>
      <c r="T170" s="104">
        <v>516.45707983208104</v>
      </c>
      <c r="U170" s="104">
        <v>504.39308021606689</v>
      </c>
      <c r="V170" s="104">
        <v>543.68168680369013</v>
      </c>
      <c r="W170" s="104">
        <v>486.73067535723965</v>
      </c>
      <c r="DA170" s="132" t="s">
        <v>2402</v>
      </c>
    </row>
    <row r="171" spans="1:105" ht="12" customHeight="1" x14ac:dyDescent="0.25">
      <c r="A171" s="106" t="s">
        <v>122</v>
      </c>
      <c r="B171" s="101">
        <v>3075.9302573958776</v>
      </c>
      <c r="C171" s="101">
        <v>2989.7812793775656</v>
      </c>
      <c r="D171" s="101">
        <v>2889.1326342169532</v>
      </c>
      <c r="E171" s="101">
        <v>2729.5944142545959</v>
      </c>
      <c r="F171" s="101">
        <v>2773.1172304887609</v>
      </c>
      <c r="G171" s="101">
        <v>2606.2744138224771</v>
      </c>
      <c r="H171" s="101">
        <v>2603.0670852488192</v>
      </c>
      <c r="I171" s="101">
        <v>2594.8294890042098</v>
      </c>
      <c r="J171" s="101">
        <v>2718.3631582404705</v>
      </c>
      <c r="K171" s="101">
        <v>2716.6131861921331</v>
      </c>
      <c r="L171" s="101">
        <v>2782.5050030558732</v>
      </c>
      <c r="M171" s="101">
        <v>2860.4102976696763</v>
      </c>
      <c r="N171" s="101">
        <v>2866.9125143908805</v>
      </c>
      <c r="O171" s="101">
        <v>2826.1429574954941</v>
      </c>
      <c r="P171" s="101">
        <v>2809.9616857081346</v>
      </c>
      <c r="Q171" s="101">
        <v>2827.3797361562333</v>
      </c>
      <c r="R171" s="101">
        <v>2907.5239732993505</v>
      </c>
      <c r="S171" s="101">
        <v>2963.7667545524964</v>
      </c>
      <c r="T171" s="101">
        <v>3010.013270897357</v>
      </c>
      <c r="U171" s="101">
        <v>2890.2398080575281</v>
      </c>
      <c r="V171" s="101">
        <v>2980.448552508763</v>
      </c>
      <c r="W171" s="101">
        <v>2924.8540909540438</v>
      </c>
      <c r="DA171" s="131" t="s">
        <v>2403</v>
      </c>
    </row>
    <row r="172" spans="1:105" ht="12" customHeight="1" x14ac:dyDescent="0.25">
      <c r="A172" s="107" t="s">
        <v>121</v>
      </c>
      <c r="B172" s="104">
        <v>2832.3679164085574</v>
      </c>
      <c r="C172" s="104">
        <v>2753.9963393262274</v>
      </c>
      <c r="D172" s="104">
        <v>2642.2339277221099</v>
      </c>
      <c r="E172" s="104">
        <v>2495.0014517313939</v>
      </c>
      <c r="F172" s="104">
        <v>2542.2883940728066</v>
      </c>
      <c r="G172" s="104">
        <v>2393.0584084477014</v>
      </c>
      <c r="H172" s="104">
        <v>2406.4159948328047</v>
      </c>
      <c r="I172" s="104">
        <v>2394.6574237309974</v>
      </c>
      <c r="J172" s="104">
        <v>2494.5322212809974</v>
      </c>
      <c r="K172" s="104">
        <v>2489.1266436869601</v>
      </c>
      <c r="L172" s="104">
        <v>2547.5755777294958</v>
      </c>
      <c r="M172" s="104">
        <v>2633.8113686316678</v>
      </c>
      <c r="N172" s="104">
        <v>2661.4314821135304</v>
      </c>
      <c r="O172" s="104">
        <v>2637.5343052842741</v>
      </c>
      <c r="P172" s="104">
        <v>2623.8355639092733</v>
      </c>
      <c r="Q172" s="104">
        <v>2613.8376278561364</v>
      </c>
      <c r="R172" s="104">
        <v>2655.1719116004992</v>
      </c>
      <c r="S172" s="104">
        <v>2694.496056373438</v>
      </c>
      <c r="T172" s="104">
        <v>2748.7501331766875</v>
      </c>
      <c r="U172" s="104">
        <v>2714.2306265110965</v>
      </c>
      <c r="V172" s="104">
        <v>2858.7679506030345</v>
      </c>
      <c r="W172" s="104">
        <v>2806.0710859992842</v>
      </c>
      <c r="DA172" s="132" t="s">
        <v>2404</v>
      </c>
    </row>
    <row r="173" spans="1:105" ht="12" customHeight="1" x14ac:dyDescent="0.25">
      <c r="A173" s="108" t="s">
        <v>53</v>
      </c>
      <c r="B173" s="98">
        <v>2399.9588235328351</v>
      </c>
      <c r="C173" s="98">
        <v>2333.3234263996819</v>
      </c>
      <c r="D173" s="98">
        <v>2226.0158362204579</v>
      </c>
      <c r="E173" s="98">
        <v>2099.6252555520937</v>
      </c>
      <c r="F173" s="98">
        <v>2139.2457716918811</v>
      </c>
      <c r="G173" s="98">
        <v>2008.939507579722</v>
      </c>
      <c r="H173" s="98">
        <v>2030.699474418459</v>
      </c>
      <c r="I173" s="98">
        <v>2015.600877775787</v>
      </c>
      <c r="J173" s="98">
        <v>2087.1864443953086</v>
      </c>
      <c r="K173" s="98">
        <v>2080.3485995858523</v>
      </c>
      <c r="L173" s="98">
        <v>2132.478841778041</v>
      </c>
      <c r="M173" s="98">
        <v>2210.8135287064893</v>
      </c>
      <c r="N173" s="98">
        <v>2228.4203860802595</v>
      </c>
      <c r="O173" s="98">
        <v>2204.8710591042945</v>
      </c>
      <c r="P173" s="98">
        <v>2189.6041975576381</v>
      </c>
      <c r="Q173" s="98">
        <v>2171.9827608792589</v>
      </c>
      <c r="R173" s="98">
        <v>2193.0338969870108</v>
      </c>
      <c r="S173" s="98">
        <v>2215.501102644128</v>
      </c>
      <c r="T173" s="98">
        <v>2245.6804053667702</v>
      </c>
      <c r="U173" s="98">
        <v>2206.6850632708238</v>
      </c>
      <c r="V173" s="98">
        <v>2339.6714123606475</v>
      </c>
      <c r="W173" s="98">
        <v>2297.228740560427</v>
      </c>
      <c r="DA173" s="63" t="s">
        <v>2405</v>
      </c>
    </row>
    <row r="174" spans="1:105" ht="12" customHeight="1" x14ac:dyDescent="0.25">
      <c r="A174" s="115" t="s">
        <v>52</v>
      </c>
      <c r="B174" s="33">
        <v>432.40909287572174</v>
      </c>
      <c r="C174" s="33">
        <v>420.67291292654539</v>
      </c>
      <c r="D174" s="33">
        <v>416.2180915016524</v>
      </c>
      <c r="E174" s="33">
        <v>395.3761961793</v>
      </c>
      <c r="F174" s="33">
        <v>403.04262238092554</v>
      </c>
      <c r="G174" s="33">
        <v>384.11890086797951</v>
      </c>
      <c r="H174" s="33">
        <v>375.71652041434555</v>
      </c>
      <c r="I174" s="33">
        <v>379.05654595521082</v>
      </c>
      <c r="J174" s="33">
        <v>407.34577688568913</v>
      </c>
      <c r="K174" s="33">
        <v>408.77804410110798</v>
      </c>
      <c r="L174" s="33">
        <v>415.09673595145512</v>
      </c>
      <c r="M174" s="33">
        <v>422.99783992517882</v>
      </c>
      <c r="N174" s="33">
        <v>433.01109603327063</v>
      </c>
      <c r="O174" s="33">
        <v>432.66324617997913</v>
      </c>
      <c r="P174" s="33">
        <v>434.23136635163502</v>
      </c>
      <c r="Q174" s="33">
        <v>441.85486697687776</v>
      </c>
      <c r="R174" s="33">
        <v>462.13801461348856</v>
      </c>
      <c r="S174" s="33">
        <v>478.99495372931</v>
      </c>
      <c r="T174" s="33">
        <v>503.06972780991754</v>
      </c>
      <c r="U174" s="33">
        <v>507.54556324027266</v>
      </c>
      <c r="V174" s="33">
        <v>519.09653824238728</v>
      </c>
      <c r="W174" s="33">
        <v>508.84234543885708</v>
      </c>
      <c r="DA174" s="60" t="s">
        <v>2406</v>
      </c>
    </row>
    <row r="175" spans="1:105" ht="12" customHeight="1" x14ac:dyDescent="0.25">
      <c r="A175" s="121" t="s">
        <v>54</v>
      </c>
      <c r="B175" s="122">
        <v>482.08889558323676</v>
      </c>
      <c r="C175" s="122">
        <v>470.07683877768625</v>
      </c>
      <c r="D175" s="122">
        <v>465.28548185078643</v>
      </c>
      <c r="E175" s="122">
        <v>462.09205146275923</v>
      </c>
      <c r="F175" s="122">
        <v>457.08958131903717</v>
      </c>
      <c r="G175" s="122">
        <v>442.55604345549278</v>
      </c>
      <c r="H175" s="122">
        <v>430.11781442514211</v>
      </c>
      <c r="I175" s="122">
        <v>433.73678055117779</v>
      </c>
      <c r="J175" s="122">
        <v>418.01966372764508</v>
      </c>
      <c r="K175" s="122">
        <v>414.96430698684196</v>
      </c>
      <c r="L175" s="122">
        <v>405.75294268829026</v>
      </c>
      <c r="M175" s="122">
        <v>411.16342024109372</v>
      </c>
      <c r="N175" s="122">
        <v>414.39467425620268</v>
      </c>
      <c r="O175" s="122">
        <v>395.75022288813597</v>
      </c>
      <c r="P175" s="122">
        <v>405.83440585815003</v>
      </c>
      <c r="Q175" s="122">
        <v>410.82367252942868</v>
      </c>
      <c r="R175" s="122">
        <v>411.84282646194453</v>
      </c>
      <c r="S175" s="122">
        <v>406.75525028434043</v>
      </c>
      <c r="T175" s="122">
        <v>403.64961747988292</v>
      </c>
      <c r="U175" s="122">
        <v>393.86944054710932</v>
      </c>
      <c r="V175" s="122">
        <v>408.67864320959791</v>
      </c>
      <c r="W175" s="122">
        <v>404.66795290698497</v>
      </c>
      <c r="DA175" s="130" t="s">
        <v>2407</v>
      </c>
    </row>
    <row r="176" spans="1:105" ht="12" customHeight="1" x14ac:dyDescent="0.25">
      <c r="A176" s="97" t="s">
        <v>50</v>
      </c>
      <c r="B176" s="98">
        <v>603.73247459143863</v>
      </c>
      <c r="C176" s="98">
        <v>591.49222389631802</v>
      </c>
      <c r="D176" s="98">
        <v>585.55328807604178</v>
      </c>
      <c r="E176" s="98">
        <v>583.50937414781697</v>
      </c>
      <c r="F176" s="98">
        <v>565.75111936374412</v>
      </c>
      <c r="G176" s="98">
        <v>566.85890526441244</v>
      </c>
      <c r="H176" s="98">
        <v>547.62507754698845</v>
      </c>
      <c r="I176" s="98">
        <v>549.75525726226101</v>
      </c>
      <c r="J176" s="98">
        <v>536.65453623026212</v>
      </c>
      <c r="K176" s="98">
        <v>516.23419939516702</v>
      </c>
      <c r="L176" s="98">
        <v>522.74028931769101</v>
      </c>
      <c r="M176" s="98">
        <v>524.78357956575258</v>
      </c>
      <c r="N176" s="98">
        <v>524.12307229239298</v>
      </c>
      <c r="O176" s="98">
        <v>529.23056603640021</v>
      </c>
      <c r="P176" s="98">
        <v>506.13796829478036</v>
      </c>
      <c r="Q176" s="98">
        <v>476.1803325680267</v>
      </c>
      <c r="R176" s="98">
        <v>559.25618666329046</v>
      </c>
      <c r="S176" s="98">
        <v>548.31733428184975</v>
      </c>
      <c r="T176" s="98">
        <v>574.87432181569557</v>
      </c>
      <c r="U176" s="98">
        <v>547.60559915062424</v>
      </c>
      <c r="V176" s="98">
        <v>606.35956949620743</v>
      </c>
      <c r="W176" s="98">
        <v>529.07558370183369</v>
      </c>
      <c r="DA176" s="63" t="s">
        <v>2408</v>
      </c>
    </row>
    <row r="177" spans="1:105" ht="12" customHeight="1" x14ac:dyDescent="0.25">
      <c r="A177" s="109" t="s">
        <v>120</v>
      </c>
      <c r="B177" s="33">
        <v>480.2621150850598</v>
      </c>
      <c r="C177" s="33">
        <v>468.28243632253032</v>
      </c>
      <c r="D177" s="33">
        <v>463.52890226091802</v>
      </c>
      <c r="E177" s="33">
        <v>460.3260662585862</v>
      </c>
      <c r="F177" s="33">
        <v>455.4872806439966</v>
      </c>
      <c r="G177" s="33">
        <v>440.72592036850011</v>
      </c>
      <c r="H177" s="33">
        <v>428.36870193632842</v>
      </c>
      <c r="I177" s="33">
        <v>432.03098594249866</v>
      </c>
      <c r="J177" s="33">
        <v>416.29636883128114</v>
      </c>
      <c r="K177" s="33">
        <v>413.52869678335497</v>
      </c>
      <c r="L177" s="33">
        <v>404.0591172370622</v>
      </c>
      <c r="M177" s="33">
        <v>409.42965121891558</v>
      </c>
      <c r="N177" s="33">
        <v>412.66901329350674</v>
      </c>
      <c r="O177" s="33">
        <v>393.60713844501606</v>
      </c>
      <c r="P177" s="33">
        <v>404.20165617658932</v>
      </c>
      <c r="Q177" s="33">
        <v>409.73385991407457</v>
      </c>
      <c r="R177" s="33">
        <v>409.15298094585597</v>
      </c>
      <c r="S177" s="33">
        <v>404.02555888837441</v>
      </c>
      <c r="T177" s="33">
        <v>400.3947397488289</v>
      </c>
      <c r="U177" s="33">
        <v>391.01538207525937</v>
      </c>
      <c r="V177" s="33">
        <v>405.15618107856454</v>
      </c>
      <c r="W177" s="33">
        <v>402.49281933602219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11860.277484436889</v>
      </c>
      <c r="C3" s="117">
        <f t="shared" si="0"/>
        <v>11724.526616251171</v>
      </c>
      <c r="D3" s="117">
        <f t="shared" si="0"/>
        <v>12003.764232779495</v>
      </c>
      <c r="E3" s="117">
        <f t="shared" si="0"/>
        <v>12029.569393414959</v>
      </c>
      <c r="F3" s="117">
        <f t="shared" si="0"/>
        <v>12317.918570393564</v>
      </c>
      <c r="G3" s="117">
        <f t="shared" si="0"/>
        <v>13074.154312938272</v>
      </c>
      <c r="H3" s="117">
        <f t="shared" si="0"/>
        <v>12873.049540150709</v>
      </c>
      <c r="I3" s="117">
        <f t="shared" si="0"/>
        <v>12340.043701332794</v>
      </c>
      <c r="J3" s="117">
        <f t="shared" si="0"/>
        <v>13004.549484456091</v>
      </c>
      <c r="K3" s="117">
        <f t="shared" si="0"/>
        <v>13290.539104086292</v>
      </c>
      <c r="L3" s="117">
        <f t="shared" si="0"/>
        <v>12625.144905118117</v>
      </c>
      <c r="M3" s="117">
        <f t="shared" si="0"/>
        <v>11437.25252332616</v>
      </c>
      <c r="N3" s="117">
        <f t="shared" si="0"/>
        <v>11148.331667957076</v>
      </c>
      <c r="O3" s="117">
        <f t="shared" si="0"/>
        <v>11290.607030755102</v>
      </c>
      <c r="P3" s="117">
        <f t="shared" si="0"/>
        <v>10183.496165466049</v>
      </c>
      <c r="Q3" s="117">
        <f t="shared" si="0"/>
        <v>10752.948453608307</v>
      </c>
      <c r="R3" s="117">
        <f t="shared" ref="R3:V3" si="1">R4+R7+R9+R19</f>
        <v>11359.740247848695</v>
      </c>
      <c r="S3" s="117">
        <f t="shared" si="1"/>
        <v>10420.492623488894</v>
      </c>
      <c r="T3" s="117">
        <f t="shared" si="1"/>
        <v>11589.509552114407</v>
      </c>
      <c r="U3" s="117">
        <f t="shared" si="1"/>
        <v>11181.325872961892</v>
      </c>
      <c r="V3" s="117">
        <f t="shared" si="1"/>
        <v>12256.161939965003</v>
      </c>
      <c r="W3" s="117">
        <f t="shared" ref="W3" si="2">W4+W7+W9+W19</f>
        <v>11806.057384928699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9497.6025940476102</v>
      </c>
      <c r="C4" s="122">
        <f t="shared" si="3"/>
        <v>9492.4725497606596</v>
      </c>
      <c r="D4" s="122">
        <f t="shared" si="3"/>
        <v>9747.9709933523955</v>
      </c>
      <c r="E4" s="122">
        <f t="shared" si="3"/>
        <v>9908.7355666506282</v>
      </c>
      <c r="F4" s="122">
        <f t="shared" si="3"/>
        <v>10176.095501051395</v>
      </c>
      <c r="G4" s="122">
        <f t="shared" si="3"/>
        <v>10997.28036072002</v>
      </c>
      <c r="H4" s="122">
        <f t="shared" si="3"/>
        <v>10839.999063472045</v>
      </c>
      <c r="I4" s="122">
        <f t="shared" si="3"/>
        <v>10293.761917997084</v>
      </c>
      <c r="J4" s="122">
        <f t="shared" si="3"/>
        <v>10909.981086107393</v>
      </c>
      <c r="K4" s="122">
        <f t="shared" si="3"/>
        <v>11039.152992029751</v>
      </c>
      <c r="L4" s="122">
        <f t="shared" si="3"/>
        <v>10475.865715808059</v>
      </c>
      <c r="M4" s="122">
        <f t="shared" si="3"/>
        <v>9217.3321379178578</v>
      </c>
      <c r="N4" s="122">
        <f t="shared" si="3"/>
        <v>8890.8616600458663</v>
      </c>
      <c r="O4" s="122">
        <f t="shared" si="3"/>
        <v>9037.2999828134853</v>
      </c>
      <c r="P4" s="122">
        <f t="shared" si="3"/>
        <v>7929.1973640069427</v>
      </c>
      <c r="Q4" s="122">
        <f t="shared" si="3"/>
        <v>8484.5815345651081</v>
      </c>
      <c r="R4" s="122">
        <f t="shared" ref="R4:V4" si="4">SUM(R5:R6)</f>
        <v>8986.1033076060994</v>
      </c>
      <c r="S4" s="122">
        <f t="shared" si="4"/>
        <v>8032.0488462246676</v>
      </c>
      <c r="T4" s="122">
        <f t="shared" si="4"/>
        <v>9093.4879918064908</v>
      </c>
      <c r="U4" s="122">
        <f t="shared" si="4"/>
        <v>8707.7774794358702</v>
      </c>
      <c r="V4" s="122">
        <f t="shared" si="4"/>
        <v>9600.7094707640972</v>
      </c>
      <c r="W4" s="122">
        <f t="shared" ref="W4" si="5">SUM(W5:W6)</f>
        <v>9222.5235343354398</v>
      </c>
      <c r="DA4" s="130" t="s">
        <v>2412</v>
      </c>
    </row>
    <row r="5" spans="1:105" ht="12" customHeight="1" x14ac:dyDescent="0.25">
      <c r="A5" s="97" t="s">
        <v>51</v>
      </c>
      <c r="B5" s="98">
        <v>9405.1159922248844</v>
      </c>
      <c r="C5" s="98">
        <v>9403.2348118500176</v>
      </c>
      <c r="D5" s="98">
        <v>9658.2034057085584</v>
      </c>
      <c r="E5" s="98">
        <v>9819.914242999881</v>
      </c>
      <c r="F5" s="98">
        <v>10086.531735790159</v>
      </c>
      <c r="G5" s="98">
        <v>10902.264171508723</v>
      </c>
      <c r="H5" s="98">
        <v>10747.997478266652</v>
      </c>
      <c r="I5" s="98">
        <v>10207.40826091632</v>
      </c>
      <c r="J5" s="98">
        <v>10818.538832065284</v>
      </c>
      <c r="K5" s="98">
        <v>10947.105733628818</v>
      </c>
      <c r="L5" s="98">
        <v>10389.4477381579</v>
      </c>
      <c r="M5" s="98">
        <v>9142.9566352635757</v>
      </c>
      <c r="N5" s="98">
        <v>8819.4737643310946</v>
      </c>
      <c r="O5" s="98">
        <v>8966.154110669273</v>
      </c>
      <c r="P5" s="98">
        <v>7867.9172754552419</v>
      </c>
      <c r="Q5" s="98">
        <v>8418.8182564369836</v>
      </c>
      <c r="R5" s="98">
        <v>8917.3486441802906</v>
      </c>
      <c r="S5" s="98">
        <v>7971.2404491843408</v>
      </c>
      <c r="T5" s="98">
        <v>9024.5623634117474</v>
      </c>
      <c r="U5" s="98">
        <v>8642.2104871457323</v>
      </c>
      <c r="V5" s="98">
        <v>9528.4947069139344</v>
      </c>
      <c r="W5" s="98">
        <v>9153.294319074681</v>
      </c>
      <c r="DA5" s="63" t="s">
        <v>2413</v>
      </c>
    </row>
    <row r="6" spans="1:105" ht="12" customHeight="1" x14ac:dyDescent="0.25">
      <c r="A6" s="97" t="s">
        <v>53</v>
      </c>
      <c r="B6" s="98">
        <v>92.486601822725632</v>
      </c>
      <c r="C6" s="98">
        <v>89.237737910642366</v>
      </c>
      <c r="D6" s="98">
        <v>89.767587643836862</v>
      </c>
      <c r="E6" s="98">
        <v>88.821323650747544</v>
      </c>
      <c r="F6" s="98">
        <v>89.563765261236441</v>
      </c>
      <c r="G6" s="98">
        <v>95.016189211297913</v>
      </c>
      <c r="H6" s="98">
        <v>92.00158520539253</v>
      </c>
      <c r="I6" s="98">
        <v>86.353657080765487</v>
      </c>
      <c r="J6" s="98">
        <v>91.442254042108544</v>
      </c>
      <c r="K6" s="98">
        <v>92.047258400932776</v>
      </c>
      <c r="L6" s="98">
        <v>86.417977650158434</v>
      </c>
      <c r="M6" s="98">
        <v>74.375502654281746</v>
      </c>
      <c r="N6" s="98">
        <v>71.387895714771389</v>
      </c>
      <c r="O6" s="98">
        <v>71.145872144211765</v>
      </c>
      <c r="P6" s="98">
        <v>61.280088551700558</v>
      </c>
      <c r="Q6" s="98">
        <v>65.763278128124753</v>
      </c>
      <c r="R6" s="98">
        <v>68.754663425809071</v>
      </c>
      <c r="S6" s="98">
        <v>60.808397040326398</v>
      </c>
      <c r="T6" s="98">
        <v>68.9256283947432</v>
      </c>
      <c r="U6" s="98">
        <v>65.566992290137136</v>
      </c>
      <c r="V6" s="98">
        <v>72.214763850162981</v>
      </c>
      <c r="W6" s="98">
        <v>69.229215260758906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1.5757055367378978</v>
      </c>
      <c r="C7" s="122">
        <f t="shared" si="6"/>
        <v>1.5611168128010042</v>
      </c>
      <c r="D7" s="122">
        <f t="shared" si="6"/>
        <v>1.9010051110812078</v>
      </c>
      <c r="E7" s="122">
        <f t="shared" si="6"/>
        <v>1.9198932759008898</v>
      </c>
      <c r="F7" s="122">
        <f t="shared" si="6"/>
        <v>1.9252769479160972</v>
      </c>
      <c r="G7" s="122">
        <f t="shared" si="6"/>
        <v>1.9402233308323487</v>
      </c>
      <c r="H7" s="122">
        <f t="shared" si="6"/>
        <v>2.3888613026873347</v>
      </c>
      <c r="I7" s="122">
        <f t="shared" si="6"/>
        <v>2.8968559536473482</v>
      </c>
      <c r="J7" s="122">
        <f t="shared" si="6"/>
        <v>3.3707803275810986</v>
      </c>
      <c r="K7" s="122">
        <f t="shared" si="6"/>
        <v>3.7326702882703202</v>
      </c>
      <c r="L7" s="122">
        <f t="shared" si="6"/>
        <v>4.4745624639949533</v>
      </c>
      <c r="M7" s="122">
        <f t="shared" si="6"/>
        <v>4.6586216272802652</v>
      </c>
      <c r="N7" s="122">
        <f t="shared" si="6"/>
        <v>5.6200298477878876</v>
      </c>
      <c r="O7" s="122">
        <f t="shared" si="6"/>
        <v>5.770294138588822</v>
      </c>
      <c r="P7" s="122">
        <f t="shared" si="6"/>
        <v>6.9794766858648405</v>
      </c>
      <c r="Q7" s="122">
        <f t="shared" si="6"/>
        <v>7.4006398348571318</v>
      </c>
      <c r="R7" s="122">
        <f t="shared" si="6"/>
        <v>7.5926861349127641</v>
      </c>
      <c r="S7" s="122">
        <f t="shared" si="6"/>
        <v>7.2889889160600934</v>
      </c>
      <c r="T7" s="122">
        <f t="shared" si="6"/>
        <v>6.5763040357512299</v>
      </c>
      <c r="U7" s="122">
        <f t="shared" si="6"/>
        <v>5.8966012001005259</v>
      </c>
      <c r="V7" s="122">
        <f t="shared" si="6"/>
        <v>4.7858431292317212</v>
      </c>
      <c r="W7" s="122">
        <f t="shared" si="6"/>
        <v>3.458537889234377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1.5757055367378978</v>
      </c>
      <c r="C8" s="98">
        <f>IF(RES_hhdet_tes!C8=0,0,RES_hhdet_tes!C8*1000*11630/RES_hhdet_num!C3)</f>
        <v>1.5611168128010042</v>
      </c>
      <c r="D8" s="98">
        <f>IF(RES_hhdet_tes!D8=0,0,RES_hhdet_tes!D8*1000*11630/RES_hhdet_num!D3)</f>
        <v>1.9010051110812078</v>
      </c>
      <c r="E8" s="98">
        <f>IF(RES_hhdet_tes!E8=0,0,RES_hhdet_tes!E8*1000*11630/RES_hhdet_num!E3)</f>
        <v>1.9198932759008898</v>
      </c>
      <c r="F8" s="98">
        <f>IF(RES_hhdet_tes!F8=0,0,RES_hhdet_tes!F8*1000*11630/RES_hhdet_num!F3)</f>
        <v>1.9252769479160972</v>
      </c>
      <c r="G8" s="98">
        <f>IF(RES_hhdet_tes!G8=0,0,RES_hhdet_tes!G8*1000*11630/RES_hhdet_num!G3)</f>
        <v>1.9402233308323487</v>
      </c>
      <c r="H8" s="98">
        <f>IF(RES_hhdet_tes!H8=0,0,RES_hhdet_tes!H8*1000*11630/RES_hhdet_num!H3)</f>
        <v>2.3888613026873347</v>
      </c>
      <c r="I8" s="98">
        <f>IF(RES_hhdet_tes!I8=0,0,RES_hhdet_tes!I8*1000*11630/RES_hhdet_num!I3)</f>
        <v>2.8968559536473482</v>
      </c>
      <c r="J8" s="98">
        <f>IF(RES_hhdet_tes!J8=0,0,RES_hhdet_tes!J8*1000*11630/RES_hhdet_num!J3)</f>
        <v>3.3707803275810986</v>
      </c>
      <c r="K8" s="98">
        <f>IF(RES_hhdet_tes!K8=0,0,RES_hhdet_tes!K8*1000*11630/RES_hhdet_num!K3)</f>
        <v>3.7326702882703202</v>
      </c>
      <c r="L8" s="98">
        <f>IF(RES_hhdet_tes!L8=0,0,RES_hhdet_tes!L8*1000*11630/RES_hhdet_num!L3)</f>
        <v>4.4745624639949533</v>
      </c>
      <c r="M8" s="98">
        <f>IF(RES_hhdet_tes!M8=0,0,RES_hhdet_tes!M8*1000*11630/RES_hhdet_num!M3)</f>
        <v>4.6586216272802652</v>
      </c>
      <c r="N8" s="98">
        <f>IF(RES_hhdet_tes!N8=0,0,RES_hhdet_tes!N8*1000*11630/RES_hhdet_num!N3)</f>
        <v>5.6200298477878876</v>
      </c>
      <c r="O8" s="98">
        <f>IF(RES_hhdet_tes!O8=0,0,RES_hhdet_tes!O8*1000*11630/RES_hhdet_num!O3)</f>
        <v>5.770294138588822</v>
      </c>
      <c r="P8" s="98">
        <f>IF(RES_hhdet_tes!P8=0,0,RES_hhdet_tes!P8*1000*11630/RES_hhdet_num!P3)</f>
        <v>6.9794766858648405</v>
      </c>
      <c r="Q8" s="98">
        <f>IF(RES_hhdet_tes!Q8=0,0,RES_hhdet_tes!Q8*1000*11630/RES_hhdet_num!Q3)</f>
        <v>7.4006398348571318</v>
      </c>
      <c r="R8" s="98">
        <f>IF(RES_hhdet_tes!R8=0,0,RES_hhdet_tes!R8*1000*11630/RES_hhdet_num!R3)</f>
        <v>7.5926861349127641</v>
      </c>
      <c r="S8" s="98">
        <f>IF(RES_hhdet_tes!S8=0,0,RES_hhdet_tes!S8*1000*11630/RES_hhdet_num!S3)</f>
        <v>7.2889889160600934</v>
      </c>
      <c r="T8" s="98">
        <f>IF(RES_hhdet_tes!T8=0,0,RES_hhdet_tes!T8*1000*11630/RES_hhdet_num!T3)</f>
        <v>6.5763040357512299</v>
      </c>
      <c r="U8" s="98">
        <f>IF(RES_hhdet_tes!U8=0,0,RES_hhdet_tes!U8*1000*11630/RES_hhdet_num!U3)</f>
        <v>5.8966012001005259</v>
      </c>
      <c r="V8" s="98">
        <f>IF(RES_hhdet_tes!V8=0,0,RES_hhdet_tes!V8*1000*11630/RES_hhdet_num!V3)</f>
        <v>4.7858431292317212</v>
      </c>
      <c r="W8" s="98">
        <f>IF(RES_hhdet_tes!W8=0,0,RES_hhdet_tes!W8*1000*11630/RES_hhdet_num!W3)</f>
        <v>3.458537889234377</v>
      </c>
      <c r="DA8" s="63" t="s">
        <v>2416</v>
      </c>
    </row>
    <row r="9" spans="1:105" ht="12" customHeight="1" x14ac:dyDescent="0.25">
      <c r="A9" s="121" t="s">
        <v>55</v>
      </c>
      <c r="B9" s="122">
        <v>2006.4672457025831</v>
      </c>
      <c r="C9" s="122">
        <v>1883.6075581002833</v>
      </c>
      <c r="D9" s="122">
        <v>1909.3621843870387</v>
      </c>
      <c r="E9" s="122">
        <v>1775.2359816080775</v>
      </c>
      <c r="F9" s="122">
        <v>1798.3545346808839</v>
      </c>
      <c r="G9" s="122">
        <v>1742.8311413110309</v>
      </c>
      <c r="H9" s="122">
        <v>1706.4229750577085</v>
      </c>
      <c r="I9" s="122">
        <v>1715.696685797466</v>
      </c>
      <c r="J9" s="122">
        <v>1774.9678089722931</v>
      </c>
      <c r="K9" s="122">
        <v>1933.0134626598265</v>
      </c>
      <c r="L9" s="122">
        <v>1836.4692084777391</v>
      </c>
      <c r="M9" s="122">
        <v>1901.8070462612034</v>
      </c>
      <c r="N9" s="122">
        <v>1934.7453842589998</v>
      </c>
      <c r="O9" s="122">
        <v>1943.5912854972994</v>
      </c>
      <c r="P9" s="122">
        <v>1934.403683851709</v>
      </c>
      <c r="Q9" s="122">
        <v>1942.7054661397626</v>
      </c>
      <c r="R9" s="122">
        <v>2045.048406998807</v>
      </c>
      <c r="S9" s="122">
        <v>2060.1832985656556</v>
      </c>
      <c r="T9" s="122">
        <v>2166.0022557477869</v>
      </c>
      <c r="U9" s="122">
        <v>2146.2397015283209</v>
      </c>
      <c r="V9" s="122">
        <v>2311.6060083186085</v>
      </c>
      <c r="W9" s="122">
        <v>2239.5733738950125</v>
      </c>
      <c r="DA9" s="130" t="s">
        <v>2417</v>
      </c>
    </row>
    <row r="10" spans="1:105" ht="12" customHeight="1" x14ac:dyDescent="0.25">
      <c r="A10" s="97" t="s">
        <v>143</v>
      </c>
      <c r="B10" s="98">
        <v>2034.4448109217919</v>
      </c>
      <c r="C10" s="98">
        <v>1855.4983910483334</v>
      </c>
      <c r="D10" s="98">
        <v>1938.8097803166188</v>
      </c>
      <c r="E10" s="98">
        <v>1770.4234541555593</v>
      </c>
      <c r="F10" s="98">
        <v>1783.2113908328163</v>
      </c>
      <c r="G10" s="98">
        <v>1755.94331398037</v>
      </c>
      <c r="H10" s="98">
        <v>1686.7655146469558</v>
      </c>
      <c r="I10" s="98">
        <v>1703.1817470568676</v>
      </c>
      <c r="J10" s="98">
        <v>1749.7014975569025</v>
      </c>
      <c r="K10" s="98">
        <v>2033.7556824855101</v>
      </c>
      <c r="L10" s="98">
        <v>1825.0849999580282</v>
      </c>
      <c r="M10" s="98">
        <v>1886.7456936517174</v>
      </c>
      <c r="N10" s="98">
        <v>1936.2376469485619</v>
      </c>
      <c r="O10" s="98">
        <v>1947.6262476696395</v>
      </c>
      <c r="P10" s="98">
        <v>1939.6168254601953</v>
      </c>
      <c r="Q10" s="98">
        <v>1955.7938593337869</v>
      </c>
      <c r="R10" s="98">
        <v>2076.9867442865316</v>
      </c>
      <c r="S10" s="98">
        <v>2027.5439350859372</v>
      </c>
      <c r="T10" s="98">
        <v>2160.033503570663</v>
      </c>
      <c r="U10" s="98">
        <v>2123.2268105747098</v>
      </c>
      <c r="V10" s="98">
        <v>2311.3389266145136</v>
      </c>
      <c r="W10" s="98">
        <v>2208.2507947137074</v>
      </c>
      <c r="DA10" s="63" t="s">
        <v>2418</v>
      </c>
    </row>
    <row r="11" spans="1:105" ht="12" customHeight="1" x14ac:dyDescent="0.25">
      <c r="A11" s="97" t="s">
        <v>124</v>
      </c>
      <c r="B11" s="98">
        <v>1966.451991385361</v>
      </c>
      <c r="C11" s="98">
        <v>1911.2629144771834</v>
      </c>
      <c r="D11" s="98">
        <v>1866.1158587041737</v>
      </c>
      <c r="E11" s="98">
        <v>1815.0795228596216</v>
      </c>
      <c r="F11" s="98">
        <v>1786.9108992914908</v>
      </c>
      <c r="G11" s="98">
        <v>1757.2675110029313</v>
      </c>
      <c r="H11" s="98">
        <v>1741.391612286619</v>
      </c>
      <c r="I11" s="98">
        <v>1764.1320801036579</v>
      </c>
      <c r="J11" s="98">
        <v>1768.4255609698837</v>
      </c>
      <c r="K11" s="98">
        <v>1791.2689738343934</v>
      </c>
      <c r="L11" s="98">
        <v>1810.5863856775602</v>
      </c>
      <c r="M11" s="98">
        <v>1942.1409501032074</v>
      </c>
      <c r="N11" s="98">
        <v>1825.7673803656767</v>
      </c>
      <c r="O11" s="98">
        <v>2048.3019708676147</v>
      </c>
      <c r="P11" s="98">
        <v>1902.9130024941198</v>
      </c>
      <c r="Q11" s="98">
        <v>1746.0200411295125</v>
      </c>
      <c r="R11" s="98">
        <v>2117.4113826195812</v>
      </c>
      <c r="S11" s="98">
        <v>2145.4977562947556</v>
      </c>
      <c r="T11" s="98">
        <v>2226.2202153221174</v>
      </c>
      <c r="U11" s="98">
        <v>2154.3795989344894</v>
      </c>
      <c r="V11" s="98">
        <v>2413.1224965371002</v>
      </c>
      <c r="W11" s="98">
        <v>2173.5615136001297</v>
      </c>
      <c r="DA11" s="63" t="s">
        <v>2419</v>
      </c>
    </row>
    <row r="12" spans="1:105" ht="12" customHeight="1" x14ac:dyDescent="0.25">
      <c r="A12" s="97" t="s">
        <v>123</v>
      </c>
      <c r="B12" s="98">
        <v>1966.451991385361</v>
      </c>
      <c r="C12" s="98">
        <v>1911.4044425432137</v>
      </c>
      <c r="D12" s="98">
        <v>1866.594254213356</v>
      </c>
      <c r="E12" s="98">
        <v>1815.9176887523133</v>
      </c>
      <c r="F12" s="98">
        <v>1781.3485976371035</v>
      </c>
      <c r="G12" s="98">
        <v>1752.2121507248523</v>
      </c>
      <c r="H12" s="98">
        <v>1736.9217221645085</v>
      </c>
      <c r="I12" s="98">
        <v>1759.2997671492956</v>
      </c>
      <c r="J12" s="98">
        <v>1760.9548377493572</v>
      </c>
      <c r="K12" s="98">
        <v>1784.9945099739607</v>
      </c>
      <c r="L12" s="98">
        <v>1805.9750510275717</v>
      </c>
      <c r="M12" s="98">
        <v>1939.4305606231676</v>
      </c>
      <c r="N12" s="98">
        <v>1824.7492655071271</v>
      </c>
      <c r="O12" s="98">
        <v>2047.4435460337488</v>
      </c>
      <c r="P12" s="98">
        <v>1902.5020523502631</v>
      </c>
      <c r="Q12" s="98">
        <v>1746.2172197669524</v>
      </c>
      <c r="R12" s="98">
        <v>2117.6708226908386</v>
      </c>
      <c r="S12" s="98">
        <v>2145.5728241465627</v>
      </c>
      <c r="T12" s="98">
        <v>2226.3756545934298</v>
      </c>
      <c r="U12" s="98">
        <v>2155.5017893780805</v>
      </c>
      <c r="V12" s="98">
        <v>2413.8961473818458</v>
      </c>
      <c r="W12" s="98">
        <v>2177.4463882199789</v>
      </c>
      <c r="DA12" s="63" t="s">
        <v>2420</v>
      </c>
    </row>
    <row r="13" spans="1:105" ht="12" customHeight="1" x14ac:dyDescent="0.25">
      <c r="A13" s="100" t="s">
        <v>50</v>
      </c>
      <c r="B13" s="101">
        <v>1534.308119084159</v>
      </c>
      <c r="C13" s="101">
        <v>1493.3341123943494</v>
      </c>
      <c r="D13" s="101">
        <v>1450.9365925064708</v>
      </c>
      <c r="E13" s="101">
        <v>1412.376134708051</v>
      </c>
      <c r="F13" s="101">
        <v>1386.9922899587571</v>
      </c>
      <c r="G13" s="101">
        <v>1361.1518533362653</v>
      </c>
      <c r="H13" s="101">
        <v>1360.243747583301</v>
      </c>
      <c r="I13" s="101">
        <v>1373.7438248652695</v>
      </c>
      <c r="J13" s="101">
        <v>1364.6534093360144</v>
      </c>
      <c r="K13" s="101">
        <v>1382.0150594444146</v>
      </c>
      <c r="L13" s="101">
        <v>1401.9637938780379</v>
      </c>
      <c r="M13" s="101">
        <v>1512.0469494259885</v>
      </c>
      <c r="N13" s="101">
        <v>1418.6494267013327</v>
      </c>
      <c r="O13" s="101">
        <v>1590.5200164770663</v>
      </c>
      <c r="P13" s="101">
        <v>1476.3789025039987</v>
      </c>
      <c r="Q13" s="101">
        <v>1350.6909241378034</v>
      </c>
      <c r="R13" s="101">
        <v>1631.6592707963573</v>
      </c>
      <c r="S13" s="101">
        <v>1650.6794162750393</v>
      </c>
      <c r="T13" s="101">
        <v>1705.6314213917285</v>
      </c>
      <c r="U13" s="101">
        <v>1646.2823850990831</v>
      </c>
      <c r="V13" s="101">
        <v>1864.7973370062575</v>
      </c>
      <c r="W13" s="101">
        <v>1686.326289285556</v>
      </c>
      <c r="DA13" s="131" t="s">
        <v>2421</v>
      </c>
    </row>
    <row r="14" spans="1:105" ht="12" customHeight="1" x14ac:dyDescent="0.25">
      <c r="A14" s="103" t="s">
        <v>52</v>
      </c>
      <c r="B14" s="104">
        <v>432.14387230120207</v>
      </c>
      <c r="C14" s="104">
        <v>418.07033014886446</v>
      </c>
      <c r="D14" s="104">
        <v>415.65766170688505</v>
      </c>
      <c r="E14" s="104">
        <v>403.54155404426257</v>
      </c>
      <c r="F14" s="104">
        <v>394.35630767834647</v>
      </c>
      <c r="G14" s="104">
        <v>391.06029738858706</v>
      </c>
      <c r="H14" s="104">
        <v>376.67797458120759</v>
      </c>
      <c r="I14" s="104">
        <v>385.55594228402606</v>
      </c>
      <c r="J14" s="104">
        <v>396.30142841334305</v>
      </c>
      <c r="K14" s="104">
        <v>402.97945052954623</v>
      </c>
      <c r="L14" s="104">
        <v>404.01125714953366</v>
      </c>
      <c r="M14" s="104">
        <v>427.38361119717905</v>
      </c>
      <c r="N14" s="104">
        <v>406.09983880579477</v>
      </c>
      <c r="O14" s="104">
        <v>456.92352955668281</v>
      </c>
      <c r="P14" s="104">
        <v>426.12314984626414</v>
      </c>
      <c r="Q14" s="104">
        <v>395.52629562914871</v>
      </c>
      <c r="R14" s="104">
        <v>486.01155189448144</v>
      </c>
      <c r="S14" s="104">
        <v>494.89340787152321</v>
      </c>
      <c r="T14" s="104">
        <v>520.7442332017016</v>
      </c>
      <c r="U14" s="104">
        <v>509.21940427899767</v>
      </c>
      <c r="V14" s="104">
        <v>549.09881037558876</v>
      </c>
      <c r="W14" s="104">
        <v>491.12009893442286</v>
      </c>
      <c r="DA14" s="132" t="s">
        <v>2422</v>
      </c>
    </row>
    <row r="15" spans="1:105" ht="12" customHeight="1" x14ac:dyDescent="0.25">
      <c r="A15" s="106" t="s">
        <v>122</v>
      </c>
      <c r="B15" s="101">
        <v>1967.627840053103</v>
      </c>
      <c r="C15" s="101">
        <v>1923.2974598248716</v>
      </c>
      <c r="D15" s="101">
        <v>1869.2444852026451</v>
      </c>
      <c r="E15" s="101">
        <v>1779.2061481567569</v>
      </c>
      <c r="F15" s="101">
        <v>1821.232460521597</v>
      </c>
      <c r="G15" s="101">
        <v>1722.857694639283</v>
      </c>
      <c r="H15" s="101">
        <v>1732.0056067401204</v>
      </c>
      <c r="I15" s="101">
        <v>1730.4601662150665</v>
      </c>
      <c r="J15" s="101">
        <v>1813.5285135069278</v>
      </c>
      <c r="K15" s="101">
        <v>1813.4964548136229</v>
      </c>
      <c r="L15" s="101">
        <v>1858.5181083496095</v>
      </c>
      <c r="M15" s="101">
        <v>1920.3909092524616</v>
      </c>
      <c r="N15" s="101">
        <v>1942.533635838284</v>
      </c>
      <c r="O15" s="101">
        <v>1932.9259209069312</v>
      </c>
      <c r="P15" s="101">
        <v>1933.7683054104095</v>
      </c>
      <c r="Q15" s="101">
        <v>1949.4334368394984</v>
      </c>
      <c r="R15" s="101">
        <v>2012.3688006045286</v>
      </c>
      <c r="S15" s="101">
        <v>2083.0145413033506</v>
      </c>
      <c r="T15" s="101">
        <v>2167.1768314827564</v>
      </c>
      <c r="U15" s="101">
        <v>2166.7056460628378</v>
      </c>
      <c r="V15" s="101">
        <v>2297.2239212250897</v>
      </c>
      <c r="W15" s="101">
        <v>2273.1120810000243</v>
      </c>
      <c r="DA15" s="131" t="s">
        <v>2423</v>
      </c>
    </row>
    <row r="16" spans="1:105" ht="12" customHeight="1" x14ac:dyDescent="0.25">
      <c r="A16" s="107" t="s">
        <v>121</v>
      </c>
      <c r="B16" s="104">
        <v>1967.627840053103</v>
      </c>
      <c r="C16" s="104">
        <v>1923.2754702728887</v>
      </c>
      <c r="D16" s="104">
        <v>1868.7801947612243</v>
      </c>
      <c r="E16" s="104">
        <v>1778.5288302187646</v>
      </c>
      <c r="F16" s="104">
        <v>1820.2440831681856</v>
      </c>
      <c r="G16" s="104">
        <v>1720.6554307644033</v>
      </c>
      <c r="H16" s="104">
        <v>1730.2236492382451</v>
      </c>
      <c r="I16" s="104">
        <v>1725.4396697451434</v>
      </c>
      <c r="J16" s="104">
        <v>1805.3027542866946</v>
      </c>
      <c r="K16" s="104">
        <v>1804.0441395214878</v>
      </c>
      <c r="L16" s="104">
        <v>1849.1263265234281</v>
      </c>
      <c r="M16" s="104">
        <v>1913.8347795702564</v>
      </c>
      <c r="N16" s="104">
        <v>1939.7127468484757</v>
      </c>
      <c r="O16" s="104">
        <v>1931.5975840234084</v>
      </c>
      <c r="P16" s="104">
        <v>1931.3179303396967</v>
      </c>
      <c r="Q16" s="104">
        <v>1946.3878377178467</v>
      </c>
      <c r="R16" s="104">
        <v>2009.2965883753302</v>
      </c>
      <c r="S16" s="104">
        <v>2079.914196510812</v>
      </c>
      <c r="T16" s="104">
        <v>2164.207275065296</v>
      </c>
      <c r="U16" s="104">
        <v>2166.2812495996395</v>
      </c>
      <c r="V16" s="104">
        <v>2302.4018170875233</v>
      </c>
      <c r="W16" s="104">
        <v>2277.1505517742667</v>
      </c>
      <c r="DA16" s="132" t="s">
        <v>2424</v>
      </c>
    </row>
    <row r="17" spans="1:105" ht="12" customHeight="1" x14ac:dyDescent="0.25">
      <c r="A17" s="108" t="s">
        <v>53</v>
      </c>
      <c r="B17" s="98">
        <v>1535.2187471773811</v>
      </c>
      <c r="C17" s="98">
        <v>1502.6064955906968</v>
      </c>
      <c r="D17" s="98">
        <v>1452.6101027211491</v>
      </c>
      <c r="E17" s="98">
        <v>1383.1153214726276</v>
      </c>
      <c r="F17" s="98">
        <v>1417.197119465681</v>
      </c>
      <c r="G17" s="98">
        <v>1336.8244755833086</v>
      </c>
      <c r="H17" s="98">
        <v>1354.9081364670847</v>
      </c>
      <c r="I17" s="98">
        <v>1347.3466465038771</v>
      </c>
      <c r="J17" s="98">
        <v>1399.170897674519</v>
      </c>
      <c r="K17" s="98">
        <v>1396.8323774307387</v>
      </c>
      <c r="L17" s="98">
        <v>1435.5903965070474</v>
      </c>
      <c r="M17" s="98">
        <v>1492.2966249462299</v>
      </c>
      <c r="N17" s="98">
        <v>1508.2013851235447</v>
      </c>
      <c r="O17" s="98">
        <v>1500.52269872585</v>
      </c>
      <c r="P17" s="98">
        <v>1499.2679677261335</v>
      </c>
      <c r="Q17" s="98">
        <v>1506.2915928618895</v>
      </c>
      <c r="R17" s="98">
        <v>1547.9672331171544</v>
      </c>
      <c r="S17" s="98">
        <v>1599.9611349174886</v>
      </c>
      <c r="T17" s="98">
        <v>1658.1009336721322</v>
      </c>
      <c r="U17" s="98">
        <v>1654.632703517015</v>
      </c>
      <c r="V17" s="98">
        <v>1778.3175432862458</v>
      </c>
      <c r="W17" s="98">
        <v>1764.1816965408927</v>
      </c>
      <c r="DA17" s="63" t="s">
        <v>2425</v>
      </c>
    </row>
    <row r="18" spans="1:105" ht="12" customHeight="1" x14ac:dyDescent="0.25">
      <c r="A18" s="108" t="s">
        <v>52</v>
      </c>
      <c r="B18" s="98">
        <v>432.4090928757218</v>
      </c>
      <c r="C18" s="98">
        <v>420.66897468219224</v>
      </c>
      <c r="D18" s="98">
        <v>416.17009204007525</v>
      </c>
      <c r="E18" s="98">
        <v>395.41350874613727</v>
      </c>
      <c r="F18" s="98">
        <v>403.04696370250446</v>
      </c>
      <c r="G18" s="98">
        <v>383.83095518109462</v>
      </c>
      <c r="H18" s="98">
        <v>375.31551277116051</v>
      </c>
      <c r="I18" s="98">
        <v>378.09302324126651</v>
      </c>
      <c r="J18" s="98">
        <v>406.13185661217574</v>
      </c>
      <c r="K18" s="98">
        <v>407.21176209074889</v>
      </c>
      <c r="L18" s="98">
        <v>413.53593001638052</v>
      </c>
      <c r="M18" s="98">
        <v>421.5381546240265</v>
      </c>
      <c r="N18" s="98">
        <v>431.51136172493085</v>
      </c>
      <c r="O18" s="98">
        <v>431.07488529755852</v>
      </c>
      <c r="P18" s="98">
        <v>432.04996261356291</v>
      </c>
      <c r="Q18" s="98">
        <v>440.09624485595725</v>
      </c>
      <c r="R18" s="98">
        <v>461.32935525817584</v>
      </c>
      <c r="S18" s="98">
        <v>479.95306159332318</v>
      </c>
      <c r="T18" s="98">
        <v>506.10634139316358</v>
      </c>
      <c r="U18" s="98">
        <v>511.64854608262448</v>
      </c>
      <c r="V18" s="98">
        <v>524.08427380127773</v>
      </c>
      <c r="W18" s="98">
        <v>512.96885523337369</v>
      </c>
      <c r="DA18" s="63" t="s">
        <v>2426</v>
      </c>
    </row>
    <row r="19" spans="1:105" ht="12" customHeight="1" x14ac:dyDescent="0.25">
      <c r="A19" s="121" t="s">
        <v>54</v>
      </c>
      <c r="B19" s="122">
        <v>354.63193914995753</v>
      </c>
      <c r="C19" s="122">
        <v>346.88539157742588</v>
      </c>
      <c r="D19" s="122">
        <v>344.53004992897928</v>
      </c>
      <c r="E19" s="122">
        <v>343.67795188035245</v>
      </c>
      <c r="F19" s="122">
        <v>341.54325771336926</v>
      </c>
      <c r="G19" s="122">
        <v>332.10258757638775</v>
      </c>
      <c r="H19" s="122">
        <v>324.23864031826764</v>
      </c>
      <c r="I19" s="122">
        <v>327.688241584595</v>
      </c>
      <c r="J19" s="122">
        <v>316.22980904882439</v>
      </c>
      <c r="K19" s="122">
        <v>314.6399791084433</v>
      </c>
      <c r="L19" s="122">
        <v>308.33541836832438</v>
      </c>
      <c r="M19" s="122">
        <v>313.45471751981853</v>
      </c>
      <c r="N19" s="122">
        <v>317.1045938044233</v>
      </c>
      <c r="O19" s="122">
        <v>303.94546830572818</v>
      </c>
      <c r="P19" s="122">
        <v>312.91564092153249</v>
      </c>
      <c r="Q19" s="122">
        <v>318.2608130685781</v>
      </c>
      <c r="R19" s="122">
        <v>320.99584710887495</v>
      </c>
      <c r="S19" s="122">
        <v>320.97148978251141</v>
      </c>
      <c r="T19" s="122">
        <v>323.44300052437694</v>
      </c>
      <c r="U19" s="122">
        <v>321.41209079760154</v>
      </c>
      <c r="V19" s="122">
        <v>339.06061775306557</v>
      </c>
      <c r="W19" s="122">
        <v>340.50193880901196</v>
      </c>
      <c r="DA19" s="130" t="s">
        <v>2427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2428</v>
      </c>
    </row>
    <row r="21" spans="1:105" ht="12" customHeight="1" x14ac:dyDescent="0.25">
      <c r="A21" s="97" t="s">
        <v>50</v>
      </c>
      <c r="B21" s="98">
        <v>353.31680801833272</v>
      </c>
      <c r="C21" s="98">
        <v>346.74779387736851</v>
      </c>
      <c r="D21" s="98">
        <v>343.95607758937422</v>
      </c>
      <c r="E21" s="98">
        <v>343.70485242316386</v>
      </c>
      <c r="F21" s="98">
        <v>334.26708422547478</v>
      </c>
      <c r="G21" s="98">
        <v>335.8559328945517</v>
      </c>
      <c r="H21" s="98">
        <v>325.41191096985943</v>
      </c>
      <c r="I21" s="98">
        <v>327.09491836621567</v>
      </c>
      <c r="J21" s="98">
        <v>319.52903050388915</v>
      </c>
      <c r="K21" s="98">
        <v>307.70888941131295</v>
      </c>
      <c r="L21" s="98">
        <v>312.04481333937053</v>
      </c>
      <c r="M21" s="98">
        <v>313.8162382050383</v>
      </c>
      <c r="N21" s="98">
        <v>313.82977497090144</v>
      </c>
      <c r="O21" s="98">
        <v>317.16100949360595</v>
      </c>
      <c r="P21" s="98">
        <v>303.45695203217946</v>
      </c>
      <c r="Q21" s="98">
        <v>285.56401923584917</v>
      </c>
      <c r="R21" s="98">
        <v>335.72340079227854</v>
      </c>
      <c r="S21" s="98">
        <v>329.98211134294024</v>
      </c>
      <c r="T21" s="98">
        <v>347.10061538360259</v>
      </c>
      <c r="U21" s="98">
        <v>332.17172538823371</v>
      </c>
      <c r="V21" s="98">
        <v>369.60012240724467</v>
      </c>
      <c r="W21" s="98">
        <v>324.06429212460489</v>
      </c>
      <c r="DA21" s="63" t="s">
        <v>2429</v>
      </c>
    </row>
    <row r="22" spans="1:105" ht="12" customHeight="1" x14ac:dyDescent="0.25">
      <c r="A22" s="109" t="s">
        <v>120</v>
      </c>
      <c r="B22" s="33">
        <v>354.65168928849687</v>
      </c>
      <c r="C22" s="33">
        <v>346.88743367708548</v>
      </c>
      <c r="D22" s="33">
        <v>344.53848807882434</v>
      </c>
      <c r="E22" s="33">
        <v>343.67755823988779</v>
      </c>
      <c r="F22" s="33">
        <v>341.65044634876921</v>
      </c>
      <c r="G22" s="33">
        <v>332.04738619310291</v>
      </c>
      <c r="H22" s="33">
        <v>324.22123051345187</v>
      </c>
      <c r="I22" s="33">
        <v>327.69690280831895</v>
      </c>
      <c r="J22" s="33">
        <v>316.18249091784105</v>
      </c>
      <c r="K22" s="33">
        <v>314.73669077055871</v>
      </c>
      <c r="L22" s="33">
        <v>308.2825847462268</v>
      </c>
      <c r="M22" s="33">
        <v>313.44929764272689</v>
      </c>
      <c r="N22" s="33">
        <v>317.15555968242148</v>
      </c>
      <c r="O22" s="33">
        <v>303.73465742266848</v>
      </c>
      <c r="P22" s="33">
        <v>313.0685430875871</v>
      </c>
      <c r="Q22" s="33">
        <v>318.80411671876698</v>
      </c>
      <c r="R22" s="33">
        <v>320.7336218323606</v>
      </c>
      <c r="S22" s="33">
        <v>320.804090877291</v>
      </c>
      <c r="T22" s="33">
        <v>323.00423359858036</v>
      </c>
      <c r="U22" s="33">
        <v>321.21420530896552</v>
      </c>
      <c r="V22" s="33">
        <v>338.51313779728213</v>
      </c>
      <c r="W22" s="33">
        <v>340.79146975849324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11680.842483414273</v>
      </c>
      <c r="C24" s="117">
        <f t="shared" si="7"/>
        <v>12063.495290730327</v>
      </c>
      <c r="D24" s="117">
        <f t="shared" si="7"/>
        <v>11815.565079294449</v>
      </c>
      <c r="E24" s="117">
        <f t="shared" si="7"/>
        <v>11871.928288842329</v>
      </c>
      <c r="F24" s="117">
        <f t="shared" si="7"/>
        <v>12197.577871089448</v>
      </c>
      <c r="G24" s="117">
        <f t="shared" si="7"/>
        <v>13359.976257888682</v>
      </c>
      <c r="H24" s="117">
        <f t="shared" si="7"/>
        <v>13154.618139326158</v>
      </c>
      <c r="I24" s="117">
        <f t="shared" si="7"/>
        <v>13288.721748528009</v>
      </c>
      <c r="J24" s="117">
        <f t="shared" si="7"/>
        <v>12480.677087939846</v>
      </c>
      <c r="K24" s="117">
        <f t="shared" si="7"/>
        <v>9682.7194665466923</v>
      </c>
      <c r="L24" s="117">
        <f t="shared" si="7"/>
        <v>12483.316150842016</v>
      </c>
      <c r="M24" s="117">
        <f t="shared" si="7"/>
        <v>11314.830944420692</v>
      </c>
      <c r="N24" s="117">
        <f t="shared" si="7"/>
        <v>10602.059234122222</v>
      </c>
      <c r="O24" s="117">
        <f t="shared" si="7"/>
        <v>11724.666875802459</v>
      </c>
      <c r="P24" s="117">
        <f t="shared" si="7"/>
        <v>10026.500774939399</v>
      </c>
      <c r="Q24" s="117">
        <f t="shared" si="7"/>
        <v>9842.9160851094693</v>
      </c>
      <c r="R24" s="117">
        <f t="shared" ref="R24:V24" si="8">R25+R28+R30+R39</f>
        <v>11515.297638807424</v>
      </c>
      <c r="S24" s="117">
        <f t="shared" si="8"/>
        <v>10858.893030039788</v>
      </c>
      <c r="T24" s="117">
        <f t="shared" si="8"/>
        <v>11836.61306376605</v>
      </c>
      <c r="U24" s="117">
        <f t="shared" si="8"/>
        <v>11251.213393493887</v>
      </c>
      <c r="V24" s="117">
        <f t="shared" si="8"/>
        <v>12576.926288629757</v>
      </c>
      <c r="W24" s="117">
        <f t="shared" ref="W24" si="9">W25+W28+W30+W39</f>
        <v>11591.677542969475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9357.0837801163216</v>
      </c>
      <c r="C25" s="122">
        <f t="shared" si="10"/>
        <v>9792.4781539947144</v>
      </c>
      <c r="D25" s="122">
        <f t="shared" si="10"/>
        <v>9599.7051621949395</v>
      </c>
      <c r="E25" s="122">
        <f t="shared" si="10"/>
        <v>9743.904299922493</v>
      </c>
      <c r="F25" s="122">
        <f t="shared" si="10"/>
        <v>10034.214274821741</v>
      </c>
      <c r="G25" s="122">
        <f t="shared" si="10"/>
        <v>11298.749923066582</v>
      </c>
      <c r="H25" s="122">
        <f t="shared" si="10"/>
        <v>11092.071548480648</v>
      </c>
      <c r="I25" s="122">
        <f t="shared" si="10"/>
        <v>11221.044957155966</v>
      </c>
      <c r="J25" s="122">
        <f t="shared" si="10"/>
        <v>10346.780062616406</v>
      </c>
      <c r="K25" s="122">
        <f t="shared" si="10"/>
        <v>7549.2588273945612</v>
      </c>
      <c r="L25" s="122">
        <f t="shared" si="10"/>
        <v>10314.582273450053</v>
      </c>
      <c r="M25" s="122">
        <f t="shared" si="10"/>
        <v>9074.0139742386691</v>
      </c>
      <c r="N25" s="122">
        <f t="shared" si="10"/>
        <v>8344.0315510941891</v>
      </c>
      <c r="O25" s="122">
        <f t="shared" si="10"/>
        <v>9474.4211410532953</v>
      </c>
      <c r="P25" s="122">
        <f t="shared" si="10"/>
        <v>7776.7163396725064</v>
      </c>
      <c r="Q25" s="122">
        <f t="shared" si="10"/>
        <v>7588.3821860675434</v>
      </c>
      <c r="R25" s="122">
        <f t="shared" ref="R25:V25" si="11">SUM(R26:R27)</f>
        <v>9174.2431684347248</v>
      </c>
      <c r="S25" s="122">
        <f t="shared" si="11"/>
        <v>8455.2890743940079</v>
      </c>
      <c r="T25" s="122">
        <f t="shared" si="11"/>
        <v>9351.5288645687106</v>
      </c>
      <c r="U25" s="122">
        <f t="shared" si="11"/>
        <v>8774.2049536230497</v>
      </c>
      <c r="V25" s="122">
        <f t="shared" si="11"/>
        <v>9933.0800534169848</v>
      </c>
      <c r="W25" s="122">
        <f t="shared" ref="W25" si="12">SUM(W26:W27)</f>
        <v>8985.0766791865317</v>
      </c>
      <c r="DA25" s="130" t="s">
        <v>2432</v>
      </c>
    </row>
    <row r="26" spans="1:105" ht="12" customHeight="1" x14ac:dyDescent="0.25">
      <c r="A26" s="97" t="s">
        <v>74</v>
      </c>
      <c r="B26" s="98">
        <v>9132.567637153601</v>
      </c>
      <c r="C26" s="98">
        <v>9565.5332342896982</v>
      </c>
      <c r="D26" s="98">
        <v>9381.7108025454891</v>
      </c>
      <c r="E26" s="98">
        <v>9528.4419234129127</v>
      </c>
      <c r="F26" s="98">
        <v>9816.3036153968551</v>
      </c>
      <c r="G26" s="98">
        <v>11057.820168282302</v>
      </c>
      <c r="H26" s="98">
        <v>10859.677662596612</v>
      </c>
      <c r="I26" s="98">
        <v>10988.638000026533</v>
      </c>
      <c r="J26" s="98">
        <v>10132.667516651412</v>
      </c>
      <c r="K26" s="98">
        <v>7393.833700031978</v>
      </c>
      <c r="L26" s="98">
        <v>10104.463477680487</v>
      </c>
      <c r="M26" s="98">
        <v>8893.1553832494264</v>
      </c>
      <c r="N26" s="98">
        <v>8178.5318305272731</v>
      </c>
      <c r="O26" s="98">
        <v>9290.129646649586</v>
      </c>
      <c r="P26" s="98">
        <v>7628.1840852439118</v>
      </c>
      <c r="Q26" s="98">
        <v>7443.029826133391</v>
      </c>
      <c r="R26" s="98">
        <v>9000.7489249086011</v>
      </c>
      <c r="S26" s="98">
        <v>8297.0544235671423</v>
      </c>
      <c r="T26" s="98">
        <v>9176.3172022071394</v>
      </c>
      <c r="U26" s="98">
        <v>8610.8816886633394</v>
      </c>
      <c r="V26" s="98">
        <v>9748.3770215666391</v>
      </c>
      <c r="W26" s="98">
        <v>8818.3371053170104</v>
      </c>
      <c r="DA26" s="63" t="s">
        <v>2433</v>
      </c>
    </row>
    <row r="27" spans="1:105" ht="12" customHeight="1" x14ac:dyDescent="0.25">
      <c r="A27" s="97" t="s">
        <v>53</v>
      </c>
      <c r="B27" s="98">
        <v>224.51614296272126</v>
      </c>
      <c r="C27" s="98">
        <v>226.94491970501545</v>
      </c>
      <c r="D27" s="98">
        <v>217.9943596494509</v>
      </c>
      <c r="E27" s="98">
        <v>215.4623765095796</v>
      </c>
      <c r="F27" s="98">
        <v>217.91065942488632</v>
      </c>
      <c r="G27" s="98">
        <v>240.92975478428045</v>
      </c>
      <c r="H27" s="98">
        <v>232.39388588403537</v>
      </c>
      <c r="I27" s="98">
        <v>232.40695712943304</v>
      </c>
      <c r="J27" s="98">
        <v>214.11254596499384</v>
      </c>
      <c r="K27" s="98">
        <v>155.42512736258308</v>
      </c>
      <c r="L27" s="98">
        <v>210.11879576956636</v>
      </c>
      <c r="M27" s="98">
        <v>180.858590989243</v>
      </c>
      <c r="N27" s="98">
        <v>165.49972056691655</v>
      </c>
      <c r="O27" s="98">
        <v>184.29149440370989</v>
      </c>
      <c r="P27" s="98">
        <v>148.53225442859417</v>
      </c>
      <c r="Q27" s="98">
        <v>145.35235993415284</v>
      </c>
      <c r="R27" s="98">
        <v>173.49424352612314</v>
      </c>
      <c r="S27" s="98">
        <v>158.23465082686536</v>
      </c>
      <c r="T27" s="98">
        <v>175.21166236157165</v>
      </c>
      <c r="U27" s="98">
        <v>163.32326495970949</v>
      </c>
      <c r="V27" s="98">
        <v>184.70303185034575</v>
      </c>
      <c r="W27" s="98">
        <v>166.73957386952125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1.5772421601907256</v>
      </c>
      <c r="C28" s="122">
        <f t="shared" si="13"/>
        <v>1.5617485725706202</v>
      </c>
      <c r="D28" s="122">
        <f t="shared" si="13"/>
        <v>1.9118016669249966</v>
      </c>
      <c r="E28" s="122">
        <f t="shared" si="13"/>
        <v>1.9048110781171881</v>
      </c>
      <c r="F28" s="122">
        <f t="shared" si="13"/>
        <v>1.8315447050824685</v>
      </c>
      <c r="G28" s="122">
        <f t="shared" si="13"/>
        <v>1.821491623523773</v>
      </c>
      <c r="H28" s="122">
        <f t="shared" si="13"/>
        <v>2.266589673851418</v>
      </c>
      <c r="I28" s="122">
        <f t="shared" si="13"/>
        <v>2.6769714960785911</v>
      </c>
      <c r="J28" s="122">
        <f t="shared" si="13"/>
        <v>3.0125987252751738</v>
      </c>
      <c r="K28" s="122">
        <f t="shared" si="13"/>
        <v>3.0451844467634088</v>
      </c>
      <c r="L28" s="122">
        <f t="shared" si="13"/>
        <v>3.4654995260503485</v>
      </c>
      <c r="M28" s="122">
        <f t="shared" si="13"/>
        <v>3.7237929980923572</v>
      </c>
      <c r="N28" s="122">
        <f t="shared" si="13"/>
        <v>4.718406148621253</v>
      </c>
      <c r="O28" s="122">
        <f t="shared" si="13"/>
        <v>4.983284295588799</v>
      </c>
      <c r="P28" s="122">
        <f t="shared" si="13"/>
        <v>6.5404793435468784</v>
      </c>
      <c r="Q28" s="122">
        <f t="shared" si="13"/>
        <v>7.1681666115158311</v>
      </c>
      <c r="R28" s="122">
        <f t="shared" si="13"/>
        <v>7.3401554660586035</v>
      </c>
      <c r="S28" s="122">
        <f t="shared" si="13"/>
        <v>7.436235510510607</v>
      </c>
      <c r="T28" s="122">
        <f t="shared" si="13"/>
        <v>7.2357928353322993</v>
      </c>
      <c r="U28" s="122">
        <f t="shared" si="13"/>
        <v>7.2504138886659284</v>
      </c>
      <c r="V28" s="122">
        <f t="shared" si="13"/>
        <v>6.7039677860095575</v>
      </c>
      <c r="W28" s="122">
        <f t="shared" si="13"/>
        <v>5.632387026011247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1.5772421601907256</v>
      </c>
      <c r="C29" s="98">
        <f>IF(RES_hhdet_tes!C29=0,0,RES_hhdet_tes!C29*1000*11630/RES_hhdet_num!C24)</f>
        <v>1.5617485725706202</v>
      </c>
      <c r="D29" s="98">
        <f>IF(RES_hhdet_tes!D29=0,0,RES_hhdet_tes!D29*1000*11630/RES_hhdet_num!D24)</f>
        <v>1.9118016669249966</v>
      </c>
      <c r="E29" s="98">
        <f>IF(RES_hhdet_tes!E29=0,0,RES_hhdet_tes!E29*1000*11630/RES_hhdet_num!E24)</f>
        <v>1.9048110781171881</v>
      </c>
      <c r="F29" s="98">
        <f>IF(RES_hhdet_tes!F29=0,0,RES_hhdet_tes!F29*1000*11630/RES_hhdet_num!F24)</f>
        <v>1.8315447050824685</v>
      </c>
      <c r="G29" s="98">
        <f>IF(RES_hhdet_tes!G29=0,0,RES_hhdet_tes!G29*1000*11630/RES_hhdet_num!G24)</f>
        <v>1.821491623523773</v>
      </c>
      <c r="H29" s="98">
        <f>IF(RES_hhdet_tes!H29=0,0,RES_hhdet_tes!H29*1000*11630/RES_hhdet_num!H24)</f>
        <v>2.266589673851418</v>
      </c>
      <c r="I29" s="98">
        <f>IF(RES_hhdet_tes!I29=0,0,RES_hhdet_tes!I29*1000*11630/RES_hhdet_num!I24)</f>
        <v>2.6769714960785911</v>
      </c>
      <c r="J29" s="98">
        <f>IF(RES_hhdet_tes!J29=0,0,RES_hhdet_tes!J29*1000*11630/RES_hhdet_num!J24)</f>
        <v>3.0125987252751738</v>
      </c>
      <c r="K29" s="98">
        <f>IF(RES_hhdet_tes!K29=0,0,RES_hhdet_tes!K29*1000*11630/RES_hhdet_num!K24)</f>
        <v>3.0451844467634088</v>
      </c>
      <c r="L29" s="98">
        <f>IF(RES_hhdet_tes!L29=0,0,RES_hhdet_tes!L29*1000*11630/RES_hhdet_num!L24)</f>
        <v>3.4654995260503485</v>
      </c>
      <c r="M29" s="98">
        <f>IF(RES_hhdet_tes!M29=0,0,RES_hhdet_tes!M29*1000*11630/RES_hhdet_num!M24)</f>
        <v>3.7237929980923572</v>
      </c>
      <c r="N29" s="98">
        <f>IF(RES_hhdet_tes!N29=0,0,RES_hhdet_tes!N29*1000*11630/RES_hhdet_num!N24)</f>
        <v>4.718406148621253</v>
      </c>
      <c r="O29" s="98">
        <f>IF(RES_hhdet_tes!O29=0,0,RES_hhdet_tes!O29*1000*11630/RES_hhdet_num!O24)</f>
        <v>4.983284295588799</v>
      </c>
      <c r="P29" s="98">
        <f>IF(RES_hhdet_tes!P29=0,0,RES_hhdet_tes!P29*1000*11630/RES_hhdet_num!P24)</f>
        <v>6.5404793435468784</v>
      </c>
      <c r="Q29" s="98">
        <f>IF(RES_hhdet_tes!Q29=0,0,RES_hhdet_tes!Q29*1000*11630/RES_hhdet_num!Q24)</f>
        <v>7.1681666115158311</v>
      </c>
      <c r="R29" s="98">
        <f>IF(RES_hhdet_tes!R29=0,0,RES_hhdet_tes!R29*1000*11630/RES_hhdet_num!R24)</f>
        <v>7.3401554660586035</v>
      </c>
      <c r="S29" s="98">
        <f>IF(RES_hhdet_tes!S29=0,0,RES_hhdet_tes!S29*1000*11630/RES_hhdet_num!S24)</f>
        <v>7.436235510510607</v>
      </c>
      <c r="T29" s="98">
        <f>IF(RES_hhdet_tes!T29=0,0,RES_hhdet_tes!T29*1000*11630/RES_hhdet_num!T24)</f>
        <v>7.2357928353322993</v>
      </c>
      <c r="U29" s="98">
        <f>IF(RES_hhdet_tes!U29=0,0,RES_hhdet_tes!U29*1000*11630/RES_hhdet_num!U24)</f>
        <v>7.2504138886659284</v>
      </c>
      <c r="V29" s="98">
        <f>IF(RES_hhdet_tes!V29=0,0,RES_hhdet_tes!V29*1000*11630/RES_hhdet_num!V24)</f>
        <v>6.7039677860095575</v>
      </c>
      <c r="W29" s="98">
        <f>IF(RES_hhdet_tes!W29=0,0,RES_hhdet_tes!W29*1000*11630/RES_hhdet_num!W24)</f>
        <v>5.632387026011247</v>
      </c>
      <c r="DA29" s="63" t="s">
        <v>2436</v>
      </c>
    </row>
    <row r="30" spans="1:105" ht="12" customHeight="1" x14ac:dyDescent="0.25">
      <c r="A30" s="121" t="s">
        <v>55</v>
      </c>
      <c r="B30" s="122">
        <v>1967.5495281806568</v>
      </c>
      <c r="C30" s="122">
        <v>1922.5699969612933</v>
      </c>
      <c r="D30" s="122">
        <v>1869.4181071745359</v>
      </c>
      <c r="E30" s="122">
        <v>1782.4412245501824</v>
      </c>
      <c r="F30" s="122">
        <v>1819.9887958212717</v>
      </c>
      <c r="G30" s="122">
        <v>1727.3023410137862</v>
      </c>
      <c r="H30" s="122">
        <v>1736.0414181537178</v>
      </c>
      <c r="I30" s="122">
        <v>1737.3115557112731</v>
      </c>
      <c r="J30" s="122">
        <v>1814.6549512853478</v>
      </c>
      <c r="K30" s="122">
        <v>1815.7755502239863</v>
      </c>
      <c r="L30" s="122">
        <v>1856.9327480209724</v>
      </c>
      <c r="M30" s="122">
        <v>1923.6383851838445</v>
      </c>
      <c r="N30" s="122">
        <v>1936.2052604947332</v>
      </c>
      <c r="O30" s="122">
        <v>1941.3135545715502</v>
      </c>
      <c r="P30" s="122">
        <v>1930.3292658557862</v>
      </c>
      <c r="Q30" s="122">
        <v>1929.1141777564392</v>
      </c>
      <c r="R30" s="122">
        <v>2012.7109247152575</v>
      </c>
      <c r="S30" s="122">
        <v>2075.1933935388734</v>
      </c>
      <c r="T30" s="122">
        <v>2154.4042642133436</v>
      </c>
      <c r="U30" s="122">
        <v>2148.3481228927503</v>
      </c>
      <c r="V30" s="122">
        <v>2298.0947033883763</v>
      </c>
      <c r="W30" s="122">
        <v>2260.450103776137</v>
      </c>
      <c r="DA30" s="130" t="s">
        <v>2437</v>
      </c>
    </row>
    <row r="31" spans="1:105" ht="12" customHeight="1" x14ac:dyDescent="0.25">
      <c r="A31" s="97" t="s">
        <v>141</v>
      </c>
      <c r="B31" s="98">
        <v>1966.451991385361</v>
      </c>
      <c r="C31" s="98">
        <v>1911.3622066415098</v>
      </c>
      <c r="D31" s="98">
        <v>1866.5748354368097</v>
      </c>
      <c r="E31" s="98">
        <v>1815.8640030728343</v>
      </c>
      <c r="F31" s="98">
        <v>1788.1715445649179</v>
      </c>
      <c r="G31" s="98">
        <v>1759.342480671881</v>
      </c>
      <c r="H31" s="98">
        <v>1744.74126040539</v>
      </c>
      <c r="I31" s="98">
        <v>1769.0255682969994</v>
      </c>
      <c r="J31" s="98">
        <v>1774.2209591542849</v>
      </c>
      <c r="K31" s="98">
        <v>1798.5590262395772</v>
      </c>
      <c r="L31" s="98">
        <v>1816.6357002031439</v>
      </c>
      <c r="M31" s="98">
        <v>1947.2450736853348</v>
      </c>
      <c r="N31" s="98">
        <v>1828.6697975796801</v>
      </c>
      <c r="O31" s="98">
        <v>2049.3525462879884</v>
      </c>
      <c r="P31" s="98">
        <v>1903.0259762498438</v>
      </c>
      <c r="Q31" s="98">
        <v>1742.7917550503378</v>
      </c>
      <c r="R31" s="98">
        <v>2105.8516232233742</v>
      </c>
      <c r="S31" s="98">
        <v>2129.4321389155616</v>
      </c>
      <c r="T31" s="98">
        <v>2205.6782346829636</v>
      </c>
      <c r="U31" s="98">
        <v>2135.0776447200192</v>
      </c>
      <c r="V31" s="98">
        <v>2394.8866538606885</v>
      </c>
      <c r="W31" s="98">
        <v>2164.2070813705391</v>
      </c>
      <c r="DA31" s="63" t="s">
        <v>2438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1755.8524258202556</v>
      </c>
      <c r="L32" s="98">
        <v>1791.4777912784323</v>
      </c>
      <c r="M32" s="98">
        <v>1924.1430869334176</v>
      </c>
      <c r="N32" s="98">
        <v>1810.8317787342487</v>
      </c>
      <c r="O32" s="98">
        <v>2036.7625905822608</v>
      </c>
      <c r="P32" s="98">
        <v>1888.6973002226998</v>
      </c>
      <c r="Q32" s="98">
        <v>1727.3246046036995</v>
      </c>
      <c r="R32" s="98">
        <v>2093.2621728974295</v>
      </c>
      <c r="S32" s="98">
        <v>2112.3135677801843</v>
      </c>
      <c r="T32" s="98">
        <v>2187.9799666022814</v>
      </c>
      <c r="U32" s="98">
        <v>2115.9428578844231</v>
      </c>
      <c r="V32" s="98">
        <v>2386.1728528554181</v>
      </c>
      <c r="W32" s="98">
        <v>2157.221955316219</v>
      </c>
      <c r="DA32" s="63" t="s">
        <v>2439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1359.4520773517668</v>
      </c>
      <c r="L33" s="101">
        <v>1390.7096886415484</v>
      </c>
      <c r="M33" s="101">
        <v>1500.1283077244839</v>
      </c>
      <c r="N33" s="101">
        <v>1407.8292910231407</v>
      </c>
      <c r="O33" s="101">
        <v>1582.2227066569244</v>
      </c>
      <c r="P33" s="101">
        <v>1465.666144128651</v>
      </c>
      <c r="Q33" s="101">
        <v>1336.0775738939894</v>
      </c>
      <c r="R33" s="101">
        <v>1612.8524764181677</v>
      </c>
      <c r="S33" s="101">
        <v>1625.0916714701373</v>
      </c>
      <c r="T33" s="101">
        <v>1676.2163980336798</v>
      </c>
      <c r="U33" s="101">
        <v>1616.0689227803434</v>
      </c>
      <c r="V33" s="101">
        <v>1843.3803734546175</v>
      </c>
      <c r="W33" s="101">
        <v>1670.6634499724914</v>
      </c>
      <c r="DA33" s="131" t="s">
        <v>2440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396.40034846848874</v>
      </c>
      <c r="L34" s="104">
        <v>400.76810263688373</v>
      </c>
      <c r="M34" s="104">
        <v>424.01477920893421</v>
      </c>
      <c r="N34" s="104">
        <v>403.00248771110773</v>
      </c>
      <c r="O34" s="104">
        <v>454.53988392533665</v>
      </c>
      <c r="P34" s="104">
        <v>423.03115609404875</v>
      </c>
      <c r="Q34" s="104">
        <v>391.24703070970986</v>
      </c>
      <c r="R34" s="104">
        <v>480.40969647926164</v>
      </c>
      <c r="S34" s="104">
        <v>487.22189631004693</v>
      </c>
      <c r="T34" s="104">
        <v>511.76356856860122</v>
      </c>
      <c r="U34" s="104">
        <v>499.87393510407929</v>
      </c>
      <c r="V34" s="104">
        <v>542.79247940080131</v>
      </c>
      <c r="W34" s="104">
        <v>486.55850534372757</v>
      </c>
      <c r="DA34" s="132" t="s">
        <v>2441</v>
      </c>
    </row>
    <row r="35" spans="1:105" ht="12" customHeight="1" x14ac:dyDescent="0.25">
      <c r="A35" s="106" t="s">
        <v>122</v>
      </c>
      <c r="B35" s="101">
        <v>1967.627840053103</v>
      </c>
      <c r="C35" s="101">
        <v>1923.3849698236438</v>
      </c>
      <c r="D35" s="101">
        <v>1869.6296797637522</v>
      </c>
      <c r="E35" s="101">
        <v>1779.8809517252603</v>
      </c>
      <c r="F35" s="101">
        <v>1822.4510332896759</v>
      </c>
      <c r="G35" s="101">
        <v>1724.8286191088441</v>
      </c>
      <c r="H35" s="101">
        <v>1735.4005941081903</v>
      </c>
      <c r="I35" s="101">
        <v>1734.995114185775</v>
      </c>
      <c r="J35" s="101">
        <v>1818.5263336206976</v>
      </c>
      <c r="K35" s="101">
        <v>1819.3512550361265</v>
      </c>
      <c r="L35" s="101">
        <v>1865.1919035809979</v>
      </c>
      <c r="M35" s="101">
        <v>1926.7122583344324</v>
      </c>
      <c r="N35" s="101">
        <v>1945.9550196947453</v>
      </c>
      <c r="O35" s="101">
        <v>1933.1035918077562</v>
      </c>
      <c r="P35" s="101">
        <v>1933.983793981665</v>
      </c>
      <c r="Q35" s="101">
        <v>1949.7822362940224</v>
      </c>
      <c r="R35" s="101">
        <v>2011.1127255272436</v>
      </c>
      <c r="S35" s="101">
        <v>2077.569408472461</v>
      </c>
      <c r="T35" s="101">
        <v>2155.6947146052112</v>
      </c>
      <c r="U35" s="101">
        <v>2154.4334260758378</v>
      </c>
      <c r="V35" s="101">
        <v>2288.3741805193913</v>
      </c>
      <c r="W35" s="101">
        <v>2271.9953512577326</v>
      </c>
      <c r="DA35" s="131" t="s">
        <v>2442</v>
      </c>
    </row>
    <row r="36" spans="1:105" ht="12" customHeight="1" x14ac:dyDescent="0.25">
      <c r="A36" s="107" t="s">
        <v>121</v>
      </c>
      <c r="B36" s="104">
        <v>1967.627840053103</v>
      </c>
      <c r="C36" s="104">
        <v>1923.3861456929958</v>
      </c>
      <c r="D36" s="104">
        <v>1869.7069313422373</v>
      </c>
      <c r="E36" s="104">
        <v>1779.9031696691679</v>
      </c>
      <c r="F36" s="104">
        <v>1822.2610794492921</v>
      </c>
      <c r="G36" s="104">
        <v>1723.8710738731295</v>
      </c>
      <c r="H36" s="104">
        <v>1734.7028149322703</v>
      </c>
      <c r="I36" s="104">
        <v>1733.3588080862214</v>
      </c>
      <c r="J36" s="104">
        <v>1813.2711162669768</v>
      </c>
      <c r="K36" s="104">
        <v>1810.7841596694175</v>
      </c>
      <c r="L36" s="104">
        <v>1853.1876638033086</v>
      </c>
      <c r="M36" s="104">
        <v>1917.2075273219209</v>
      </c>
      <c r="N36" s="104">
        <v>1942.3541685286154</v>
      </c>
      <c r="O36" s="104">
        <v>1933.1367802190243</v>
      </c>
      <c r="P36" s="104">
        <v>1931.6193889808078</v>
      </c>
      <c r="Q36" s="104">
        <v>1942.7992575982146</v>
      </c>
      <c r="R36" s="104">
        <v>2000.0517811251971</v>
      </c>
      <c r="S36" s="104">
        <v>2066.098225040128</v>
      </c>
      <c r="T36" s="104">
        <v>2145.917768919016</v>
      </c>
      <c r="U36" s="104">
        <v>2148.2966378744718</v>
      </c>
      <c r="V36" s="104">
        <v>2286.2967185357902</v>
      </c>
      <c r="W36" s="104">
        <v>2270.9877762143074</v>
      </c>
      <c r="DA36" s="132" t="s">
        <v>2443</v>
      </c>
    </row>
    <row r="37" spans="1:105" ht="12" customHeight="1" x14ac:dyDescent="0.25">
      <c r="A37" s="108" t="s">
        <v>53</v>
      </c>
      <c r="B37" s="98">
        <v>1535.2187471773814</v>
      </c>
      <c r="C37" s="98">
        <v>1502.6929634980374</v>
      </c>
      <c r="D37" s="98">
        <v>1453.3304586645147</v>
      </c>
      <c r="E37" s="98">
        <v>1384.1841092923464</v>
      </c>
      <c r="F37" s="98">
        <v>1418.7675029906102</v>
      </c>
      <c r="G37" s="98">
        <v>1339.3227970575715</v>
      </c>
      <c r="H37" s="98">
        <v>1358.4156934503053</v>
      </c>
      <c r="I37" s="98">
        <v>1353.5304758629338</v>
      </c>
      <c r="J37" s="98">
        <v>1405.3466486162783</v>
      </c>
      <c r="K37" s="98">
        <v>1402.0510293256202</v>
      </c>
      <c r="L37" s="98">
        <v>1438.7434622075043</v>
      </c>
      <c r="M37" s="98">
        <v>1494.9264967305298</v>
      </c>
      <c r="N37" s="98">
        <v>1510.2551922365594</v>
      </c>
      <c r="O37" s="98">
        <v>1501.718392305309</v>
      </c>
      <c r="P37" s="98">
        <v>1499.5019878618723</v>
      </c>
      <c r="Q37" s="98">
        <v>1503.5144238107046</v>
      </c>
      <c r="R37" s="98">
        <v>1540.8450099558333</v>
      </c>
      <c r="S37" s="98">
        <v>1589.3332842920609</v>
      </c>
      <c r="T37" s="98">
        <v>1644.0884832165104</v>
      </c>
      <c r="U37" s="98">
        <v>1640.895832219247</v>
      </c>
      <c r="V37" s="98">
        <v>1765.878368213354</v>
      </c>
      <c r="W37" s="98">
        <v>1759.4071963066883</v>
      </c>
      <c r="DA37" s="63" t="s">
        <v>2444</v>
      </c>
    </row>
    <row r="38" spans="1:105" ht="12" customHeight="1" x14ac:dyDescent="0.25">
      <c r="A38" s="108" t="s">
        <v>52</v>
      </c>
      <c r="B38" s="98">
        <v>432.4090928757218</v>
      </c>
      <c r="C38" s="98">
        <v>420.69318219495813</v>
      </c>
      <c r="D38" s="98">
        <v>416.37647267772252</v>
      </c>
      <c r="E38" s="98">
        <v>395.71906037682146</v>
      </c>
      <c r="F38" s="98">
        <v>403.49357645868184</v>
      </c>
      <c r="G38" s="98">
        <v>384.54827681555793</v>
      </c>
      <c r="H38" s="98">
        <v>376.28712148196519</v>
      </c>
      <c r="I38" s="98">
        <v>379.82833222328713</v>
      </c>
      <c r="J38" s="98">
        <v>407.92446765069877</v>
      </c>
      <c r="K38" s="98">
        <v>408.73313034379703</v>
      </c>
      <c r="L38" s="98">
        <v>414.44420159580449</v>
      </c>
      <c r="M38" s="98">
        <v>422.28103059139102</v>
      </c>
      <c r="N38" s="98">
        <v>432.09897629205631</v>
      </c>
      <c r="O38" s="98">
        <v>431.41838791371561</v>
      </c>
      <c r="P38" s="98">
        <v>432.11740111893567</v>
      </c>
      <c r="Q38" s="98">
        <v>439.28483378751008</v>
      </c>
      <c r="R38" s="98">
        <v>459.20677116936332</v>
      </c>
      <c r="S38" s="98">
        <v>476.76494074806681</v>
      </c>
      <c r="T38" s="98">
        <v>501.8292857025055</v>
      </c>
      <c r="U38" s="98">
        <v>507.40080565522453</v>
      </c>
      <c r="V38" s="98">
        <v>520.41835032243637</v>
      </c>
      <c r="W38" s="98">
        <v>511.58057990761864</v>
      </c>
      <c r="DA38" s="63" t="s">
        <v>2445</v>
      </c>
    </row>
    <row r="39" spans="1:105" ht="12" customHeight="1" x14ac:dyDescent="0.25">
      <c r="A39" s="121" t="s">
        <v>54</v>
      </c>
      <c r="B39" s="122">
        <v>354.63193295710494</v>
      </c>
      <c r="C39" s="122">
        <v>346.88539120174812</v>
      </c>
      <c r="D39" s="122">
        <v>344.53000825804963</v>
      </c>
      <c r="E39" s="122">
        <v>343.6779532915379</v>
      </c>
      <c r="F39" s="122">
        <v>341.54325574135356</v>
      </c>
      <c r="G39" s="122">
        <v>332.10250218479035</v>
      </c>
      <c r="H39" s="122">
        <v>324.23858301794144</v>
      </c>
      <c r="I39" s="122">
        <v>327.6882641646917</v>
      </c>
      <c r="J39" s="122">
        <v>316.22947531281682</v>
      </c>
      <c r="K39" s="122">
        <v>314.63990448138014</v>
      </c>
      <c r="L39" s="122">
        <v>308.33562984494131</v>
      </c>
      <c r="M39" s="122">
        <v>313.45479200008515</v>
      </c>
      <c r="N39" s="122">
        <v>317.10401638467965</v>
      </c>
      <c r="O39" s="122">
        <v>303.94889588202318</v>
      </c>
      <c r="P39" s="122">
        <v>312.91469006755949</v>
      </c>
      <c r="Q39" s="122">
        <v>318.25155467396985</v>
      </c>
      <c r="R39" s="122">
        <v>321.00339019138448</v>
      </c>
      <c r="S39" s="122">
        <v>320.97432659639531</v>
      </c>
      <c r="T39" s="122">
        <v>323.44414214866202</v>
      </c>
      <c r="U39" s="122">
        <v>321.40990308942088</v>
      </c>
      <c r="V39" s="122">
        <v>339.04756403838462</v>
      </c>
      <c r="W39" s="122">
        <v>340.5183729807959</v>
      </c>
      <c r="DA39" s="130" t="s">
        <v>2446</v>
      </c>
    </row>
    <row r="40" spans="1:105" ht="12" customHeight="1" x14ac:dyDescent="0.25">
      <c r="A40" s="97" t="s">
        <v>50</v>
      </c>
      <c r="B40" s="98">
        <v>353.31680801833278</v>
      </c>
      <c r="C40" s="98">
        <v>346.74779387736845</v>
      </c>
      <c r="D40" s="98">
        <v>343.9560775893741</v>
      </c>
      <c r="E40" s="98">
        <v>343.70485242316374</v>
      </c>
      <c r="F40" s="98">
        <v>334.26708422547478</v>
      </c>
      <c r="G40" s="98">
        <v>335.8559328945517</v>
      </c>
      <c r="H40" s="98">
        <v>325.41191096985938</v>
      </c>
      <c r="I40" s="98">
        <v>327.09491836621567</v>
      </c>
      <c r="J40" s="98">
        <v>319.52903050388898</v>
      </c>
      <c r="K40" s="98">
        <v>307.70888941131295</v>
      </c>
      <c r="L40" s="98">
        <v>312.04481333937065</v>
      </c>
      <c r="M40" s="98">
        <v>313.81623820503773</v>
      </c>
      <c r="N40" s="98">
        <v>313.82977497090127</v>
      </c>
      <c r="O40" s="98">
        <v>317.16100949360583</v>
      </c>
      <c r="P40" s="98">
        <v>303.45695203217923</v>
      </c>
      <c r="Q40" s="98">
        <v>285.56401923584826</v>
      </c>
      <c r="R40" s="98">
        <v>335.7234007922778</v>
      </c>
      <c r="S40" s="98">
        <v>329.98211134293911</v>
      </c>
      <c r="T40" s="98">
        <v>347.10061538360429</v>
      </c>
      <c r="U40" s="98">
        <v>332.17172538823326</v>
      </c>
      <c r="V40" s="98">
        <v>369.60012240724274</v>
      </c>
      <c r="W40" s="98">
        <v>324.06429212460608</v>
      </c>
      <c r="DA40" s="63" t="s">
        <v>2447</v>
      </c>
    </row>
    <row r="41" spans="1:105" ht="12" customHeight="1" x14ac:dyDescent="0.25">
      <c r="A41" s="109" t="s">
        <v>120</v>
      </c>
      <c r="B41" s="33">
        <v>354.65168928849681</v>
      </c>
      <c r="C41" s="33">
        <v>346.88743367708548</v>
      </c>
      <c r="D41" s="33">
        <v>344.53848807882446</v>
      </c>
      <c r="E41" s="33">
        <v>343.67755823988767</v>
      </c>
      <c r="F41" s="33">
        <v>341.65044634876921</v>
      </c>
      <c r="G41" s="33">
        <v>332.04738619310308</v>
      </c>
      <c r="H41" s="33">
        <v>324.22123051345216</v>
      </c>
      <c r="I41" s="33">
        <v>327.69690280831873</v>
      </c>
      <c r="J41" s="33">
        <v>316.18249091784077</v>
      </c>
      <c r="K41" s="33">
        <v>314.73669077055877</v>
      </c>
      <c r="L41" s="33">
        <v>308.28258474622612</v>
      </c>
      <c r="M41" s="33">
        <v>313.44929764272842</v>
      </c>
      <c r="N41" s="33">
        <v>317.15555968242143</v>
      </c>
      <c r="O41" s="33">
        <v>303.73465742266848</v>
      </c>
      <c r="P41" s="33">
        <v>313.06854308758608</v>
      </c>
      <c r="Q41" s="33">
        <v>318.80411671876834</v>
      </c>
      <c r="R41" s="33">
        <v>320.7336218323602</v>
      </c>
      <c r="S41" s="33">
        <v>320.80409087728822</v>
      </c>
      <c r="T41" s="33">
        <v>323.00423359857984</v>
      </c>
      <c r="U41" s="33">
        <v>321.21420530896546</v>
      </c>
      <c r="V41" s="33">
        <v>338.5131377972819</v>
      </c>
      <c r="W41" s="33">
        <v>340.79146975849204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11417.140478769626</v>
      </c>
      <c r="C43" s="117">
        <f t="shared" si="14"/>
        <v>12105.684758150941</v>
      </c>
      <c r="D43" s="117">
        <f t="shared" si="14"/>
        <v>11902.470011342059</v>
      </c>
      <c r="E43" s="117">
        <f t="shared" si="14"/>
        <v>12313.832789832708</v>
      </c>
      <c r="F43" s="117">
        <f t="shared" si="14"/>
        <v>12566.915354744369</v>
      </c>
      <c r="G43" s="117">
        <f t="shared" si="14"/>
        <v>13151.69527097752</v>
      </c>
      <c r="H43" s="117">
        <f t="shared" si="14"/>
        <v>12837.09851557955</v>
      </c>
      <c r="I43" s="117">
        <f t="shared" si="14"/>
        <v>12491.750298761106</v>
      </c>
      <c r="J43" s="117">
        <f t="shared" si="14"/>
        <v>13340.890484061867</v>
      </c>
      <c r="K43" s="117">
        <f t="shared" si="14"/>
        <v>12596.982334230641</v>
      </c>
      <c r="L43" s="117">
        <f t="shared" si="14"/>
        <v>13149.852963604726</v>
      </c>
      <c r="M43" s="117">
        <f t="shared" si="14"/>
        <v>11977.299760171063</v>
      </c>
      <c r="N43" s="117">
        <f t="shared" si="14"/>
        <v>11098.178675955522</v>
      </c>
      <c r="O43" s="117">
        <f t="shared" si="14"/>
        <v>10774.796940288017</v>
      </c>
      <c r="P43" s="117">
        <f t="shared" si="14"/>
        <v>9647.9267808853601</v>
      </c>
      <c r="Q43" s="117">
        <f t="shared" si="14"/>
        <v>10626.935403584208</v>
      </c>
      <c r="R43" s="117">
        <f t="shared" ref="R43:V43" si="15">R44+R47+R49+R58</f>
        <v>11202.921985218345</v>
      </c>
      <c r="S43" s="117">
        <f t="shared" si="15"/>
        <v>10867.358523270075</v>
      </c>
      <c r="T43" s="117">
        <f t="shared" si="15"/>
        <v>11380.015171851159</v>
      </c>
      <c r="U43" s="117">
        <f t="shared" si="15"/>
        <v>11223.648202383221</v>
      </c>
      <c r="V43" s="117">
        <f t="shared" si="15"/>
        <v>12545.441983230883</v>
      </c>
      <c r="W43" s="117">
        <f t="shared" ref="W43" si="16">W44+W47+W49+W58</f>
        <v>11666.458291250634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9106.1702178909327</v>
      </c>
      <c r="C44" s="122">
        <f t="shared" si="17"/>
        <v>9835.2001133693557</v>
      </c>
      <c r="D44" s="122">
        <f t="shared" si="17"/>
        <v>9644.6926941525835</v>
      </c>
      <c r="E44" s="122">
        <f t="shared" si="17"/>
        <v>10157.901033725342</v>
      </c>
      <c r="F44" s="122">
        <f t="shared" si="17"/>
        <v>10398.053974986782</v>
      </c>
      <c r="G44" s="122">
        <f t="shared" si="17"/>
        <v>11056.766481155215</v>
      </c>
      <c r="H44" s="122">
        <f t="shared" si="17"/>
        <v>10816.739024273415</v>
      </c>
      <c r="I44" s="122">
        <f t="shared" si="17"/>
        <v>10431.409766569057</v>
      </c>
      <c r="J44" s="122">
        <f t="shared" si="17"/>
        <v>11219.772561154261</v>
      </c>
      <c r="K44" s="122">
        <f t="shared" si="17"/>
        <v>10436.060511151734</v>
      </c>
      <c r="L44" s="122">
        <f t="shared" si="17"/>
        <v>11014.976306519475</v>
      </c>
      <c r="M44" s="122">
        <f t="shared" si="17"/>
        <v>9719.9062114866501</v>
      </c>
      <c r="N44" s="122">
        <f t="shared" si="17"/>
        <v>8790.3448118025026</v>
      </c>
      <c r="O44" s="122">
        <f t="shared" si="17"/>
        <v>8556.7523675972516</v>
      </c>
      <c r="P44" s="122">
        <f t="shared" si="17"/>
        <v>7482.4540458858828</v>
      </c>
      <c r="Q44" s="122">
        <f t="shared" si="17"/>
        <v>8367.4082477484135</v>
      </c>
      <c r="R44" s="122">
        <f t="shared" ref="R44:V44" si="18">SUM(R45:R46)</f>
        <v>8830.4680006684885</v>
      </c>
      <c r="S44" s="122">
        <f t="shared" si="18"/>
        <v>8422.6451874446993</v>
      </c>
      <c r="T44" s="122">
        <f t="shared" si="18"/>
        <v>8924.3418165314015</v>
      </c>
      <c r="U44" s="122">
        <f t="shared" si="18"/>
        <v>8752.8367023614137</v>
      </c>
      <c r="V44" s="122">
        <f t="shared" si="18"/>
        <v>9844.0156295761662</v>
      </c>
      <c r="W44" s="122">
        <f t="shared" ref="W44" si="19">SUM(W45:W46)</f>
        <v>9134.3036222522442</v>
      </c>
      <c r="DA44" s="130" t="s">
        <v>2450</v>
      </c>
    </row>
    <row r="45" spans="1:105" ht="12" customHeight="1" x14ac:dyDescent="0.25">
      <c r="A45" s="97" t="s">
        <v>216</v>
      </c>
      <c r="B45" s="98">
        <v>8887.6745559382871</v>
      </c>
      <c r="C45" s="98">
        <v>9607.2650937644521</v>
      </c>
      <c r="D45" s="98">
        <v>9425.6767376878543</v>
      </c>
      <c r="E45" s="98">
        <v>9933.2841420043314</v>
      </c>
      <c r="F45" s="98">
        <v>10172.241894801244</v>
      </c>
      <c r="G45" s="98">
        <v>10820.996678730136</v>
      </c>
      <c r="H45" s="98">
        <v>10590.113726784353</v>
      </c>
      <c r="I45" s="98">
        <v>10215.357499451768</v>
      </c>
      <c r="J45" s="98">
        <v>10987.594622348297</v>
      </c>
      <c r="K45" s="98">
        <v>10221.201533443431</v>
      </c>
      <c r="L45" s="98">
        <v>10790.589754005989</v>
      </c>
      <c r="M45" s="98">
        <v>9526.1740278083053</v>
      </c>
      <c r="N45" s="98">
        <v>8615.9926894343425</v>
      </c>
      <c r="O45" s="98">
        <v>8390.3108871532368</v>
      </c>
      <c r="P45" s="98">
        <v>7339.5420867053599</v>
      </c>
      <c r="Q45" s="98">
        <v>8207.133961936117</v>
      </c>
      <c r="R45" s="98">
        <v>8663.4748942475908</v>
      </c>
      <c r="S45" s="98">
        <v>8265.0214434724203</v>
      </c>
      <c r="T45" s="98">
        <v>8757.1339954571667</v>
      </c>
      <c r="U45" s="98">
        <v>8589.9111865517389</v>
      </c>
      <c r="V45" s="98">
        <v>9660.9687274484186</v>
      </c>
      <c r="W45" s="98">
        <v>8964.794785772614</v>
      </c>
      <c r="DA45" s="63" t="s">
        <v>2451</v>
      </c>
    </row>
    <row r="46" spans="1:105" ht="12" customHeight="1" x14ac:dyDescent="0.25">
      <c r="A46" s="97" t="s">
        <v>53</v>
      </c>
      <c r="B46" s="98">
        <v>218.49566195264518</v>
      </c>
      <c r="C46" s="98">
        <v>227.93501960490278</v>
      </c>
      <c r="D46" s="98">
        <v>219.01595646472992</v>
      </c>
      <c r="E46" s="98">
        <v>224.61689172101043</v>
      </c>
      <c r="F46" s="98">
        <v>225.81208018553926</v>
      </c>
      <c r="G46" s="98">
        <v>235.7698024250785</v>
      </c>
      <c r="H46" s="98">
        <v>226.62529748906198</v>
      </c>
      <c r="I46" s="98">
        <v>216.05226711728849</v>
      </c>
      <c r="J46" s="98">
        <v>232.17793880596386</v>
      </c>
      <c r="K46" s="98">
        <v>214.85897770830351</v>
      </c>
      <c r="L46" s="98">
        <v>224.38655251348678</v>
      </c>
      <c r="M46" s="98">
        <v>193.73218367834406</v>
      </c>
      <c r="N46" s="98">
        <v>174.35212236815963</v>
      </c>
      <c r="O46" s="98">
        <v>166.44148044401462</v>
      </c>
      <c r="P46" s="98">
        <v>142.91195918052324</v>
      </c>
      <c r="Q46" s="98">
        <v>160.27428581229623</v>
      </c>
      <c r="R46" s="98">
        <v>166.99310642089776</v>
      </c>
      <c r="S46" s="98">
        <v>157.62374397227907</v>
      </c>
      <c r="T46" s="98">
        <v>167.2078210742356</v>
      </c>
      <c r="U46" s="98">
        <v>162.92551580967509</v>
      </c>
      <c r="V46" s="98">
        <v>183.0469021277485</v>
      </c>
      <c r="W46" s="98">
        <v>169.50883647962951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1.5757613692406094</v>
      </c>
      <c r="C47" s="122">
        <f t="shared" si="20"/>
        <v>1.4202346329864215</v>
      </c>
      <c r="D47" s="122">
        <f t="shared" si="20"/>
        <v>1.7321209178188453</v>
      </c>
      <c r="E47" s="122">
        <f t="shared" si="20"/>
        <v>1.9550143787725489</v>
      </c>
      <c r="F47" s="122">
        <f t="shared" si="20"/>
        <v>2.2396932588727436</v>
      </c>
      <c r="G47" s="122">
        <f t="shared" si="20"/>
        <v>2.4599722068676018</v>
      </c>
      <c r="H47" s="122">
        <f t="shared" si="20"/>
        <v>3.1033769421540742</v>
      </c>
      <c r="I47" s="122">
        <f t="shared" si="20"/>
        <v>3.5801640960221759</v>
      </c>
      <c r="J47" s="122">
        <f t="shared" si="20"/>
        <v>3.8874737826750838</v>
      </c>
      <c r="K47" s="122">
        <f t="shared" si="20"/>
        <v>4.118592518754431</v>
      </c>
      <c r="L47" s="122">
        <f t="shared" si="20"/>
        <v>4.705185584653492</v>
      </c>
      <c r="M47" s="122">
        <f t="shared" si="20"/>
        <v>4.9062820328321362</v>
      </c>
      <c r="N47" s="122">
        <f t="shared" si="20"/>
        <v>5.6323497623746608</v>
      </c>
      <c r="O47" s="122">
        <f t="shared" si="20"/>
        <v>5.2250751522565952</v>
      </c>
      <c r="P47" s="122">
        <f t="shared" si="20"/>
        <v>5.5429845504159037</v>
      </c>
      <c r="Q47" s="122">
        <f t="shared" si="20"/>
        <v>5.0760446821469927</v>
      </c>
      <c r="R47" s="122">
        <f t="shared" si="20"/>
        <v>5.0117621242860855</v>
      </c>
      <c r="S47" s="122">
        <f t="shared" si="20"/>
        <v>4.9883948060616286</v>
      </c>
      <c r="T47" s="122">
        <f t="shared" si="20"/>
        <v>5.0068613745484525</v>
      </c>
      <c r="U47" s="122">
        <f t="shared" si="20"/>
        <v>5.3428995931896477</v>
      </c>
      <c r="V47" s="122">
        <f t="shared" si="20"/>
        <v>5.5603816721754686</v>
      </c>
      <c r="W47" s="122">
        <f t="shared" si="20"/>
        <v>5.43116389866936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1.5757613692406094</v>
      </c>
      <c r="C48" s="98">
        <f>IF(RES_hhdet_tes!C48=0,0,RES_hhdet_tes!C48*1000*11630/RES_hhdet_num!C43)</f>
        <v>1.4202346329864215</v>
      </c>
      <c r="D48" s="98">
        <f>IF(RES_hhdet_tes!D48=0,0,RES_hhdet_tes!D48*1000*11630/RES_hhdet_num!D43)</f>
        <v>1.7321209178188453</v>
      </c>
      <c r="E48" s="98">
        <f>IF(RES_hhdet_tes!E48=0,0,RES_hhdet_tes!E48*1000*11630/RES_hhdet_num!E43)</f>
        <v>1.9550143787725489</v>
      </c>
      <c r="F48" s="98">
        <f>IF(RES_hhdet_tes!F48=0,0,RES_hhdet_tes!F48*1000*11630/RES_hhdet_num!F43)</f>
        <v>2.2396932588727436</v>
      </c>
      <c r="G48" s="98">
        <f>IF(RES_hhdet_tes!G48=0,0,RES_hhdet_tes!G48*1000*11630/RES_hhdet_num!G43)</f>
        <v>2.4599722068676018</v>
      </c>
      <c r="H48" s="98">
        <f>IF(RES_hhdet_tes!H48=0,0,RES_hhdet_tes!H48*1000*11630/RES_hhdet_num!H43)</f>
        <v>3.1033769421540742</v>
      </c>
      <c r="I48" s="98">
        <f>IF(RES_hhdet_tes!I48=0,0,RES_hhdet_tes!I48*1000*11630/RES_hhdet_num!I43)</f>
        <v>3.5801640960221759</v>
      </c>
      <c r="J48" s="98">
        <f>IF(RES_hhdet_tes!J48=0,0,RES_hhdet_tes!J48*1000*11630/RES_hhdet_num!J43)</f>
        <v>3.8874737826750838</v>
      </c>
      <c r="K48" s="98">
        <f>IF(RES_hhdet_tes!K48=0,0,RES_hhdet_tes!K48*1000*11630/RES_hhdet_num!K43)</f>
        <v>4.118592518754431</v>
      </c>
      <c r="L48" s="98">
        <f>IF(RES_hhdet_tes!L48=0,0,RES_hhdet_tes!L48*1000*11630/RES_hhdet_num!L43)</f>
        <v>4.705185584653492</v>
      </c>
      <c r="M48" s="98">
        <f>IF(RES_hhdet_tes!M48=0,0,RES_hhdet_tes!M48*1000*11630/RES_hhdet_num!M43)</f>
        <v>4.9062820328321362</v>
      </c>
      <c r="N48" s="98">
        <f>IF(RES_hhdet_tes!N48=0,0,RES_hhdet_tes!N48*1000*11630/RES_hhdet_num!N43)</f>
        <v>5.6323497623746608</v>
      </c>
      <c r="O48" s="98">
        <f>IF(RES_hhdet_tes!O48=0,0,RES_hhdet_tes!O48*1000*11630/RES_hhdet_num!O43)</f>
        <v>5.2250751522565952</v>
      </c>
      <c r="P48" s="98">
        <f>IF(RES_hhdet_tes!P48=0,0,RES_hhdet_tes!P48*1000*11630/RES_hhdet_num!P43)</f>
        <v>5.5429845504159037</v>
      </c>
      <c r="Q48" s="98">
        <f>IF(RES_hhdet_tes!Q48=0,0,RES_hhdet_tes!Q48*1000*11630/RES_hhdet_num!Q43)</f>
        <v>5.0760446821469927</v>
      </c>
      <c r="R48" s="98">
        <f>IF(RES_hhdet_tes!R48=0,0,RES_hhdet_tes!R48*1000*11630/RES_hhdet_num!R43)</f>
        <v>5.0117621242860855</v>
      </c>
      <c r="S48" s="98">
        <f>IF(RES_hhdet_tes!S48=0,0,RES_hhdet_tes!S48*1000*11630/RES_hhdet_num!S43)</f>
        <v>4.9883948060616286</v>
      </c>
      <c r="T48" s="98">
        <f>IF(RES_hhdet_tes!T48=0,0,RES_hhdet_tes!T48*1000*11630/RES_hhdet_num!T43)</f>
        <v>5.0068613745484525</v>
      </c>
      <c r="U48" s="98">
        <f>IF(RES_hhdet_tes!U48=0,0,RES_hhdet_tes!U48*1000*11630/RES_hhdet_num!U43)</f>
        <v>5.3428995931896477</v>
      </c>
      <c r="V48" s="98">
        <f>IF(RES_hhdet_tes!V48=0,0,RES_hhdet_tes!V48*1000*11630/RES_hhdet_num!V43)</f>
        <v>5.5603816721754686</v>
      </c>
      <c r="W48" s="98">
        <f>IF(RES_hhdet_tes!W48=0,0,RES_hhdet_tes!W48*1000*11630/RES_hhdet_num!W43)</f>
        <v>5.43116389866936</v>
      </c>
      <c r="DA48" s="63" t="s">
        <v>2454</v>
      </c>
    </row>
    <row r="49" spans="1:105" ht="12" customHeight="1" x14ac:dyDescent="0.25">
      <c r="A49" s="121" t="s">
        <v>55</v>
      </c>
      <c r="B49" s="122">
        <v>1954.7625607589036</v>
      </c>
      <c r="C49" s="122">
        <v>1922.1790018824129</v>
      </c>
      <c r="D49" s="122">
        <v>1911.5150544828844</v>
      </c>
      <c r="E49" s="122">
        <v>1810.2987936750392</v>
      </c>
      <c r="F49" s="122">
        <v>1825.0775145191446</v>
      </c>
      <c r="G49" s="122">
        <v>1760.3665843129231</v>
      </c>
      <c r="H49" s="122">
        <v>1693.0175790270735</v>
      </c>
      <c r="I49" s="122">
        <v>1729.0720617424811</v>
      </c>
      <c r="J49" s="122">
        <v>1801.0012645909158</v>
      </c>
      <c r="K49" s="122">
        <v>1842.161985237814</v>
      </c>
      <c r="L49" s="122">
        <v>1821.8367421589746</v>
      </c>
      <c r="M49" s="122">
        <v>1939.0327453317805</v>
      </c>
      <c r="N49" s="122">
        <v>1985.0943851104209</v>
      </c>
      <c r="O49" s="122">
        <v>1908.8847478079772</v>
      </c>
      <c r="P49" s="122">
        <v>1847.0075486328526</v>
      </c>
      <c r="Q49" s="122">
        <v>1936.1817522941826</v>
      </c>
      <c r="R49" s="122">
        <v>2046.4345610699161</v>
      </c>
      <c r="S49" s="122">
        <v>2118.7421020457941</v>
      </c>
      <c r="T49" s="122">
        <v>2127.1996845793719</v>
      </c>
      <c r="U49" s="122">
        <v>2144.047206103181</v>
      </c>
      <c r="V49" s="122">
        <v>2356.7865441857448</v>
      </c>
      <c r="W49" s="122">
        <v>2186.2302187513128</v>
      </c>
      <c r="DA49" s="130" t="s">
        <v>2455</v>
      </c>
    </row>
    <row r="50" spans="1:105" ht="12" customHeight="1" x14ac:dyDescent="0.25">
      <c r="A50" s="97" t="s">
        <v>138</v>
      </c>
      <c r="B50" s="98">
        <v>1952.7887383084581</v>
      </c>
      <c r="C50" s="98">
        <v>1922.0358512076823</v>
      </c>
      <c r="D50" s="98">
        <v>1917.8071710265331</v>
      </c>
      <c r="E50" s="98">
        <v>1814.9475896869801</v>
      </c>
      <c r="F50" s="98">
        <v>1825.8054807835456</v>
      </c>
      <c r="G50" s="98">
        <v>1765.9009621629104</v>
      </c>
      <c r="H50" s="98">
        <v>1687.5401930952989</v>
      </c>
      <c r="I50" s="98">
        <v>1729.1365813821267</v>
      </c>
      <c r="J50" s="98">
        <v>1799.749928803479</v>
      </c>
      <c r="K50" s="98">
        <v>1846.8278866114042</v>
      </c>
      <c r="L50" s="98">
        <v>1818.156320377858</v>
      </c>
      <c r="M50" s="98">
        <v>1941.4590640529175</v>
      </c>
      <c r="N50" s="98">
        <v>1988.0060889875772</v>
      </c>
      <c r="O50" s="98">
        <v>1908.1784400734443</v>
      </c>
      <c r="P50" s="98">
        <v>1844.6907864468294</v>
      </c>
      <c r="Q50" s="98">
        <v>1936.0471469406461</v>
      </c>
      <c r="R50" s="98">
        <v>2047.9111562457813</v>
      </c>
      <c r="S50" s="98">
        <v>2120.7023016408962</v>
      </c>
      <c r="T50" s="98">
        <v>2127.3712093686418</v>
      </c>
      <c r="U50" s="98">
        <v>2144.520927003718</v>
      </c>
      <c r="V50" s="98">
        <v>2358.8343704862618</v>
      </c>
      <c r="W50" s="98">
        <v>2184.8907435532988</v>
      </c>
      <c r="DA50" s="63" t="s">
        <v>2456</v>
      </c>
    </row>
    <row r="51" spans="1:105" ht="12" customHeight="1" x14ac:dyDescent="0.25">
      <c r="A51" s="97" t="s">
        <v>137</v>
      </c>
      <c r="B51" s="98">
        <v>1952.7887383084585</v>
      </c>
      <c r="C51" s="98">
        <v>1922.0123625281578</v>
      </c>
      <c r="D51" s="98">
        <v>1917.0622985955172</v>
      </c>
      <c r="E51" s="98">
        <v>1813.7523840196509</v>
      </c>
      <c r="F51" s="98">
        <v>1824.1483216585102</v>
      </c>
      <c r="G51" s="98">
        <v>1762.7184113688952</v>
      </c>
      <c r="H51" s="98">
        <v>1684.2973021720848</v>
      </c>
      <c r="I51" s="98">
        <v>1722.6517329730732</v>
      </c>
      <c r="J51" s="98">
        <v>1791.3250608681201</v>
      </c>
      <c r="K51" s="98">
        <v>1838.1904578876809</v>
      </c>
      <c r="L51" s="98">
        <v>1810.6570102913934</v>
      </c>
      <c r="M51" s="98">
        <v>1934.9122633143829</v>
      </c>
      <c r="N51" s="98">
        <v>1982.7147271200777</v>
      </c>
      <c r="O51" s="98">
        <v>1904.449452511539</v>
      </c>
      <c r="P51" s="98">
        <v>1841.7315990503703</v>
      </c>
      <c r="Q51" s="98">
        <v>1931.945046649804</v>
      </c>
      <c r="R51" s="98">
        <v>2044.4897878915492</v>
      </c>
      <c r="S51" s="98">
        <v>2119.1144031845633</v>
      </c>
      <c r="T51" s="98">
        <v>2128.1318855224526</v>
      </c>
      <c r="U51" s="98">
        <v>2146.4485976014644</v>
      </c>
      <c r="V51" s="98">
        <v>2360.7161074712344</v>
      </c>
      <c r="W51" s="98">
        <v>2189.9635276115218</v>
      </c>
      <c r="DA51" s="63" t="s">
        <v>2457</v>
      </c>
    </row>
    <row r="52" spans="1:105" ht="12" customHeight="1" x14ac:dyDescent="0.25">
      <c r="A52" s="100" t="s">
        <v>216</v>
      </c>
      <c r="B52" s="101">
        <v>1523.6400388391939</v>
      </c>
      <c r="C52" s="101">
        <v>1501.6205793090057</v>
      </c>
      <c r="D52" s="101">
        <v>1490.1516051818517</v>
      </c>
      <c r="E52" s="101">
        <v>1410.5149616590979</v>
      </c>
      <c r="F52" s="101">
        <v>1420.2395045021676</v>
      </c>
      <c r="G52" s="101">
        <v>1369.5215883396149</v>
      </c>
      <c r="H52" s="101">
        <v>1318.9005501409576</v>
      </c>
      <c r="I52" s="101">
        <v>1345.1473537185855</v>
      </c>
      <c r="J52" s="101">
        <v>1388.464232770825</v>
      </c>
      <c r="K52" s="101">
        <v>1423.4160745462048</v>
      </c>
      <c r="L52" s="101">
        <v>1405.7936052204923</v>
      </c>
      <c r="M52" s="101">
        <v>1508.6477473794341</v>
      </c>
      <c r="N52" s="101">
        <v>1541.9204740089947</v>
      </c>
      <c r="O52" s="101">
        <v>1479.3732354291906</v>
      </c>
      <c r="P52" s="101">
        <v>1429.1969765991016</v>
      </c>
      <c r="Q52" s="101">
        <v>1494.9325999380044</v>
      </c>
      <c r="R52" s="101">
        <v>1575.2695653082212</v>
      </c>
      <c r="S52" s="101">
        <v>1630.4552663012389</v>
      </c>
      <c r="T52" s="101">
        <v>1630.3919490085173</v>
      </c>
      <c r="U52" s="101">
        <v>1639.5791871606009</v>
      </c>
      <c r="V52" s="101">
        <v>1823.8227457238731</v>
      </c>
      <c r="W52" s="101">
        <v>1696.2616949685901</v>
      </c>
      <c r="DA52" s="131" t="s">
        <v>2458</v>
      </c>
    </row>
    <row r="53" spans="1:105" ht="12" customHeight="1" x14ac:dyDescent="0.25">
      <c r="A53" s="103" t="s">
        <v>52</v>
      </c>
      <c r="B53" s="104">
        <v>429.14869946926427</v>
      </c>
      <c r="C53" s="104">
        <v>420.39178321915188</v>
      </c>
      <c r="D53" s="104">
        <v>426.91069341366597</v>
      </c>
      <c r="E53" s="104">
        <v>403.23742236055296</v>
      </c>
      <c r="F53" s="104">
        <v>403.90881715634242</v>
      </c>
      <c r="G53" s="104">
        <v>393.19682302927998</v>
      </c>
      <c r="H53" s="104">
        <v>365.39675203112728</v>
      </c>
      <c r="I53" s="104">
        <v>377.50437925448779</v>
      </c>
      <c r="J53" s="104">
        <v>402.86082809729561</v>
      </c>
      <c r="K53" s="104">
        <v>414.77438334147627</v>
      </c>
      <c r="L53" s="104">
        <v>404.86340507090114</v>
      </c>
      <c r="M53" s="104">
        <v>426.26451593494937</v>
      </c>
      <c r="N53" s="104">
        <v>440.79425311108287</v>
      </c>
      <c r="O53" s="104">
        <v>425.07621708234802</v>
      </c>
      <c r="P53" s="104">
        <v>412.534622451269</v>
      </c>
      <c r="Q53" s="104">
        <v>437.01244671179978</v>
      </c>
      <c r="R53" s="104">
        <v>469.22022258332788</v>
      </c>
      <c r="S53" s="104">
        <v>488.65913688332472</v>
      </c>
      <c r="T53" s="104">
        <v>497.73993651393533</v>
      </c>
      <c r="U53" s="104">
        <v>506.86941044086342</v>
      </c>
      <c r="V53" s="104">
        <v>536.89336174736172</v>
      </c>
      <c r="W53" s="104">
        <v>493.70183264293183</v>
      </c>
      <c r="DA53" s="132" t="s">
        <v>2459</v>
      </c>
    </row>
    <row r="54" spans="1:105" ht="12" customHeight="1" x14ac:dyDescent="0.25">
      <c r="A54" s="106" t="s">
        <v>122</v>
      </c>
      <c r="B54" s="101">
        <v>1967.6278400531032</v>
      </c>
      <c r="C54" s="101">
        <v>1923.1363935059248</v>
      </c>
      <c r="D54" s="101">
        <v>1868.8000421768027</v>
      </c>
      <c r="E54" s="101">
        <v>1778.3279982746251</v>
      </c>
      <c r="F54" s="101">
        <v>1820.1264527936589</v>
      </c>
      <c r="G54" s="101">
        <v>1721.7491610269547</v>
      </c>
      <c r="H54" s="101">
        <v>1730.8826842575065</v>
      </c>
      <c r="I54" s="101">
        <v>1729.2859006088615</v>
      </c>
      <c r="J54" s="101">
        <v>1812.2772643082003</v>
      </c>
      <c r="K54" s="101">
        <v>1812.1802366237812</v>
      </c>
      <c r="L54" s="101">
        <v>1857.0833168775303</v>
      </c>
      <c r="M54" s="101">
        <v>1919.5548964522307</v>
      </c>
      <c r="N54" s="101">
        <v>1940.5305084636104</v>
      </c>
      <c r="O54" s="101">
        <v>1927.5801670606397</v>
      </c>
      <c r="P54" s="101">
        <v>1931.6477529795391</v>
      </c>
      <c r="Q54" s="101">
        <v>1947.4980279237893</v>
      </c>
      <c r="R54" s="101">
        <v>1990.3513010515619</v>
      </c>
      <c r="S54" s="101">
        <v>2036.2063340601433</v>
      </c>
      <c r="T54" s="101">
        <v>2114.8628251219652</v>
      </c>
      <c r="U54" s="101">
        <v>2119.4074423784064</v>
      </c>
      <c r="V54" s="101">
        <v>2258.7636961817375</v>
      </c>
      <c r="W54" s="101">
        <v>2242.6922943722238</v>
      </c>
      <c r="DA54" s="131" t="s">
        <v>2460</v>
      </c>
    </row>
    <row r="55" spans="1:105" ht="12" customHeight="1" x14ac:dyDescent="0.25">
      <c r="A55" s="107" t="s">
        <v>121</v>
      </c>
      <c r="B55" s="104">
        <v>1967.627840053103</v>
      </c>
      <c r="C55" s="104">
        <v>1923.0862591457255</v>
      </c>
      <c r="D55" s="104">
        <v>1868.0129298982934</v>
      </c>
      <c r="E55" s="104">
        <v>1777.1804467933837</v>
      </c>
      <c r="F55" s="104">
        <v>1818.8575613205126</v>
      </c>
      <c r="G55" s="104">
        <v>1719.5036003196378</v>
      </c>
      <c r="H55" s="104">
        <v>1728.9209928749096</v>
      </c>
      <c r="I55" s="104">
        <v>1724.0322100820167</v>
      </c>
      <c r="J55" s="104">
        <v>1803.1134446928199</v>
      </c>
      <c r="K55" s="104">
        <v>1801.94791789995</v>
      </c>
      <c r="L55" s="104">
        <v>1846.9130705785171</v>
      </c>
      <c r="M55" s="104">
        <v>1910.8011105335079</v>
      </c>
      <c r="N55" s="104">
        <v>1936.5601708590486</v>
      </c>
      <c r="O55" s="104">
        <v>1928.6872286411838</v>
      </c>
      <c r="P55" s="104">
        <v>1932.3529686316331</v>
      </c>
      <c r="Q55" s="104">
        <v>1942.3733069192479</v>
      </c>
      <c r="R55" s="104">
        <v>1991.3197306132722</v>
      </c>
      <c r="S55" s="104">
        <v>2045.1667798716048</v>
      </c>
      <c r="T55" s="104">
        <v>2121.0505541092903</v>
      </c>
      <c r="U55" s="104">
        <v>2124.9641493502741</v>
      </c>
      <c r="V55" s="104">
        <v>2264.1392266318817</v>
      </c>
      <c r="W55" s="104">
        <v>2249.2310296522974</v>
      </c>
      <c r="DA55" s="132" t="s">
        <v>2461</v>
      </c>
    </row>
    <row r="56" spans="1:105" ht="12" customHeight="1" x14ac:dyDescent="0.25">
      <c r="A56" s="108" t="s">
        <v>53</v>
      </c>
      <c r="B56" s="98">
        <v>1535.2187471773811</v>
      </c>
      <c r="C56" s="98">
        <v>1502.4586697211794</v>
      </c>
      <c r="D56" s="98">
        <v>1452.0137047635503</v>
      </c>
      <c r="E56" s="98">
        <v>1382.066718974216</v>
      </c>
      <c r="F56" s="98">
        <v>1416.1176077744915</v>
      </c>
      <c r="G56" s="98">
        <v>1335.9295868666291</v>
      </c>
      <c r="H56" s="98">
        <v>1353.8880488579011</v>
      </c>
      <c r="I56" s="98">
        <v>1346.2476013790576</v>
      </c>
      <c r="J56" s="98">
        <v>1397.4741084448588</v>
      </c>
      <c r="K56" s="98">
        <v>1395.2093183452712</v>
      </c>
      <c r="L56" s="98">
        <v>1433.8721099119396</v>
      </c>
      <c r="M56" s="98">
        <v>1489.9311469472566</v>
      </c>
      <c r="N56" s="98">
        <v>1505.7501358436266</v>
      </c>
      <c r="O56" s="98">
        <v>1498.2618477346766</v>
      </c>
      <c r="P56" s="98">
        <v>1500.0714603733527</v>
      </c>
      <c r="Q56" s="98">
        <v>1503.1847845094985</v>
      </c>
      <c r="R56" s="98">
        <v>1534.1178158976813</v>
      </c>
      <c r="S56" s="98">
        <v>1573.2318995217313</v>
      </c>
      <c r="T56" s="98">
        <v>1625.036540933123</v>
      </c>
      <c r="U56" s="98">
        <v>1623.0741857577325</v>
      </c>
      <c r="V56" s="98">
        <v>1748.764475983287</v>
      </c>
      <c r="W56" s="98">
        <v>1742.551545708149</v>
      </c>
      <c r="DA56" s="63" t="s">
        <v>2462</v>
      </c>
    </row>
    <row r="57" spans="1:105" ht="12" customHeight="1" x14ac:dyDescent="0.25">
      <c r="A57" s="108" t="s">
        <v>52</v>
      </c>
      <c r="B57" s="98">
        <v>432.40909287572191</v>
      </c>
      <c r="C57" s="98">
        <v>420.62758942454604</v>
      </c>
      <c r="D57" s="98">
        <v>415.99922513474303</v>
      </c>
      <c r="E57" s="98">
        <v>395.11372781916782</v>
      </c>
      <c r="F57" s="98">
        <v>402.73995354602096</v>
      </c>
      <c r="G57" s="98">
        <v>383.57401345300872</v>
      </c>
      <c r="H57" s="98">
        <v>375.03294401700845</v>
      </c>
      <c r="I57" s="98">
        <v>377.78460870295879</v>
      </c>
      <c r="J57" s="98">
        <v>405.63933624796107</v>
      </c>
      <c r="K57" s="98">
        <v>406.7385995546785</v>
      </c>
      <c r="L57" s="98">
        <v>413.04096066657746</v>
      </c>
      <c r="M57" s="98">
        <v>420.86996358625134</v>
      </c>
      <c r="N57" s="98">
        <v>430.81003501542233</v>
      </c>
      <c r="O57" s="98">
        <v>430.42538090650697</v>
      </c>
      <c r="P57" s="98">
        <v>432.2815082582805</v>
      </c>
      <c r="Q57" s="98">
        <v>439.18852240974917</v>
      </c>
      <c r="R57" s="98">
        <v>457.20191471559065</v>
      </c>
      <c r="S57" s="98">
        <v>471.93488034987399</v>
      </c>
      <c r="T57" s="98">
        <v>496.01401317616757</v>
      </c>
      <c r="U57" s="98">
        <v>501.88996359254179</v>
      </c>
      <c r="V57" s="98">
        <v>515.37475064859495</v>
      </c>
      <c r="W57" s="98">
        <v>506.67948394414844</v>
      </c>
      <c r="DA57" s="63" t="s">
        <v>2463</v>
      </c>
    </row>
    <row r="58" spans="1:105" ht="12" customHeight="1" x14ac:dyDescent="0.25">
      <c r="A58" s="121" t="s">
        <v>54</v>
      </c>
      <c r="B58" s="122">
        <v>354.63193875055049</v>
      </c>
      <c r="C58" s="122">
        <v>346.88540826618748</v>
      </c>
      <c r="D58" s="122">
        <v>344.53014178877049</v>
      </c>
      <c r="E58" s="122">
        <v>343.67794805355402</v>
      </c>
      <c r="F58" s="122">
        <v>341.54417197956832</v>
      </c>
      <c r="G58" s="122">
        <v>332.10223330251375</v>
      </c>
      <c r="H58" s="122">
        <v>324.2385353369088</v>
      </c>
      <c r="I58" s="122">
        <v>327.68830635354578</v>
      </c>
      <c r="J58" s="122">
        <v>316.22918453401445</v>
      </c>
      <c r="K58" s="122">
        <v>314.6412453223391</v>
      </c>
      <c r="L58" s="122">
        <v>308.33472934162478</v>
      </c>
      <c r="M58" s="122">
        <v>313.45452131979999</v>
      </c>
      <c r="N58" s="122">
        <v>317.10712928022508</v>
      </c>
      <c r="O58" s="122">
        <v>303.93474973053117</v>
      </c>
      <c r="P58" s="122">
        <v>312.92220181620945</v>
      </c>
      <c r="Q58" s="122">
        <v>318.26935885946438</v>
      </c>
      <c r="R58" s="122">
        <v>321.00766135565323</v>
      </c>
      <c r="S58" s="122">
        <v>320.98283897351973</v>
      </c>
      <c r="T58" s="122">
        <v>323.46680936583579</v>
      </c>
      <c r="U58" s="122">
        <v>321.42139432543604</v>
      </c>
      <c r="V58" s="122">
        <v>339.07942779679661</v>
      </c>
      <c r="W58" s="122">
        <v>340.49328634840788</v>
      </c>
      <c r="DA58" s="130" t="s">
        <v>2464</v>
      </c>
    </row>
    <row r="59" spans="1:105" ht="12" customHeight="1" x14ac:dyDescent="0.25">
      <c r="A59" s="97" t="s">
        <v>50</v>
      </c>
      <c r="B59" s="98">
        <v>353.31680801833272</v>
      </c>
      <c r="C59" s="98">
        <v>346.74779387736845</v>
      </c>
      <c r="D59" s="98">
        <v>343.9560775893741</v>
      </c>
      <c r="E59" s="98">
        <v>343.7048524231638</v>
      </c>
      <c r="F59" s="98">
        <v>334.26708422547472</v>
      </c>
      <c r="G59" s="98">
        <v>335.85593289455142</v>
      </c>
      <c r="H59" s="98">
        <v>325.41191096985915</v>
      </c>
      <c r="I59" s="98">
        <v>327.09491836621555</v>
      </c>
      <c r="J59" s="98">
        <v>319.52903050388881</v>
      </c>
      <c r="K59" s="98">
        <v>307.70888941131346</v>
      </c>
      <c r="L59" s="98">
        <v>312.04481333937065</v>
      </c>
      <c r="M59" s="98">
        <v>313.81623820503813</v>
      </c>
      <c r="N59" s="98">
        <v>313.82977497090144</v>
      </c>
      <c r="O59" s="98">
        <v>317.16100949360617</v>
      </c>
      <c r="P59" s="98">
        <v>303.45695203218014</v>
      </c>
      <c r="Q59" s="98">
        <v>285.56401923584815</v>
      </c>
      <c r="R59" s="98">
        <v>335.72340079227752</v>
      </c>
      <c r="S59" s="98">
        <v>329.9821113429395</v>
      </c>
      <c r="T59" s="98">
        <v>347.10061538360395</v>
      </c>
      <c r="U59" s="98">
        <v>332.17172538823382</v>
      </c>
      <c r="V59" s="98">
        <v>369.60012240724484</v>
      </c>
      <c r="W59" s="98">
        <v>324.06429212460489</v>
      </c>
      <c r="DA59" s="63" t="s">
        <v>2465</v>
      </c>
    </row>
    <row r="60" spans="1:105" ht="12" customHeight="1" x14ac:dyDescent="0.25">
      <c r="A60" s="109" t="s">
        <v>120</v>
      </c>
      <c r="B60" s="33">
        <v>354.65168928849693</v>
      </c>
      <c r="C60" s="33">
        <v>346.88743367708548</v>
      </c>
      <c r="D60" s="33">
        <v>344.53848807882446</v>
      </c>
      <c r="E60" s="33">
        <v>343.67755823988779</v>
      </c>
      <c r="F60" s="33">
        <v>341.65044634876915</v>
      </c>
      <c r="G60" s="33">
        <v>332.04738619310314</v>
      </c>
      <c r="H60" s="33">
        <v>324.22123051345181</v>
      </c>
      <c r="I60" s="33">
        <v>327.69690280831895</v>
      </c>
      <c r="J60" s="33">
        <v>316.18249091784116</v>
      </c>
      <c r="K60" s="33">
        <v>314.73669077055877</v>
      </c>
      <c r="L60" s="33">
        <v>308.28258474622652</v>
      </c>
      <c r="M60" s="33">
        <v>313.44929764272752</v>
      </c>
      <c r="N60" s="33">
        <v>317.15555968242211</v>
      </c>
      <c r="O60" s="33">
        <v>303.73465742266933</v>
      </c>
      <c r="P60" s="33">
        <v>313.06854308758562</v>
      </c>
      <c r="Q60" s="33">
        <v>318.80411671876709</v>
      </c>
      <c r="R60" s="33">
        <v>320.73362183236276</v>
      </c>
      <c r="S60" s="33">
        <v>320.80409087728884</v>
      </c>
      <c r="T60" s="33">
        <v>323.00423359858098</v>
      </c>
      <c r="U60" s="33">
        <v>321.21420530896614</v>
      </c>
      <c r="V60" s="33">
        <v>338.51313779728082</v>
      </c>
      <c r="W60" s="33">
        <v>340.79146975849272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11269.001586575616</v>
      </c>
      <c r="C62" s="117">
        <f t="shared" si="21"/>
        <v>12126.690313641673</v>
      </c>
      <c r="D62" s="117">
        <f t="shared" si="21"/>
        <v>11417.800865708909</v>
      </c>
      <c r="E62" s="117">
        <f t="shared" si="21"/>
        <v>12255.889307480204</v>
      </c>
      <c r="F62" s="117">
        <f t="shared" si="21"/>
        <v>13038.093798076126</v>
      </c>
      <c r="G62" s="117">
        <f t="shared" si="21"/>
        <v>12881.987950474544</v>
      </c>
      <c r="H62" s="117">
        <f t="shared" si="21"/>
        <v>13134.503136867837</v>
      </c>
      <c r="I62" s="117">
        <f t="shared" si="21"/>
        <v>12226.282822298379</v>
      </c>
      <c r="J62" s="117">
        <f t="shared" si="21"/>
        <v>13452.799156326737</v>
      </c>
      <c r="K62" s="117">
        <f t="shared" si="21"/>
        <v>12589.60612544562</v>
      </c>
      <c r="L62" s="117">
        <f t="shared" si="21"/>
        <v>13774.480946882048</v>
      </c>
      <c r="M62" s="117">
        <f t="shared" si="21"/>
        <v>11043.360691942002</v>
      </c>
      <c r="N62" s="117">
        <f t="shared" si="21"/>
        <v>11340.039401954562</v>
      </c>
      <c r="O62" s="117">
        <f t="shared" si="21"/>
        <v>11361.44900920836</v>
      </c>
      <c r="P62" s="117">
        <f t="shared" si="21"/>
        <v>10024.894262480037</v>
      </c>
      <c r="Q62" s="117">
        <f t="shared" si="21"/>
        <v>10554.398667018842</v>
      </c>
      <c r="R62" s="117">
        <f t="shared" ref="R62:V62" si="22">R63+R66+R68+R77</f>
        <v>10853.683867343379</v>
      </c>
      <c r="S62" s="117">
        <f t="shared" si="22"/>
        <v>10716.052112781199</v>
      </c>
      <c r="T62" s="117">
        <f t="shared" si="22"/>
        <v>11693.763888235821</v>
      </c>
      <c r="U62" s="117">
        <f t="shared" si="22"/>
        <v>11559.084419465127</v>
      </c>
      <c r="V62" s="117">
        <f t="shared" si="22"/>
        <v>11891.922005600154</v>
      </c>
      <c r="W62" s="117">
        <f t="shared" ref="W62" si="23">W63+W66+W68+W77</f>
        <v>12105.940862959455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8993.8140037304311</v>
      </c>
      <c r="C63" s="122">
        <f t="shared" si="24"/>
        <v>9851.716603081828</v>
      </c>
      <c r="D63" s="122">
        <f t="shared" si="24"/>
        <v>9241.2069250597542</v>
      </c>
      <c r="E63" s="122">
        <f t="shared" si="24"/>
        <v>10104.037390982419</v>
      </c>
      <c r="F63" s="122">
        <f t="shared" si="24"/>
        <v>10794.269431835453</v>
      </c>
      <c r="G63" s="122">
        <f t="shared" si="24"/>
        <v>10821.474912773052</v>
      </c>
      <c r="H63" s="122">
        <f t="shared" si="24"/>
        <v>11078.759104722887</v>
      </c>
      <c r="I63" s="122">
        <f t="shared" si="24"/>
        <v>10208.860380751947</v>
      </c>
      <c r="J63" s="122">
        <f t="shared" si="24"/>
        <v>11318.907855960386</v>
      </c>
      <c r="K63" s="122">
        <f t="shared" si="24"/>
        <v>10449.538590003247</v>
      </c>
      <c r="L63" s="122">
        <f t="shared" si="24"/>
        <v>11523.831475773834</v>
      </c>
      <c r="M63" s="122">
        <f t="shared" si="24"/>
        <v>8927.4799088330437</v>
      </c>
      <c r="N63" s="122">
        <f t="shared" si="24"/>
        <v>9020.3533607748741</v>
      </c>
      <c r="O63" s="122">
        <f t="shared" si="24"/>
        <v>9052.492400461495</v>
      </c>
      <c r="P63" s="122">
        <f t="shared" si="24"/>
        <v>7788.250703331094</v>
      </c>
      <c r="Q63" s="122">
        <f t="shared" si="24"/>
        <v>8309.7729326413755</v>
      </c>
      <c r="R63" s="122">
        <f t="shared" ref="R63:V63" si="25">SUM(R64:R65)</f>
        <v>8548.4120032112496</v>
      </c>
      <c r="S63" s="122">
        <f t="shared" si="25"/>
        <v>8298.7571556699113</v>
      </c>
      <c r="T63" s="122">
        <f t="shared" si="25"/>
        <v>9174.4569646755554</v>
      </c>
      <c r="U63" s="122">
        <f t="shared" si="25"/>
        <v>9018.918708659774</v>
      </c>
      <c r="V63" s="122">
        <f t="shared" si="25"/>
        <v>9317.5029647983247</v>
      </c>
      <c r="W63" s="122">
        <f t="shared" ref="W63" si="26">SUM(W64:W65)</f>
        <v>9489.4481756843907</v>
      </c>
      <c r="DA63" s="130" t="s">
        <v>2468</v>
      </c>
    </row>
    <row r="64" spans="1:105" ht="12" customHeight="1" x14ac:dyDescent="0.25">
      <c r="A64" s="97" t="s">
        <v>217</v>
      </c>
      <c r="B64" s="98">
        <v>8778.0142440945747</v>
      </c>
      <c r="C64" s="98">
        <v>9623.3988066789934</v>
      </c>
      <c r="D64" s="98">
        <v>9031.3535022744381</v>
      </c>
      <c r="E64" s="98">
        <v>9880.6115606794629</v>
      </c>
      <c r="F64" s="98">
        <v>10559.852834234647</v>
      </c>
      <c r="G64" s="98">
        <v>10590.722368032153</v>
      </c>
      <c r="H64" s="98">
        <v>10846.644132522555</v>
      </c>
      <c r="I64" s="98">
        <v>9997.4174905479722</v>
      </c>
      <c r="J64" s="98">
        <v>11084.678447012264</v>
      </c>
      <c r="K64" s="98">
        <v>10234.402123846077</v>
      </c>
      <c r="L64" s="98">
        <v>11289.079012887025</v>
      </c>
      <c r="M64" s="98">
        <v>8749.5419596541869</v>
      </c>
      <c r="N64" s="98">
        <v>8841.4391331042789</v>
      </c>
      <c r="O64" s="98">
        <v>8876.4080436736767</v>
      </c>
      <c r="P64" s="98">
        <v>7639.4981470472212</v>
      </c>
      <c r="Q64" s="98">
        <v>8150.6026277384399</v>
      </c>
      <c r="R64" s="98">
        <v>8386.7528617847856</v>
      </c>
      <c r="S64" s="98">
        <v>8143.4518870657757</v>
      </c>
      <c r="T64" s="98">
        <v>9002.5629482718923</v>
      </c>
      <c r="U64" s="98">
        <v>8851.0403358966341</v>
      </c>
      <c r="V64" s="98">
        <v>9144.2464282942401</v>
      </c>
      <c r="W64" s="98">
        <v>9313.3487831510174</v>
      </c>
      <c r="DA64" s="63" t="s">
        <v>2469</v>
      </c>
    </row>
    <row r="65" spans="1:105" ht="12" customHeight="1" x14ac:dyDescent="0.25">
      <c r="A65" s="97" t="s">
        <v>53</v>
      </c>
      <c r="B65" s="98">
        <v>215.79975963585565</v>
      </c>
      <c r="C65" s="98">
        <v>228.31779640283489</v>
      </c>
      <c r="D65" s="98">
        <v>209.85342278531573</v>
      </c>
      <c r="E65" s="98">
        <v>223.42583030295589</v>
      </c>
      <c r="F65" s="98">
        <v>234.41659760080657</v>
      </c>
      <c r="G65" s="98">
        <v>230.75254474089931</v>
      </c>
      <c r="H65" s="98">
        <v>232.1149722003326</v>
      </c>
      <c r="I65" s="98">
        <v>211.44289020397392</v>
      </c>
      <c r="J65" s="98">
        <v>234.22940894812166</v>
      </c>
      <c r="K65" s="98">
        <v>215.13646615716905</v>
      </c>
      <c r="L65" s="98">
        <v>234.75246288680947</v>
      </c>
      <c r="M65" s="98">
        <v>177.93794917885717</v>
      </c>
      <c r="N65" s="98">
        <v>178.91422767059436</v>
      </c>
      <c r="O65" s="98">
        <v>176.08435678781811</v>
      </c>
      <c r="P65" s="98">
        <v>148.75255628387313</v>
      </c>
      <c r="Q65" s="98">
        <v>159.17030490293473</v>
      </c>
      <c r="R65" s="98">
        <v>161.65914142646477</v>
      </c>
      <c r="S65" s="98">
        <v>155.3052686041363</v>
      </c>
      <c r="T65" s="98">
        <v>171.8940164036631</v>
      </c>
      <c r="U65" s="98">
        <v>167.87837276314019</v>
      </c>
      <c r="V65" s="98">
        <v>173.25653650408489</v>
      </c>
      <c r="W65" s="98">
        <v>176.09939253337274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1.5759135455058342</v>
      </c>
      <c r="C66" s="122">
        <f t="shared" si="27"/>
        <v>1.457284436404735</v>
      </c>
      <c r="D66" s="122">
        <f t="shared" si="27"/>
        <v>1.7602265499335294</v>
      </c>
      <c r="E66" s="122">
        <f t="shared" si="27"/>
        <v>1.9330301562575172</v>
      </c>
      <c r="F66" s="122">
        <f t="shared" si="27"/>
        <v>2.2648618109772012</v>
      </c>
      <c r="G66" s="122">
        <f t="shared" si="27"/>
        <v>2.6377517719683587</v>
      </c>
      <c r="H66" s="122">
        <f t="shared" si="27"/>
        <v>3.3760313280893004</v>
      </c>
      <c r="I66" s="122">
        <f t="shared" si="27"/>
        <v>3.828076768550428</v>
      </c>
      <c r="J66" s="122">
        <f t="shared" si="27"/>
        <v>4.0907775844998939</v>
      </c>
      <c r="K66" s="122">
        <f t="shared" si="27"/>
        <v>4.2513324764348894</v>
      </c>
      <c r="L66" s="122">
        <f t="shared" si="27"/>
        <v>4.5258621827526753</v>
      </c>
      <c r="M66" s="122">
        <f t="shared" si="27"/>
        <v>4.4370308718113156</v>
      </c>
      <c r="N66" s="122">
        <f t="shared" si="27"/>
        <v>5.122024581461786</v>
      </c>
      <c r="O66" s="122">
        <f t="shared" si="27"/>
        <v>5.0729803255732051</v>
      </c>
      <c r="P66" s="122">
        <f t="shared" si="27"/>
        <v>6.0400382087824322</v>
      </c>
      <c r="Q66" s="122">
        <f t="shared" si="27"/>
        <v>6.3454153964200968</v>
      </c>
      <c r="R66" s="122">
        <f t="shared" si="27"/>
        <v>6.5582079692959505</v>
      </c>
      <c r="S66" s="122">
        <f t="shared" si="27"/>
        <v>6.3258668150805502</v>
      </c>
      <c r="T66" s="122">
        <f t="shared" si="27"/>
        <v>6.0380460649495706</v>
      </c>
      <c r="U66" s="122">
        <f t="shared" si="27"/>
        <v>5.9042362511017794</v>
      </c>
      <c r="V66" s="122">
        <f t="shared" si="27"/>
        <v>5.7055797377247206</v>
      </c>
      <c r="W66" s="122">
        <f t="shared" si="27"/>
        <v>4.9508591886451327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1.5759135455058342</v>
      </c>
      <c r="C67" s="98">
        <f>IF(RES_hhdet_tes!C67=0,0,RES_hhdet_tes!C67*1000*11630/RES_hhdet_num!C62)</f>
        <v>1.457284436404735</v>
      </c>
      <c r="D67" s="98">
        <f>IF(RES_hhdet_tes!D67=0,0,RES_hhdet_tes!D67*1000*11630/RES_hhdet_num!D62)</f>
        <v>1.7602265499335294</v>
      </c>
      <c r="E67" s="98">
        <f>IF(RES_hhdet_tes!E67=0,0,RES_hhdet_tes!E67*1000*11630/RES_hhdet_num!E62)</f>
        <v>1.9330301562575172</v>
      </c>
      <c r="F67" s="98">
        <f>IF(RES_hhdet_tes!F67=0,0,RES_hhdet_tes!F67*1000*11630/RES_hhdet_num!F62)</f>
        <v>2.2648618109772012</v>
      </c>
      <c r="G67" s="98">
        <f>IF(RES_hhdet_tes!G67=0,0,RES_hhdet_tes!G67*1000*11630/RES_hhdet_num!G62)</f>
        <v>2.6377517719683587</v>
      </c>
      <c r="H67" s="98">
        <f>IF(RES_hhdet_tes!H67=0,0,RES_hhdet_tes!H67*1000*11630/RES_hhdet_num!H62)</f>
        <v>3.3760313280893004</v>
      </c>
      <c r="I67" s="98">
        <f>IF(RES_hhdet_tes!I67=0,0,RES_hhdet_tes!I67*1000*11630/RES_hhdet_num!I62)</f>
        <v>3.828076768550428</v>
      </c>
      <c r="J67" s="98">
        <f>IF(RES_hhdet_tes!J67=0,0,RES_hhdet_tes!J67*1000*11630/RES_hhdet_num!J62)</f>
        <v>4.0907775844998939</v>
      </c>
      <c r="K67" s="98">
        <f>IF(RES_hhdet_tes!K67=0,0,RES_hhdet_tes!K67*1000*11630/RES_hhdet_num!K62)</f>
        <v>4.2513324764348894</v>
      </c>
      <c r="L67" s="98">
        <f>IF(RES_hhdet_tes!L67=0,0,RES_hhdet_tes!L67*1000*11630/RES_hhdet_num!L62)</f>
        <v>4.5258621827526753</v>
      </c>
      <c r="M67" s="98">
        <f>IF(RES_hhdet_tes!M67=0,0,RES_hhdet_tes!M67*1000*11630/RES_hhdet_num!M62)</f>
        <v>4.4370308718113156</v>
      </c>
      <c r="N67" s="98">
        <f>IF(RES_hhdet_tes!N67=0,0,RES_hhdet_tes!N67*1000*11630/RES_hhdet_num!N62)</f>
        <v>5.122024581461786</v>
      </c>
      <c r="O67" s="98">
        <f>IF(RES_hhdet_tes!O67=0,0,RES_hhdet_tes!O67*1000*11630/RES_hhdet_num!O62)</f>
        <v>5.0729803255732051</v>
      </c>
      <c r="P67" s="98">
        <f>IF(RES_hhdet_tes!P67=0,0,RES_hhdet_tes!P67*1000*11630/RES_hhdet_num!P62)</f>
        <v>6.0400382087824322</v>
      </c>
      <c r="Q67" s="98">
        <f>IF(RES_hhdet_tes!Q67=0,0,RES_hhdet_tes!Q67*1000*11630/RES_hhdet_num!Q62)</f>
        <v>6.3454153964200968</v>
      </c>
      <c r="R67" s="98">
        <f>IF(RES_hhdet_tes!R67=0,0,RES_hhdet_tes!R67*1000*11630/RES_hhdet_num!R62)</f>
        <v>6.5582079692959505</v>
      </c>
      <c r="S67" s="98">
        <f>IF(RES_hhdet_tes!S67=0,0,RES_hhdet_tes!S67*1000*11630/RES_hhdet_num!S62)</f>
        <v>6.3258668150805502</v>
      </c>
      <c r="T67" s="98">
        <f>IF(RES_hhdet_tes!T67=0,0,RES_hhdet_tes!T67*1000*11630/RES_hhdet_num!T62)</f>
        <v>6.0380460649495706</v>
      </c>
      <c r="U67" s="98">
        <f>IF(RES_hhdet_tes!U67=0,0,RES_hhdet_tes!U67*1000*11630/RES_hhdet_num!U62)</f>
        <v>5.9042362511017794</v>
      </c>
      <c r="V67" s="98">
        <f>IF(RES_hhdet_tes!V67=0,0,RES_hhdet_tes!V67*1000*11630/RES_hhdet_num!V62)</f>
        <v>5.7055797377247206</v>
      </c>
      <c r="W67" s="98">
        <f>IF(RES_hhdet_tes!W67=0,0,RES_hhdet_tes!W67*1000*11630/RES_hhdet_num!W62)</f>
        <v>4.9508591886451327</v>
      </c>
      <c r="DA67" s="63" t="s">
        <v>2472</v>
      </c>
    </row>
    <row r="68" spans="1:105" ht="12" customHeight="1" x14ac:dyDescent="0.25">
      <c r="A68" s="121" t="s">
        <v>55</v>
      </c>
      <c r="B68" s="122">
        <v>1925.0530095611116</v>
      </c>
      <c r="C68" s="122">
        <v>1924.6832698913302</v>
      </c>
      <c r="D68" s="122">
        <v>1838.4938869533021</v>
      </c>
      <c r="E68" s="122">
        <v>1805.0373339627729</v>
      </c>
      <c r="F68" s="122">
        <v>1890.5982415632748</v>
      </c>
      <c r="G68" s="122">
        <v>1728.6161962058538</v>
      </c>
      <c r="H68" s="122">
        <v>1725.2255606471958</v>
      </c>
      <c r="I68" s="122">
        <v>1690.7972799817196</v>
      </c>
      <c r="J68" s="122">
        <v>1811.5564718516639</v>
      </c>
      <c r="K68" s="122">
        <v>1827.4428445165261</v>
      </c>
      <c r="L68" s="122">
        <v>1929.191128476027</v>
      </c>
      <c r="M68" s="122">
        <v>1795.8538951808014</v>
      </c>
      <c r="N68" s="122">
        <v>2001.4702245761396</v>
      </c>
      <c r="O68" s="122">
        <v>1995.035170910829</v>
      </c>
      <c r="P68" s="122">
        <v>1917.6715599641923</v>
      </c>
      <c r="Q68" s="122">
        <v>1922.8329619033564</v>
      </c>
      <c r="R68" s="122">
        <v>1982.2670517196927</v>
      </c>
      <c r="S68" s="122">
        <v>2088.575375031714</v>
      </c>
      <c r="T68" s="122">
        <v>2186.1518471991512</v>
      </c>
      <c r="U68" s="122">
        <v>2207.778383655158</v>
      </c>
      <c r="V68" s="122">
        <v>2233.5145810770518</v>
      </c>
      <c r="W68" s="122">
        <v>2270.1629175939188</v>
      </c>
      <c r="DA68" s="130" t="s">
        <v>2473</v>
      </c>
    </row>
    <row r="69" spans="1:105" ht="12" customHeight="1" x14ac:dyDescent="0.25">
      <c r="A69" s="97" t="s">
        <v>134</v>
      </c>
      <c r="B69" s="98">
        <v>1923.7932900559249</v>
      </c>
      <c r="C69" s="98">
        <v>1924.7261557634426</v>
      </c>
      <c r="D69" s="98">
        <v>1837.6715191148087</v>
      </c>
      <c r="E69" s="98">
        <v>1805.7204984184052</v>
      </c>
      <c r="F69" s="98">
        <v>1892.324904916172</v>
      </c>
      <c r="G69" s="98">
        <v>1728.781371618576</v>
      </c>
      <c r="H69" s="98">
        <v>1725.1000576846823</v>
      </c>
      <c r="I69" s="98">
        <v>1689.9328153343588</v>
      </c>
      <c r="J69" s="98">
        <v>1811.5742361423029</v>
      </c>
      <c r="K69" s="98">
        <v>1827.5528667746705</v>
      </c>
      <c r="L69" s="98">
        <v>1930.9197181382981</v>
      </c>
      <c r="M69" s="98">
        <v>1793.1786126109057</v>
      </c>
      <c r="N69" s="98">
        <v>2003.21166717352</v>
      </c>
      <c r="O69" s="98">
        <v>1996.8268099078662</v>
      </c>
      <c r="P69" s="98">
        <v>1917.3902093153447</v>
      </c>
      <c r="Q69" s="98">
        <v>1922.3698932594432</v>
      </c>
      <c r="R69" s="98">
        <v>1981.8397229828809</v>
      </c>
      <c r="S69" s="98">
        <v>2089.3967370936107</v>
      </c>
      <c r="T69" s="98">
        <v>2187.7799812360008</v>
      </c>
      <c r="U69" s="98">
        <v>2209.9428445591766</v>
      </c>
      <c r="V69" s="98">
        <v>2232.8469785033617</v>
      </c>
      <c r="W69" s="98">
        <v>2270.7473275894104</v>
      </c>
      <c r="DA69" s="63" t="s">
        <v>2474</v>
      </c>
    </row>
    <row r="70" spans="1:105" ht="12" customHeight="1" x14ac:dyDescent="0.25">
      <c r="A70" s="97" t="s">
        <v>133</v>
      </c>
      <c r="B70" s="98">
        <v>1923.7932900559251</v>
      </c>
      <c r="C70" s="98">
        <v>1924.6063401580975</v>
      </c>
      <c r="D70" s="98">
        <v>1837.0839352019709</v>
      </c>
      <c r="E70" s="98">
        <v>1804.4065982485663</v>
      </c>
      <c r="F70" s="98">
        <v>1890.3923019536624</v>
      </c>
      <c r="G70" s="98">
        <v>1725.6558860445678</v>
      </c>
      <c r="H70" s="98">
        <v>1721.5110194672368</v>
      </c>
      <c r="I70" s="98">
        <v>1683.524581445577</v>
      </c>
      <c r="J70" s="98">
        <v>1802.3351386965455</v>
      </c>
      <c r="K70" s="98">
        <v>1818.237566533141</v>
      </c>
      <c r="L70" s="98">
        <v>1921.594908435944</v>
      </c>
      <c r="M70" s="98">
        <v>1785.7290597654094</v>
      </c>
      <c r="N70" s="98">
        <v>1996.3623905148229</v>
      </c>
      <c r="O70" s="98">
        <v>1991.3471896464198</v>
      </c>
      <c r="P70" s="98">
        <v>1913.1789493978349</v>
      </c>
      <c r="Q70" s="98">
        <v>1918.4531510234024</v>
      </c>
      <c r="R70" s="98">
        <v>1979.1958915634473</v>
      </c>
      <c r="S70" s="98">
        <v>2088.2361417816069</v>
      </c>
      <c r="T70" s="98">
        <v>2188.1882635654633</v>
      </c>
      <c r="U70" s="98">
        <v>2212.3649283577315</v>
      </c>
      <c r="V70" s="98">
        <v>2239.6624821145592</v>
      </c>
      <c r="W70" s="98">
        <v>2277.2993131847838</v>
      </c>
      <c r="DA70" s="63" t="s">
        <v>2475</v>
      </c>
    </row>
    <row r="71" spans="1:105" ht="12" customHeight="1" x14ac:dyDescent="0.25">
      <c r="A71" s="100" t="s">
        <v>217</v>
      </c>
      <c r="B71" s="101">
        <v>1501.0172544782167</v>
      </c>
      <c r="C71" s="101">
        <v>1503.6490167473153</v>
      </c>
      <c r="D71" s="101">
        <v>1427.9625798976092</v>
      </c>
      <c r="E71" s="101">
        <v>1403.2486666445084</v>
      </c>
      <c r="F71" s="101">
        <v>1471.84660266336</v>
      </c>
      <c r="G71" s="101">
        <v>1340.7103440846931</v>
      </c>
      <c r="H71" s="101">
        <v>1348.0715945428396</v>
      </c>
      <c r="I71" s="101">
        <v>1314.5409717487266</v>
      </c>
      <c r="J71" s="101">
        <v>1397.0146021067917</v>
      </c>
      <c r="K71" s="101">
        <v>1407.9121037377049</v>
      </c>
      <c r="L71" s="101">
        <v>1492.2514044028087</v>
      </c>
      <c r="M71" s="101">
        <v>1391.9354380574543</v>
      </c>
      <c r="N71" s="101">
        <v>1552.5828370945076</v>
      </c>
      <c r="O71" s="101">
        <v>1547.1073829174998</v>
      </c>
      <c r="P71" s="101">
        <v>1484.8094065366749</v>
      </c>
      <c r="Q71" s="101">
        <v>1484.4546381523871</v>
      </c>
      <c r="R71" s="101">
        <v>1524.7897021858032</v>
      </c>
      <c r="S71" s="101">
        <v>1606.6235821893397</v>
      </c>
      <c r="T71" s="101">
        <v>1676.5370599643425</v>
      </c>
      <c r="U71" s="101">
        <v>1690.0624126302687</v>
      </c>
      <c r="V71" s="101">
        <v>1730.1411202872539</v>
      </c>
      <c r="W71" s="101">
        <v>1764.0243830596328</v>
      </c>
      <c r="DA71" s="131" t="s">
        <v>2476</v>
      </c>
    </row>
    <row r="72" spans="1:105" ht="12" customHeight="1" x14ac:dyDescent="0.25">
      <c r="A72" s="103" t="s">
        <v>52</v>
      </c>
      <c r="B72" s="104">
        <v>422.77603557770846</v>
      </c>
      <c r="C72" s="104">
        <v>420.95732341078229</v>
      </c>
      <c r="D72" s="104">
        <v>409.12135530436171</v>
      </c>
      <c r="E72" s="104">
        <v>401.15793160405798</v>
      </c>
      <c r="F72" s="104">
        <v>418.54569929030299</v>
      </c>
      <c r="G72" s="104">
        <v>384.9455419598749</v>
      </c>
      <c r="H72" s="104">
        <v>373.43942492439731</v>
      </c>
      <c r="I72" s="104">
        <v>368.98360969685041</v>
      </c>
      <c r="J72" s="104">
        <v>405.32053658975389</v>
      </c>
      <c r="K72" s="104">
        <v>410.32546279543607</v>
      </c>
      <c r="L72" s="104">
        <v>429.34350403313528</v>
      </c>
      <c r="M72" s="104">
        <v>393.79362170795486</v>
      </c>
      <c r="N72" s="104">
        <v>443.77955342031549</v>
      </c>
      <c r="O72" s="104">
        <v>444.23980672891992</v>
      </c>
      <c r="P72" s="104">
        <v>428.36954286115986</v>
      </c>
      <c r="Q72" s="104">
        <v>433.99851287101535</v>
      </c>
      <c r="R72" s="104">
        <v>454.40618937764407</v>
      </c>
      <c r="S72" s="104">
        <v>481.61255959226702</v>
      </c>
      <c r="T72" s="104">
        <v>511.65120360112098</v>
      </c>
      <c r="U72" s="104">
        <v>522.30251572746283</v>
      </c>
      <c r="V72" s="104">
        <v>509.52136182730521</v>
      </c>
      <c r="W72" s="104">
        <v>513.2749301251514</v>
      </c>
      <c r="DA72" s="132" t="s">
        <v>2477</v>
      </c>
    </row>
    <row r="73" spans="1:105" ht="12" customHeight="1" x14ac:dyDescent="0.25">
      <c r="A73" s="106" t="s">
        <v>122</v>
      </c>
      <c r="B73" s="101">
        <v>1967.6278400531032</v>
      </c>
      <c r="C73" s="101">
        <v>1923.1872663487773</v>
      </c>
      <c r="D73" s="101">
        <v>1868.8909977097019</v>
      </c>
      <c r="E73" s="101">
        <v>1778.3875306753691</v>
      </c>
      <c r="F73" s="101">
        <v>1820.0736508641517</v>
      </c>
      <c r="G73" s="101">
        <v>1721.7564312983513</v>
      </c>
      <c r="H73" s="101">
        <v>1730.79637012848</v>
      </c>
      <c r="I73" s="101">
        <v>1729.4224400194958</v>
      </c>
      <c r="J73" s="101">
        <v>1812.4831653450799</v>
      </c>
      <c r="K73" s="101">
        <v>1804.6923970221897</v>
      </c>
      <c r="L73" s="101">
        <v>1850.8079754814687</v>
      </c>
      <c r="M73" s="101">
        <v>1914.3727213919985</v>
      </c>
      <c r="N73" s="101">
        <v>1938.1016527262839</v>
      </c>
      <c r="O73" s="101">
        <v>1930.6561462892275</v>
      </c>
      <c r="P73" s="101">
        <v>1930.6135987510213</v>
      </c>
      <c r="Q73" s="101">
        <v>1945.7644792305821</v>
      </c>
      <c r="R73" s="101">
        <v>2006.1460460680576</v>
      </c>
      <c r="S73" s="101">
        <v>2067.0578810379302</v>
      </c>
      <c r="T73" s="101">
        <v>2134.0894751313331</v>
      </c>
      <c r="U73" s="101">
        <v>2125.8765381549219</v>
      </c>
      <c r="V73" s="101">
        <v>2255.7249938430446</v>
      </c>
      <c r="W73" s="101">
        <v>2236.9996080027536</v>
      </c>
      <c r="DA73" s="131" t="s">
        <v>2478</v>
      </c>
    </row>
    <row r="74" spans="1:105" ht="12" customHeight="1" x14ac:dyDescent="0.25">
      <c r="A74" s="107" t="s">
        <v>121</v>
      </c>
      <c r="B74" s="104">
        <v>1967.6278400531025</v>
      </c>
      <c r="C74" s="104">
        <v>1923.1619325574354</v>
      </c>
      <c r="D74" s="104">
        <v>1868.1298683777375</v>
      </c>
      <c r="E74" s="104">
        <v>1777.2354545025403</v>
      </c>
      <c r="F74" s="104">
        <v>1818.7808765024076</v>
      </c>
      <c r="G74" s="104">
        <v>1719.5770576216662</v>
      </c>
      <c r="H74" s="104">
        <v>1728.9463166240578</v>
      </c>
      <c r="I74" s="104">
        <v>1724.6111596761107</v>
      </c>
      <c r="J74" s="104">
        <v>1807.1185299542824</v>
      </c>
      <c r="K74" s="104">
        <v>1805.0107951575978</v>
      </c>
      <c r="L74" s="104">
        <v>1844.9234218420302</v>
      </c>
      <c r="M74" s="104">
        <v>1909.6965634140111</v>
      </c>
      <c r="N74" s="104">
        <v>1936.1041940349089</v>
      </c>
      <c r="O74" s="104">
        <v>1929.0880000790594</v>
      </c>
      <c r="P74" s="104">
        <v>1928.8730257857696</v>
      </c>
      <c r="Q74" s="104">
        <v>1939.6834734257966</v>
      </c>
      <c r="R74" s="104">
        <v>1996.6356716599428</v>
      </c>
      <c r="S74" s="104">
        <v>2057.2604758298589</v>
      </c>
      <c r="T74" s="104">
        <v>2123.7618951665468</v>
      </c>
      <c r="U74" s="104">
        <v>2123.8407888243642</v>
      </c>
      <c r="V74" s="104">
        <v>2260.3151199409485</v>
      </c>
      <c r="W74" s="104">
        <v>2242.9922527141875</v>
      </c>
      <c r="DA74" s="132" t="s">
        <v>2479</v>
      </c>
    </row>
    <row r="75" spans="1:105" ht="12" customHeight="1" x14ac:dyDescent="0.25">
      <c r="A75" s="108" t="s">
        <v>53</v>
      </c>
      <c r="B75" s="98">
        <v>1535.2187471773809</v>
      </c>
      <c r="C75" s="98">
        <v>1502.5177914443732</v>
      </c>
      <c r="D75" s="98">
        <v>1452.1046014977483</v>
      </c>
      <c r="E75" s="98">
        <v>1382.1094970298991</v>
      </c>
      <c r="F75" s="98">
        <v>1416.0579028676993</v>
      </c>
      <c r="G75" s="98">
        <v>1335.9866578626613</v>
      </c>
      <c r="H75" s="98">
        <v>1353.9078794467282</v>
      </c>
      <c r="I75" s="98">
        <v>1346.6996866114625</v>
      </c>
      <c r="J75" s="98">
        <v>1400.5781854354011</v>
      </c>
      <c r="K75" s="98">
        <v>1397.5808379926307</v>
      </c>
      <c r="L75" s="98">
        <v>1432.3274233334444</v>
      </c>
      <c r="M75" s="98">
        <v>1489.0698855906785</v>
      </c>
      <c r="N75" s="98">
        <v>1505.3955962970522</v>
      </c>
      <c r="O75" s="98">
        <v>1498.5731789583788</v>
      </c>
      <c r="P75" s="98">
        <v>1497.3700062231276</v>
      </c>
      <c r="Q75" s="98">
        <v>1501.1031471816909</v>
      </c>
      <c r="R75" s="98">
        <v>1538.2132304825848</v>
      </c>
      <c r="S75" s="98">
        <v>1582.5349003585802</v>
      </c>
      <c r="T75" s="98">
        <v>1627.1138267783083</v>
      </c>
      <c r="U75" s="98">
        <v>1622.2161489426351</v>
      </c>
      <c r="V75" s="98">
        <v>1745.8108316778423</v>
      </c>
      <c r="W75" s="98">
        <v>1737.7181647643906</v>
      </c>
      <c r="DA75" s="63" t="s">
        <v>2480</v>
      </c>
    </row>
    <row r="76" spans="1:105" ht="12" customHeight="1" x14ac:dyDescent="0.25">
      <c r="A76" s="108" t="s">
        <v>52</v>
      </c>
      <c r="B76" s="98">
        <v>432.40909287572174</v>
      </c>
      <c r="C76" s="98">
        <v>420.64414111306206</v>
      </c>
      <c r="D76" s="98">
        <v>416.02526687998926</v>
      </c>
      <c r="E76" s="98">
        <v>395.12595747264112</v>
      </c>
      <c r="F76" s="98">
        <v>402.72297363470841</v>
      </c>
      <c r="G76" s="98">
        <v>383.59039975900492</v>
      </c>
      <c r="H76" s="98">
        <v>375.03843717732957</v>
      </c>
      <c r="I76" s="98">
        <v>377.91147306464813</v>
      </c>
      <c r="J76" s="98">
        <v>406.54034451888151</v>
      </c>
      <c r="K76" s="98">
        <v>407.42995716496705</v>
      </c>
      <c r="L76" s="98">
        <v>412.59599850858581</v>
      </c>
      <c r="M76" s="98">
        <v>420.62667782333261</v>
      </c>
      <c r="N76" s="98">
        <v>430.70859773785702</v>
      </c>
      <c r="O76" s="98">
        <v>430.51482112068072</v>
      </c>
      <c r="P76" s="98">
        <v>431.50301956264224</v>
      </c>
      <c r="Q76" s="98">
        <v>438.58032624410549</v>
      </c>
      <c r="R76" s="98">
        <v>458.42244117735817</v>
      </c>
      <c r="S76" s="98">
        <v>474.72557547127877</v>
      </c>
      <c r="T76" s="98">
        <v>496.64806838823858</v>
      </c>
      <c r="U76" s="98">
        <v>501.62463988172874</v>
      </c>
      <c r="V76" s="98">
        <v>514.5042882631061</v>
      </c>
      <c r="W76" s="98">
        <v>505.27408794979669</v>
      </c>
      <c r="DA76" s="63" t="s">
        <v>2481</v>
      </c>
    </row>
    <row r="77" spans="1:105" ht="12" customHeight="1" x14ac:dyDescent="0.25">
      <c r="A77" s="121" t="s">
        <v>54</v>
      </c>
      <c r="B77" s="122">
        <v>348.55865973856606</v>
      </c>
      <c r="C77" s="122">
        <v>348.8331562321103</v>
      </c>
      <c r="D77" s="122">
        <v>336.33982714591843</v>
      </c>
      <c r="E77" s="122">
        <v>344.88155237875509</v>
      </c>
      <c r="F77" s="122">
        <v>350.96126286642027</v>
      </c>
      <c r="G77" s="122">
        <v>329.25908972366926</v>
      </c>
      <c r="H77" s="122">
        <v>327.14244016966666</v>
      </c>
      <c r="I77" s="122">
        <v>322.79708479616249</v>
      </c>
      <c r="J77" s="122">
        <v>318.24405093018663</v>
      </c>
      <c r="K77" s="122">
        <v>308.3733584494118</v>
      </c>
      <c r="L77" s="122">
        <v>316.93248044943607</v>
      </c>
      <c r="M77" s="122">
        <v>315.58985705634319</v>
      </c>
      <c r="N77" s="122">
        <v>313.09379202208561</v>
      </c>
      <c r="O77" s="122">
        <v>308.84845751046362</v>
      </c>
      <c r="P77" s="122">
        <v>312.93196097596763</v>
      </c>
      <c r="Q77" s="122">
        <v>315.44735707769098</v>
      </c>
      <c r="R77" s="122">
        <v>316.44660444314076</v>
      </c>
      <c r="S77" s="122">
        <v>322.39371526449179</v>
      </c>
      <c r="T77" s="122">
        <v>327.11703029616365</v>
      </c>
      <c r="U77" s="122">
        <v>326.48309089909276</v>
      </c>
      <c r="V77" s="122">
        <v>335.19887998705298</v>
      </c>
      <c r="W77" s="122">
        <v>341.37891049250089</v>
      </c>
      <c r="DA77" s="130" t="s">
        <v>2482</v>
      </c>
    </row>
    <row r="78" spans="1:105" ht="12" customHeight="1" x14ac:dyDescent="0.25">
      <c r="A78" s="97" t="s">
        <v>192</v>
      </c>
      <c r="B78" s="98">
        <v>346.07354451825091</v>
      </c>
      <c r="C78" s="98">
        <v>349.62617352954152</v>
      </c>
      <c r="D78" s="98">
        <v>332.99820798194821</v>
      </c>
      <c r="E78" s="98">
        <v>345.37238127471193</v>
      </c>
      <c r="F78" s="98">
        <v>354.75946497924247</v>
      </c>
      <c r="G78" s="98">
        <v>328.12089202786484</v>
      </c>
      <c r="H78" s="98">
        <v>328.33504934176261</v>
      </c>
      <c r="I78" s="98">
        <v>320.79714528195967</v>
      </c>
      <c r="J78" s="98">
        <v>319.07675115978475</v>
      </c>
      <c r="K78" s="98">
        <v>306.02066984414358</v>
      </c>
      <c r="L78" s="98">
        <v>320.30401359057691</v>
      </c>
      <c r="M78" s="98">
        <v>316.42296311096595</v>
      </c>
      <c r="N78" s="98">
        <v>311.28277134007698</v>
      </c>
      <c r="O78" s="98">
        <v>311.2642242209302</v>
      </c>
      <c r="P78" s="98">
        <v>312.86498689846371</v>
      </c>
      <c r="Q78" s="98">
        <v>313.85259579959381</v>
      </c>
      <c r="R78" s="98">
        <v>314.49251553904554</v>
      </c>
      <c r="S78" s="98">
        <v>323.09733754855768</v>
      </c>
      <c r="T78" s="98">
        <v>328.91459846342923</v>
      </c>
      <c r="U78" s="98">
        <v>328.79737630736895</v>
      </c>
      <c r="V78" s="98">
        <v>333.76018841003383</v>
      </c>
      <c r="W78" s="98">
        <v>341.64702273980788</v>
      </c>
      <c r="DA78" s="63" t="s">
        <v>2483</v>
      </c>
    </row>
    <row r="79" spans="1:105" ht="12" customHeight="1" x14ac:dyDescent="0.25">
      <c r="A79" s="109" t="s">
        <v>120</v>
      </c>
      <c r="B79" s="33">
        <v>354.65168928849687</v>
      </c>
      <c r="C79" s="33">
        <v>346.88743367708554</v>
      </c>
      <c r="D79" s="33">
        <v>344.53848807882451</v>
      </c>
      <c r="E79" s="33">
        <v>343.67755823988762</v>
      </c>
      <c r="F79" s="33">
        <v>341.65044634876921</v>
      </c>
      <c r="G79" s="33">
        <v>332.04738619310302</v>
      </c>
      <c r="H79" s="33">
        <v>324.22123051345176</v>
      </c>
      <c r="I79" s="33">
        <v>327.69690280831907</v>
      </c>
      <c r="J79" s="33">
        <v>316.18249091784099</v>
      </c>
      <c r="K79" s="33">
        <v>314.73669077055854</v>
      </c>
      <c r="L79" s="33">
        <v>308.28258474622658</v>
      </c>
      <c r="M79" s="33">
        <v>313.44929764272814</v>
      </c>
      <c r="N79" s="33">
        <v>317.15555968242171</v>
      </c>
      <c r="O79" s="33">
        <v>303.73465742266865</v>
      </c>
      <c r="P79" s="33">
        <v>313.06854308758687</v>
      </c>
      <c r="Q79" s="33">
        <v>318.80411671876732</v>
      </c>
      <c r="R79" s="33">
        <v>320.73362183236054</v>
      </c>
      <c r="S79" s="33">
        <v>320.80409087729004</v>
      </c>
      <c r="T79" s="33">
        <v>323.00423359858138</v>
      </c>
      <c r="U79" s="33">
        <v>321.21420530896569</v>
      </c>
      <c r="V79" s="33">
        <v>338.51313779728054</v>
      </c>
      <c r="W79" s="33">
        <v>340.79146975849255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11811.366206571571</v>
      </c>
      <c r="C81" s="117">
        <f t="shared" si="28"/>
        <v>11720.653380581376</v>
      </c>
      <c r="D81" s="117">
        <f t="shared" si="28"/>
        <v>12078.418296542855</v>
      </c>
      <c r="E81" s="117">
        <f t="shared" si="28"/>
        <v>11959.601614156623</v>
      </c>
      <c r="F81" s="117">
        <f t="shared" si="28"/>
        <v>12034.41780543914</v>
      </c>
      <c r="G81" s="117">
        <f t="shared" si="28"/>
        <v>12171.328956955187</v>
      </c>
      <c r="H81" s="117">
        <f t="shared" si="28"/>
        <v>11859.518703845615</v>
      </c>
      <c r="I81" s="117">
        <f t="shared" si="28"/>
        <v>14016.109660456894</v>
      </c>
      <c r="J81" s="117">
        <f t="shared" si="28"/>
        <v>11742.384015603899</v>
      </c>
      <c r="K81" s="117">
        <f t="shared" si="28"/>
        <v>13721.257051698472</v>
      </c>
      <c r="L81" s="117">
        <f t="shared" si="28"/>
        <v>13155.290089433493</v>
      </c>
      <c r="M81" s="117">
        <f t="shared" si="28"/>
        <v>10509.070788197847</v>
      </c>
      <c r="N81" s="117">
        <f t="shared" si="28"/>
        <v>11736.303325773106</v>
      </c>
      <c r="O81" s="117">
        <f t="shared" si="28"/>
        <v>11088.333570502038</v>
      </c>
      <c r="P81" s="117">
        <f t="shared" si="28"/>
        <v>9568.8529489037974</v>
      </c>
      <c r="Q81" s="117">
        <f t="shared" si="28"/>
        <v>11427.579907219862</v>
      </c>
      <c r="R81" s="117">
        <f t="shared" ref="R81:V81" si="29">R82+R85+R87+R100</f>
        <v>11711.664188987725</v>
      </c>
      <c r="S81" s="117">
        <f t="shared" si="29"/>
        <v>10419.848636566063</v>
      </c>
      <c r="T81" s="117">
        <f t="shared" si="29"/>
        <v>11720.283458901966</v>
      </c>
      <c r="U81" s="117">
        <f t="shared" si="29"/>
        <v>10949.923837088989</v>
      </c>
      <c r="V81" s="117">
        <f t="shared" si="29"/>
        <v>11908.316256900602</v>
      </c>
      <c r="W81" s="117">
        <f t="shared" ref="W81" si="30">W82+W85+W87+W100</f>
        <v>12176.267892701364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9440.8800761607563</v>
      </c>
      <c r="C82" s="122">
        <f t="shared" si="31"/>
        <v>9501.7805763453434</v>
      </c>
      <c r="D82" s="122">
        <f t="shared" si="31"/>
        <v>9799.540263128376</v>
      </c>
      <c r="E82" s="122">
        <f t="shared" si="31"/>
        <v>9851.240176492458</v>
      </c>
      <c r="F82" s="122">
        <f t="shared" si="31"/>
        <v>9936.3116865611883</v>
      </c>
      <c r="G82" s="122">
        <f t="shared" si="31"/>
        <v>10192.665892061805</v>
      </c>
      <c r="H82" s="122">
        <f t="shared" si="31"/>
        <v>9947.2545318473585</v>
      </c>
      <c r="I82" s="122">
        <f t="shared" si="31"/>
        <v>11780.478805735866</v>
      </c>
      <c r="J82" s="122">
        <f t="shared" si="31"/>
        <v>9802.1987838457444</v>
      </c>
      <c r="K82" s="122">
        <f t="shared" si="31"/>
        <v>11427.917772151211</v>
      </c>
      <c r="L82" s="122">
        <f t="shared" si="31"/>
        <v>11014.917030802579</v>
      </c>
      <c r="M82" s="122">
        <f t="shared" si="31"/>
        <v>8387.4635639409335</v>
      </c>
      <c r="N82" s="122">
        <f t="shared" si="31"/>
        <v>9374.7836230835164</v>
      </c>
      <c r="O82" s="122">
        <f t="shared" si="31"/>
        <v>8837.8549830433403</v>
      </c>
      <c r="P82" s="122">
        <f t="shared" si="31"/>
        <v>7406.7886799480784</v>
      </c>
      <c r="Q82" s="122">
        <f t="shared" si="31"/>
        <v>9049.6493909394521</v>
      </c>
      <c r="R82" s="122">
        <f t="shared" ref="R82:V82" si="32">SUM(R83:R84)</f>
        <v>9268.9597135842832</v>
      </c>
      <c r="S82" s="122">
        <f t="shared" si="32"/>
        <v>8047.1922914299957</v>
      </c>
      <c r="T82" s="122">
        <f t="shared" si="32"/>
        <v>9212.4828067226263</v>
      </c>
      <c r="U82" s="122">
        <f t="shared" si="32"/>
        <v>8533.9143471243151</v>
      </c>
      <c r="V82" s="122">
        <f t="shared" si="32"/>
        <v>9341.6261764922983</v>
      </c>
      <c r="W82" s="122">
        <f t="shared" ref="W82" si="33">SUM(W83:W84)</f>
        <v>9487.3792044708116</v>
      </c>
      <c r="DA82" s="130" t="s">
        <v>2486</v>
      </c>
    </row>
    <row r="83" spans="1:105" ht="12" customHeight="1" x14ac:dyDescent="0.25">
      <c r="A83" s="97" t="s">
        <v>204</v>
      </c>
      <c r="B83" s="98">
        <v>9348.9458319329333</v>
      </c>
      <c r="C83" s="98">
        <v>9412.4553346539451</v>
      </c>
      <c r="D83" s="98">
        <v>9709.2977818941181</v>
      </c>
      <c r="E83" s="98">
        <v>9762.9342381422175</v>
      </c>
      <c r="F83" s="98">
        <v>9848.8583516975668</v>
      </c>
      <c r="G83" s="98">
        <v>10104.601548951407</v>
      </c>
      <c r="H83" s="98">
        <v>9862.8298764564424</v>
      </c>
      <c r="I83" s="98">
        <v>11681.653183466598</v>
      </c>
      <c r="J83" s="98">
        <v>9720.0414323077985</v>
      </c>
      <c r="K83" s="98">
        <v>11332.628894379766</v>
      </c>
      <c r="L83" s="98">
        <v>10924.052287056404</v>
      </c>
      <c r="M83" s="98">
        <v>8319.7843473055327</v>
      </c>
      <c r="N83" s="98">
        <v>9299.5101455261356</v>
      </c>
      <c r="O83" s="98">
        <v>8768.2792356576774</v>
      </c>
      <c r="P83" s="98">
        <v>7349.5459799175187</v>
      </c>
      <c r="Q83" s="98">
        <v>8979.5063193649894</v>
      </c>
      <c r="R83" s="98">
        <v>9198.0408532507445</v>
      </c>
      <c r="S83" s="98">
        <v>7986.2692475982676</v>
      </c>
      <c r="T83" s="98">
        <v>9142.6552370264599</v>
      </c>
      <c r="U83" s="98">
        <v>8469.6564928642583</v>
      </c>
      <c r="V83" s="98">
        <v>9271.3601893414343</v>
      </c>
      <c r="W83" s="98">
        <v>9416.161840290446</v>
      </c>
      <c r="DA83" s="63" t="s">
        <v>2487</v>
      </c>
    </row>
    <row r="84" spans="1:105" ht="12" customHeight="1" x14ac:dyDescent="0.25">
      <c r="A84" s="97" t="s">
        <v>53</v>
      </c>
      <c r="B84" s="98">
        <v>91.934244227823541</v>
      </c>
      <c r="C84" s="98">
        <v>89.325241691398645</v>
      </c>
      <c r="D84" s="98">
        <v>90.242481234256971</v>
      </c>
      <c r="E84" s="98">
        <v>88.305938350240282</v>
      </c>
      <c r="F84" s="98">
        <v>87.453334863622203</v>
      </c>
      <c r="G84" s="98">
        <v>88.064343110397786</v>
      </c>
      <c r="H84" s="98">
        <v>84.424655390916172</v>
      </c>
      <c r="I84" s="98">
        <v>98.825622269266546</v>
      </c>
      <c r="J84" s="98">
        <v>82.157351537946283</v>
      </c>
      <c r="K84" s="98">
        <v>95.288877771445968</v>
      </c>
      <c r="L84" s="98">
        <v>90.864743746175691</v>
      </c>
      <c r="M84" s="98">
        <v>67.679216635400337</v>
      </c>
      <c r="N84" s="98">
        <v>75.273477557380005</v>
      </c>
      <c r="O84" s="98">
        <v>69.575747385662837</v>
      </c>
      <c r="P84" s="98">
        <v>57.242700030559377</v>
      </c>
      <c r="Q84" s="98">
        <v>70.143071574462738</v>
      </c>
      <c r="R84" s="98">
        <v>70.918860333539129</v>
      </c>
      <c r="S84" s="98">
        <v>60.923043831728442</v>
      </c>
      <c r="T84" s="98">
        <v>69.827569696166904</v>
      </c>
      <c r="U84" s="98">
        <v>64.257854260056348</v>
      </c>
      <c r="V84" s="98">
        <v>70.265987150864419</v>
      </c>
      <c r="W84" s="98">
        <v>71.217364180365337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1.5842572365138494</v>
      </c>
      <c r="C85" s="122">
        <f t="shared" si="34"/>
        <v>1.5489061472462327</v>
      </c>
      <c r="D85" s="122">
        <f t="shared" si="34"/>
        <v>1.8639903183317996</v>
      </c>
      <c r="E85" s="122">
        <f t="shared" si="34"/>
        <v>1.902262430490798</v>
      </c>
      <c r="F85" s="122">
        <f t="shared" si="34"/>
        <v>1.92519198154454</v>
      </c>
      <c r="G85" s="122">
        <f t="shared" si="34"/>
        <v>2.0915769776738919</v>
      </c>
      <c r="H85" s="122">
        <f t="shared" si="34"/>
        <v>2.8831938748908503</v>
      </c>
      <c r="I85" s="122">
        <f t="shared" si="34"/>
        <v>3.7838206263309271</v>
      </c>
      <c r="J85" s="122">
        <f t="shared" si="34"/>
        <v>4.4827095265328243</v>
      </c>
      <c r="K85" s="122">
        <f t="shared" si="34"/>
        <v>4.8263389795755023</v>
      </c>
      <c r="L85" s="122">
        <f t="shared" si="34"/>
        <v>5.558076568950943</v>
      </c>
      <c r="M85" s="122">
        <f t="shared" si="34"/>
        <v>5.6184658049033125</v>
      </c>
      <c r="N85" s="122">
        <f t="shared" si="34"/>
        <v>6.0503727287636764</v>
      </c>
      <c r="O85" s="122">
        <f t="shared" si="34"/>
        <v>5.814042458900758</v>
      </c>
      <c r="P85" s="122">
        <f t="shared" si="34"/>
        <v>6.6739781662335682</v>
      </c>
      <c r="Q85" s="122">
        <f t="shared" si="34"/>
        <v>6.8419817734565127</v>
      </c>
      <c r="R85" s="122">
        <f t="shared" si="34"/>
        <v>7.4992425747836107</v>
      </c>
      <c r="S85" s="122">
        <f t="shared" si="34"/>
        <v>7.7954466408065723</v>
      </c>
      <c r="T85" s="122">
        <f t="shared" si="34"/>
        <v>7.5353214019970602</v>
      </c>
      <c r="U85" s="122">
        <f t="shared" si="34"/>
        <v>7.3318759194949505</v>
      </c>
      <c r="V85" s="122">
        <f t="shared" si="34"/>
        <v>6.2244385752709581</v>
      </c>
      <c r="W85" s="122">
        <f t="shared" si="34"/>
        <v>4.4132812308868843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1.5842572365138494</v>
      </c>
      <c r="C86" s="98">
        <f>IF(RES_hhdet_tes!C86=0,0,RES_hhdet_tes!C86*1000*11630/RES_hhdet_num!C81)</f>
        <v>1.5489061472462327</v>
      </c>
      <c r="D86" s="98">
        <f>IF(RES_hhdet_tes!D86=0,0,RES_hhdet_tes!D86*1000*11630/RES_hhdet_num!D81)</f>
        <v>1.8639903183317996</v>
      </c>
      <c r="E86" s="98">
        <f>IF(RES_hhdet_tes!E86=0,0,RES_hhdet_tes!E86*1000*11630/RES_hhdet_num!E81)</f>
        <v>1.902262430490798</v>
      </c>
      <c r="F86" s="98">
        <f>IF(RES_hhdet_tes!F86=0,0,RES_hhdet_tes!F86*1000*11630/RES_hhdet_num!F81)</f>
        <v>1.92519198154454</v>
      </c>
      <c r="G86" s="98">
        <f>IF(RES_hhdet_tes!G86=0,0,RES_hhdet_tes!G86*1000*11630/RES_hhdet_num!G81)</f>
        <v>2.0915769776738919</v>
      </c>
      <c r="H86" s="98">
        <f>IF(RES_hhdet_tes!H86=0,0,RES_hhdet_tes!H86*1000*11630/RES_hhdet_num!H81)</f>
        <v>2.8831938748908503</v>
      </c>
      <c r="I86" s="98">
        <f>IF(RES_hhdet_tes!I86=0,0,RES_hhdet_tes!I86*1000*11630/RES_hhdet_num!I81)</f>
        <v>3.7838206263309271</v>
      </c>
      <c r="J86" s="98">
        <f>IF(RES_hhdet_tes!J86=0,0,RES_hhdet_tes!J86*1000*11630/RES_hhdet_num!J81)</f>
        <v>4.4827095265328243</v>
      </c>
      <c r="K86" s="98">
        <f>IF(RES_hhdet_tes!K86=0,0,RES_hhdet_tes!K86*1000*11630/RES_hhdet_num!K81)</f>
        <v>4.8263389795755023</v>
      </c>
      <c r="L86" s="98">
        <f>IF(RES_hhdet_tes!L86=0,0,RES_hhdet_tes!L86*1000*11630/RES_hhdet_num!L81)</f>
        <v>5.558076568950943</v>
      </c>
      <c r="M86" s="98">
        <f>IF(RES_hhdet_tes!M86=0,0,RES_hhdet_tes!M86*1000*11630/RES_hhdet_num!M81)</f>
        <v>5.6184658049033125</v>
      </c>
      <c r="N86" s="98">
        <f>IF(RES_hhdet_tes!N86=0,0,RES_hhdet_tes!N86*1000*11630/RES_hhdet_num!N81)</f>
        <v>6.0503727287636764</v>
      </c>
      <c r="O86" s="98">
        <f>IF(RES_hhdet_tes!O86=0,0,RES_hhdet_tes!O86*1000*11630/RES_hhdet_num!O81)</f>
        <v>5.814042458900758</v>
      </c>
      <c r="P86" s="98">
        <f>IF(RES_hhdet_tes!P86=0,0,RES_hhdet_tes!P86*1000*11630/RES_hhdet_num!P81)</f>
        <v>6.6739781662335682</v>
      </c>
      <c r="Q86" s="98">
        <f>IF(RES_hhdet_tes!Q86=0,0,RES_hhdet_tes!Q86*1000*11630/RES_hhdet_num!Q81)</f>
        <v>6.8419817734565127</v>
      </c>
      <c r="R86" s="98">
        <f>IF(RES_hhdet_tes!R86=0,0,RES_hhdet_tes!R86*1000*11630/RES_hhdet_num!R81)</f>
        <v>7.4992425747836107</v>
      </c>
      <c r="S86" s="98">
        <f>IF(RES_hhdet_tes!S86=0,0,RES_hhdet_tes!S86*1000*11630/RES_hhdet_num!S81)</f>
        <v>7.7954466408065723</v>
      </c>
      <c r="T86" s="98">
        <f>IF(RES_hhdet_tes!T86=0,0,RES_hhdet_tes!T86*1000*11630/RES_hhdet_num!T81)</f>
        <v>7.5353214019970602</v>
      </c>
      <c r="U86" s="98">
        <f>IF(RES_hhdet_tes!U86=0,0,RES_hhdet_tes!U86*1000*11630/RES_hhdet_num!U81)</f>
        <v>7.3318759194949505</v>
      </c>
      <c r="V86" s="98">
        <f>IF(RES_hhdet_tes!V86=0,0,RES_hhdet_tes!V86*1000*11630/RES_hhdet_num!V81)</f>
        <v>6.2244385752709581</v>
      </c>
      <c r="W86" s="98">
        <f>IF(RES_hhdet_tes!W86=0,0,RES_hhdet_tes!W86*1000*11630/RES_hhdet_num!W81)</f>
        <v>4.4132812308868843</v>
      </c>
      <c r="DA86" s="63" t="s">
        <v>2490</v>
      </c>
    </row>
    <row r="87" spans="1:105" ht="12" customHeight="1" x14ac:dyDescent="0.25">
      <c r="A87" s="121" t="s">
        <v>55</v>
      </c>
      <c r="B87" s="122">
        <v>2014.2699743238825</v>
      </c>
      <c r="C87" s="122">
        <v>1870.4385058782218</v>
      </c>
      <c r="D87" s="122">
        <v>1932.484013105654</v>
      </c>
      <c r="E87" s="122">
        <v>1762.7812234328003</v>
      </c>
      <c r="F87" s="122">
        <v>1754.6373997095207</v>
      </c>
      <c r="G87" s="122">
        <v>1644.4688918318459</v>
      </c>
      <c r="H87" s="122">
        <v>1585.1424445862538</v>
      </c>
      <c r="I87" s="122">
        <v>1904.1583915190738</v>
      </c>
      <c r="J87" s="122">
        <v>1619.4755652941542</v>
      </c>
      <c r="K87" s="122">
        <v>1973.8652404257825</v>
      </c>
      <c r="L87" s="122">
        <v>1826.4827075041301</v>
      </c>
      <c r="M87" s="122">
        <v>1802.5342753753009</v>
      </c>
      <c r="N87" s="122">
        <v>2038.3629043568126</v>
      </c>
      <c r="O87" s="122">
        <v>1940.7252522365056</v>
      </c>
      <c r="P87" s="122">
        <v>1842.4719738285301</v>
      </c>
      <c r="Q87" s="122">
        <v>2052.831858082498</v>
      </c>
      <c r="R87" s="122">
        <v>2114.204277358795</v>
      </c>
      <c r="S87" s="122">
        <v>2043.8888743337207</v>
      </c>
      <c r="T87" s="122">
        <v>2176.8230809449465</v>
      </c>
      <c r="U87" s="122">
        <v>2087.2668588627753</v>
      </c>
      <c r="V87" s="122">
        <v>2221.434442273453</v>
      </c>
      <c r="W87" s="122">
        <v>2343.9548439370874</v>
      </c>
      <c r="DA87" s="130" t="s">
        <v>2491</v>
      </c>
    </row>
    <row r="88" spans="1:105" ht="12" customHeight="1" x14ac:dyDescent="0.25">
      <c r="A88" s="97" t="s">
        <v>132</v>
      </c>
      <c r="B88" s="98">
        <v>2025.1209870023429</v>
      </c>
      <c r="C88" s="98">
        <v>1857.9920851706229</v>
      </c>
      <c r="D88" s="98">
        <v>1948.5475357626506</v>
      </c>
      <c r="E88" s="98">
        <v>1757.9598019071566</v>
      </c>
      <c r="F88" s="98">
        <v>1737.4711217968488</v>
      </c>
      <c r="G88" s="98">
        <v>1622.6056452531473</v>
      </c>
      <c r="H88" s="98">
        <v>1545.1706569789562</v>
      </c>
      <c r="I88" s="98">
        <v>1951.5180339457074</v>
      </c>
      <c r="J88" s="98">
        <v>1569.8626261706083</v>
      </c>
      <c r="K88" s="98">
        <v>2015.8721118119656</v>
      </c>
      <c r="L88" s="98">
        <v>1821.4195957917134</v>
      </c>
      <c r="M88" s="98">
        <v>1778.4875452074455</v>
      </c>
      <c r="N88" s="98">
        <v>2062.9293721926292</v>
      </c>
      <c r="O88" s="98">
        <v>1941.584910074298</v>
      </c>
      <c r="P88" s="98">
        <v>1822.5322262617165</v>
      </c>
      <c r="Q88" s="98">
        <v>2087.7569952395411</v>
      </c>
      <c r="R88" s="98">
        <v>2143.253222622267</v>
      </c>
      <c r="S88" s="98">
        <v>2037.6971903829333</v>
      </c>
      <c r="T88" s="98">
        <v>2183.2432617866025</v>
      </c>
      <c r="U88" s="98">
        <v>2072.992892958242</v>
      </c>
      <c r="V88" s="98">
        <v>2206.3152421993345</v>
      </c>
      <c r="W88" s="98">
        <v>2366.1665303184959</v>
      </c>
      <c r="DA88" s="63" t="s">
        <v>2492</v>
      </c>
    </row>
    <row r="89" spans="1:105" ht="12" customHeight="1" x14ac:dyDescent="0.25">
      <c r="A89" s="97" t="s">
        <v>131</v>
      </c>
      <c r="B89" s="98">
        <v>2025.1209870023433</v>
      </c>
      <c r="C89" s="98">
        <v>1858.0270320348993</v>
      </c>
      <c r="D89" s="98">
        <v>1948.6621054327748</v>
      </c>
      <c r="E89" s="98">
        <v>1758.1484561334753</v>
      </c>
      <c r="F89" s="98">
        <v>1737.9670655459038</v>
      </c>
      <c r="G89" s="98">
        <v>1624.2004424409261</v>
      </c>
      <c r="H89" s="98">
        <v>1541.5326252195698</v>
      </c>
      <c r="I89" s="98">
        <v>1942.3513113724066</v>
      </c>
      <c r="J89" s="98">
        <v>1562.9046310719889</v>
      </c>
      <c r="K89" s="98">
        <v>2006.8672004632929</v>
      </c>
      <c r="L89" s="98">
        <v>1814.8336345631144</v>
      </c>
      <c r="M89" s="98">
        <v>1773.2881319250559</v>
      </c>
      <c r="N89" s="98">
        <v>2059.030618567414</v>
      </c>
      <c r="O89" s="98">
        <v>1939.0096922277164</v>
      </c>
      <c r="P89" s="98">
        <v>1820.6349649754259</v>
      </c>
      <c r="Q89" s="98">
        <v>2082.5931335993487</v>
      </c>
      <c r="R89" s="98">
        <v>2137.9238896527631</v>
      </c>
      <c r="S89" s="98">
        <v>2033.1076785414746</v>
      </c>
      <c r="T89" s="98">
        <v>2178.4378390473562</v>
      </c>
      <c r="U89" s="98">
        <v>2069.2052428408729</v>
      </c>
      <c r="V89" s="98">
        <v>2203.1521102971396</v>
      </c>
      <c r="W89" s="98">
        <v>2364.6046671615441</v>
      </c>
      <c r="DA89" s="63" t="s">
        <v>2493</v>
      </c>
    </row>
    <row r="90" spans="1:105" ht="12" customHeight="1" x14ac:dyDescent="0.25">
      <c r="A90" s="100" t="s">
        <v>204</v>
      </c>
      <c r="B90" s="101">
        <v>1580.1057429351938</v>
      </c>
      <c r="C90" s="101">
        <v>1451.6535477442694</v>
      </c>
      <c r="D90" s="101">
        <v>1514.710724464084</v>
      </c>
      <c r="E90" s="101">
        <v>1367.2657775502014</v>
      </c>
      <c r="F90" s="101">
        <v>1353.1713754392385</v>
      </c>
      <c r="G90" s="101">
        <v>1262.5277054725957</v>
      </c>
      <c r="H90" s="101">
        <v>1206.8664930168377</v>
      </c>
      <c r="I90" s="101">
        <v>1517.0338276976117</v>
      </c>
      <c r="J90" s="101">
        <v>1210.8544728346899</v>
      </c>
      <c r="K90" s="101">
        <v>1554.1379480766716</v>
      </c>
      <c r="L90" s="101">
        <v>1408.8097859599486</v>
      </c>
      <c r="M90" s="101">
        <v>1382.0452712824106</v>
      </c>
      <c r="N90" s="101">
        <v>1601.3658077097809</v>
      </c>
      <c r="O90" s="101">
        <v>1506.1739603760855</v>
      </c>
      <c r="P90" s="101">
        <v>1412.7310466333438</v>
      </c>
      <c r="Q90" s="101">
        <v>1611.8653386604267</v>
      </c>
      <c r="R90" s="101">
        <v>1647.371957315401</v>
      </c>
      <c r="S90" s="101">
        <v>1564.5247545381487</v>
      </c>
      <c r="T90" s="101">
        <v>1669.3141647073544</v>
      </c>
      <c r="U90" s="101">
        <v>1581.0313377122395</v>
      </c>
      <c r="V90" s="101">
        <v>1702.3456173264974</v>
      </c>
      <c r="W90" s="101">
        <v>1831.7789977033758</v>
      </c>
      <c r="DA90" s="131" t="s">
        <v>2494</v>
      </c>
    </row>
    <row r="91" spans="1:105" ht="12" customHeight="1" x14ac:dyDescent="0.25">
      <c r="A91" s="103" t="s">
        <v>52</v>
      </c>
      <c r="B91" s="104">
        <v>445.01524406714901</v>
      </c>
      <c r="C91" s="104">
        <v>406.37348429062962</v>
      </c>
      <c r="D91" s="104">
        <v>433.95138096869101</v>
      </c>
      <c r="E91" s="104">
        <v>390.88267858327379</v>
      </c>
      <c r="F91" s="104">
        <v>384.79569010666529</v>
      </c>
      <c r="G91" s="104">
        <v>361.67273696833041</v>
      </c>
      <c r="H91" s="104">
        <v>334.6661322027324</v>
      </c>
      <c r="I91" s="104">
        <v>425.31748367479463</v>
      </c>
      <c r="J91" s="104">
        <v>352.050158237299</v>
      </c>
      <c r="K91" s="104">
        <v>452.72925238662157</v>
      </c>
      <c r="L91" s="104">
        <v>406.02384860316596</v>
      </c>
      <c r="M91" s="104">
        <v>391.24286064264538</v>
      </c>
      <c r="N91" s="104">
        <v>457.66481085763269</v>
      </c>
      <c r="O91" s="104">
        <v>432.83573185163061</v>
      </c>
      <c r="P91" s="104">
        <v>407.90391834208197</v>
      </c>
      <c r="Q91" s="104">
        <v>470.72779493892165</v>
      </c>
      <c r="R91" s="104">
        <v>490.55193233736225</v>
      </c>
      <c r="S91" s="104">
        <v>468.58292400332596</v>
      </c>
      <c r="T91" s="104">
        <v>509.12367434000191</v>
      </c>
      <c r="U91" s="104">
        <v>488.17390512863329</v>
      </c>
      <c r="V91" s="104">
        <v>500.80649297064218</v>
      </c>
      <c r="W91" s="104">
        <v>532.82566945816802</v>
      </c>
      <c r="DA91" s="132" t="s">
        <v>2495</v>
      </c>
    </row>
    <row r="92" spans="1:105" ht="12" customHeight="1" x14ac:dyDescent="0.25">
      <c r="A92" s="106" t="s">
        <v>124</v>
      </c>
      <c r="B92" s="101">
        <v>1966.4519913853612</v>
      </c>
      <c r="C92" s="101">
        <v>1911.1487590311822</v>
      </c>
      <c r="D92" s="101">
        <v>1865.727849670948</v>
      </c>
      <c r="E92" s="101">
        <v>1814.2613792077429</v>
      </c>
      <c r="F92" s="101">
        <v>1785.7416960721607</v>
      </c>
      <c r="G92" s="101">
        <v>1755.5831014125081</v>
      </c>
      <c r="H92" s="101">
        <v>1739.2323076715577</v>
      </c>
      <c r="I92" s="101">
        <v>1761.0011481321644</v>
      </c>
      <c r="J92" s="101">
        <v>1765.1876349936579</v>
      </c>
      <c r="K92" s="101">
        <v>1788.3010206489716</v>
      </c>
      <c r="L92" s="101">
        <v>1807.8998441434662</v>
      </c>
      <c r="M92" s="101">
        <v>1940.0892393258284</v>
      </c>
      <c r="N92" s="101">
        <v>1823.3369678663234</v>
      </c>
      <c r="O92" s="101">
        <v>2045.1957440948227</v>
      </c>
      <c r="P92" s="101">
        <v>1893.0445407705599</v>
      </c>
      <c r="Q92" s="101">
        <v>1731.0622112589581</v>
      </c>
      <c r="R92" s="101">
        <v>2096.1339309466521</v>
      </c>
      <c r="S92" s="101">
        <v>2123.9508597513563</v>
      </c>
      <c r="T92" s="101">
        <v>2203.6750452033125</v>
      </c>
      <c r="U92" s="101">
        <v>2134.0647208543828</v>
      </c>
      <c r="V92" s="101">
        <v>2395.4735512704456</v>
      </c>
      <c r="W92" s="101">
        <v>2150.4613973695855</v>
      </c>
      <c r="DA92" s="131" t="s">
        <v>2496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2497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2498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2499</v>
      </c>
    </row>
    <row r="96" spans="1:105" ht="12" customHeight="1" x14ac:dyDescent="0.25">
      <c r="A96" s="106" t="s">
        <v>122</v>
      </c>
      <c r="B96" s="101">
        <v>1967.6278400531032</v>
      </c>
      <c r="C96" s="101">
        <v>1923.1984890169915</v>
      </c>
      <c r="D96" s="101">
        <v>1868.9179195907934</v>
      </c>
      <c r="E96" s="101">
        <v>1778.5025083193227</v>
      </c>
      <c r="F96" s="101">
        <v>1820.1532625885116</v>
      </c>
      <c r="G96" s="101">
        <v>1721.2119822630743</v>
      </c>
      <c r="H96" s="101">
        <v>1729.8830698484851</v>
      </c>
      <c r="I96" s="101">
        <v>1727.7066167937869</v>
      </c>
      <c r="J96" s="101">
        <v>1810.7098113788907</v>
      </c>
      <c r="K96" s="101">
        <v>1810.8452667788151</v>
      </c>
      <c r="L96" s="101">
        <v>1856.0241602584492</v>
      </c>
      <c r="M96" s="101">
        <v>1919.098820043381</v>
      </c>
      <c r="N96" s="101">
        <v>1940.2678861595464</v>
      </c>
      <c r="O96" s="101">
        <v>1930.305136543667</v>
      </c>
      <c r="P96" s="101">
        <v>1927.3014500578824</v>
      </c>
      <c r="Q96" s="101">
        <v>1942.1439396316539</v>
      </c>
      <c r="R96" s="101">
        <v>2003.8200622852053</v>
      </c>
      <c r="S96" s="101">
        <v>2073.8198177543186</v>
      </c>
      <c r="T96" s="101">
        <v>2158.0653751496902</v>
      </c>
      <c r="U96" s="101">
        <v>2161.0593528392892</v>
      </c>
      <c r="V96" s="101">
        <v>2299.4301399492178</v>
      </c>
      <c r="W96" s="101">
        <v>2252.2106577569084</v>
      </c>
      <c r="DA96" s="131" t="s">
        <v>2500</v>
      </c>
    </row>
    <row r="97" spans="1:105" ht="12" customHeight="1" x14ac:dyDescent="0.25">
      <c r="A97" s="107" t="s">
        <v>121</v>
      </c>
      <c r="B97" s="104">
        <v>1967.627840053103</v>
      </c>
      <c r="C97" s="104">
        <v>1923.166556265305</v>
      </c>
      <c r="D97" s="104">
        <v>1868.1210549058428</v>
      </c>
      <c r="E97" s="104">
        <v>1777.338900251704</v>
      </c>
      <c r="F97" s="104">
        <v>1819.0135080972987</v>
      </c>
      <c r="G97" s="104">
        <v>1719.0241497559234</v>
      </c>
      <c r="H97" s="104">
        <v>1728.3979516300367</v>
      </c>
      <c r="I97" s="104">
        <v>1723.0104196431475</v>
      </c>
      <c r="J97" s="104">
        <v>1803.1947094720465</v>
      </c>
      <c r="K97" s="104">
        <v>1802.0731639946939</v>
      </c>
      <c r="L97" s="104">
        <v>1847.0330345891452</v>
      </c>
      <c r="M97" s="104">
        <v>1911.5429517870921</v>
      </c>
      <c r="N97" s="104">
        <v>1937.2832675291024</v>
      </c>
      <c r="O97" s="104">
        <v>1928.7826074338914</v>
      </c>
      <c r="P97" s="104">
        <v>1921.252902334928</v>
      </c>
      <c r="Q97" s="104">
        <v>1929.80623281576</v>
      </c>
      <c r="R97" s="104">
        <v>1988.9082440970058</v>
      </c>
      <c r="S97" s="104">
        <v>2058.3412385188835</v>
      </c>
      <c r="T97" s="104">
        <v>2142.1164442058894</v>
      </c>
      <c r="U97" s="104">
        <v>2145.816380974215</v>
      </c>
      <c r="V97" s="104">
        <v>2286.3910023247108</v>
      </c>
      <c r="W97" s="104">
        <v>2253.2900118644056</v>
      </c>
      <c r="DA97" s="132" t="s">
        <v>2501</v>
      </c>
    </row>
    <row r="98" spans="1:105" ht="12" customHeight="1" x14ac:dyDescent="0.25">
      <c r="A98" s="108" t="s">
        <v>53</v>
      </c>
      <c r="B98" s="98">
        <v>1535.2187471773811</v>
      </c>
      <c r="C98" s="98">
        <v>1502.521403830423</v>
      </c>
      <c r="D98" s="98">
        <v>1452.0977507518178</v>
      </c>
      <c r="E98" s="98">
        <v>1382.1899440815175</v>
      </c>
      <c r="F98" s="98">
        <v>1416.239024086125</v>
      </c>
      <c r="G98" s="98">
        <v>1335.5570885517741</v>
      </c>
      <c r="H98" s="98">
        <v>1353.4784643289311</v>
      </c>
      <c r="I98" s="98">
        <v>1345.4497143561848</v>
      </c>
      <c r="J98" s="98">
        <v>1397.5370914064868</v>
      </c>
      <c r="K98" s="98">
        <v>1395.3062936888632</v>
      </c>
      <c r="L98" s="98">
        <v>1433.9652453452052</v>
      </c>
      <c r="M98" s="98">
        <v>1490.509591445594</v>
      </c>
      <c r="N98" s="98">
        <v>1506.3123713607795</v>
      </c>
      <c r="O98" s="98">
        <v>1498.3359408297492</v>
      </c>
      <c r="P98" s="98">
        <v>1491.4545601847033</v>
      </c>
      <c r="Q98" s="98">
        <v>1493.4592417876786</v>
      </c>
      <c r="R98" s="98">
        <v>1532.2600005149843</v>
      </c>
      <c r="S98" s="98">
        <v>1583.3662703744246</v>
      </c>
      <c r="T98" s="98">
        <v>1641.1761096519972</v>
      </c>
      <c r="U98" s="98">
        <v>1639.0013809881125</v>
      </c>
      <c r="V98" s="98">
        <v>1765.9511906523549</v>
      </c>
      <c r="W98" s="98">
        <v>1745.6961696416022</v>
      </c>
      <c r="DA98" s="63" t="s">
        <v>2502</v>
      </c>
    </row>
    <row r="99" spans="1:105" ht="12" customHeight="1" x14ac:dyDescent="0.25">
      <c r="A99" s="108" t="s">
        <v>52</v>
      </c>
      <c r="B99" s="98">
        <v>432.4090928757218</v>
      </c>
      <c r="C99" s="98">
        <v>420.64515243488188</v>
      </c>
      <c r="D99" s="98">
        <v>416.02330415402531</v>
      </c>
      <c r="E99" s="98">
        <v>395.14895617018624</v>
      </c>
      <c r="F99" s="98">
        <v>402.77448401117334</v>
      </c>
      <c r="G99" s="98">
        <v>383.46706120414922</v>
      </c>
      <c r="H99" s="98">
        <v>374.91948730110545</v>
      </c>
      <c r="I99" s="98">
        <v>377.5607052869629</v>
      </c>
      <c r="J99" s="98">
        <v>405.65761806555975</v>
      </c>
      <c r="K99" s="98">
        <v>406.76687030583059</v>
      </c>
      <c r="L99" s="98">
        <v>413.06778924393967</v>
      </c>
      <c r="M99" s="98">
        <v>421.03336034149788</v>
      </c>
      <c r="N99" s="98">
        <v>430.97089616832289</v>
      </c>
      <c r="O99" s="98">
        <v>430.44666660414191</v>
      </c>
      <c r="P99" s="98">
        <v>429.79834215022498</v>
      </c>
      <c r="Q99" s="98">
        <v>436.34699102808162</v>
      </c>
      <c r="R99" s="98">
        <v>456.64824358202156</v>
      </c>
      <c r="S99" s="98">
        <v>474.97496814445873</v>
      </c>
      <c r="T99" s="98">
        <v>500.94033455389189</v>
      </c>
      <c r="U99" s="98">
        <v>506.81499998610269</v>
      </c>
      <c r="V99" s="98">
        <v>520.43981167235563</v>
      </c>
      <c r="W99" s="98">
        <v>507.59384222280335</v>
      </c>
      <c r="DA99" s="63" t="s">
        <v>2503</v>
      </c>
    </row>
    <row r="100" spans="1:105" ht="12" customHeight="1" x14ac:dyDescent="0.25">
      <c r="A100" s="121" t="s">
        <v>54</v>
      </c>
      <c r="B100" s="122">
        <v>354.63189885041686</v>
      </c>
      <c r="C100" s="122">
        <v>346.88539221056453</v>
      </c>
      <c r="D100" s="122">
        <v>344.53002999049295</v>
      </c>
      <c r="E100" s="122">
        <v>343.67795180087495</v>
      </c>
      <c r="F100" s="122">
        <v>341.54352718688716</v>
      </c>
      <c r="G100" s="122">
        <v>332.10259608386127</v>
      </c>
      <c r="H100" s="122">
        <v>324.23853353711058</v>
      </c>
      <c r="I100" s="122">
        <v>327.68864257562393</v>
      </c>
      <c r="J100" s="122">
        <v>316.22695693746556</v>
      </c>
      <c r="K100" s="122">
        <v>314.64770014190174</v>
      </c>
      <c r="L100" s="122">
        <v>308.33227455783407</v>
      </c>
      <c r="M100" s="122">
        <v>313.45448307670767</v>
      </c>
      <c r="N100" s="122">
        <v>317.1064256040134</v>
      </c>
      <c r="O100" s="122">
        <v>303.93929276329209</v>
      </c>
      <c r="P100" s="122">
        <v>312.91831696095471</v>
      </c>
      <c r="Q100" s="122">
        <v>318.25667642445717</v>
      </c>
      <c r="R100" s="122">
        <v>321.00095546986256</v>
      </c>
      <c r="S100" s="122">
        <v>320.97202416153885</v>
      </c>
      <c r="T100" s="122">
        <v>323.44224983239434</v>
      </c>
      <c r="U100" s="122">
        <v>321.41075518240444</v>
      </c>
      <c r="V100" s="122">
        <v>339.03119955958033</v>
      </c>
      <c r="W100" s="122">
        <v>340.52056306257629</v>
      </c>
      <c r="DA100" s="130" t="s">
        <v>2504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2505</v>
      </c>
    </row>
    <row r="102" spans="1:105" ht="12" customHeight="1" x14ac:dyDescent="0.25">
      <c r="A102" s="97" t="s">
        <v>50</v>
      </c>
      <c r="B102" s="98">
        <v>353.31680801833272</v>
      </c>
      <c r="C102" s="98">
        <v>346.74779387736845</v>
      </c>
      <c r="D102" s="98">
        <v>343.95607758937422</v>
      </c>
      <c r="E102" s="98">
        <v>343.70485242316386</v>
      </c>
      <c r="F102" s="98">
        <v>334.26708422547489</v>
      </c>
      <c r="G102" s="98">
        <v>335.85593289455147</v>
      </c>
      <c r="H102" s="98">
        <v>325.41191096985926</v>
      </c>
      <c r="I102" s="98">
        <v>327.09491836621578</v>
      </c>
      <c r="J102" s="98">
        <v>319.52903050388903</v>
      </c>
      <c r="K102" s="98">
        <v>307.70888941131295</v>
      </c>
      <c r="L102" s="98">
        <v>312.04481333937065</v>
      </c>
      <c r="M102" s="98">
        <v>313.81623820503791</v>
      </c>
      <c r="N102" s="98">
        <v>313.82977497090121</v>
      </c>
      <c r="O102" s="98">
        <v>317.16100949360595</v>
      </c>
      <c r="P102" s="98">
        <v>303.45695203217917</v>
      </c>
      <c r="Q102" s="98">
        <v>285.56401923584849</v>
      </c>
      <c r="R102" s="98">
        <v>335.72340079227763</v>
      </c>
      <c r="S102" s="98">
        <v>329.98211134293916</v>
      </c>
      <c r="T102" s="98">
        <v>347.10061538360418</v>
      </c>
      <c r="U102" s="98">
        <v>332.17172538823286</v>
      </c>
      <c r="V102" s="98">
        <v>369.60012240724353</v>
      </c>
      <c r="W102" s="98">
        <v>324.06429212460665</v>
      </c>
      <c r="DA102" s="63" t="s">
        <v>2506</v>
      </c>
    </row>
    <row r="103" spans="1:105" ht="12" customHeight="1" x14ac:dyDescent="0.25">
      <c r="A103" s="109" t="s">
        <v>120</v>
      </c>
      <c r="B103" s="33">
        <v>354.65168928849687</v>
      </c>
      <c r="C103" s="33">
        <v>346.88743367708548</v>
      </c>
      <c r="D103" s="33">
        <v>344.53848807882446</v>
      </c>
      <c r="E103" s="33">
        <v>343.67755823988784</v>
      </c>
      <c r="F103" s="33">
        <v>341.65044634876921</v>
      </c>
      <c r="G103" s="33">
        <v>332.04738619310308</v>
      </c>
      <c r="H103" s="33">
        <v>324.22123051345176</v>
      </c>
      <c r="I103" s="33">
        <v>327.69690280831918</v>
      </c>
      <c r="J103" s="33">
        <v>316.18249091784094</v>
      </c>
      <c r="K103" s="33">
        <v>314.73669077055877</v>
      </c>
      <c r="L103" s="33">
        <v>308.28258474622652</v>
      </c>
      <c r="M103" s="33">
        <v>313.44929764272837</v>
      </c>
      <c r="N103" s="33">
        <v>317.15555968242126</v>
      </c>
      <c r="O103" s="33">
        <v>303.73465742266819</v>
      </c>
      <c r="P103" s="33">
        <v>313.06854308758614</v>
      </c>
      <c r="Q103" s="33">
        <v>318.80411671876851</v>
      </c>
      <c r="R103" s="33">
        <v>320.73362183236088</v>
      </c>
      <c r="S103" s="33">
        <v>320.80409087728805</v>
      </c>
      <c r="T103" s="33">
        <v>323.00423359857996</v>
      </c>
      <c r="U103" s="33">
        <v>321.21420530896592</v>
      </c>
      <c r="V103" s="33">
        <v>338.51313779727951</v>
      </c>
      <c r="W103" s="33">
        <v>340.79146975849102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2527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2528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0</v>
      </c>
      <c r="C129" s="98">
        <f>IF(RES_hhdet_tes!C129=0,0,RES_hhdet_tes!C129*1000*11630/RES_hhdet_num!C124)</f>
        <v>0</v>
      </c>
      <c r="D129" s="98">
        <f>IF(RES_hhdet_tes!D129=0,0,RES_hhdet_tes!D129*1000*11630/RES_hhdet_num!D124)</f>
        <v>0</v>
      </c>
      <c r="E129" s="98">
        <f>IF(RES_hhdet_tes!E129=0,0,RES_hhdet_tes!E129*1000*11630/RES_hhdet_num!E124)</f>
        <v>0</v>
      </c>
      <c r="F129" s="98">
        <f>IF(RES_hhdet_tes!F129=0,0,RES_hhdet_tes!F129*1000*11630/RES_hhdet_num!F124)</f>
        <v>0</v>
      </c>
      <c r="G129" s="98">
        <f>IF(RES_hhdet_tes!G129=0,0,RES_hhdet_tes!G129*1000*11630/RES_hhdet_num!G124)</f>
        <v>0</v>
      </c>
      <c r="H129" s="98">
        <f>IF(RES_hhdet_tes!H129=0,0,RES_hhdet_tes!H129*1000*11630/RES_hhdet_num!H124)</f>
        <v>0</v>
      </c>
      <c r="I129" s="98">
        <f>IF(RES_hhdet_tes!I129=0,0,RES_hhdet_tes!I129*1000*11630/RES_hhdet_num!I124)</f>
        <v>0</v>
      </c>
      <c r="J129" s="98">
        <f>IF(RES_hhdet_tes!J129=0,0,RES_hhdet_tes!J129*1000*11630/RES_hhdet_num!J124)</f>
        <v>0</v>
      </c>
      <c r="K129" s="98">
        <f>IF(RES_hhdet_tes!K129=0,0,RES_hhdet_tes!K129*1000*11630/RES_hhdet_num!K124)</f>
        <v>0</v>
      </c>
      <c r="L129" s="98">
        <f>IF(RES_hhdet_tes!L129=0,0,RES_hhdet_tes!L129*1000*11630/RES_hhdet_num!L124)</f>
        <v>0</v>
      </c>
      <c r="M129" s="98">
        <f>IF(RES_hhdet_tes!M129=0,0,RES_hhdet_tes!M129*1000*11630/RES_hhdet_num!M124)</f>
        <v>0</v>
      </c>
      <c r="N129" s="98">
        <f>IF(RES_hhdet_tes!N129=0,0,RES_hhdet_tes!N129*1000*11630/RES_hhdet_num!N124)</f>
        <v>0</v>
      </c>
      <c r="O129" s="98">
        <f>IF(RES_hhdet_tes!O129=0,0,RES_hhdet_tes!O129*1000*11630/RES_hhdet_num!O124)</f>
        <v>0</v>
      </c>
      <c r="P129" s="98">
        <f>IF(RES_hhdet_tes!P129=0,0,RES_hhdet_tes!P129*1000*11630/RES_hhdet_num!P124)</f>
        <v>0</v>
      </c>
      <c r="Q129" s="98">
        <f>IF(RES_hhdet_tes!Q129=0,0,RES_hhdet_tes!Q129*1000*11630/RES_hhdet_num!Q124)</f>
        <v>0</v>
      </c>
      <c r="R129" s="98">
        <f>IF(RES_hhdet_tes!R129=0,0,RES_hhdet_tes!R129*1000*11630/RES_hhdet_num!R124)</f>
        <v>0</v>
      </c>
      <c r="S129" s="98">
        <f>IF(RES_hhdet_tes!S129=0,0,RES_hhdet_tes!S129*1000*11630/RES_hhdet_num!S124)</f>
        <v>0</v>
      </c>
      <c r="T129" s="98">
        <f>IF(RES_hhdet_tes!T129=0,0,RES_hhdet_tes!T129*1000*11630/RES_hhdet_num!T124)</f>
        <v>0</v>
      </c>
      <c r="U129" s="98">
        <f>IF(RES_hhdet_tes!U129=0,0,RES_hhdet_tes!U129*1000*11630/RES_hhdet_num!U124)</f>
        <v>0</v>
      </c>
      <c r="V129" s="98">
        <f>IF(RES_hhdet_tes!V129=0,0,RES_hhdet_tes!V129*1000*11630/RES_hhdet_num!V124)</f>
        <v>0</v>
      </c>
      <c r="W129" s="98">
        <f>IF(RES_hhdet_tes!W129=0,0,RES_hhdet_tes!W129*1000*11630/RES_hhdet_num!W124)</f>
        <v>0</v>
      </c>
      <c r="DA129" s="63" t="s">
        <v>2531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2532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2533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2534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2535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2536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2537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2538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2539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2540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2541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2542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10512.210058978639</v>
      </c>
      <c r="C143" s="117">
        <f t="shared" si="49"/>
        <v>12476.491239775909</v>
      </c>
      <c r="D143" s="117">
        <f t="shared" si="49"/>
        <v>8645.0436391563144</v>
      </c>
      <c r="E143" s="117">
        <f t="shared" si="49"/>
        <v>11384.60312454375</v>
      </c>
      <c r="F143" s="117">
        <f t="shared" si="49"/>
        <v>12106.159528329143</v>
      </c>
      <c r="G143" s="117">
        <f t="shared" si="49"/>
        <v>12521.91733910069</v>
      </c>
      <c r="H143" s="117">
        <f t="shared" si="49"/>
        <v>12672.882744078359</v>
      </c>
      <c r="I143" s="117">
        <f t="shared" si="49"/>
        <v>12943.81425941152</v>
      </c>
      <c r="J143" s="117">
        <f t="shared" si="49"/>
        <v>13648.775688946969</v>
      </c>
      <c r="K143" s="117">
        <f t="shared" si="49"/>
        <v>12780.480561067287</v>
      </c>
      <c r="L143" s="117">
        <f t="shared" si="49"/>
        <v>12570.693637502687</v>
      </c>
      <c r="M143" s="117">
        <f t="shared" si="49"/>
        <v>11824.5417359766</v>
      </c>
      <c r="N143" s="117">
        <f t="shared" si="49"/>
        <v>11209.844006755775</v>
      </c>
      <c r="O143" s="117">
        <f t="shared" si="49"/>
        <v>10663.159009219396</v>
      </c>
      <c r="P143" s="117">
        <f t="shared" si="49"/>
        <v>10269.626129206034</v>
      </c>
      <c r="Q143" s="117">
        <f t="shared" si="49"/>
        <v>10459.142327844536</v>
      </c>
      <c r="R143" s="117">
        <f t="shared" ref="R143:V143" si="50">R144+R146+R148+R157</f>
        <v>10764.297561455904</v>
      </c>
      <c r="S143" s="117">
        <f t="shared" si="50"/>
        <v>10883.815848498713</v>
      </c>
      <c r="T143" s="117">
        <f t="shared" si="50"/>
        <v>11025.5743657597</v>
      </c>
      <c r="U143" s="117">
        <f t="shared" si="50"/>
        <v>11199.1765249731</v>
      </c>
      <c r="V143" s="117">
        <f t="shared" si="50"/>
        <v>11908.375491878498</v>
      </c>
      <c r="W143" s="117">
        <f t="shared" ref="W143" si="51">W144+W146+W148+W157</f>
        <v>12669.009434861604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8174.1827854748117</v>
      </c>
      <c r="C144" s="122">
        <f t="shared" si="52"/>
        <v>10194.337802066497</v>
      </c>
      <c r="D144" s="122">
        <f t="shared" si="52"/>
        <v>6420.4159951164083</v>
      </c>
      <c r="E144" s="122">
        <f t="shared" si="52"/>
        <v>9249.751506113671</v>
      </c>
      <c r="F144" s="122">
        <f t="shared" si="52"/>
        <v>9936.3331158605233</v>
      </c>
      <c r="G144" s="122">
        <f t="shared" si="52"/>
        <v>10453.626057986929</v>
      </c>
      <c r="H144" s="122">
        <f t="shared" si="52"/>
        <v>10600.342157797373</v>
      </c>
      <c r="I144" s="122">
        <f t="shared" si="52"/>
        <v>10864.649035488901</v>
      </c>
      <c r="J144" s="122">
        <f t="shared" si="52"/>
        <v>11501.036224199763</v>
      </c>
      <c r="K144" s="122">
        <f t="shared" si="52"/>
        <v>10629.939074154699</v>
      </c>
      <c r="L144" s="122">
        <f t="shared" si="52"/>
        <v>10379.788891044698</v>
      </c>
      <c r="M144" s="122">
        <f t="shared" si="52"/>
        <v>9561.5144299589083</v>
      </c>
      <c r="N144" s="122">
        <f t="shared" si="52"/>
        <v>8925.6242531307307</v>
      </c>
      <c r="O144" s="122">
        <f t="shared" si="52"/>
        <v>8387.7391297009963</v>
      </c>
      <c r="P144" s="122">
        <f t="shared" si="52"/>
        <v>7995.8615146980947</v>
      </c>
      <c r="Q144" s="122">
        <f t="shared" si="52"/>
        <v>8183.9148558381403</v>
      </c>
      <c r="R144" s="122">
        <f t="shared" si="52"/>
        <v>8401.1008036238727</v>
      </c>
      <c r="S144" s="122">
        <f t="shared" si="52"/>
        <v>8461.7276798999301</v>
      </c>
      <c r="T144" s="122">
        <f t="shared" si="52"/>
        <v>8526.2128469430281</v>
      </c>
      <c r="U144" s="122">
        <f t="shared" si="52"/>
        <v>8714.0828896384883</v>
      </c>
      <c r="V144" s="122">
        <f t="shared" si="52"/>
        <v>9263.3124868717696</v>
      </c>
      <c r="W144" s="122">
        <f t="shared" si="52"/>
        <v>10064.197412632282</v>
      </c>
      <c r="DA144" s="130" t="s">
        <v>2545</v>
      </c>
    </row>
    <row r="145" spans="1:105" ht="12" customHeight="1" x14ac:dyDescent="0.25">
      <c r="A145" s="97" t="s">
        <v>53</v>
      </c>
      <c r="B145" s="98">
        <v>8174.1827854748117</v>
      </c>
      <c r="C145" s="98">
        <v>10194.337802066497</v>
      </c>
      <c r="D145" s="98">
        <v>6420.4159951164083</v>
      </c>
      <c r="E145" s="98">
        <v>9249.751506113671</v>
      </c>
      <c r="F145" s="98">
        <v>9936.3331158605233</v>
      </c>
      <c r="G145" s="98">
        <v>10453.626057986929</v>
      </c>
      <c r="H145" s="98">
        <v>10600.342157797373</v>
      </c>
      <c r="I145" s="98">
        <v>10864.649035488901</v>
      </c>
      <c r="J145" s="98">
        <v>11501.036224199763</v>
      </c>
      <c r="K145" s="98">
        <v>10629.939074154699</v>
      </c>
      <c r="L145" s="98">
        <v>10379.788891044698</v>
      </c>
      <c r="M145" s="98">
        <v>9561.5144299589083</v>
      </c>
      <c r="N145" s="98">
        <v>8925.6242531307307</v>
      </c>
      <c r="O145" s="98">
        <v>8387.7391297009963</v>
      </c>
      <c r="P145" s="98">
        <v>7995.8615146980947</v>
      </c>
      <c r="Q145" s="98">
        <v>8183.9148558381403</v>
      </c>
      <c r="R145" s="98">
        <v>8401.1008036238727</v>
      </c>
      <c r="S145" s="98">
        <v>8461.7276798999301</v>
      </c>
      <c r="T145" s="98">
        <v>8526.2128469430281</v>
      </c>
      <c r="U145" s="98">
        <v>8714.0828896384883</v>
      </c>
      <c r="V145" s="98">
        <v>9263.3124868717696</v>
      </c>
      <c r="W145" s="98">
        <v>10064.197412632282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15.84546071014581</v>
      </c>
      <c r="C146" s="122">
        <f t="shared" si="53"/>
        <v>13.001954755160195</v>
      </c>
      <c r="D146" s="122">
        <f t="shared" si="53"/>
        <v>12.445228428956014</v>
      </c>
      <c r="E146" s="122">
        <f t="shared" si="53"/>
        <v>11.712717892045029</v>
      </c>
      <c r="F146" s="122">
        <f t="shared" si="53"/>
        <v>12.749002537609066</v>
      </c>
      <c r="G146" s="122">
        <f t="shared" si="53"/>
        <v>14.190793462382054</v>
      </c>
      <c r="H146" s="122">
        <f t="shared" si="53"/>
        <v>18.451817406526725</v>
      </c>
      <c r="I146" s="122">
        <f t="shared" si="53"/>
        <v>21.874899582679216</v>
      </c>
      <c r="J146" s="122">
        <f t="shared" si="53"/>
        <v>25.400242401044913</v>
      </c>
      <c r="K146" s="122">
        <f t="shared" si="53"/>
        <v>28.157030135319729</v>
      </c>
      <c r="L146" s="122">
        <f t="shared" si="53"/>
        <v>31.610857633292817</v>
      </c>
      <c r="M146" s="122">
        <f t="shared" si="53"/>
        <v>29.836185364276336</v>
      </c>
      <c r="N146" s="122">
        <f t="shared" si="53"/>
        <v>31.54619807005254</v>
      </c>
      <c r="O146" s="122">
        <f t="shared" si="53"/>
        <v>28.33779179767776</v>
      </c>
      <c r="P146" s="122">
        <f t="shared" si="53"/>
        <v>30.767949033997553</v>
      </c>
      <c r="Q146" s="122">
        <f t="shared" si="53"/>
        <v>30.016556934912678</v>
      </c>
      <c r="R146" s="122">
        <f t="shared" si="53"/>
        <v>30.897577537511459</v>
      </c>
      <c r="S146" s="122">
        <f t="shared" si="53"/>
        <v>29.850529457111207</v>
      </c>
      <c r="T146" s="122">
        <f t="shared" si="53"/>
        <v>29.537364630306143</v>
      </c>
      <c r="U146" s="122">
        <f t="shared" si="53"/>
        <v>29.048299228355873</v>
      </c>
      <c r="V146" s="122">
        <f t="shared" si="53"/>
        <v>30.564303542884591</v>
      </c>
      <c r="W146" s="122">
        <f t="shared" si="53"/>
        <v>29.932680579140349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15.84546071014581</v>
      </c>
      <c r="C147" s="98">
        <f>IF(RES_hhdet_tes!C147=0,0,RES_hhdet_tes!C147*1000*11630/RES_hhdet_num!C143)</f>
        <v>13.001954755160195</v>
      </c>
      <c r="D147" s="98">
        <f>IF(RES_hhdet_tes!D147=0,0,RES_hhdet_tes!D147*1000*11630/RES_hhdet_num!D143)</f>
        <v>12.445228428956014</v>
      </c>
      <c r="E147" s="98">
        <f>IF(RES_hhdet_tes!E147=0,0,RES_hhdet_tes!E147*1000*11630/RES_hhdet_num!E143)</f>
        <v>11.712717892045029</v>
      </c>
      <c r="F147" s="98">
        <f>IF(RES_hhdet_tes!F147=0,0,RES_hhdet_tes!F147*1000*11630/RES_hhdet_num!F143)</f>
        <v>12.749002537609066</v>
      </c>
      <c r="G147" s="98">
        <f>IF(RES_hhdet_tes!G147=0,0,RES_hhdet_tes!G147*1000*11630/RES_hhdet_num!G143)</f>
        <v>14.190793462382054</v>
      </c>
      <c r="H147" s="98">
        <f>IF(RES_hhdet_tes!H147=0,0,RES_hhdet_tes!H147*1000*11630/RES_hhdet_num!H143)</f>
        <v>18.451817406526725</v>
      </c>
      <c r="I147" s="98">
        <f>IF(RES_hhdet_tes!I147=0,0,RES_hhdet_tes!I147*1000*11630/RES_hhdet_num!I143)</f>
        <v>21.874899582679216</v>
      </c>
      <c r="J147" s="98">
        <f>IF(RES_hhdet_tes!J147=0,0,RES_hhdet_tes!J147*1000*11630/RES_hhdet_num!J143)</f>
        <v>25.400242401044913</v>
      </c>
      <c r="K147" s="98">
        <f>IF(RES_hhdet_tes!K147=0,0,RES_hhdet_tes!K147*1000*11630/RES_hhdet_num!K143)</f>
        <v>28.157030135319729</v>
      </c>
      <c r="L147" s="98">
        <f>IF(RES_hhdet_tes!L147=0,0,RES_hhdet_tes!L147*1000*11630/RES_hhdet_num!L143)</f>
        <v>31.610857633292817</v>
      </c>
      <c r="M147" s="98">
        <f>IF(RES_hhdet_tes!M147=0,0,RES_hhdet_tes!M147*1000*11630/RES_hhdet_num!M143)</f>
        <v>29.836185364276336</v>
      </c>
      <c r="N147" s="98">
        <f>IF(RES_hhdet_tes!N147=0,0,RES_hhdet_tes!N147*1000*11630/RES_hhdet_num!N143)</f>
        <v>31.54619807005254</v>
      </c>
      <c r="O147" s="98">
        <f>IF(RES_hhdet_tes!O147=0,0,RES_hhdet_tes!O147*1000*11630/RES_hhdet_num!O143)</f>
        <v>28.33779179767776</v>
      </c>
      <c r="P147" s="98">
        <f>IF(RES_hhdet_tes!P147=0,0,RES_hhdet_tes!P147*1000*11630/RES_hhdet_num!P143)</f>
        <v>30.767949033997553</v>
      </c>
      <c r="Q147" s="98">
        <f>IF(RES_hhdet_tes!Q147=0,0,RES_hhdet_tes!Q147*1000*11630/RES_hhdet_num!Q143)</f>
        <v>30.016556934912678</v>
      </c>
      <c r="R147" s="98">
        <f>IF(RES_hhdet_tes!R147=0,0,RES_hhdet_tes!R147*1000*11630/RES_hhdet_num!R143)</f>
        <v>30.897577537511459</v>
      </c>
      <c r="S147" s="98">
        <f>IF(RES_hhdet_tes!S147=0,0,RES_hhdet_tes!S147*1000*11630/RES_hhdet_num!S143)</f>
        <v>29.850529457111207</v>
      </c>
      <c r="T147" s="98">
        <f>IF(RES_hhdet_tes!T147=0,0,RES_hhdet_tes!T147*1000*11630/RES_hhdet_num!T143)</f>
        <v>29.537364630306143</v>
      </c>
      <c r="U147" s="98">
        <f>IF(RES_hhdet_tes!U147=0,0,RES_hhdet_tes!U147*1000*11630/RES_hhdet_num!U143)</f>
        <v>29.048299228355873</v>
      </c>
      <c r="V147" s="98">
        <f>IF(RES_hhdet_tes!V147=0,0,RES_hhdet_tes!V147*1000*11630/RES_hhdet_num!V143)</f>
        <v>30.564303542884591</v>
      </c>
      <c r="W147" s="98">
        <f>IF(RES_hhdet_tes!W147=0,0,RES_hhdet_tes!W147*1000*11630/RES_hhdet_num!W143)</f>
        <v>29.932680579140349</v>
      </c>
      <c r="DA147" s="63" t="s">
        <v>2548</v>
      </c>
    </row>
    <row r="148" spans="1:105" ht="12" customHeight="1" x14ac:dyDescent="0.25">
      <c r="A148" s="121" t="s">
        <v>55</v>
      </c>
      <c r="B148" s="122">
        <v>1967.5495930588045</v>
      </c>
      <c r="C148" s="122">
        <v>1922.2661139901593</v>
      </c>
      <c r="D148" s="122">
        <v>1867.6518622799395</v>
      </c>
      <c r="E148" s="122">
        <v>1779.4609621970394</v>
      </c>
      <c r="F148" s="122">
        <v>1815.5322408638497</v>
      </c>
      <c r="G148" s="122">
        <v>1721.9984077928627</v>
      </c>
      <c r="H148" s="122">
        <v>1729.8504121352632</v>
      </c>
      <c r="I148" s="122">
        <v>1729.601858510518</v>
      </c>
      <c r="J148" s="122">
        <v>1806.1111681245375</v>
      </c>
      <c r="K148" s="122">
        <v>1807.7404634615602</v>
      </c>
      <c r="L148" s="122">
        <v>1850.9600601667819</v>
      </c>
      <c r="M148" s="122">
        <v>1919.7364832594958</v>
      </c>
      <c r="N148" s="122">
        <v>1935.5688253314349</v>
      </c>
      <c r="O148" s="122">
        <v>1943.1355222912305</v>
      </c>
      <c r="P148" s="122">
        <v>1930.0823719667553</v>
      </c>
      <c r="Q148" s="122">
        <v>1926.9577958309724</v>
      </c>
      <c r="R148" s="122">
        <v>2011.2919823115335</v>
      </c>
      <c r="S148" s="122">
        <v>2071.2570024161646</v>
      </c>
      <c r="T148" s="122">
        <v>2146.3702181534054</v>
      </c>
      <c r="U148" s="122">
        <v>2134.6342284603938</v>
      </c>
      <c r="V148" s="122">
        <v>2275.4588012892555</v>
      </c>
      <c r="W148" s="122">
        <v>2234.3635641666433</v>
      </c>
      <c r="DA148" s="130" t="s">
        <v>2549</v>
      </c>
    </row>
    <row r="149" spans="1:105" ht="12" customHeight="1" x14ac:dyDescent="0.25">
      <c r="A149" s="97" t="s">
        <v>124</v>
      </c>
      <c r="B149" s="98">
        <v>1966.4519913853612</v>
      </c>
      <c r="C149" s="98">
        <v>1911.0534427067134</v>
      </c>
      <c r="D149" s="98">
        <v>1864.702038738199</v>
      </c>
      <c r="E149" s="98">
        <v>1812.5317318954681</v>
      </c>
      <c r="F149" s="98">
        <v>1783.9230202932804</v>
      </c>
      <c r="G149" s="98">
        <v>1753.9915247035447</v>
      </c>
      <c r="H149" s="98">
        <v>1738.637548071971</v>
      </c>
      <c r="I149" s="98">
        <v>1761.2668931361416</v>
      </c>
      <c r="J149" s="98">
        <v>1765.5971636637462</v>
      </c>
      <c r="K149" s="98">
        <v>1790.1827192538176</v>
      </c>
      <c r="L149" s="98">
        <v>1810.7995468020879</v>
      </c>
      <c r="M149" s="98">
        <v>1943.535647299947</v>
      </c>
      <c r="N149" s="98">
        <v>1828.0244385508317</v>
      </c>
      <c r="O149" s="98">
        <v>2051.4297350040679</v>
      </c>
      <c r="P149" s="98">
        <v>1902.5920561355074</v>
      </c>
      <c r="Q149" s="98">
        <v>1741.0051502149074</v>
      </c>
      <c r="R149" s="98">
        <v>2104.1947587277496</v>
      </c>
      <c r="S149" s="98">
        <v>2125.2961446391932</v>
      </c>
      <c r="T149" s="98">
        <v>2197.7198803323854</v>
      </c>
      <c r="U149" s="98">
        <v>2123.3244057314432</v>
      </c>
      <c r="V149" s="98">
        <v>2375.0642394242018</v>
      </c>
      <c r="W149" s="98">
        <v>2141.4078391323405</v>
      </c>
      <c r="DA149" s="63" t="s">
        <v>2550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1756.1867417874339</v>
      </c>
      <c r="J150" s="98">
        <v>1761.0189716872826</v>
      </c>
      <c r="K150" s="98">
        <v>1785.2481506677198</v>
      </c>
      <c r="L150" s="98">
        <v>1804.8324155981713</v>
      </c>
      <c r="M150" s="98">
        <v>1940.2762419605924</v>
      </c>
      <c r="N150" s="98">
        <v>1826.014864655896</v>
      </c>
      <c r="O150" s="98">
        <v>2048.686105039078</v>
      </c>
      <c r="P150" s="98">
        <v>1892.9820663049761</v>
      </c>
      <c r="Q150" s="98">
        <v>1723.3099530259371</v>
      </c>
      <c r="R150" s="98">
        <v>2090.6623126261738</v>
      </c>
      <c r="S150" s="98">
        <v>2112.3752228027888</v>
      </c>
      <c r="T150" s="98">
        <v>2183.6127835072061</v>
      </c>
      <c r="U150" s="98">
        <v>2109.6968221497154</v>
      </c>
      <c r="V150" s="98">
        <v>2365.6299744985281</v>
      </c>
      <c r="W150" s="98">
        <v>2133.4736639477087</v>
      </c>
      <c r="DA150" s="63" t="s">
        <v>2551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1371.3130285636043</v>
      </c>
      <c r="J151" s="101">
        <v>1364.7031099843034</v>
      </c>
      <c r="K151" s="101">
        <v>1382.2114383444641</v>
      </c>
      <c r="L151" s="101">
        <v>1401.0767752557654</v>
      </c>
      <c r="M151" s="101">
        <v>1512.706271761318</v>
      </c>
      <c r="N151" s="101">
        <v>1419.633365448849</v>
      </c>
      <c r="O151" s="101">
        <v>1591.4852762877497</v>
      </c>
      <c r="P151" s="101">
        <v>1468.9912066368479</v>
      </c>
      <c r="Q151" s="101">
        <v>1332.9722595102596</v>
      </c>
      <c r="R151" s="101">
        <v>1610.8492915657746</v>
      </c>
      <c r="S151" s="101">
        <v>1625.1391052722331</v>
      </c>
      <c r="T151" s="101">
        <v>1672.8706891931424</v>
      </c>
      <c r="U151" s="101">
        <v>1611.2984611377603</v>
      </c>
      <c r="V151" s="101">
        <v>1827.5104674953559</v>
      </c>
      <c r="W151" s="101">
        <v>1652.2715537232941</v>
      </c>
      <c r="DA151" s="131" t="s">
        <v>2552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384.87371322382938</v>
      </c>
      <c r="J152" s="104">
        <v>396.31586170297925</v>
      </c>
      <c r="K152" s="104">
        <v>403.03671232325581</v>
      </c>
      <c r="L152" s="104">
        <v>403.7556403424062</v>
      </c>
      <c r="M152" s="104">
        <v>427.56997019927422</v>
      </c>
      <c r="N152" s="104">
        <v>406.38149920704694</v>
      </c>
      <c r="O152" s="104">
        <v>457.20082875132863</v>
      </c>
      <c r="P152" s="104">
        <v>423.99085966812828</v>
      </c>
      <c r="Q152" s="104">
        <v>390.33769351567747</v>
      </c>
      <c r="R152" s="104">
        <v>479.81302106039942</v>
      </c>
      <c r="S152" s="104">
        <v>487.23611753055548</v>
      </c>
      <c r="T152" s="104">
        <v>510.74209431406376</v>
      </c>
      <c r="U152" s="104">
        <v>498.39836101195533</v>
      </c>
      <c r="V152" s="104">
        <v>538.1195070031722</v>
      </c>
      <c r="W152" s="104">
        <v>481.20211022441475</v>
      </c>
      <c r="DA152" s="132" t="s">
        <v>2553</v>
      </c>
    </row>
    <row r="153" spans="1:105" ht="12" customHeight="1" x14ac:dyDescent="0.25">
      <c r="A153" s="106" t="s">
        <v>122</v>
      </c>
      <c r="B153" s="101">
        <v>1967.627840053103</v>
      </c>
      <c r="C153" s="101">
        <v>1923.1000821947446</v>
      </c>
      <c r="D153" s="101">
        <v>1867.9094809301789</v>
      </c>
      <c r="E153" s="101">
        <v>1776.6900268254699</v>
      </c>
      <c r="F153" s="101">
        <v>1818.0682910641103</v>
      </c>
      <c r="G153" s="101">
        <v>1719.5068552506159</v>
      </c>
      <c r="H153" s="101">
        <v>1729.2286261853153</v>
      </c>
      <c r="I153" s="101">
        <v>1727.8318544125977</v>
      </c>
      <c r="J153" s="101">
        <v>1811.0717389522308</v>
      </c>
      <c r="K153" s="101">
        <v>1811.7991576483291</v>
      </c>
      <c r="L153" s="101">
        <v>1857.2656055155066</v>
      </c>
      <c r="M153" s="101">
        <v>1920.4465411283916</v>
      </c>
      <c r="N153" s="101">
        <v>1944.3650130515418</v>
      </c>
      <c r="O153" s="101">
        <v>1935.5781619575166</v>
      </c>
      <c r="P153" s="101">
        <v>1934.7545500938891</v>
      </c>
      <c r="Q153" s="101">
        <v>1950.2451542358133</v>
      </c>
      <c r="R153" s="101">
        <v>2011.1013100014163</v>
      </c>
      <c r="S153" s="101">
        <v>2073.8478197386735</v>
      </c>
      <c r="T153" s="101">
        <v>2145.4156216888478</v>
      </c>
      <c r="U153" s="101">
        <v>2133.4270160004262</v>
      </c>
      <c r="V153" s="101">
        <v>2258.7622819208345</v>
      </c>
      <c r="W153" s="101">
        <v>2240.0296769659244</v>
      </c>
      <c r="DA153" s="131" t="s">
        <v>2554</v>
      </c>
    </row>
    <row r="154" spans="1:105" ht="12" customHeight="1" x14ac:dyDescent="0.25">
      <c r="A154" s="107" t="s">
        <v>121</v>
      </c>
      <c r="B154" s="104">
        <v>1967.6278400531035</v>
      </c>
      <c r="C154" s="104">
        <v>1923.1418964900024</v>
      </c>
      <c r="D154" s="104">
        <v>1867.2217978482863</v>
      </c>
      <c r="E154" s="104">
        <v>1776.2340480479934</v>
      </c>
      <c r="F154" s="104">
        <v>1817.8169915394353</v>
      </c>
      <c r="G154" s="104">
        <v>1718.5123554865077</v>
      </c>
      <c r="H154" s="104">
        <v>1728.4029175084358</v>
      </c>
      <c r="I154" s="104">
        <v>1724.0584319474933</v>
      </c>
      <c r="J154" s="104">
        <v>1805.0618130756925</v>
      </c>
      <c r="K154" s="104">
        <v>1805.6148571949475</v>
      </c>
      <c r="L154" s="104">
        <v>1851.5328902870383</v>
      </c>
      <c r="M154" s="104">
        <v>1916.3586972185035</v>
      </c>
      <c r="N154" s="104">
        <v>1942.5963091174408</v>
      </c>
      <c r="O154" s="104">
        <v>1934.7322972646105</v>
      </c>
      <c r="P154" s="104">
        <v>1931.0261316906081</v>
      </c>
      <c r="Q154" s="104">
        <v>1940.9427080488042</v>
      </c>
      <c r="R154" s="104">
        <v>1998.3371876489932</v>
      </c>
      <c r="S154" s="104">
        <v>2062.3442300511629</v>
      </c>
      <c r="T154" s="104">
        <v>2138.6373255136623</v>
      </c>
      <c r="U154" s="104">
        <v>2136.911388885831</v>
      </c>
      <c r="V154" s="104">
        <v>2267.3699291212438</v>
      </c>
      <c r="W154" s="104">
        <v>2245.4441306095305</v>
      </c>
      <c r="DA154" s="132" t="s">
        <v>2555</v>
      </c>
    </row>
    <row r="155" spans="1:105" ht="12" customHeight="1" x14ac:dyDescent="0.25">
      <c r="A155" s="108" t="s">
        <v>53</v>
      </c>
      <c r="B155" s="98">
        <v>1535.2187471773816</v>
      </c>
      <c r="C155" s="98">
        <v>1502.5021377714929</v>
      </c>
      <c r="D155" s="98">
        <v>1451.3987547487502</v>
      </c>
      <c r="E155" s="98">
        <v>1381.3307294402084</v>
      </c>
      <c r="F155" s="98">
        <v>1415.3074458242443</v>
      </c>
      <c r="G155" s="98">
        <v>1335.1594615233842</v>
      </c>
      <c r="H155" s="98">
        <v>1353.4823530221938</v>
      </c>
      <c r="I155" s="98">
        <v>1346.2680772862336</v>
      </c>
      <c r="J155" s="98">
        <v>1398.9841600596319</v>
      </c>
      <c r="K155" s="98">
        <v>1398.0485501695459</v>
      </c>
      <c r="L155" s="98">
        <v>1437.4587598406204</v>
      </c>
      <c r="M155" s="98">
        <v>1494.2646285734647</v>
      </c>
      <c r="N155" s="98">
        <v>1510.4434658724647</v>
      </c>
      <c r="O155" s="98">
        <v>1502.9578376032873</v>
      </c>
      <c r="P155" s="98">
        <v>1499.0414465714689</v>
      </c>
      <c r="Q155" s="98">
        <v>1502.0776572404372</v>
      </c>
      <c r="R155" s="98">
        <v>1539.524082754426</v>
      </c>
      <c r="S155" s="98">
        <v>1586.4455468589042</v>
      </c>
      <c r="T155" s="98">
        <v>1638.5105932671299</v>
      </c>
      <c r="U155" s="98">
        <v>1632.1996366916478</v>
      </c>
      <c r="V155" s="98">
        <v>1751.2597897340534</v>
      </c>
      <c r="W155" s="98">
        <v>1739.6177133479237</v>
      </c>
      <c r="DA155" s="63" t="s">
        <v>2556</v>
      </c>
    </row>
    <row r="156" spans="1:105" ht="12" customHeight="1" x14ac:dyDescent="0.25">
      <c r="A156" s="108" t="s">
        <v>52</v>
      </c>
      <c r="B156" s="98">
        <v>432.40909287572197</v>
      </c>
      <c r="C156" s="98">
        <v>420.63975871850954</v>
      </c>
      <c r="D156" s="98">
        <v>415.82304309953628</v>
      </c>
      <c r="E156" s="98">
        <v>394.9033186077852</v>
      </c>
      <c r="F156" s="98">
        <v>402.50954571519105</v>
      </c>
      <c r="G156" s="98">
        <v>383.35289396312368</v>
      </c>
      <c r="H156" s="98">
        <v>374.92056448624209</v>
      </c>
      <c r="I156" s="98">
        <v>377.79035466125998</v>
      </c>
      <c r="J156" s="98">
        <v>406.07765301606094</v>
      </c>
      <c r="K156" s="98">
        <v>407.56630702540144</v>
      </c>
      <c r="L156" s="98">
        <v>414.07413044641805</v>
      </c>
      <c r="M156" s="98">
        <v>422.0940686450391</v>
      </c>
      <c r="N156" s="98">
        <v>432.15284324497611</v>
      </c>
      <c r="O156" s="98">
        <v>431.77445966132314</v>
      </c>
      <c r="P156" s="98">
        <v>431.9846851191391</v>
      </c>
      <c r="Q156" s="98">
        <v>438.8650508083673</v>
      </c>
      <c r="R156" s="98">
        <v>458.813104894567</v>
      </c>
      <c r="S156" s="98">
        <v>475.89868319225889</v>
      </c>
      <c r="T156" s="98">
        <v>500.12673224653253</v>
      </c>
      <c r="U156" s="98">
        <v>504.71175219418313</v>
      </c>
      <c r="V156" s="98">
        <v>516.11013938719032</v>
      </c>
      <c r="W156" s="98">
        <v>505.82641726160642</v>
      </c>
      <c r="DA156" s="63" t="s">
        <v>2557</v>
      </c>
    </row>
    <row r="157" spans="1:105" ht="12" customHeight="1" x14ac:dyDescent="0.25">
      <c r="A157" s="121" t="s">
        <v>54</v>
      </c>
      <c r="B157" s="122">
        <v>354.63221973487543</v>
      </c>
      <c r="C157" s="122">
        <v>346.88536896409363</v>
      </c>
      <c r="D157" s="122">
        <v>344.53055333101179</v>
      </c>
      <c r="E157" s="122">
        <v>343.67793834099388</v>
      </c>
      <c r="F157" s="122">
        <v>341.54516906716236</v>
      </c>
      <c r="G157" s="122">
        <v>332.10207985851793</v>
      </c>
      <c r="H157" s="122">
        <v>324.2383567391945</v>
      </c>
      <c r="I157" s="122">
        <v>327.68846582942285</v>
      </c>
      <c r="J157" s="122">
        <v>316.22805422162259</v>
      </c>
      <c r="K157" s="122">
        <v>314.64399331570769</v>
      </c>
      <c r="L157" s="122">
        <v>308.33382865791344</v>
      </c>
      <c r="M157" s="122">
        <v>313.45463739391869</v>
      </c>
      <c r="N157" s="122">
        <v>317.10473022355745</v>
      </c>
      <c r="O157" s="122">
        <v>303.94656542949224</v>
      </c>
      <c r="P157" s="122">
        <v>312.91429350718494</v>
      </c>
      <c r="Q157" s="122">
        <v>318.25311924051084</v>
      </c>
      <c r="R157" s="122">
        <v>321.00719798298707</v>
      </c>
      <c r="S157" s="122">
        <v>320.98063672550552</v>
      </c>
      <c r="T157" s="122">
        <v>323.45393603295992</v>
      </c>
      <c r="U157" s="122">
        <v>321.41110764586119</v>
      </c>
      <c r="V157" s="122">
        <v>339.03990017459057</v>
      </c>
      <c r="W157" s="122">
        <v>340.51577748353799</v>
      </c>
      <c r="DA157" s="130" t="s">
        <v>2558</v>
      </c>
    </row>
    <row r="158" spans="1:105" ht="12" customHeight="1" x14ac:dyDescent="0.25">
      <c r="A158" s="97" t="s">
        <v>50</v>
      </c>
      <c r="B158" s="98">
        <v>353.31680801833278</v>
      </c>
      <c r="C158" s="98">
        <v>346.74779387736845</v>
      </c>
      <c r="D158" s="98">
        <v>343.9560775893741</v>
      </c>
      <c r="E158" s="98">
        <v>343.7048524231638</v>
      </c>
      <c r="F158" s="98">
        <v>334.26708422547489</v>
      </c>
      <c r="G158" s="98">
        <v>335.85593289455159</v>
      </c>
      <c r="H158" s="98">
        <v>325.41191096985926</v>
      </c>
      <c r="I158" s="98">
        <v>327.09491836621589</v>
      </c>
      <c r="J158" s="98">
        <v>319.52903050388909</v>
      </c>
      <c r="K158" s="98">
        <v>307.7088894113129</v>
      </c>
      <c r="L158" s="98">
        <v>312.04481333937071</v>
      </c>
      <c r="M158" s="98">
        <v>313.81623820503785</v>
      </c>
      <c r="N158" s="98">
        <v>313.8297749709015</v>
      </c>
      <c r="O158" s="98">
        <v>317.16100949360549</v>
      </c>
      <c r="P158" s="98">
        <v>303.45695203217934</v>
      </c>
      <c r="Q158" s="98">
        <v>285.56401923584804</v>
      </c>
      <c r="R158" s="98">
        <v>335.72340079227826</v>
      </c>
      <c r="S158" s="98">
        <v>329.98211134293962</v>
      </c>
      <c r="T158" s="98">
        <v>347.10061538360418</v>
      </c>
      <c r="U158" s="98">
        <v>332.17172538823303</v>
      </c>
      <c r="V158" s="98">
        <v>369.60012240724296</v>
      </c>
      <c r="W158" s="98">
        <v>324.06429212460597</v>
      </c>
      <c r="DA158" s="63" t="s">
        <v>2559</v>
      </c>
    </row>
    <row r="159" spans="1:105" ht="12" customHeight="1" x14ac:dyDescent="0.25">
      <c r="A159" s="109" t="s">
        <v>120</v>
      </c>
      <c r="B159" s="33">
        <v>354.65168928849681</v>
      </c>
      <c r="C159" s="33">
        <v>346.88743367708554</v>
      </c>
      <c r="D159" s="33">
        <v>344.53848807882446</v>
      </c>
      <c r="E159" s="33">
        <v>343.67755823988779</v>
      </c>
      <c r="F159" s="33">
        <v>341.65044634876921</v>
      </c>
      <c r="G159" s="33">
        <v>332.04738619310314</v>
      </c>
      <c r="H159" s="33">
        <v>324.2212305134517</v>
      </c>
      <c r="I159" s="33">
        <v>327.69690280831912</v>
      </c>
      <c r="J159" s="33">
        <v>316.18249091784099</v>
      </c>
      <c r="K159" s="33">
        <v>314.73669077055865</v>
      </c>
      <c r="L159" s="33">
        <v>308.28258474622658</v>
      </c>
      <c r="M159" s="33">
        <v>313.44929764272825</v>
      </c>
      <c r="N159" s="33">
        <v>317.15555968242126</v>
      </c>
      <c r="O159" s="33">
        <v>303.7346574226687</v>
      </c>
      <c r="P159" s="33">
        <v>313.06854308758614</v>
      </c>
      <c r="Q159" s="33">
        <v>318.80411671876851</v>
      </c>
      <c r="R159" s="33">
        <v>320.73362183236003</v>
      </c>
      <c r="S159" s="33">
        <v>320.8040908772885</v>
      </c>
      <c r="T159" s="33">
        <v>323.00423359858121</v>
      </c>
      <c r="U159" s="33">
        <v>321.21420530896569</v>
      </c>
      <c r="V159" s="33">
        <v>338.51313779728127</v>
      </c>
      <c r="W159" s="33">
        <v>340.7914697584938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11186.885387144419</v>
      </c>
      <c r="C161" s="117">
        <f t="shared" si="54"/>
        <v>12676.918297195612</v>
      </c>
      <c r="D161" s="117">
        <f t="shared" si="54"/>
        <v>10889.282126279566</v>
      </c>
      <c r="E161" s="117">
        <f t="shared" si="54"/>
        <v>12075.622128792018</v>
      </c>
      <c r="F161" s="117">
        <f t="shared" si="54"/>
        <v>12913.35834542749</v>
      </c>
      <c r="G161" s="117">
        <f t="shared" si="54"/>
        <v>12410.216564988461</v>
      </c>
      <c r="H161" s="117">
        <f t="shared" si="54"/>
        <v>13824.139160721768</v>
      </c>
      <c r="I161" s="117">
        <f t="shared" si="54"/>
        <v>12613.566487836364</v>
      </c>
      <c r="J161" s="117">
        <f t="shared" si="54"/>
        <v>13826.130934201212</v>
      </c>
      <c r="K161" s="117">
        <f t="shared" si="54"/>
        <v>11111.702005859979</v>
      </c>
      <c r="L161" s="117">
        <f t="shared" si="54"/>
        <v>13229.528742041799</v>
      </c>
      <c r="M161" s="117">
        <f t="shared" si="54"/>
        <v>12114.333963551084</v>
      </c>
      <c r="N161" s="117">
        <f t="shared" si="54"/>
        <v>11318.438040294615</v>
      </c>
      <c r="O161" s="117">
        <f t="shared" si="54"/>
        <v>10936.080794313195</v>
      </c>
      <c r="P161" s="117">
        <f t="shared" si="54"/>
        <v>10056.016223047291</v>
      </c>
      <c r="Q161" s="117">
        <f t="shared" si="54"/>
        <v>10630.73329388964</v>
      </c>
      <c r="R161" s="117">
        <f t="shared" ref="R161:V161" si="55">R162+R164+R166+R175</f>
        <v>10591.25920144735</v>
      </c>
      <c r="S161" s="117">
        <f t="shared" si="55"/>
        <v>10887.196790359712</v>
      </c>
      <c r="T161" s="117">
        <f t="shared" si="55"/>
        <v>11547.842789499839</v>
      </c>
      <c r="U161" s="117">
        <f t="shared" si="55"/>
        <v>11161.391479446385</v>
      </c>
      <c r="V161" s="117">
        <f t="shared" si="55"/>
        <v>12463.872711228882</v>
      </c>
      <c r="W161" s="117">
        <f t="shared" ref="W161" si="56">W162+W164+W166+W175</f>
        <v>11978.892423756559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8856.8258310483525</v>
      </c>
      <c r="C162" s="122">
        <f t="shared" si="57"/>
        <v>10400.098194584149</v>
      </c>
      <c r="D162" s="122">
        <f t="shared" si="57"/>
        <v>8666.7016938380257</v>
      </c>
      <c r="E162" s="122">
        <f t="shared" si="57"/>
        <v>9941.4040934016703</v>
      </c>
      <c r="F162" s="122">
        <f t="shared" si="57"/>
        <v>10743.941041728896</v>
      </c>
      <c r="G162" s="122">
        <f t="shared" si="57"/>
        <v>10342.228067839895</v>
      </c>
      <c r="H162" s="122">
        <f t="shared" si="57"/>
        <v>11753.106368694476</v>
      </c>
      <c r="I162" s="122">
        <f t="shared" si="57"/>
        <v>10535.778196842626</v>
      </c>
      <c r="J162" s="122">
        <f t="shared" si="57"/>
        <v>11681.091785398614</v>
      </c>
      <c r="K162" s="122">
        <f t="shared" si="57"/>
        <v>8965.9082260954347</v>
      </c>
      <c r="L162" s="122">
        <f t="shared" si="57"/>
        <v>11045.550546153692</v>
      </c>
      <c r="M162" s="122">
        <f t="shared" si="57"/>
        <v>9858.1050298183873</v>
      </c>
      <c r="N162" s="122">
        <f t="shared" si="57"/>
        <v>9041.4130135369087</v>
      </c>
      <c r="O162" s="122">
        <f t="shared" si="57"/>
        <v>8666.0559207120878</v>
      </c>
      <c r="P162" s="122">
        <f t="shared" si="57"/>
        <v>7783.041734157352</v>
      </c>
      <c r="Q162" s="122">
        <f t="shared" si="57"/>
        <v>8352.6264430054562</v>
      </c>
      <c r="R162" s="122">
        <f t="shared" si="57"/>
        <v>8226.27333474023</v>
      </c>
      <c r="S162" s="122">
        <f t="shared" si="57"/>
        <v>8462.8751277332649</v>
      </c>
      <c r="T162" s="122">
        <f t="shared" si="57"/>
        <v>9045.8218898699324</v>
      </c>
      <c r="U162" s="122">
        <f t="shared" si="57"/>
        <v>8672.6249749055787</v>
      </c>
      <c r="V162" s="122">
        <f t="shared" si="57"/>
        <v>9814.1900814213732</v>
      </c>
      <c r="W162" s="122">
        <f t="shared" si="57"/>
        <v>9370.1622159155286</v>
      </c>
      <c r="DA162" s="130" t="s">
        <v>2562</v>
      </c>
    </row>
    <row r="163" spans="1:105" ht="12" customHeight="1" x14ac:dyDescent="0.25">
      <c r="A163" s="97" t="s">
        <v>53</v>
      </c>
      <c r="B163" s="33">
        <v>8856.8258310483525</v>
      </c>
      <c r="C163" s="33">
        <v>10400.098194584149</v>
      </c>
      <c r="D163" s="33">
        <v>8666.7016938380257</v>
      </c>
      <c r="E163" s="33">
        <v>9941.4040934016703</v>
      </c>
      <c r="F163" s="33">
        <v>10743.941041728896</v>
      </c>
      <c r="G163" s="33">
        <v>10342.228067839895</v>
      </c>
      <c r="H163" s="33">
        <v>11753.106368694476</v>
      </c>
      <c r="I163" s="33">
        <v>10535.778196842626</v>
      </c>
      <c r="J163" s="33">
        <v>11681.091785398614</v>
      </c>
      <c r="K163" s="33">
        <v>8965.9082260954347</v>
      </c>
      <c r="L163" s="33">
        <v>11045.550546153692</v>
      </c>
      <c r="M163" s="33">
        <v>9858.1050298183873</v>
      </c>
      <c r="N163" s="33">
        <v>9041.4130135369087</v>
      </c>
      <c r="O163" s="33">
        <v>8666.0559207120878</v>
      </c>
      <c r="P163" s="33">
        <v>7783.041734157352</v>
      </c>
      <c r="Q163" s="33">
        <v>8352.6264430054562</v>
      </c>
      <c r="R163" s="33">
        <v>8226.27333474023</v>
      </c>
      <c r="S163" s="33">
        <v>8462.8751277332649</v>
      </c>
      <c r="T163" s="33">
        <v>9045.8218898699324</v>
      </c>
      <c r="U163" s="33">
        <v>8672.6249749055787</v>
      </c>
      <c r="V163" s="33">
        <v>9814.1900814213732</v>
      </c>
      <c r="W163" s="33">
        <v>9370.1622159155286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7.8781055444640256</v>
      </c>
      <c r="C164" s="122">
        <f t="shared" si="58"/>
        <v>7.4435735195551578</v>
      </c>
      <c r="D164" s="122">
        <f t="shared" si="58"/>
        <v>8.9626299381082415</v>
      </c>
      <c r="E164" s="122">
        <f t="shared" si="58"/>
        <v>8.912028195278646</v>
      </c>
      <c r="F164" s="122">
        <f t="shared" si="58"/>
        <v>9.4199265030562653</v>
      </c>
      <c r="G164" s="122">
        <f t="shared" si="58"/>
        <v>10.281748535184848</v>
      </c>
      <c r="H164" s="122">
        <f t="shared" si="58"/>
        <v>13.149699368556199</v>
      </c>
      <c r="I164" s="122">
        <f t="shared" si="58"/>
        <v>15.545866055666366</v>
      </c>
      <c r="J164" s="122">
        <f t="shared" si="58"/>
        <v>17.196275225570105</v>
      </c>
      <c r="K164" s="122">
        <f t="shared" si="58"/>
        <v>17.772841537896277</v>
      </c>
      <c r="L164" s="122">
        <f t="shared" si="58"/>
        <v>19.387872265429326</v>
      </c>
      <c r="M164" s="122">
        <f t="shared" si="58"/>
        <v>18.539925415523896</v>
      </c>
      <c r="N164" s="122">
        <f t="shared" si="58"/>
        <v>20.560083753557123</v>
      </c>
      <c r="O164" s="122">
        <f t="shared" si="58"/>
        <v>19.404067612987006</v>
      </c>
      <c r="P164" s="122">
        <f t="shared" si="58"/>
        <v>21.110728699934995</v>
      </c>
      <c r="Q164" s="122">
        <f t="shared" si="58"/>
        <v>20.281459365266542</v>
      </c>
      <c r="R164" s="122">
        <f t="shared" si="58"/>
        <v>20.097926085819125</v>
      </c>
      <c r="S164" s="122">
        <f t="shared" si="58"/>
        <v>19.195516225046493</v>
      </c>
      <c r="T164" s="122">
        <f t="shared" si="58"/>
        <v>19.208867934695633</v>
      </c>
      <c r="U164" s="122">
        <f t="shared" si="58"/>
        <v>19.952733684343528</v>
      </c>
      <c r="V164" s="122">
        <f t="shared" si="58"/>
        <v>21.344944580204178</v>
      </c>
      <c r="W164" s="122">
        <f t="shared" si="58"/>
        <v>21.189570886495275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7.8781055444640256</v>
      </c>
      <c r="C165" s="98">
        <f>IF(RES_hhdet_tes!C165=0,0,RES_hhdet_tes!C165*1000*11630/RES_hhdet_num!C161)</f>
        <v>7.4435735195551578</v>
      </c>
      <c r="D165" s="98">
        <f>IF(RES_hhdet_tes!D165=0,0,RES_hhdet_tes!D165*1000*11630/RES_hhdet_num!D161)</f>
        <v>8.9626299381082415</v>
      </c>
      <c r="E165" s="98">
        <f>IF(RES_hhdet_tes!E165=0,0,RES_hhdet_tes!E165*1000*11630/RES_hhdet_num!E161)</f>
        <v>8.912028195278646</v>
      </c>
      <c r="F165" s="98">
        <f>IF(RES_hhdet_tes!F165=0,0,RES_hhdet_tes!F165*1000*11630/RES_hhdet_num!F161)</f>
        <v>9.4199265030562653</v>
      </c>
      <c r="G165" s="98">
        <f>IF(RES_hhdet_tes!G165=0,0,RES_hhdet_tes!G165*1000*11630/RES_hhdet_num!G161)</f>
        <v>10.281748535184848</v>
      </c>
      <c r="H165" s="98">
        <f>IF(RES_hhdet_tes!H165=0,0,RES_hhdet_tes!H165*1000*11630/RES_hhdet_num!H161)</f>
        <v>13.149699368556199</v>
      </c>
      <c r="I165" s="98">
        <f>IF(RES_hhdet_tes!I165=0,0,RES_hhdet_tes!I165*1000*11630/RES_hhdet_num!I161)</f>
        <v>15.545866055666366</v>
      </c>
      <c r="J165" s="98">
        <f>IF(RES_hhdet_tes!J165=0,0,RES_hhdet_tes!J165*1000*11630/RES_hhdet_num!J161)</f>
        <v>17.196275225570105</v>
      </c>
      <c r="K165" s="98">
        <f>IF(RES_hhdet_tes!K165=0,0,RES_hhdet_tes!K165*1000*11630/RES_hhdet_num!K161)</f>
        <v>17.772841537896277</v>
      </c>
      <c r="L165" s="98">
        <f>IF(RES_hhdet_tes!L165=0,0,RES_hhdet_tes!L165*1000*11630/RES_hhdet_num!L161)</f>
        <v>19.387872265429326</v>
      </c>
      <c r="M165" s="98">
        <f>IF(RES_hhdet_tes!M165=0,0,RES_hhdet_tes!M165*1000*11630/RES_hhdet_num!M161)</f>
        <v>18.539925415523896</v>
      </c>
      <c r="N165" s="98">
        <f>IF(RES_hhdet_tes!N165=0,0,RES_hhdet_tes!N165*1000*11630/RES_hhdet_num!N161)</f>
        <v>20.560083753557123</v>
      </c>
      <c r="O165" s="98">
        <f>IF(RES_hhdet_tes!O165=0,0,RES_hhdet_tes!O165*1000*11630/RES_hhdet_num!O161)</f>
        <v>19.404067612987006</v>
      </c>
      <c r="P165" s="98">
        <f>IF(RES_hhdet_tes!P165=0,0,RES_hhdet_tes!P165*1000*11630/RES_hhdet_num!P161)</f>
        <v>21.110728699934995</v>
      </c>
      <c r="Q165" s="98">
        <f>IF(RES_hhdet_tes!Q165=0,0,RES_hhdet_tes!Q165*1000*11630/RES_hhdet_num!Q161)</f>
        <v>20.281459365266542</v>
      </c>
      <c r="R165" s="98">
        <f>IF(RES_hhdet_tes!R165=0,0,RES_hhdet_tes!R165*1000*11630/RES_hhdet_num!R161)</f>
        <v>20.097926085819125</v>
      </c>
      <c r="S165" s="98">
        <f>IF(RES_hhdet_tes!S165=0,0,RES_hhdet_tes!S165*1000*11630/RES_hhdet_num!S161)</f>
        <v>19.195516225046493</v>
      </c>
      <c r="T165" s="98">
        <f>IF(RES_hhdet_tes!T165=0,0,RES_hhdet_tes!T165*1000*11630/RES_hhdet_num!T161)</f>
        <v>19.208867934695633</v>
      </c>
      <c r="U165" s="98">
        <f>IF(RES_hhdet_tes!U165=0,0,RES_hhdet_tes!U165*1000*11630/RES_hhdet_num!U161)</f>
        <v>19.952733684343528</v>
      </c>
      <c r="V165" s="98">
        <f>IF(RES_hhdet_tes!V165=0,0,RES_hhdet_tes!V165*1000*11630/RES_hhdet_num!V161)</f>
        <v>21.344944580204178</v>
      </c>
      <c r="W165" s="98">
        <f>IF(RES_hhdet_tes!W165=0,0,RES_hhdet_tes!W165*1000*11630/RES_hhdet_num!W161)</f>
        <v>21.189570886495275</v>
      </c>
      <c r="DA165" s="63" t="s">
        <v>2565</v>
      </c>
    </row>
    <row r="166" spans="1:105" ht="12" customHeight="1" x14ac:dyDescent="0.25">
      <c r="A166" s="121" t="s">
        <v>55</v>
      </c>
      <c r="B166" s="122">
        <v>1967.5495112264296</v>
      </c>
      <c r="C166" s="122">
        <v>1922.4911291006549</v>
      </c>
      <c r="D166" s="122">
        <v>1869.0876984076278</v>
      </c>
      <c r="E166" s="122">
        <v>1781.6280576592785</v>
      </c>
      <c r="F166" s="122">
        <v>1818.4542222874752</v>
      </c>
      <c r="G166" s="122">
        <v>1725.6041024163078</v>
      </c>
      <c r="H166" s="122">
        <v>1733.6443986424256</v>
      </c>
      <c r="I166" s="122">
        <v>1734.5542447304892</v>
      </c>
      <c r="J166" s="122">
        <v>1811.6124667203378</v>
      </c>
      <c r="K166" s="122">
        <v>1813.3824815631515</v>
      </c>
      <c r="L166" s="122">
        <v>1856.2540441038716</v>
      </c>
      <c r="M166" s="122">
        <v>1924.2341955594497</v>
      </c>
      <c r="N166" s="122">
        <v>1939.3608769765883</v>
      </c>
      <c r="O166" s="122">
        <v>1946.6739890089357</v>
      </c>
      <c r="P166" s="122">
        <v>1938.9491693291445</v>
      </c>
      <c r="Q166" s="122">
        <v>1939.5664576537406</v>
      </c>
      <c r="R166" s="122">
        <v>2023.8857023424794</v>
      </c>
      <c r="S166" s="122">
        <v>2084.1484270312262</v>
      </c>
      <c r="T166" s="122">
        <v>2159.358285462873</v>
      </c>
      <c r="U166" s="122">
        <v>2147.3998506253483</v>
      </c>
      <c r="V166" s="122">
        <v>2289.280308454142</v>
      </c>
      <c r="W166" s="122">
        <v>2247.0365984731307</v>
      </c>
      <c r="DA166" s="130" t="s">
        <v>2566</v>
      </c>
    </row>
    <row r="167" spans="1:105" ht="12" customHeight="1" x14ac:dyDescent="0.25">
      <c r="A167" s="97" t="s">
        <v>124</v>
      </c>
      <c r="B167" s="98">
        <v>1966.451991385361</v>
      </c>
      <c r="C167" s="98">
        <v>1911.2797890161494</v>
      </c>
      <c r="D167" s="98">
        <v>1866.2022987424787</v>
      </c>
      <c r="E167" s="98">
        <v>1814.8956275588052</v>
      </c>
      <c r="F167" s="98">
        <v>1786.6897544831113</v>
      </c>
      <c r="G167" s="98">
        <v>1757.5853488116456</v>
      </c>
      <c r="H167" s="98">
        <v>1742.3848461475354</v>
      </c>
      <c r="I167" s="98">
        <v>1766.2811244181923</v>
      </c>
      <c r="J167" s="98">
        <v>1771.1991931701834</v>
      </c>
      <c r="K167" s="98">
        <v>1795.9676905711037</v>
      </c>
      <c r="L167" s="98">
        <v>1816.041894409118</v>
      </c>
      <c r="M167" s="98">
        <v>1947.9617558401037</v>
      </c>
      <c r="N167" s="98">
        <v>1831.5419390615623</v>
      </c>
      <c r="O167" s="98">
        <v>2055.2611984501882</v>
      </c>
      <c r="P167" s="98">
        <v>1912.0168758080099</v>
      </c>
      <c r="Q167" s="98">
        <v>1752.4258011752354</v>
      </c>
      <c r="R167" s="98">
        <v>2118.92055018063</v>
      </c>
      <c r="S167" s="98">
        <v>2138.5203318449858</v>
      </c>
      <c r="T167" s="98">
        <v>2210.3888910303363</v>
      </c>
      <c r="U167" s="98">
        <v>2135.0066537189982</v>
      </c>
      <c r="V167" s="98">
        <v>2388.4839640818341</v>
      </c>
      <c r="W167" s="98">
        <v>2153.7209014542473</v>
      </c>
      <c r="DA167" s="63" t="s">
        <v>2567</v>
      </c>
    </row>
    <row r="168" spans="1:105" ht="12" customHeight="1" x14ac:dyDescent="0.25">
      <c r="A168" s="97" t="s">
        <v>123</v>
      </c>
      <c r="B168" s="98">
        <v>1966.451991385361</v>
      </c>
      <c r="C168" s="98">
        <v>1911.4044425432137</v>
      </c>
      <c r="D168" s="98">
        <v>1866.594254213356</v>
      </c>
      <c r="E168" s="98">
        <v>1815.9176887523133</v>
      </c>
      <c r="F168" s="98">
        <v>1784.21480108371</v>
      </c>
      <c r="G168" s="98">
        <v>1756.4002219884133</v>
      </c>
      <c r="H168" s="98">
        <v>1740.6247801546961</v>
      </c>
      <c r="I168" s="98">
        <v>1762.1768146723675</v>
      </c>
      <c r="J168" s="98">
        <v>1766.7410088570466</v>
      </c>
      <c r="K168" s="98">
        <v>1793.0118966016523</v>
      </c>
      <c r="L168" s="98">
        <v>1814.4277335683005</v>
      </c>
      <c r="M168" s="98">
        <v>1947.1807762668627</v>
      </c>
      <c r="N168" s="98">
        <v>1831.9827964325889</v>
      </c>
      <c r="O168" s="98">
        <v>2056.798939612077</v>
      </c>
      <c r="P168" s="98">
        <v>1914.3205986493838</v>
      </c>
      <c r="Q168" s="98">
        <v>1754.9827245660731</v>
      </c>
      <c r="R168" s="98">
        <v>2116.141410144357</v>
      </c>
      <c r="S168" s="98">
        <v>2136.0466793926653</v>
      </c>
      <c r="T168" s="98">
        <v>2208.0464763115178</v>
      </c>
      <c r="U168" s="98">
        <v>2135.0721866049976</v>
      </c>
      <c r="V168" s="98">
        <v>2390.081902162206</v>
      </c>
      <c r="W168" s="98">
        <v>2157.985294008517</v>
      </c>
      <c r="DA168" s="63" t="s">
        <v>2568</v>
      </c>
    </row>
    <row r="169" spans="1:105" ht="12" customHeight="1" x14ac:dyDescent="0.25">
      <c r="A169" s="100" t="s">
        <v>50</v>
      </c>
      <c r="B169" s="101">
        <v>1534.308119084159</v>
      </c>
      <c r="C169" s="101">
        <v>1493.3341123943494</v>
      </c>
      <c r="D169" s="101">
        <v>1450.9365925064708</v>
      </c>
      <c r="E169" s="101">
        <v>1412.376134708051</v>
      </c>
      <c r="F169" s="101">
        <v>1389.2239711059337</v>
      </c>
      <c r="G169" s="101">
        <v>1364.4052270558473</v>
      </c>
      <c r="H169" s="101">
        <v>1363.1437409530733</v>
      </c>
      <c r="I169" s="101">
        <v>1375.9903585956004</v>
      </c>
      <c r="J169" s="101">
        <v>1369.1374074260514</v>
      </c>
      <c r="K169" s="101">
        <v>1388.2224449545358</v>
      </c>
      <c r="L169" s="101">
        <v>1408.5255428216374</v>
      </c>
      <c r="M169" s="101">
        <v>1518.0892848203928</v>
      </c>
      <c r="N169" s="101">
        <v>1424.2731278280628</v>
      </c>
      <c r="O169" s="101">
        <v>1597.7875871884421</v>
      </c>
      <c r="P169" s="101">
        <v>1485.5503262050845</v>
      </c>
      <c r="Q169" s="101">
        <v>1357.4710014636007</v>
      </c>
      <c r="R169" s="101">
        <v>1630.4808628334199</v>
      </c>
      <c r="S169" s="101">
        <v>1643.3505524468123</v>
      </c>
      <c r="T169" s="101">
        <v>1691.589396479437</v>
      </c>
      <c r="U169" s="101">
        <v>1630.6791063889309</v>
      </c>
      <c r="V169" s="101">
        <v>1846.4002153585159</v>
      </c>
      <c r="W169" s="101">
        <v>1671.2546186512775</v>
      </c>
      <c r="DA169" s="131" t="s">
        <v>2569</v>
      </c>
    </row>
    <row r="170" spans="1:105" ht="12" customHeight="1" x14ac:dyDescent="0.25">
      <c r="A170" s="103" t="s">
        <v>52</v>
      </c>
      <c r="B170" s="104">
        <v>432.14387230120207</v>
      </c>
      <c r="C170" s="104">
        <v>418.07033014886446</v>
      </c>
      <c r="D170" s="104">
        <v>415.65766170688505</v>
      </c>
      <c r="E170" s="104">
        <v>403.54155404426257</v>
      </c>
      <c r="F170" s="104">
        <v>394.99082997777617</v>
      </c>
      <c r="G170" s="104">
        <v>391.99499493256616</v>
      </c>
      <c r="H170" s="104">
        <v>377.48103920162265</v>
      </c>
      <c r="I170" s="104">
        <v>386.18645607676729</v>
      </c>
      <c r="J170" s="104">
        <v>397.60360143099513</v>
      </c>
      <c r="K170" s="104">
        <v>404.78945164711672</v>
      </c>
      <c r="L170" s="104">
        <v>405.90219074666311</v>
      </c>
      <c r="M170" s="104">
        <v>429.09149144646966</v>
      </c>
      <c r="N170" s="104">
        <v>407.7096686045262</v>
      </c>
      <c r="O170" s="104">
        <v>459.01135242363443</v>
      </c>
      <c r="P170" s="104">
        <v>428.77027244429962</v>
      </c>
      <c r="Q170" s="104">
        <v>397.51172310247233</v>
      </c>
      <c r="R170" s="104">
        <v>485.66054731093737</v>
      </c>
      <c r="S170" s="104">
        <v>492.69612694585305</v>
      </c>
      <c r="T170" s="104">
        <v>516.45707983208104</v>
      </c>
      <c r="U170" s="104">
        <v>504.39308021606689</v>
      </c>
      <c r="V170" s="104">
        <v>543.68168680369013</v>
      </c>
      <c r="W170" s="104">
        <v>486.73067535723965</v>
      </c>
      <c r="DA170" s="132" t="s">
        <v>2570</v>
      </c>
    </row>
    <row r="171" spans="1:105" ht="12" customHeight="1" x14ac:dyDescent="0.25">
      <c r="A171" s="106" t="s">
        <v>122</v>
      </c>
      <c r="B171" s="101">
        <v>1967.627840053103</v>
      </c>
      <c r="C171" s="101">
        <v>1923.3117677448881</v>
      </c>
      <c r="D171" s="101">
        <v>1869.3119127466593</v>
      </c>
      <c r="E171" s="101">
        <v>1779.0194988936257</v>
      </c>
      <c r="F171" s="101">
        <v>1820.9725665491137</v>
      </c>
      <c r="G171" s="101">
        <v>1723.1151481582681</v>
      </c>
      <c r="H171" s="101">
        <v>1733.0136673815532</v>
      </c>
      <c r="I171" s="101">
        <v>1732.3542222111548</v>
      </c>
      <c r="J171" s="101">
        <v>1815.6730425175695</v>
      </c>
      <c r="K171" s="101">
        <v>1816.434321149718</v>
      </c>
      <c r="L171" s="101">
        <v>1862.0606096181475</v>
      </c>
      <c r="M171" s="101">
        <v>1924.8328960010531</v>
      </c>
      <c r="N171" s="101">
        <v>1948.0654118900918</v>
      </c>
      <c r="O171" s="101">
        <v>1938.5011928316449</v>
      </c>
      <c r="P171" s="101">
        <v>1940.88877480676</v>
      </c>
      <c r="Q171" s="101">
        <v>1956.8626076265448</v>
      </c>
      <c r="R171" s="101">
        <v>2019.1565102391462</v>
      </c>
      <c r="S171" s="101">
        <v>2084.5851817446714</v>
      </c>
      <c r="T171" s="101">
        <v>2159.5065151778026</v>
      </c>
      <c r="U171" s="101">
        <v>2148.5497271950126</v>
      </c>
      <c r="V171" s="101">
        <v>2272.897632591807</v>
      </c>
      <c r="W171" s="101">
        <v>2252.6835384154938</v>
      </c>
      <c r="DA171" s="131" t="s">
        <v>2571</v>
      </c>
    </row>
    <row r="172" spans="1:105" ht="12" customHeight="1" x14ac:dyDescent="0.25">
      <c r="A172" s="107" t="s">
        <v>121</v>
      </c>
      <c r="B172" s="104">
        <v>1967.6278400531032</v>
      </c>
      <c r="C172" s="104">
        <v>1923.2934757099813</v>
      </c>
      <c r="D172" s="104">
        <v>1868.9957326984045</v>
      </c>
      <c r="E172" s="104">
        <v>1778.3610021744973</v>
      </c>
      <c r="F172" s="104">
        <v>1820.2244768552032</v>
      </c>
      <c r="G172" s="104">
        <v>1721.9462472116334</v>
      </c>
      <c r="H172" s="104">
        <v>1732.0723149185987</v>
      </c>
      <c r="I172" s="104">
        <v>1729.836736633838</v>
      </c>
      <c r="J172" s="104">
        <v>1810.6987693433298</v>
      </c>
      <c r="K172" s="104">
        <v>1810.983138206394</v>
      </c>
      <c r="L172" s="104">
        <v>1856.1054718301648</v>
      </c>
      <c r="M172" s="104">
        <v>1920.4619293689866</v>
      </c>
      <c r="N172" s="104">
        <v>1946.4542929879444</v>
      </c>
      <c r="O172" s="104">
        <v>1938.7148486743567</v>
      </c>
      <c r="P172" s="104">
        <v>1941.0690807093554</v>
      </c>
      <c r="Q172" s="104">
        <v>1954.1655925778593</v>
      </c>
      <c r="R172" s="104">
        <v>2012.8186631474348</v>
      </c>
      <c r="S172" s="104">
        <v>2075.7621610148144</v>
      </c>
      <c r="T172" s="104">
        <v>2151.2221360323961</v>
      </c>
      <c r="U172" s="104">
        <v>2148.9095305419592</v>
      </c>
      <c r="V172" s="104">
        <v>2280.4897468575828</v>
      </c>
      <c r="W172" s="104">
        <v>2258.8323167398776</v>
      </c>
      <c r="DA172" s="132" t="s">
        <v>2572</v>
      </c>
    </row>
    <row r="173" spans="1:105" ht="12" customHeight="1" x14ac:dyDescent="0.25">
      <c r="A173" s="108" t="s">
        <v>53</v>
      </c>
      <c r="B173" s="98">
        <v>1535.2187471773814</v>
      </c>
      <c r="C173" s="98">
        <v>1502.6205627834356</v>
      </c>
      <c r="D173" s="98">
        <v>1452.7776411967523</v>
      </c>
      <c r="E173" s="98">
        <v>1382.9848059951973</v>
      </c>
      <c r="F173" s="98">
        <v>1417.1818544742775</v>
      </c>
      <c r="G173" s="98">
        <v>1337.8273463436533</v>
      </c>
      <c r="H173" s="98">
        <v>1356.3557945042533</v>
      </c>
      <c r="I173" s="98">
        <v>1350.7801906786272</v>
      </c>
      <c r="J173" s="98">
        <v>1403.3529924576405</v>
      </c>
      <c r="K173" s="98">
        <v>1402.2050941052862</v>
      </c>
      <c r="L173" s="98">
        <v>1441.0087358787098</v>
      </c>
      <c r="M173" s="98">
        <v>1497.4640894438078</v>
      </c>
      <c r="N173" s="98">
        <v>1513.4431969546738</v>
      </c>
      <c r="O173" s="98">
        <v>1506.0516024943777</v>
      </c>
      <c r="P173" s="98">
        <v>1506.8377143577202</v>
      </c>
      <c r="Q173" s="98">
        <v>1512.3107256009812</v>
      </c>
      <c r="R173" s="98">
        <v>1550.6806485339462</v>
      </c>
      <c r="S173" s="98">
        <v>1596.7672072855046</v>
      </c>
      <c r="T173" s="98">
        <v>1648.1524082224782</v>
      </c>
      <c r="U173" s="98">
        <v>1641.3639673016867</v>
      </c>
      <c r="V173" s="98">
        <v>1761.3932086151956</v>
      </c>
      <c r="W173" s="98">
        <v>1749.9899713010204</v>
      </c>
      <c r="DA173" s="63" t="s">
        <v>2573</v>
      </c>
    </row>
    <row r="174" spans="1:105" ht="12" customHeight="1" x14ac:dyDescent="0.25">
      <c r="A174" s="115" t="s">
        <v>52</v>
      </c>
      <c r="B174" s="33">
        <v>432.40909287572174</v>
      </c>
      <c r="C174" s="33">
        <v>420.67291292654539</v>
      </c>
      <c r="D174" s="33">
        <v>416.2180915016524</v>
      </c>
      <c r="E174" s="33">
        <v>395.3761961793</v>
      </c>
      <c r="F174" s="33">
        <v>403.04262238092554</v>
      </c>
      <c r="G174" s="33">
        <v>384.11890086797951</v>
      </c>
      <c r="H174" s="33">
        <v>375.71652041434555</v>
      </c>
      <c r="I174" s="33">
        <v>379.05654595521082</v>
      </c>
      <c r="J174" s="33">
        <v>407.34577688568913</v>
      </c>
      <c r="K174" s="33">
        <v>408.77804410110798</v>
      </c>
      <c r="L174" s="33">
        <v>415.09673595145512</v>
      </c>
      <c r="M174" s="33">
        <v>422.99783992517882</v>
      </c>
      <c r="N174" s="33">
        <v>433.01109603327063</v>
      </c>
      <c r="O174" s="33">
        <v>432.66324617997913</v>
      </c>
      <c r="P174" s="33">
        <v>434.23136635163502</v>
      </c>
      <c r="Q174" s="33">
        <v>441.85486697687776</v>
      </c>
      <c r="R174" s="33">
        <v>462.13801461348856</v>
      </c>
      <c r="S174" s="33">
        <v>478.99495372931</v>
      </c>
      <c r="T174" s="33">
        <v>503.06972780991754</v>
      </c>
      <c r="U174" s="33">
        <v>507.54556324027266</v>
      </c>
      <c r="V174" s="33">
        <v>519.09653824238728</v>
      </c>
      <c r="W174" s="33">
        <v>508.84234543885708</v>
      </c>
      <c r="DA174" s="60" t="s">
        <v>2574</v>
      </c>
    </row>
    <row r="175" spans="1:105" ht="12" customHeight="1" x14ac:dyDescent="0.25">
      <c r="A175" s="121" t="s">
        <v>54</v>
      </c>
      <c r="B175" s="122">
        <v>354.6319393251739</v>
      </c>
      <c r="C175" s="122">
        <v>346.88539999125271</v>
      </c>
      <c r="D175" s="122">
        <v>344.53010409580452</v>
      </c>
      <c r="E175" s="122">
        <v>343.6779495357917</v>
      </c>
      <c r="F175" s="122">
        <v>341.54315490806141</v>
      </c>
      <c r="G175" s="122">
        <v>332.10264619707414</v>
      </c>
      <c r="H175" s="122">
        <v>324.23869401631129</v>
      </c>
      <c r="I175" s="122">
        <v>327.68818020758147</v>
      </c>
      <c r="J175" s="122">
        <v>316.23040685669031</v>
      </c>
      <c r="K175" s="122">
        <v>314.63845666349636</v>
      </c>
      <c r="L175" s="122">
        <v>308.33627951880641</v>
      </c>
      <c r="M175" s="122">
        <v>313.45481275772306</v>
      </c>
      <c r="N175" s="122">
        <v>317.10406602756086</v>
      </c>
      <c r="O175" s="122">
        <v>303.94681697918503</v>
      </c>
      <c r="P175" s="122">
        <v>312.91459086085962</v>
      </c>
      <c r="Q175" s="122">
        <v>318.25893386517635</v>
      </c>
      <c r="R175" s="122">
        <v>321.0022382788228</v>
      </c>
      <c r="S175" s="122">
        <v>320.97771937017404</v>
      </c>
      <c r="T175" s="122">
        <v>323.4537462323363</v>
      </c>
      <c r="U175" s="122">
        <v>321.4139202311149</v>
      </c>
      <c r="V175" s="122">
        <v>339.05737677316313</v>
      </c>
      <c r="W175" s="122">
        <v>340.50403848140417</v>
      </c>
      <c r="DA175" s="130" t="s">
        <v>2575</v>
      </c>
    </row>
    <row r="176" spans="1:105" ht="12" customHeight="1" x14ac:dyDescent="0.25">
      <c r="A176" s="97" t="s">
        <v>50</v>
      </c>
      <c r="B176" s="98">
        <v>353.31680801833272</v>
      </c>
      <c r="C176" s="98">
        <v>346.74779387736857</v>
      </c>
      <c r="D176" s="98">
        <v>343.95607758937422</v>
      </c>
      <c r="E176" s="98">
        <v>343.70485242316386</v>
      </c>
      <c r="F176" s="98">
        <v>334.26708422547483</v>
      </c>
      <c r="G176" s="98">
        <v>335.85593289455153</v>
      </c>
      <c r="H176" s="98">
        <v>325.41191096985938</v>
      </c>
      <c r="I176" s="98">
        <v>327.09491836621584</v>
      </c>
      <c r="J176" s="98">
        <v>319.52903050388881</v>
      </c>
      <c r="K176" s="98">
        <v>307.7088894113129</v>
      </c>
      <c r="L176" s="98">
        <v>312.04481333937127</v>
      </c>
      <c r="M176" s="98">
        <v>313.81623820503768</v>
      </c>
      <c r="N176" s="98">
        <v>313.82977497090093</v>
      </c>
      <c r="O176" s="98">
        <v>317.1610094936056</v>
      </c>
      <c r="P176" s="98">
        <v>303.45695203217957</v>
      </c>
      <c r="Q176" s="98">
        <v>285.56401923584787</v>
      </c>
      <c r="R176" s="98">
        <v>335.72340079227882</v>
      </c>
      <c r="S176" s="98">
        <v>329.98211134293967</v>
      </c>
      <c r="T176" s="98">
        <v>347.10061538360281</v>
      </c>
      <c r="U176" s="98">
        <v>332.17172538823269</v>
      </c>
      <c r="V176" s="98">
        <v>369.60012240724365</v>
      </c>
      <c r="W176" s="98">
        <v>324.06429212460671</v>
      </c>
      <c r="DA176" s="63" t="s">
        <v>2576</v>
      </c>
    </row>
    <row r="177" spans="1:105" ht="12" customHeight="1" x14ac:dyDescent="0.25">
      <c r="A177" s="109" t="s">
        <v>120</v>
      </c>
      <c r="B177" s="33">
        <v>354.65168928849687</v>
      </c>
      <c r="C177" s="33">
        <v>346.88743367708554</v>
      </c>
      <c r="D177" s="33">
        <v>344.5384880788244</v>
      </c>
      <c r="E177" s="33">
        <v>343.67755823988767</v>
      </c>
      <c r="F177" s="33">
        <v>341.65044634876926</v>
      </c>
      <c r="G177" s="33">
        <v>332.04738619310319</v>
      </c>
      <c r="H177" s="33">
        <v>324.22123051345176</v>
      </c>
      <c r="I177" s="33">
        <v>327.69690280831907</v>
      </c>
      <c r="J177" s="33">
        <v>316.18249091784094</v>
      </c>
      <c r="K177" s="33">
        <v>314.73669077055831</v>
      </c>
      <c r="L177" s="33">
        <v>308.28258474622629</v>
      </c>
      <c r="M177" s="33">
        <v>313.44929764272842</v>
      </c>
      <c r="N177" s="33">
        <v>317.15555968242239</v>
      </c>
      <c r="O177" s="33">
        <v>303.73465742266814</v>
      </c>
      <c r="P177" s="33">
        <v>313.06854308758727</v>
      </c>
      <c r="Q177" s="33">
        <v>318.80411671876652</v>
      </c>
      <c r="R177" s="33">
        <v>320.73362183235997</v>
      </c>
      <c r="S177" s="33">
        <v>320.80409087729026</v>
      </c>
      <c r="T177" s="33">
        <v>323.00423359858308</v>
      </c>
      <c r="U177" s="33">
        <v>321.21420530896467</v>
      </c>
      <c r="V177" s="33">
        <v>338.51313779728014</v>
      </c>
      <c r="W177" s="33">
        <v>340.79146975849159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6376.6986731154047</v>
      </c>
      <c r="C3" s="117">
        <f t="shared" si="0"/>
        <v>6308.7442374835455</v>
      </c>
      <c r="D3" s="117">
        <f t="shared" si="0"/>
        <v>6477.1576811939349</v>
      </c>
      <c r="E3" s="117">
        <f t="shared" si="0"/>
        <v>6486.9661908835342</v>
      </c>
      <c r="F3" s="117">
        <f t="shared" si="0"/>
        <v>6618.7717497809344</v>
      </c>
      <c r="G3" s="117">
        <f t="shared" si="0"/>
        <v>7038.0099738280987</v>
      </c>
      <c r="H3" s="117">
        <f t="shared" si="0"/>
        <v>6884.8641293106948</v>
      </c>
      <c r="I3" s="117">
        <f t="shared" si="0"/>
        <v>6500.6942276011814</v>
      </c>
      <c r="J3" s="117">
        <f t="shared" si="0"/>
        <v>6770.0709364809127</v>
      </c>
      <c r="K3" s="117">
        <f t="shared" si="0"/>
        <v>6782.4091403011898</v>
      </c>
      <c r="L3" s="117">
        <f t="shared" si="0"/>
        <v>6320.7955930884318</v>
      </c>
      <c r="M3" s="117">
        <f t="shared" si="0"/>
        <v>5537.5680801082708</v>
      </c>
      <c r="N3" s="117">
        <f t="shared" si="0"/>
        <v>5211.1555936488539</v>
      </c>
      <c r="O3" s="117">
        <f t="shared" si="0"/>
        <v>5181.8521703649913</v>
      </c>
      <c r="P3" s="117">
        <f t="shared" si="0"/>
        <v>4588.41048677248</v>
      </c>
      <c r="Q3" s="117">
        <f t="shared" si="0"/>
        <v>4851.7687264455381</v>
      </c>
      <c r="R3" s="117">
        <f t="shared" ref="R3:V3" si="1">R4+R7+R9+R19</f>
        <v>5131.1909178787027</v>
      </c>
      <c r="S3" s="117">
        <f t="shared" si="1"/>
        <v>4648.3700653077776</v>
      </c>
      <c r="T3" s="117">
        <f t="shared" si="1"/>
        <v>5201.6883380294785</v>
      </c>
      <c r="U3" s="117">
        <f t="shared" si="1"/>
        <v>4977.7822385774243</v>
      </c>
      <c r="V3" s="117">
        <f t="shared" si="1"/>
        <v>5421.1411969692153</v>
      </c>
      <c r="W3" s="117">
        <f t="shared" ref="W3" si="2">W4+W7+W9+W19</f>
        <v>5123.665232004706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5679.9450391555865</v>
      </c>
      <c r="C4" s="122">
        <f t="shared" si="3"/>
        <v>5673.4633655426469</v>
      </c>
      <c r="D4" s="122">
        <f t="shared" si="3"/>
        <v>5817.6785693741886</v>
      </c>
      <c r="E4" s="122">
        <f t="shared" si="3"/>
        <v>5887.6128523826046</v>
      </c>
      <c r="F4" s="122">
        <f t="shared" si="3"/>
        <v>6020.0913019982518</v>
      </c>
      <c r="G4" s="122">
        <f t="shared" si="3"/>
        <v>6454.3651938422099</v>
      </c>
      <c r="H4" s="122">
        <f t="shared" si="3"/>
        <v>6327.833428029815</v>
      </c>
      <c r="I4" s="122">
        <f t="shared" si="3"/>
        <v>5944.618313303029</v>
      </c>
      <c r="J4" s="122">
        <f t="shared" si="3"/>
        <v>6209.4782857805867</v>
      </c>
      <c r="K4" s="122">
        <f t="shared" si="3"/>
        <v>6166.4137431717418</v>
      </c>
      <c r="L4" s="122">
        <f t="shared" si="3"/>
        <v>5772.171429787878</v>
      </c>
      <c r="M4" s="122">
        <f t="shared" si="3"/>
        <v>5005.832364783656</v>
      </c>
      <c r="N4" s="122">
        <f t="shared" si="3"/>
        <v>4714.2123078687891</v>
      </c>
      <c r="O4" s="122">
        <f t="shared" si="3"/>
        <v>4710.0268510472915</v>
      </c>
      <c r="P4" s="122">
        <f t="shared" si="3"/>
        <v>4130.1279581441922</v>
      </c>
      <c r="Q4" s="122">
        <f t="shared" si="3"/>
        <v>4397.1115073996543</v>
      </c>
      <c r="R4" s="122">
        <f t="shared" ref="R4:V4" si="4">SUM(R5:R6)</f>
        <v>4645.4931988441886</v>
      </c>
      <c r="S4" s="122">
        <f t="shared" si="4"/>
        <v>4172.1459011451398</v>
      </c>
      <c r="T4" s="122">
        <f t="shared" si="4"/>
        <v>4698.5996661363079</v>
      </c>
      <c r="U4" s="122">
        <f t="shared" si="4"/>
        <v>4485.2365864573076</v>
      </c>
      <c r="V4" s="122">
        <f t="shared" si="4"/>
        <v>4886.4440153285686</v>
      </c>
      <c r="W4" s="122">
        <f t="shared" ref="W4" si="5">SUM(W5:W6)</f>
        <v>4621.4943966023229</v>
      </c>
      <c r="DA4" s="130" t="s">
        <v>2580</v>
      </c>
    </row>
    <row r="5" spans="1:105" ht="12" customHeight="1" x14ac:dyDescent="0.25">
      <c r="A5" s="97" t="s">
        <v>51</v>
      </c>
      <c r="B5" s="98">
        <v>5679.9450391555865</v>
      </c>
      <c r="C5" s="98">
        <v>5673.4633655426469</v>
      </c>
      <c r="D5" s="98">
        <v>5817.6785693741886</v>
      </c>
      <c r="E5" s="98">
        <v>5887.6128523826046</v>
      </c>
      <c r="F5" s="98">
        <v>6020.0913019982518</v>
      </c>
      <c r="G5" s="98">
        <v>6454.3651938422099</v>
      </c>
      <c r="H5" s="98">
        <v>6327.833428029815</v>
      </c>
      <c r="I5" s="98">
        <v>5944.618313303029</v>
      </c>
      <c r="J5" s="98">
        <v>6209.4782857805867</v>
      </c>
      <c r="K5" s="98">
        <v>6166.4137431717418</v>
      </c>
      <c r="L5" s="98">
        <v>5772.171429787878</v>
      </c>
      <c r="M5" s="98">
        <v>5005.832364783656</v>
      </c>
      <c r="N5" s="98">
        <v>4714.2123078687891</v>
      </c>
      <c r="O5" s="98">
        <v>4710.0268510472915</v>
      </c>
      <c r="P5" s="98">
        <v>4130.1279581441922</v>
      </c>
      <c r="Q5" s="98">
        <v>4397.1115073996543</v>
      </c>
      <c r="R5" s="98">
        <v>4645.4931988441886</v>
      </c>
      <c r="S5" s="98">
        <v>4172.1459011451398</v>
      </c>
      <c r="T5" s="98">
        <v>4698.5996661363079</v>
      </c>
      <c r="U5" s="98">
        <v>4485.2365864573076</v>
      </c>
      <c r="V5" s="98">
        <v>4886.4440153285686</v>
      </c>
      <c r="W5" s="98">
        <v>4621.4943966023229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694.72453184288304</v>
      </c>
      <c r="C9" s="122">
        <v>633.31507611953168</v>
      </c>
      <c r="D9" s="122">
        <v>657.55041082138439</v>
      </c>
      <c r="E9" s="122">
        <v>597.43861814796378</v>
      </c>
      <c r="F9" s="122">
        <v>596.81102803976171</v>
      </c>
      <c r="G9" s="122">
        <v>581.77558574818431</v>
      </c>
      <c r="H9" s="122">
        <v>555.21064197970622</v>
      </c>
      <c r="I9" s="122">
        <v>554.27923116783973</v>
      </c>
      <c r="J9" s="122">
        <v>558.8693340048643</v>
      </c>
      <c r="K9" s="122">
        <v>614.38227342442644</v>
      </c>
      <c r="L9" s="122">
        <v>546.9571163157309</v>
      </c>
      <c r="M9" s="122">
        <v>529.97513899311048</v>
      </c>
      <c r="N9" s="122">
        <v>495.11891444325551</v>
      </c>
      <c r="O9" s="122">
        <v>469.93790269736331</v>
      </c>
      <c r="P9" s="122">
        <v>456.45350875121142</v>
      </c>
      <c r="Q9" s="122">
        <v>452.88922638175899</v>
      </c>
      <c r="R9" s="122">
        <v>483.47480643277777</v>
      </c>
      <c r="S9" s="122">
        <v>473.9494719661684</v>
      </c>
      <c r="T9" s="122">
        <v>500.705560806233</v>
      </c>
      <c r="U9" s="122">
        <v>490.29285663591378</v>
      </c>
      <c r="V9" s="122">
        <v>532.26546194762818</v>
      </c>
      <c r="W9" s="122">
        <v>500.08930709366501</v>
      </c>
      <c r="DA9" s="130" t="s">
        <v>2585</v>
      </c>
    </row>
    <row r="10" spans="1:105" ht="12" customHeight="1" x14ac:dyDescent="0.25">
      <c r="A10" s="97" t="s">
        <v>143</v>
      </c>
      <c r="B10" s="98">
        <v>1156.6903683729813</v>
      </c>
      <c r="C10" s="98">
        <v>1054.1481695514037</v>
      </c>
      <c r="D10" s="98">
        <v>1099.9831126735155</v>
      </c>
      <c r="E10" s="98">
        <v>1000.0747224331542</v>
      </c>
      <c r="F10" s="98">
        <v>1003.0052125960576</v>
      </c>
      <c r="G10" s="98">
        <v>979.85976194915929</v>
      </c>
      <c r="H10" s="98">
        <v>936.09598123817216</v>
      </c>
      <c r="I10" s="98">
        <v>934.91623910400233</v>
      </c>
      <c r="J10" s="98">
        <v>943.00719703821187</v>
      </c>
      <c r="K10" s="98">
        <v>1075.0431271702726</v>
      </c>
      <c r="L10" s="98">
        <v>948.53751573528962</v>
      </c>
      <c r="M10" s="98">
        <v>966.35861986885573</v>
      </c>
      <c r="N10" s="98">
        <v>967.15645454663752</v>
      </c>
      <c r="O10" s="98">
        <v>955.90120474022262</v>
      </c>
      <c r="P10" s="98">
        <v>953.05381180716745</v>
      </c>
      <c r="Q10" s="98">
        <v>956.04035980130743</v>
      </c>
      <c r="R10" s="98">
        <v>1009.747118717103</v>
      </c>
      <c r="S10" s="98">
        <v>983.09537785991006</v>
      </c>
      <c r="T10" s="98">
        <v>1034.9572430354092</v>
      </c>
      <c r="U10" s="98">
        <v>1008.552255944391</v>
      </c>
      <c r="V10" s="98">
        <v>1080.8323027346501</v>
      </c>
      <c r="W10" s="98">
        <v>1016.9192779535562</v>
      </c>
      <c r="DA10" s="63" t="s">
        <v>2586</v>
      </c>
    </row>
    <row r="11" spans="1:105" ht="12" customHeight="1" x14ac:dyDescent="0.25">
      <c r="A11" s="97" t="s">
        <v>124</v>
      </c>
      <c r="B11" s="98">
        <v>782.33800023759341</v>
      </c>
      <c r="C11" s="98">
        <v>756.79519301182484</v>
      </c>
      <c r="D11" s="98">
        <v>734.62773263198574</v>
      </c>
      <c r="E11" s="98">
        <v>710.23991059559376</v>
      </c>
      <c r="F11" s="98">
        <v>694.35771822167817</v>
      </c>
      <c r="G11" s="98">
        <v>676.94750915455052</v>
      </c>
      <c r="H11" s="98">
        <v>664.29916984443332</v>
      </c>
      <c r="I11" s="98">
        <v>669.10703361807441</v>
      </c>
      <c r="J11" s="98">
        <v>668.79814244843908</v>
      </c>
      <c r="K11" s="98">
        <v>673.24658530648401</v>
      </c>
      <c r="L11" s="98">
        <v>676.02515688844437</v>
      </c>
      <c r="M11" s="98">
        <v>717.0277793549069</v>
      </c>
      <c r="N11" s="98">
        <v>663.39272136312263</v>
      </c>
      <c r="O11" s="98">
        <v>726.38262517934902</v>
      </c>
      <c r="P11" s="98">
        <v>658.48108584026193</v>
      </c>
      <c r="Q11" s="98">
        <v>589.58028031500942</v>
      </c>
      <c r="R11" s="98">
        <v>695.90668662414714</v>
      </c>
      <c r="S11" s="98">
        <v>686.5431539137719</v>
      </c>
      <c r="T11" s="98">
        <v>690.56060303295226</v>
      </c>
      <c r="U11" s="98">
        <v>647.21559379784412</v>
      </c>
      <c r="V11" s="98">
        <v>702.18713450780001</v>
      </c>
      <c r="W11" s="98">
        <v>615.22637479585194</v>
      </c>
      <c r="DA11" s="63" t="s">
        <v>2587</v>
      </c>
    </row>
    <row r="12" spans="1:105" ht="12" customHeight="1" x14ac:dyDescent="0.25">
      <c r="A12" s="97" t="s">
        <v>123</v>
      </c>
      <c r="B12" s="98">
        <v>610.41284043093378</v>
      </c>
      <c r="C12" s="98">
        <v>594.11164284469407</v>
      </c>
      <c r="D12" s="98">
        <v>577.24411133646288</v>
      </c>
      <c r="E12" s="98">
        <v>561.90312585885192</v>
      </c>
      <c r="F12" s="98">
        <v>527.1945641559081</v>
      </c>
      <c r="G12" s="98">
        <v>516.20628113671671</v>
      </c>
      <c r="H12" s="98">
        <v>514.62602518355993</v>
      </c>
      <c r="I12" s="98">
        <v>517.06938519711707</v>
      </c>
      <c r="J12" s="98">
        <v>510.95437290310383</v>
      </c>
      <c r="K12" s="98">
        <v>514.08937160352127</v>
      </c>
      <c r="L12" s="98">
        <v>519.18880475170124</v>
      </c>
      <c r="M12" s="98">
        <v>555.05146000927925</v>
      </c>
      <c r="N12" s="98">
        <v>517.76639470115481</v>
      </c>
      <c r="O12" s="98">
        <v>561.96548772685207</v>
      </c>
      <c r="P12" s="98">
        <v>510.07745571509065</v>
      </c>
      <c r="Q12" s="98">
        <v>457.77202487707387</v>
      </c>
      <c r="R12" s="98">
        <v>528.73085829416164</v>
      </c>
      <c r="S12" s="98">
        <v>521.27249523260241</v>
      </c>
      <c r="T12" s="98">
        <v>524.31225129516679</v>
      </c>
      <c r="U12" s="98">
        <v>496.21230081261621</v>
      </c>
      <c r="V12" s="98">
        <v>548.37862857556581</v>
      </c>
      <c r="W12" s="98">
        <v>482.38953689295806</v>
      </c>
      <c r="DA12" s="63" t="s">
        <v>2588</v>
      </c>
    </row>
    <row r="13" spans="1:105" ht="12" customHeight="1" x14ac:dyDescent="0.25">
      <c r="A13" s="100" t="s">
        <v>50</v>
      </c>
      <c r="B13" s="101">
        <v>610.41284043093378</v>
      </c>
      <c r="C13" s="101">
        <v>594.11164284469407</v>
      </c>
      <c r="D13" s="101">
        <v>577.24411133646288</v>
      </c>
      <c r="E13" s="101">
        <v>561.90312585885192</v>
      </c>
      <c r="F13" s="101">
        <v>527.1945641559081</v>
      </c>
      <c r="G13" s="101">
        <v>516.20628113671671</v>
      </c>
      <c r="H13" s="101">
        <v>514.62602518355993</v>
      </c>
      <c r="I13" s="101">
        <v>517.06938519711707</v>
      </c>
      <c r="J13" s="101">
        <v>510.95437290310383</v>
      </c>
      <c r="K13" s="101">
        <v>514.08937160352127</v>
      </c>
      <c r="L13" s="101">
        <v>519.18880475170124</v>
      </c>
      <c r="M13" s="101">
        <v>555.05146000927925</v>
      </c>
      <c r="N13" s="101">
        <v>517.76639470115481</v>
      </c>
      <c r="O13" s="101">
        <v>561.96548772685207</v>
      </c>
      <c r="P13" s="101">
        <v>510.07745571509065</v>
      </c>
      <c r="Q13" s="101">
        <v>457.77202487707387</v>
      </c>
      <c r="R13" s="101">
        <v>528.73085829416164</v>
      </c>
      <c r="S13" s="101">
        <v>521.27249523260241</v>
      </c>
      <c r="T13" s="101">
        <v>524.31225129516679</v>
      </c>
      <c r="U13" s="101">
        <v>496.21230081261621</v>
      </c>
      <c r="V13" s="101">
        <v>548.37862857556581</v>
      </c>
      <c r="W13" s="101">
        <v>482.38953689295806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2.0291021169348191</v>
      </c>
      <c r="C19" s="122">
        <v>1.9657958213664652</v>
      </c>
      <c r="D19" s="122">
        <v>1.9287009983615375</v>
      </c>
      <c r="E19" s="122">
        <v>1.9147203529659262</v>
      </c>
      <c r="F19" s="122">
        <v>1.8694197429208828</v>
      </c>
      <c r="G19" s="122">
        <v>1.8691942377046686</v>
      </c>
      <c r="H19" s="122">
        <v>1.8200593011729767</v>
      </c>
      <c r="I19" s="122">
        <v>1.7966831303129669</v>
      </c>
      <c r="J19" s="122">
        <v>1.723316695462165</v>
      </c>
      <c r="K19" s="122">
        <v>1.613123705021039</v>
      </c>
      <c r="L19" s="122">
        <v>1.6670469848233178</v>
      </c>
      <c r="M19" s="122">
        <v>1.7605763315040615</v>
      </c>
      <c r="N19" s="122">
        <v>1.8243713368089676</v>
      </c>
      <c r="O19" s="122">
        <v>1.8874166203371803</v>
      </c>
      <c r="P19" s="122">
        <v>1.8290198770761725</v>
      </c>
      <c r="Q19" s="122">
        <v>1.7679926641245025</v>
      </c>
      <c r="R19" s="122">
        <v>2.2229126017361054</v>
      </c>
      <c r="S19" s="122">
        <v>2.2746921964696059</v>
      </c>
      <c r="T19" s="122">
        <v>2.3831110869377476</v>
      </c>
      <c r="U19" s="122">
        <v>2.2527954842028968</v>
      </c>
      <c r="V19" s="122">
        <v>2.4317196930185441</v>
      </c>
      <c r="W19" s="122">
        <v>2.0815283087176204</v>
      </c>
      <c r="DA19" s="130" t="s">
        <v>2595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2596</v>
      </c>
    </row>
    <row r="21" spans="1:105" ht="12" customHeight="1" x14ac:dyDescent="0.25">
      <c r="A21" s="97" t="s">
        <v>50</v>
      </c>
      <c r="B21" s="98">
        <v>137.14386892819124</v>
      </c>
      <c r="C21" s="98">
        <v>134.42210495792219</v>
      </c>
      <c r="D21" s="98">
        <v>133.12108851825539</v>
      </c>
      <c r="E21" s="98">
        <v>132.7625915964789</v>
      </c>
      <c r="F21" s="98">
        <v>128.76927550119166</v>
      </c>
      <c r="G21" s="98">
        <v>128.96259341275578</v>
      </c>
      <c r="H21" s="98">
        <v>124.47635469496855</v>
      </c>
      <c r="I21" s="98">
        <v>124.87557489769117</v>
      </c>
      <c r="J21" s="98">
        <v>121.88029029902408</v>
      </c>
      <c r="K21" s="98">
        <v>117.22177779598984</v>
      </c>
      <c r="L21" s="98">
        <v>118.70872341168642</v>
      </c>
      <c r="M21" s="98">
        <v>119.19585225812695</v>
      </c>
      <c r="N21" s="98">
        <v>119.04957862821827</v>
      </c>
      <c r="O21" s="98">
        <v>120.20783595885895</v>
      </c>
      <c r="P21" s="98">
        <v>114.97411412985882</v>
      </c>
      <c r="Q21" s="98">
        <v>108.16832996456162</v>
      </c>
      <c r="R21" s="98">
        <v>127.07001014610792</v>
      </c>
      <c r="S21" s="98">
        <v>124.71510195818374</v>
      </c>
      <c r="T21" s="98">
        <v>130.87667098589168</v>
      </c>
      <c r="U21" s="98">
        <v>124.7441230925311</v>
      </c>
      <c r="V21" s="98">
        <v>138.07780882944544</v>
      </c>
      <c r="W21" s="98">
        <v>120.25689769008135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4460.1833874948716</v>
      </c>
      <c r="C24" s="117">
        <f t="shared" si="7"/>
        <v>4643.810651811069</v>
      </c>
      <c r="D24" s="117">
        <f t="shared" si="7"/>
        <v>4545.3690810288817</v>
      </c>
      <c r="E24" s="117">
        <f t="shared" si="7"/>
        <v>4595.3013339271156</v>
      </c>
      <c r="F24" s="117">
        <f t="shared" si="7"/>
        <v>4688.9991363915415</v>
      </c>
      <c r="G24" s="117">
        <f t="shared" si="7"/>
        <v>5193.9952009126991</v>
      </c>
      <c r="H24" s="117">
        <f t="shared" si="7"/>
        <v>5035.5342068727032</v>
      </c>
      <c r="I24" s="117">
        <f t="shared" si="7"/>
        <v>5042.8600231299934</v>
      </c>
      <c r="J24" s="117">
        <f t="shared" si="7"/>
        <v>4594.6651411081575</v>
      </c>
      <c r="K24" s="117">
        <f t="shared" si="7"/>
        <v>3295.5737429382257</v>
      </c>
      <c r="L24" s="117">
        <f t="shared" si="7"/>
        <v>4349.8120151903577</v>
      </c>
      <c r="M24" s="117">
        <f t="shared" si="7"/>
        <v>3691.9854359146093</v>
      </c>
      <c r="N24" s="117">
        <f t="shared" si="7"/>
        <v>3234.5109572197734</v>
      </c>
      <c r="O24" s="117">
        <f t="shared" si="7"/>
        <v>3505.6720181746541</v>
      </c>
      <c r="P24" s="117">
        <f t="shared" si="7"/>
        <v>2844.0559759719549</v>
      </c>
      <c r="Q24" s="117">
        <f t="shared" si="7"/>
        <v>2729.9323783497298</v>
      </c>
      <c r="R24" s="117">
        <f t="shared" ref="R24:V24" si="8">R25+R28+R30+R39</f>
        <v>3233.0250658666273</v>
      </c>
      <c r="S24" s="117">
        <f t="shared" si="8"/>
        <v>2933.9659119852713</v>
      </c>
      <c r="T24" s="117">
        <f t="shared" si="8"/>
        <v>3191.9739997966517</v>
      </c>
      <c r="U24" s="117">
        <f t="shared" si="8"/>
        <v>2964.3428302044731</v>
      </c>
      <c r="V24" s="117">
        <f t="shared" si="8"/>
        <v>3315.4583729686201</v>
      </c>
      <c r="W24" s="117">
        <f t="shared" ref="W24" si="9">W25+W28+W30+W39</f>
        <v>2966.3640071061955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4406.0497046669698</v>
      </c>
      <c r="C25" s="122">
        <f t="shared" si="10"/>
        <v>4590.5381039529575</v>
      </c>
      <c r="D25" s="122">
        <f t="shared" si="10"/>
        <v>4492.2706804274985</v>
      </c>
      <c r="E25" s="122">
        <f t="shared" si="10"/>
        <v>4542.7575858750033</v>
      </c>
      <c r="F25" s="122">
        <f t="shared" si="10"/>
        <v>4637.2342678732193</v>
      </c>
      <c r="G25" s="122">
        <f t="shared" si="10"/>
        <v>5142.8971560033578</v>
      </c>
      <c r="H25" s="122">
        <f t="shared" si="10"/>
        <v>4985.7597129196529</v>
      </c>
      <c r="I25" s="122">
        <f t="shared" si="10"/>
        <v>4992.8194091864007</v>
      </c>
      <c r="J25" s="122">
        <f t="shared" si="10"/>
        <v>4545.6024781469814</v>
      </c>
      <c r="K25" s="122">
        <f t="shared" si="10"/>
        <v>3247.5513718841353</v>
      </c>
      <c r="L25" s="122">
        <f t="shared" si="10"/>
        <v>4300.4412737155553</v>
      </c>
      <c r="M25" s="122">
        <f t="shared" si="10"/>
        <v>3640.01503742973</v>
      </c>
      <c r="N25" s="122">
        <f t="shared" si="10"/>
        <v>3187.6584639273742</v>
      </c>
      <c r="O25" s="122">
        <f t="shared" si="10"/>
        <v>3452.9215539851134</v>
      </c>
      <c r="P25" s="122">
        <f t="shared" si="10"/>
        <v>2794.6151870193476</v>
      </c>
      <c r="Q25" s="122">
        <f t="shared" si="10"/>
        <v>2682.2602984800478</v>
      </c>
      <c r="R25" s="122">
        <f t="shared" ref="R25:V25" si="11">SUM(R26:R27)</f>
        <v>3167.9872279554866</v>
      </c>
      <c r="S25" s="122">
        <f t="shared" si="11"/>
        <v>2865.4233455997428</v>
      </c>
      <c r="T25" s="122">
        <f t="shared" si="11"/>
        <v>3120.1998695426414</v>
      </c>
      <c r="U25" s="122">
        <f t="shared" si="11"/>
        <v>2896.2913425882639</v>
      </c>
      <c r="V25" s="122">
        <f t="shared" si="11"/>
        <v>3241.0573966080347</v>
      </c>
      <c r="W25" s="122">
        <f t="shared" ref="W25" si="12">SUM(W26:W27)</f>
        <v>2902.3119047971677</v>
      </c>
      <c r="DA25" s="130" t="s">
        <v>2600</v>
      </c>
    </row>
    <row r="26" spans="1:105" ht="12" customHeight="1" x14ac:dyDescent="0.25">
      <c r="A26" s="97" t="s">
        <v>74</v>
      </c>
      <c r="B26" s="98">
        <v>4406.0497046669698</v>
      </c>
      <c r="C26" s="98">
        <v>4590.5381039529575</v>
      </c>
      <c r="D26" s="98">
        <v>4492.2706804274985</v>
      </c>
      <c r="E26" s="98">
        <v>4542.7575858750033</v>
      </c>
      <c r="F26" s="98">
        <v>4637.2342678732193</v>
      </c>
      <c r="G26" s="98">
        <v>5142.8971560033578</v>
      </c>
      <c r="H26" s="98">
        <v>4985.7597129196529</v>
      </c>
      <c r="I26" s="98">
        <v>4992.8194091864007</v>
      </c>
      <c r="J26" s="98">
        <v>4545.6024781469814</v>
      </c>
      <c r="K26" s="98">
        <v>3247.5513718841353</v>
      </c>
      <c r="L26" s="98">
        <v>4300.4412737155553</v>
      </c>
      <c r="M26" s="98">
        <v>3640.01503742973</v>
      </c>
      <c r="N26" s="98">
        <v>3187.6584639273742</v>
      </c>
      <c r="O26" s="98">
        <v>3452.9215539851134</v>
      </c>
      <c r="P26" s="98">
        <v>2794.6151870193476</v>
      </c>
      <c r="Q26" s="98">
        <v>2682.2602984800478</v>
      </c>
      <c r="R26" s="98">
        <v>3167.9872279554866</v>
      </c>
      <c r="S26" s="98">
        <v>2865.4233455997428</v>
      </c>
      <c r="T26" s="98">
        <v>3120.1998695426414</v>
      </c>
      <c r="U26" s="98">
        <v>2896.2913425882639</v>
      </c>
      <c r="V26" s="98">
        <v>3241.0573966080347</v>
      </c>
      <c r="W26" s="98">
        <v>2902.3119047971677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52.103944465798904</v>
      </c>
      <c r="C30" s="122">
        <v>51.306431430182293</v>
      </c>
      <c r="D30" s="122">
        <v>51.159659794539408</v>
      </c>
      <c r="E30" s="122">
        <v>50.621507829977865</v>
      </c>
      <c r="F30" s="122">
        <v>49.894862115008493</v>
      </c>
      <c r="G30" s="122">
        <v>49.23151384156948</v>
      </c>
      <c r="H30" s="122">
        <v>47.960233296433451</v>
      </c>
      <c r="I30" s="122">
        <v>48.248047594541454</v>
      </c>
      <c r="J30" s="122">
        <v>47.350415876967936</v>
      </c>
      <c r="K30" s="122">
        <v>46.40680227319222</v>
      </c>
      <c r="L30" s="122">
        <v>47.696311819262611</v>
      </c>
      <c r="M30" s="122">
        <v>50.185303523776305</v>
      </c>
      <c r="N30" s="122">
        <v>45.007837824689602</v>
      </c>
      <c r="O30" s="122">
        <v>50.833032625321081</v>
      </c>
      <c r="P30" s="122">
        <v>47.600821029529037</v>
      </c>
      <c r="Q30" s="122">
        <v>45.874129994356004</v>
      </c>
      <c r="R30" s="122">
        <v>62.752129067602453</v>
      </c>
      <c r="S30" s="122">
        <v>66.231845444701648</v>
      </c>
      <c r="T30" s="122">
        <v>69.388190608030044</v>
      </c>
      <c r="U30" s="122">
        <v>65.824494312497094</v>
      </c>
      <c r="V30" s="122">
        <v>72.024835022665556</v>
      </c>
      <c r="W30" s="122">
        <v>62.082931588793713</v>
      </c>
      <c r="DA30" s="130" t="s">
        <v>2605</v>
      </c>
    </row>
    <row r="31" spans="1:105" ht="12" customHeight="1" x14ac:dyDescent="0.25">
      <c r="A31" s="97" t="s">
        <v>141</v>
      </c>
      <c r="B31" s="98">
        <v>782.33800023759341</v>
      </c>
      <c r="C31" s="98">
        <v>756.88083170388006</v>
      </c>
      <c r="D31" s="98">
        <v>735.69607734374404</v>
      </c>
      <c r="E31" s="98">
        <v>711.54311756345214</v>
      </c>
      <c r="F31" s="98">
        <v>695.65889985077399</v>
      </c>
      <c r="G31" s="98">
        <v>678.04708668283001</v>
      </c>
      <c r="H31" s="98">
        <v>665.68573514209311</v>
      </c>
      <c r="I31" s="98">
        <v>671.56150812039118</v>
      </c>
      <c r="J31" s="98">
        <v>672.10436184934917</v>
      </c>
      <c r="K31" s="98">
        <v>678.24335168061066</v>
      </c>
      <c r="L31" s="98">
        <v>679.49831553708862</v>
      </c>
      <c r="M31" s="98">
        <v>720.07201214331542</v>
      </c>
      <c r="N31" s="98">
        <v>663.62848235104593</v>
      </c>
      <c r="O31" s="98">
        <v>721.81987833087146</v>
      </c>
      <c r="P31" s="98">
        <v>656.47980724401395</v>
      </c>
      <c r="Q31" s="98">
        <v>584.23358386416976</v>
      </c>
      <c r="R31" s="98">
        <v>675.53404687954446</v>
      </c>
      <c r="S31" s="98">
        <v>661.59929126001248</v>
      </c>
      <c r="T31" s="98">
        <v>665.47144060208188</v>
      </c>
      <c r="U31" s="98">
        <v>630.86739471598469</v>
      </c>
      <c r="V31" s="98">
        <v>692.77689830556528</v>
      </c>
      <c r="W31" s="98">
        <v>615.60244967110884</v>
      </c>
      <c r="DA31" s="63" t="s">
        <v>2606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501.85309592748882</v>
      </c>
      <c r="L32" s="98">
        <v>510.26406788644408</v>
      </c>
      <c r="M32" s="98">
        <v>545.61656766913643</v>
      </c>
      <c r="N32" s="98">
        <v>512.04619076703477</v>
      </c>
      <c r="O32" s="98">
        <v>557.29464619767998</v>
      </c>
      <c r="P32" s="98">
        <v>510.64175228019872</v>
      </c>
      <c r="Q32" s="98">
        <v>459.65165979981464</v>
      </c>
      <c r="R32" s="98">
        <v>505.82059050091266</v>
      </c>
      <c r="S32" s="98">
        <v>496.56707113325558</v>
      </c>
      <c r="T32" s="98">
        <v>500.58767887510254</v>
      </c>
      <c r="U32" s="98">
        <v>479.99706003466906</v>
      </c>
      <c r="V32" s="98">
        <v>542.24058873268598</v>
      </c>
      <c r="W32" s="98">
        <v>485.96544138021397</v>
      </c>
      <c r="DA32" s="63" t="s">
        <v>2607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501.85309592748882</v>
      </c>
      <c r="L33" s="101">
        <v>510.26406788644408</v>
      </c>
      <c r="M33" s="101">
        <v>545.61656766913643</v>
      </c>
      <c r="N33" s="101">
        <v>512.04619076703477</v>
      </c>
      <c r="O33" s="101">
        <v>557.29464619767998</v>
      </c>
      <c r="P33" s="101">
        <v>510.64175228019872</v>
      </c>
      <c r="Q33" s="101">
        <v>459.65165979981464</v>
      </c>
      <c r="R33" s="101">
        <v>505.82059050091266</v>
      </c>
      <c r="S33" s="101">
        <v>496.56707113325558</v>
      </c>
      <c r="T33" s="101">
        <v>500.58767887510254</v>
      </c>
      <c r="U33" s="101">
        <v>479.99706003466906</v>
      </c>
      <c r="V33" s="101">
        <v>542.24058873268598</v>
      </c>
      <c r="W33" s="101">
        <v>485.96544138021397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2.0297383621029796</v>
      </c>
      <c r="C39" s="122">
        <v>1.966116427929298</v>
      </c>
      <c r="D39" s="122">
        <v>1.9387408068439997</v>
      </c>
      <c r="E39" s="122">
        <v>1.9222402221346744</v>
      </c>
      <c r="F39" s="122">
        <v>1.8700064033138994</v>
      </c>
      <c r="G39" s="122">
        <v>1.8665310677711469</v>
      </c>
      <c r="H39" s="122">
        <v>1.814260656616991</v>
      </c>
      <c r="I39" s="122">
        <v>1.7925663490517134</v>
      </c>
      <c r="J39" s="122">
        <v>1.7122470842081046</v>
      </c>
      <c r="K39" s="122">
        <v>1.6155687808981438</v>
      </c>
      <c r="L39" s="122">
        <v>1.6744296555401599</v>
      </c>
      <c r="M39" s="122">
        <v>1.7850949611030982</v>
      </c>
      <c r="N39" s="122">
        <v>1.844655467710024</v>
      </c>
      <c r="O39" s="122">
        <v>1.9174315642193807</v>
      </c>
      <c r="P39" s="122">
        <v>1.8399679230784654</v>
      </c>
      <c r="Q39" s="122">
        <v>1.7979498753260188</v>
      </c>
      <c r="R39" s="122">
        <v>2.2857088435384032</v>
      </c>
      <c r="S39" s="122">
        <v>2.3107209408265521</v>
      </c>
      <c r="T39" s="122">
        <v>2.3859396459800841</v>
      </c>
      <c r="U39" s="122">
        <v>2.2269933037122063</v>
      </c>
      <c r="V39" s="122">
        <v>2.3761413379199738</v>
      </c>
      <c r="W39" s="122">
        <v>1.9691707202342597</v>
      </c>
      <c r="DA39" s="130" t="s">
        <v>2614</v>
      </c>
    </row>
    <row r="40" spans="1:105" ht="12" customHeight="1" x14ac:dyDescent="0.25">
      <c r="A40" s="97" t="s">
        <v>50</v>
      </c>
      <c r="B40" s="98">
        <v>137.14386892819124</v>
      </c>
      <c r="C40" s="98">
        <v>134.41929955852476</v>
      </c>
      <c r="D40" s="98">
        <v>133.15646783290902</v>
      </c>
      <c r="E40" s="98">
        <v>132.80789206863255</v>
      </c>
      <c r="F40" s="98">
        <v>128.80731606462729</v>
      </c>
      <c r="G40" s="98">
        <v>128.97836950199073</v>
      </c>
      <c r="H40" s="98">
        <v>124.4895057080454</v>
      </c>
      <c r="I40" s="98">
        <v>124.91510243408094</v>
      </c>
      <c r="J40" s="98">
        <v>121.95757019570028</v>
      </c>
      <c r="K40" s="98">
        <v>117.30893467144638</v>
      </c>
      <c r="L40" s="98">
        <v>118.7590801009888</v>
      </c>
      <c r="M40" s="98">
        <v>119.21753651489905</v>
      </c>
      <c r="N40" s="98">
        <v>119.02472719663896</v>
      </c>
      <c r="O40" s="98">
        <v>120.16568514671485</v>
      </c>
      <c r="P40" s="98">
        <v>114.94749487947949</v>
      </c>
      <c r="Q40" s="98">
        <v>108.15804250007248</v>
      </c>
      <c r="R40" s="98">
        <v>127.0062599457293</v>
      </c>
      <c r="S40" s="98">
        <v>124.5792845153464</v>
      </c>
      <c r="T40" s="98">
        <v>130.69196453405593</v>
      </c>
      <c r="U40" s="98">
        <v>124.69392235841049</v>
      </c>
      <c r="V40" s="98">
        <v>138.21751912967608</v>
      </c>
      <c r="W40" s="98">
        <v>120.61170661434841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6182.9107834937122</v>
      </c>
      <c r="C43" s="117">
        <f t="shared" si="14"/>
        <v>6525.4965504979427</v>
      </c>
      <c r="D43" s="117">
        <f t="shared" si="14"/>
        <v>6284.1156058321149</v>
      </c>
      <c r="E43" s="117">
        <f t="shared" si="14"/>
        <v>6446.7101934423454</v>
      </c>
      <c r="F43" s="117">
        <f t="shared" si="14"/>
        <v>6472.7978800463534</v>
      </c>
      <c r="G43" s="117">
        <f t="shared" si="14"/>
        <v>6731.1987520140483</v>
      </c>
      <c r="H43" s="117">
        <f t="shared" si="14"/>
        <v>6460.9915435162002</v>
      </c>
      <c r="I43" s="117">
        <f t="shared" si="14"/>
        <v>6180.0246306741501</v>
      </c>
      <c r="J43" s="117">
        <f t="shared" si="14"/>
        <v>6486.5366654952413</v>
      </c>
      <c r="K43" s="117">
        <f t="shared" si="14"/>
        <v>5993.8491170552779</v>
      </c>
      <c r="L43" s="117">
        <f t="shared" si="14"/>
        <v>6187.7953411480557</v>
      </c>
      <c r="M43" s="117">
        <f t="shared" si="14"/>
        <v>5563.5004773330838</v>
      </c>
      <c r="N43" s="117">
        <f t="shared" si="14"/>
        <v>5088.1524601761375</v>
      </c>
      <c r="O43" s="117">
        <f t="shared" si="14"/>
        <v>4879.6281346663909</v>
      </c>
      <c r="P43" s="117">
        <f t="shared" si="14"/>
        <v>4303.9192565841568</v>
      </c>
      <c r="Q43" s="117">
        <f t="shared" si="14"/>
        <v>4649.8068288593013</v>
      </c>
      <c r="R43" s="117">
        <f t="shared" ref="R43:V43" si="15">R44+R47+R49+R58</f>
        <v>4772.6634211507335</v>
      </c>
      <c r="S43" s="117">
        <f t="shared" si="15"/>
        <v>4470.2251286599667</v>
      </c>
      <c r="T43" s="117">
        <f t="shared" si="15"/>
        <v>4541.9087829888504</v>
      </c>
      <c r="U43" s="117">
        <f t="shared" si="15"/>
        <v>4356.1252747675053</v>
      </c>
      <c r="V43" s="117">
        <f t="shared" si="15"/>
        <v>4750.8644368736122</v>
      </c>
      <c r="W43" s="117">
        <f t="shared" ref="W43" si="16">W44+W47+W49+W58</f>
        <v>4314.798460631343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5302.3938700380868</v>
      </c>
      <c r="C44" s="122">
        <f t="shared" si="17"/>
        <v>5656.7181406546042</v>
      </c>
      <c r="D44" s="122">
        <f t="shared" si="17"/>
        <v>5425.1895584601434</v>
      </c>
      <c r="E44" s="122">
        <f t="shared" si="17"/>
        <v>5635.4545198485484</v>
      </c>
      <c r="F44" s="122">
        <f t="shared" si="17"/>
        <v>5665.3439158516567</v>
      </c>
      <c r="G44" s="122">
        <f t="shared" si="17"/>
        <v>5949.2030024946489</v>
      </c>
      <c r="H44" s="122">
        <f t="shared" si="17"/>
        <v>5720.9889788205028</v>
      </c>
      <c r="I44" s="122">
        <f t="shared" si="17"/>
        <v>5424.8017056198623</v>
      </c>
      <c r="J44" s="122">
        <f t="shared" si="17"/>
        <v>5707.3397981209946</v>
      </c>
      <c r="K44" s="122">
        <f t="shared" si="17"/>
        <v>5198.2282703231804</v>
      </c>
      <c r="L44" s="122">
        <f t="shared" si="17"/>
        <v>5400.7440419311051</v>
      </c>
      <c r="M44" s="122">
        <f t="shared" si="17"/>
        <v>4708.2040029794061</v>
      </c>
      <c r="N44" s="122">
        <f t="shared" si="17"/>
        <v>4190.6849944949345</v>
      </c>
      <c r="O44" s="122">
        <f t="shared" si="17"/>
        <v>4008.8707576550901</v>
      </c>
      <c r="P44" s="122">
        <f t="shared" si="17"/>
        <v>3464.7053305638601</v>
      </c>
      <c r="Q44" s="122">
        <f t="shared" si="17"/>
        <v>3787.2136262114723</v>
      </c>
      <c r="R44" s="122">
        <f t="shared" ref="R44:V44" si="18">SUM(R45:R46)</f>
        <v>3885.233713523256</v>
      </c>
      <c r="S44" s="122">
        <f t="shared" si="18"/>
        <v>3583.1207449415851</v>
      </c>
      <c r="T44" s="122">
        <f t="shared" si="18"/>
        <v>3681.6868357276003</v>
      </c>
      <c r="U44" s="122">
        <f t="shared" si="18"/>
        <v>3515.1301656078222</v>
      </c>
      <c r="V44" s="122">
        <f t="shared" si="18"/>
        <v>3853.1278689369115</v>
      </c>
      <c r="W44" s="122">
        <f t="shared" ref="W44" si="19">SUM(W45:W46)</f>
        <v>3502.9477137216859</v>
      </c>
      <c r="DA44" s="130" t="s">
        <v>2618</v>
      </c>
    </row>
    <row r="45" spans="1:105" ht="12" customHeight="1" x14ac:dyDescent="0.25">
      <c r="A45" s="97" t="s">
        <v>216</v>
      </c>
      <c r="B45" s="98">
        <v>5302.3938700380868</v>
      </c>
      <c r="C45" s="98">
        <v>5656.7181406546042</v>
      </c>
      <c r="D45" s="98">
        <v>5425.1895584601434</v>
      </c>
      <c r="E45" s="98">
        <v>5635.4545198485484</v>
      </c>
      <c r="F45" s="98">
        <v>5665.3439158516567</v>
      </c>
      <c r="G45" s="98">
        <v>5949.2030024946489</v>
      </c>
      <c r="H45" s="98">
        <v>5720.9889788205028</v>
      </c>
      <c r="I45" s="98">
        <v>5424.8017056198623</v>
      </c>
      <c r="J45" s="98">
        <v>5707.3397981209946</v>
      </c>
      <c r="K45" s="98">
        <v>5198.2282703231804</v>
      </c>
      <c r="L45" s="98">
        <v>5400.7440419311051</v>
      </c>
      <c r="M45" s="98">
        <v>4708.2040029794061</v>
      </c>
      <c r="N45" s="98">
        <v>4190.6849944949345</v>
      </c>
      <c r="O45" s="98">
        <v>4008.8707576550901</v>
      </c>
      <c r="P45" s="98">
        <v>3464.7053305638601</v>
      </c>
      <c r="Q45" s="98">
        <v>3787.2136262114723</v>
      </c>
      <c r="R45" s="98">
        <v>3885.233713523256</v>
      </c>
      <c r="S45" s="98">
        <v>3583.1207449415851</v>
      </c>
      <c r="T45" s="98">
        <v>3681.6868357276003</v>
      </c>
      <c r="U45" s="98">
        <v>3515.1301656078222</v>
      </c>
      <c r="V45" s="98">
        <v>3853.1278689369115</v>
      </c>
      <c r="W45" s="98">
        <v>3502.9477137216859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878.48777030415545</v>
      </c>
      <c r="C49" s="122">
        <v>866.83045761424296</v>
      </c>
      <c r="D49" s="122">
        <v>857.02129137758857</v>
      </c>
      <c r="E49" s="122">
        <v>809.36324201542493</v>
      </c>
      <c r="F49" s="122">
        <v>805.6034491894136</v>
      </c>
      <c r="G49" s="122">
        <v>780.14057629546619</v>
      </c>
      <c r="H49" s="122">
        <v>738.19362349436676</v>
      </c>
      <c r="I49" s="122">
        <v>753.43931342503095</v>
      </c>
      <c r="J49" s="122">
        <v>777.49632712788002</v>
      </c>
      <c r="K49" s="122">
        <v>794.02915003530018</v>
      </c>
      <c r="L49" s="122">
        <v>785.40634772179385</v>
      </c>
      <c r="M49" s="122">
        <v>853.59927211496483</v>
      </c>
      <c r="N49" s="122">
        <v>895.73302077223957</v>
      </c>
      <c r="O49" s="122">
        <v>868.9650551500622</v>
      </c>
      <c r="P49" s="122">
        <v>837.46279285480387</v>
      </c>
      <c r="Q49" s="122">
        <v>860.85276533039485</v>
      </c>
      <c r="R49" s="122">
        <v>885.1078955698797</v>
      </c>
      <c r="S49" s="122">
        <v>884.67952023394685</v>
      </c>
      <c r="T49" s="122">
        <v>857.7148886906474</v>
      </c>
      <c r="U49" s="122">
        <v>838.63923927934241</v>
      </c>
      <c r="V49" s="122">
        <v>895.22182493790422</v>
      </c>
      <c r="W49" s="122">
        <v>809.70322704347927</v>
      </c>
      <c r="DA49" s="130" t="s">
        <v>2623</v>
      </c>
    </row>
    <row r="50" spans="1:105" ht="12" customHeight="1" x14ac:dyDescent="0.25">
      <c r="A50" s="97" t="s">
        <v>138</v>
      </c>
      <c r="B50" s="98">
        <v>1013.2874879119404</v>
      </c>
      <c r="C50" s="98">
        <v>996.52727144313542</v>
      </c>
      <c r="D50" s="98">
        <v>983.26081207635252</v>
      </c>
      <c r="E50" s="98">
        <v>927.00505949755996</v>
      </c>
      <c r="F50" s="98">
        <v>923.33452272808358</v>
      </c>
      <c r="G50" s="98">
        <v>891.76336525876923</v>
      </c>
      <c r="H50" s="98">
        <v>845.37312140737993</v>
      </c>
      <c r="I50" s="98">
        <v>862.23199158180842</v>
      </c>
      <c r="J50" s="98">
        <v>888.63773832639856</v>
      </c>
      <c r="K50" s="98">
        <v>903.18393898906083</v>
      </c>
      <c r="L50" s="98">
        <v>883.0534244405128</v>
      </c>
      <c r="M50" s="98">
        <v>937.42201447150444</v>
      </c>
      <c r="N50" s="98">
        <v>951.03234507242871</v>
      </c>
      <c r="O50" s="98">
        <v>902.77238310561279</v>
      </c>
      <c r="P50" s="98">
        <v>861.90073193191495</v>
      </c>
      <c r="Q50" s="98">
        <v>884.95110198137843</v>
      </c>
      <c r="R50" s="98">
        <v>910.19341694048967</v>
      </c>
      <c r="S50" s="98">
        <v>909.60649945364355</v>
      </c>
      <c r="T50" s="98">
        <v>881.04712244032305</v>
      </c>
      <c r="U50" s="98">
        <v>860.87694876911326</v>
      </c>
      <c r="V50" s="98">
        <v>916.69072893842781</v>
      </c>
      <c r="W50" s="98">
        <v>828.05398819547565</v>
      </c>
      <c r="DA50" s="63" t="s">
        <v>2624</v>
      </c>
    </row>
    <row r="51" spans="1:105" ht="12" customHeight="1" x14ac:dyDescent="0.25">
      <c r="A51" s="97" t="s">
        <v>137</v>
      </c>
      <c r="B51" s="98">
        <v>790.60543373204871</v>
      </c>
      <c r="C51" s="98">
        <v>777.74095593369486</v>
      </c>
      <c r="D51" s="98">
        <v>756.0514318557598</v>
      </c>
      <c r="E51" s="98">
        <v>710.46511578655384</v>
      </c>
      <c r="F51" s="98">
        <v>706.79791947722902</v>
      </c>
      <c r="G51" s="98">
        <v>677.43780743713785</v>
      </c>
      <c r="H51" s="98">
        <v>647.09438789637409</v>
      </c>
      <c r="I51" s="98">
        <v>653.67102436758296</v>
      </c>
      <c r="J51" s="98">
        <v>667.11337238446049</v>
      </c>
      <c r="K51" s="98">
        <v>677.81456323573718</v>
      </c>
      <c r="L51" s="98">
        <v>665.61150759008729</v>
      </c>
      <c r="M51" s="98">
        <v>711.85613257320631</v>
      </c>
      <c r="N51" s="98">
        <v>725.59429883370274</v>
      </c>
      <c r="O51" s="98">
        <v>694.21513736062286</v>
      </c>
      <c r="P51" s="98">
        <v>664.16462984955422</v>
      </c>
      <c r="Q51" s="98">
        <v>674.52571501289083</v>
      </c>
      <c r="R51" s="98">
        <v>693.17999692942487</v>
      </c>
      <c r="S51" s="98">
        <v>699.10942747881666</v>
      </c>
      <c r="T51" s="98">
        <v>682.52596596154524</v>
      </c>
      <c r="U51" s="98">
        <v>669.57490986921562</v>
      </c>
      <c r="V51" s="98">
        <v>720.83860063746863</v>
      </c>
      <c r="W51" s="98">
        <v>662.01831243700019</v>
      </c>
      <c r="DA51" s="63" t="s">
        <v>2625</v>
      </c>
    </row>
    <row r="52" spans="1:105" ht="12" customHeight="1" x14ac:dyDescent="0.25">
      <c r="A52" s="100" t="s">
        <v>216</v>
      </c>
      <c r="B52" s="101">
        <v>790.60543373204871</v>
      </c>
      <c r="C52" s="101">
        <v>777.74095593369486</v>
      </c>
      <c r="D52" s="101">
        <v>756.0514318557598</v>
      </c>
      <c r="E52" s="101">
        <v>710.46511578655384</v>
      </c>
      <c r="F52" s="101">
        <v>706.79791947722902</v>
      </c>
      <c r="G52" s="101">
        <v>677.43780743713785</v>
      </c>
      <c r="H52" s="101">
        <v>647.09438789637409</v>
      </c>
      <c r="I52" s="101">
        <v>653.67102436758296</v>
      </c>
      <c r="J52" s="101">
        <v>667.11337238446049</v>
      </c>
      <c r="K52" s="101">
        <v>677.81456323573718</v>
      </c>
      <c r="L52" s="101">
        <v>665.61150759008729</v>
      </c>
      <c r="M52" s="101">
        <v>711.85613257320631</v>
      </c>
      <c r="N52" s="101">
        <v>725.59429883370274</v>
      </c>
      <c r="O52" s="101">
        <v>694.21513736062286</v>
      </c>
      <c r="P52" s="101">
        <v>664.16462984955422</v>
      </c>
      <c r="Q52" s="101">
        <v>674.52571501289083</v>
      </c>
      <c r="R52" s="101">
        <v>693.17999692942487</v>
      </c>
      <c r="S52" s="101">
        <v>699.10942747881666</v>
      </c>
      <c r="T52" s="101">
        <v>682.52596596154524</v>
      </c>
      <c r="U52" s="101">
        <v>669.57490986921562</v>
      </c>
      <c r="V52" s="101">
        <v>720.83860063746863</v>
      </c>
      <c r="W52" s="101">
        <v>662.01831243700019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2.0291431514696043</v>
      </c>
      <c r="C58" s="122">
        <v>1.9479522290955884</v>
      </c>
      <c r="D58" s="122">
        <v>1.9047559943831311</v>
      </c>
      <c r="E58" s="122">
        <v>1.892431578372392</v>
      </c>
      <c r="F58" s="122">
        <v>1.8505150052833088</v>
      </c>
      <c r="G58" s="122">
        <v>1.8551732239328751</v>
      </c>
      <c r="H58" s="122">
        <v>1.8089412013300865</v>
      </c>
      <c r="I58" s="122">
        <v>1.7836116292568642</v>
      </c>
      <c r="J58" s="122">
        <v>1.7005402463668937</v>
      </c>
      <c r="K58" s="122">
        <v>1.5916966967969994</v>
      </c>
      <c r="L58" s="122">
        <v>1.6449514951560495</v>
      </c>
      <c r="M58" s="122">
        <v>1.6972022387127441</v>
      </c>
      <c r="N58" s="122">
        <v>1.7344449089630183</v>
      </c>
      <c r="O58" s="122">
        <v>1.7923218612386711</v>
      </c>
      <c r="P58" s="122">
        <v>1.7511331654934799</v>
      </c>
      <c r="Q58" s="122">
        <v>1.7404373174344938</v>
      </c>
      <c r="R58" s="122">
        <v>2.3218120575973824</v>
      </c>
      <c r="S58" s="122">
        <v>2.4248634844340677</v>
      </c>
      <c r="T58" s="122">
        <v>2.5070585706023762</v>
      </c>
      <c r="U58" s="122">
        <v>2.3558698803404794</v>
      </c>
      <c r="V58" s="122">
        <v>2.5147429987968057</v>
      </c>
      <c r="W58" s="122">
        <v>2.1475198661785493</v>
      </c>
      <c r="DA58" s="130" t="s">
        <v>2632</v>
      </c>
    </row>
    <row r="59" spans="1:105" ht="12" customHeight="1" x14ac:dyDescent="0.25">
      <c r="A59" s="97" t="s">
        <v>50</v>
      </c>
      <c r="B59" s="98">
        <v>137.14386892819124</v>
      </c>
      <c r="C59" s="98">
        <v>134.299494194001</v>
      </c>
      <c r="D59" s="98">
        <v>132.91532690631206</v>
      </c>
      <c r="E59" s="98">
        <v>132.50529373234042</v>
      </c>
      <c r="F59" s="98">
        <v>128.56366498665568</v>
      </c>
      <c r="G59" s="98">
        <v>128.82199150590881</v>
      </c>
      <c r="H59" s="98">
        <v>124.46650730439288</v>
      </c>
      <c r="I59" s="98">
        <v>124.90107607182063</v>
      </c>
      <c r="J59" s="98">
        <v>121.87801499487533</v>
      </c>
      <c r="K59" s="98">
        <v>117.19917940459263</v>
      </c>
      <c r="L59" s="98">
        <v>118.6831253009253</v>
      </c>
      <c r="M59" s="98">
        <v>119.22106500405002</v>
      </c>
      <c r="N59" s="98">
        <v>119.1068027422035</v>
      </c>
      <c r="O59" s="98">
        <v>120.266214081784</v>
      </c>
      <c r="P59" s="98">
        <v>115.0131860410692</v>
      </c>
      <c r="Q59" s="98">
        <v>108.18411564790102</v>
      </c>
      <c r="R59" s="98">
        <v>127.00156937932174</v>
      </c>
      <c r="S59" s="98">
        <v>124.50732150901136</v>
      </c>
      <c r="T59" s="98">
        <v>130.59707133638105</v>
      </c>
      <c r="U59" s="98">
        <v>124.59391891428628</v>
      </c>
      <c r="V59" s="98">
        <v>138.04901546636611</v>
      </c>
      <c r="W59" s="98">
        <v>120.46929862277968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4326.397140500876</v>
      </c>
      <c r="C62" s="117">
        <f t="shared" si="21"/>
        <v>4591.8289901154349</v>
      </c>
      <c r="D62" s="117">
        <f t="shared" si="21"/>
        <v>4229.5960006071191</v>
      </c>
      <c r="E62" s="117">
        <f t="shared" si="21"/>
        <v>4448.4792965875195</v>
      </c>
      <c r="F62" s="117">
        <f t="shared" si="21"/>
        <v>4638.3189703413545</v>
      </c>
      <c r="G62" s="117">
        <f t="shared" si="21"/>
        <v>4504.7547546279429</v>
      </c>
      <c r="H62" s="117">
        <f t="shared" si="21"/>
        <v>4512.3329912197605</v>
      </c>
      <c r="I62" s="117">
        <f t="shared" si="21"/>
        <v>4126.0345380381532</v>
      </c>
      <c r="J62" s="117">
        <f t="shared" si="21"/>
        <v>4456.7392416722114</v>
      </c>
      <c r="K62" s="117">
        <f t="shared" si="21"/>
        <v>4108.5128827911294</v>
      </c>
      <c r="L62" s="117">
        <f t="shared" si="21"/>
        <v>4383.5232307209917</v>
      </c>
      <c r="M62" s="117">
        <f t="shared" si="21"/>
        <v>3436.6337528683684</v>
      </c>
      <c r="N62" s="117">
        <f t="shared" si="21"/>
        <v>3437.2476630493206</v>
      </c>
      <c r="O62" s="117">
        <f t="shared" si="21"/>
        <v>3366.3907360860067</v>
      </c>
      <c r="P62" s="117">
        <f t="shared" si="21"/>
        <v>2939.6862317534296</v>
      </c>
      <c r="Q62" s="117">
        <f t="shared" si="21"/>
        <v>3063.2248993956937</v>
      </c>
      <c r="R62" s="117">
        <f t="shared" ref="R62:V62" si="22">R63+R66+R68+R77</f>
        <v>3106.1633866613333</v>
      </c>
      <c r="S62" s="117">
        <f t="shared" si="22"/>
        <v>3005.177179889587</v>
      </c>
      <c r="T62" s="117">
        <f t="shared" si="22"/>
        <v>3213.1772711491749</v>
      </c>
      <c r="U62" s="117">
        <f t="shared" si="22"/>
        <v>3115.4140067470239</v>
      </c>
      <c r="V62" s="117">
        <f t="shared" si="22"/>
        <v>3154.8256353964366</v>
      </c>
      <c r="W62" s="117">
        <f t="shared" ref="W62" si="23">W63+W66+W68+W77</f>
        <v>3158.2254969361866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3532.0621208636094</v>
      </c>
      <c r="C63" s="122">
        <f t="shared" si="24"/>
        <v>3803.3184134981339</v>
      </c>
      <c r="D63" s="122">
        <f t="shared" si="24"/>
        <v>3485.6193296414726</v>
      </c>
      <c r="E63" s="122">
        <f t="shared" si="24"/>
        <v>3721.8159097790349</v>
      </c>
      <c r="F63" s="122">
        <f t="shared" si="24"/>
        <v>3887.4925870963302</v>
      </c>
      <c r="G63" s="122">
        <f t="shared" si="24"/>
        <v>3824.769803629641</v>
      </c>
      <c r="H63" s="122">
        <f t="shared" si="24"/>
        <v>3840.9473719847165</v>
      </c>
      <c r="I63" s="122">
        <f t="shared" si="24"/>
        <v>3475.3528136137343</v>
      </c>
      <c r="J63" s="122">
        <f t="shared" si="24"/>
        <v>3772.2889945102052</v>
      </c>
      <c r="K63" s="122">
        <f t="shared" si="24"/>
        <v>3418.6679418441599</v>
      </c>
      <c r="L63" s="122">
        <f t="shared" si="24"/>
        <v>3677.762430261494</v>
      </c>
      <c r="M63" s="122">
        <f t="shared" si="24"/>
        <v>2787.8141070729498</v>
      </c>
      <c r="N63" s="122">
        <f t="shared" si="24"/>
        <v>2740.7775502010704</v>
      </c>
      <c r="O63" s="122">
        <f t="shared" si="24"/>
        <v>2685.7598889789438</v>
      </c>
      <c r="P63" s="122">
        <f t="shared" si="24"/>
        <v>2289.9146294159509</v>
      </c>
      <c r="Q63" s="122">
        <f t="shared" si="24"/>
        <v>2417.825200702644</v>
      </c>
      <c r="R63" s="122">
        <f t="shared" ref="R63:V63" si="25">SUM(R64:R65)</f>
        <v>2451.9197182034741</v>
      </c>
      <c r="S63" s="122">
        <f t="shared" si="25"/>
        <v>2331.927247689378</v>
      </c>
      <c r="T63" s="122">
        <f t="shared" si="25"/>
        <v>2525.9124810076733</v>
      </c>
      <c r="U63" s="122">
        <f t="shared" si="25"/>
        <v>2436.7250981676257</v>
      </c>
      <c r="V63" s="122">
        <f t="shared" si="25"/>
        <v>2479.5622000067324</v>
      </c>
      <c r="W63" s="122">
        <f t="shared" ref="W63" si="26">SUM(W64:W65)</f>
        <v>2485.1968435154113</v>
      </c>
      <c r="DA63" s="130" t="s">
        <v>2636</v>
      </c>
    </row>
    <row r="64" spans="1:105" ht="12" customHeight="1" x14ac:dyDescent="0.25">
      <c r="A64" s="97" t="s">
        <v>217</v>
      </c>
      <c r="B64" s="98">
        <v>3532.0621208636094</v>
      </c>
      <c r="C64" s="98">
        <v>3803.3184134981339</v>
      </c>
      <c r="D64" s="98">
        <v>3485.6193296414726</v>
      </c>
      <c r="E64" s="98">
        <v>3721.8159097790349</v>
      </c>
      <c r="F64" s="98">
        <v>3887.4925870963302</v>
      </c>
      <c r="G64" s="98">
        <v>3824.769803629641</v>
      </c>
      <c r="H64" s="98">
        <v>3840.9473719847165</v>
      </c>
      <c r="I64" s="98">
        <v>3475.3528136137343</v>
      </c>
      <c r="J64" s="98">
        <v>3772.2889945102052</v>
      </c>
      <c r="K64" s="98">
        <v>3418.6679418441599</v>
      </c>
      <c r="L64" s="98">
        <v>3677.762430261494</v>
      </c>
      <c r="M64" s="98">
        <v>2787.8141070729498</v>
      </c>
      <c r="N64" s="98">
        <v>2740.7775502010704</v>
      </c>
      <c r="O64" s="98">
        <v>2685.7598889789438</v>
      </c>
      <c r="P64" s="98">
        <v>2289.9146294159509</v>
      </c>
      <c r="Q64" s="98">
        <v>2417.825200702644</v>
      </c>
      <c r="R64" s="98">
        <v>2451.9197182034741</v>
      </c>
      <c r="S64" s="98">
        <v>2331.927247689378</v>
      </c>
      <c r="T64" s="98">
        <v>2525.9124810076733</v>
      </c>
      <c r="U64" s="98">
        <v>2436.7250981676257</v>
      </c>
      <c r="V64" s="98">
        <v>2479.5622000067324</v>
      </c>
      <c r="W64" s="98">
        <v>2485.1968435154113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708.77244212827588</v>
      </c>
      <c r="C68" s="122">
        <v>702.24203451522828</v>
      </c>
      <c r="D68" s="122">
        <v>662.0358922305312</v>
      </c>
      <c r="E68" s="122">
        <v>641.92496459034862</v>
      </c>
      <c r="F68" s="122">
        <v>664.04888889248627</v>
      </c>
      <c r="G68" s="122">
        <v>599.96072331487335</v>
      </c>
      <c r="H68" s="122">
        <v>591.55440833494936</v>
      </c>
      <c r="I68" s="122">
        <v>572.81742799425365</v>
      </c>
      <c r="J68" s="122">
        <v>606.8847419578841</v>
      </c>
      <c r="K68" s="122">
        <v>613.74031310571809</v>
      </c>
      <c r="L68" s="122">
        <v>627.40995633141733</v>
      </c>
      <c r="M68" s="122">
        <v>571.51634441552483</v>
      </c>
      <c r="N68" s="122">
        <v>623.50117931020793</v>
      </c>
      <c r="O68" s="122">
        <v>609.05200055320347</v>
      </c>
      <c r="P68" s="122">
        <v>578.72861732299873</v>
      </c>
      <c r="Q68" s="122">
        <v>573.42598576197622</v>
      </c>
      <c r="R68" s="122">
        <v>581.26104850516947</v>
      </c>
      <c r="S68" s="122">
        <v>597.8070020936749</v>
      </c>
      <c r="T68" s="122">
        <v>610.51098849817299</v>
      </c>
      <c r="U68" s="122">
        <v>602.49684318587049</v>
      </c>
      <c r="V68" s="122">
        <v>598.10745158355576</v>
      </c>
      <c r="W68" s="122">
        <v>595.78955612590141</v>
      </c>
      <c r="DA68" s="130" t="s">
        <v>2641</v>
      </c>
    </row>
    <row r="69" spans="1:105" ht="12" customHeight="1" x14ac:dyDescent="0.25">
      <c r="A69" s="97" t="s">
        <v>134</v>
      </c>
      <c r="B69" s="98">
        <v>729.75844770565891</v>
      </c>
      <c r="C69" s="98">
        <v>722.38012529134107</v>
      </c>
      <c r="D69" s="98">
        <v>679.97561793759087</v>
      </c>
      <c r="E69" s="98">
        <v>658.3922444858124</v>
      </c>
      <c r="F69" s="98">
        <v>680.33782322768275</v>
      </c>
      <c r="G69" s="98">
        <v>614.20024863106687</v>
      </c>
      <c r="H69" s="98">
        <v>605.37264035130636</v>
      </c>
      <c r="I69" s="98">
        <v>586.08158587669402</v>
      </c>
      <c r="J69" s="98">
        <v>619.39084353176395</v>
      </c>
      <c r="K69" s="98">
        <v>616.39543750410098</v>
      </c>
      <c r="L69" s="98">
        <v>640.97138717364453</v>
      </c>
      <c r="M69" s="98">
        <v>586.00024428811798</v>
      </c>
      <c r="N69" s="98">
        <v>640.90390001770402</v>
      </c>
      <c r="O69" s="98">
        <v>626.47649379930772</v>
      </c>
      <c r="P69" s="98">
        <v>595.4973776430395</v>
      </c>
      <c r="Q69" s="98">
        <v>590.26205841576143</v>
      </c>
      <c r="R69" s="98">
        <v>598.50268274177517</v>
      </c>
      <c r="S69" s="98">
        <v>615.65106235110397</v>
      </c>
      <c r="T69" s="98">
        <v>628.44444852198501</v>
      </c>
      <c r="U69" s="98">
        <v>619.51196997915895</v>
      </c>
      <c r="V69" s="98">
        <v>613.33228704702617</v>
      </c>
      <c r="W69" s="98">
        <v>610.14427254968086</v>
      </c>
      <c r="DA69" s="63" t="s">
        <v>2642</v>
      </c>
    </row>
    <row r="70" spans="1:105" ht="12" customHeight="1" x14ac:dyDescent="0.25">
      <c r="A70" s="97" t="s">
        <v>133</v>
      </c>
      <c r="B70" s="98">
        <v>569.38550896785296</v>
      </c>
      <c r="C70" s="98">
        <v>560.82929853369842</v>
      </c>
      <c r="D70" s="98">
        <v>516.1984584865238</v>
      </c>
      <c r="E70" s="98">
        <v>491.87455294392731</v>
      </c>
      <c r="F70" s="98">
        <v>505.83151527653939</v>
      </c>
      <c r="G70" s="98">
        <v>451.88407329491514</v>
      </c>
      <c r="H70" s="98">
        <v>448.65651526157137</v>
      </c>
      <c r="I70" s="98">
        <v>428.14183957886723</v>
      </c>
      <c r="J70" s="98">
        <v>447.09837825754829</v>
      </c>
      <c r="K70" s="98">
        <v>445.61060374629488</v>
      </c>
      <c r="L70" s="98">
        <v>467.33583554837901</v>
      </c>
      <c r="M70" s="98">
        <v>435.32232292580949</v>
      </c>
      <c r="N70" s="98">
        <v>479.30341945586338</v>
      </c>
      <c r="O70" s="98">
        <v>472.73322371297462</v>
      </c>
      <c r="P70" s="98">
        <v>451.37263041408886</v>
      </c>
      <c r="Q70" s="98">
        <v>446.92673217309022</v>
      </c>
      <c r="R70" s="98">
        <v>454.95203089504531</v>
      </c>
      <c r="S70" s="98">
        <v>471.80084449255816</v>
      </c>
      <c r="T70" s="98">
        <v>483.84003169915428</v>
      </c>
      <c r="U70" s="98">
        <v>480.72835410603977</v>
      </c>
      <c r="V70" s="98">
        <v>489.1498919896091</v>
      </c>
      <c r="W70" s="98">
        <v>487.78714549920699</v>
      </c>
      <c r="DA70" s="63" t="s">
        <v>2643</v>
      </c>
    </row>
    <row r="71" spans="1:105" ht="12" customHeight="1" x14ac:dyDescent="0.25">
      <c r="A71" s="100" t="s">
        <v>217</v>
      </c>
      <c r="B71" s="101">
        <v>569.38550896785296</v>
      </c>
      <c r="C71" s="101">
        <v>560.82929853369842</v>
      </c>
      <c r="D71" s="101">
        <v>516.1984584865238</v>
      </c>
      <c r="E71" s="101">
        <v>491.87455294392731</v>
      </c>
      <c r="F71" s="101">
        <v>505.83151527653939</v>
      </c>
      <c r="G71" s="101">
        <v>451.88407329491514</v>
      </c>
      <c r="H71" s="101">
        <v>448.65651526157137</v>
      </c>
      <c r="I71" s="101">
        <v>428.14183957886723</v>
      </c>
      <c r="J71" s="101">
        <v>447.09837825754829</v>
      </c>
      <c r="K71" s="101">
        <v>445.61060374629488</v>
      </c>
      <c r="L71" s="101">
        <v>467.33583554837901</v>
      </c>
      <c r="M71" s="101">
        <v>435.32232292580949</v>
      </c>
      <c r="N71" s="101">
        <v>479.30341945586338</v>
      </c>
      <c r="O71" s="101">
        <v>472.73322371297462</v>
      </c>
      <c r="P71" s="101">
        <v>451.37263041408886</v>
      </c>
      <c r="Q71" s="101">
        <v>446.92673217309022</v>
      </c>
      <c r="R71" s="101">
        <v>454.95203089504531</v>
      </c>
      <c r="S71" s="101">
        <v>471.80084449255816</v>
      </c>
      <c r="T71" s="101">
        <v>483.84003169915428</v>
      </c>
      <c r="U71" s="101">
        <v>480.72835410603977</v>
      </c>
      <c r="V71" s="101">
        <v>489.1498919896091</v>
      </c>
      <c r="W71" s="101">
        <v>487.78714549920699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85.562577508991168</v>
      </c>
      <c r="C77" s="122">
        <v>86.268542102072445</v>
      </c>
      <c r="D77" s="122">
        <v>81.940778735115174</v>
      </c>
      <c r="E77" s="122">
        <v>84.738422218136037</v>
      </c>
      <c r="F77" s="122">
        <v>86.777494352538326</v>
      </c>
      <c r="G77" s="122">
        <v>80.024227683429132</v>
      </c>
      <c r="H77" s="122">
        <v>79.831210900094064</v>
      </c>
      <c r="I77" s="122">
        <v>77.864296430165155</v>
      </c>
      <c r="J77" s="122">
        <v>77.565505204122189</v>
      </c>
      <c r="K77" s="122">
        <v>76.104627841250945</v>
      </c>
      <c r="L77" s="122">
        <v>78.350844128079657</v>
      </c>
      <c r="M77" s="122">
        <v>77.303301379893682</v>
      </c>
      <c r="N77" s="122">
        <v>72.96893353804235</v>
      </c>
      <c r="O77" s="122">
        <v>71.578846553859634</v>
      </c>
      <c r="P77" s="122">
        <v>71.042985014480081</v>
      </c>
      <c r="Q77" s="122">
        <v>71.97371293107328</v>
      </c>
      <c r="R77" s="122">
        <v>72.982619952689859</v>
      </c>
      <c r="S77" s="122">
        <v>75.442930106534263</v>
      </c>
      <c r="T77" s="122">
        <v>76.753801643328586</v>
      </c>
      <c r="U77" s="122">
        <v>76.19206539352777</v>
      </c>
      <c r="V77" s="122">
        <v>77.155983806148598</v>
      </c>
      <c r="W77" s="122">
        <v>77.239097294873858</v>
      </c>
      <c r="DA77" s="130" t="s">
        <v>2650</v>
      </c>
    </row>
    <row r="78" spans="1:105" ht="12" customHeight="1" x14ac:dyDescent="0.25">
      <c r="A78" s="97" t="s">
        <v>192</v>
      </c>
      <c r="B78" s="98">
        <v>120.46030152534699</v>
      </c>
      <c r="C78" s="98">
        <v>121.42897437153943</v>
      </c>
      <c r="D78" s="98">
        <v>115.33829069135793</v>
      </c>
      <c r="E78" s="98">
        <v>119.28349588566543</v>
      </c>
      <c r="F78" s="98">
        <v>122.1770172376031</v>
      </c>
      <c r="G78" s="98">
        <v>112.69055013381767</v>
      </c>
      <c r="H78" s="98">
        <v>112.42299497024281</v>
      </c>
      <c r="I78" s="98">
        <v>109.64586113112554</v>
      </c>
      <c r="J78" s="98">
        <v>108.89557253448146</v>
      </c>
      <c r="K78" s="98">
        <v>104.24247790060856</v>
      </c>
      <c r="L78" s="98">
        <v>108.89022595162815</v>
      </c>
      <c r="M78" s="98">
        <v>107.38975822490833</v>
      </c>
      <c r="N78" s="98">
        <v>105.50359795815585</v>
      </c>
      <c r="O78" s="98">
        <v>105.39279933060411</v>
      </c>
      <c r="P78" s="98">
        <v>105.87945318776391</v>
      </c>
      <c r="Q78" s="98">
        <v>106.16766861940994</v>
      </c>
      <c r="R78" s="98">
        <v>106.24922815445838</v>
      </c>
      <c r="S78" s="98">
        <v>108.83655895719929</v>
      </c>
      <c r="T78" s="98">
        <v>110.30036392095519</v>
      </c>
      <c r="U78" s="98">
        <v>109.65838045208142</v>
      </c>
      <c r="V78" s="98">
        <v>110.64875062591453</v>
      </c>
      <c r="W78" s="98">
        <v>112.49158619597931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11.825539680849612</v>
      </c>
      <c r="C81" s="117">
        <f t="shared" si="28"/>
        <v>11.88318191690886</v>
      </c>
      <c r="D81" s="117">
        <f t="shared" si="28"/>
        <v>12.386485321277069</v>
      </c>
      <c r="E81" s="117">
        <f t="shared" si="28"/>
        <v>12.688630885502466</v>
      </c>
      <c r="F81" s="117">
        <f t="shared" si="28"/>
        <v>12.810066450152449</v>
      </c>
      <c r="G81" s="117">
        <f t="shared" si="28"/>
        <v>12.636481897693837</v>
      </c>
      <c r="H81" s="117">
        <f t="shared" si="28"/>
        <v>12.147060727298289</v>
      </c>
      <c r="I81" s="117">
        <f t="shared" si="28"/>
        <v>11.859823608883035</v>
      </c>
      <c r="J81" s="117">
        <f t="shared" si="28"/>
        <v>11.326281619416978</v>
      </c>
      <c r="K81" s="117">
        <f t="shared" si="28"/>
        <v>10.360679668998404</v>
      </c>
      <c r="L81" s="117">
        <f t="shared" si="28"/>
        <v>10.130716074194202</v>
      </c>
      <c r="M81" s="117">
        <f t="shared" si="28"/>
        <v>10.008732693025056</v>
      </c>
      <c r="N81" s="117">
        <f t="shared" si="28"/>
        <v>9.6780437890045885</v>
      </c>
      <c r="O81" s="117">
        <f t="shared" si="28"/>
        <v>11.317930302514371</v>
      </c>
      <c r="P81" s="117">
        <f t="shared" si="28"/>
        <v>11.264950299237768</v>
      </c>
      <c r="Q81" s="117">
        <f t="shared" si="28"/>
        <v>11.109440505165111</v>
      </c>
      <c r="R81" s="117">
        <f t="shared" ref="R81:V81" si="29">R82+R85+R87+R100</f>
        <v>14.566809254541894</v>
      </c>
      <c r="S81" s="117">
        <f t="shared" si="29"/>
        <v>14.967367445204328</v>
      </c>
      <c r="T81" s="117">
        <f t="shared" si="29"/>
        <v>15.495715443608233</v>
      </c>
      <c r="U81" s="117">
        <f t="shared" si="29"/>
        <v>14.278513775072</v>
      </c>
      <c r="V81" s="117">
        <f t="shared" si="29"/>
        <v>13.883339676113524</v>
      </c>
      <c r="W81" s="117">
        <f t="shared" ref="W81" si="30">W82+W85+W87+W100</f>
        <v>12.039459689196002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9.7922972444370071</v>
      </c>
      <c r="C87" s="122">
        <v>9.9181821466898779</v>
      </c>
      <c r="D87" s="122">
        <v>10.453656129215597</v>
      </c>
      <c r="E87" s="122">
        <v>10.774818332316228</v>
      </c>
      <c r="F87" s="122">
        <v>10.946041991902476</v>
      </c>
      <c r="G87" s="122">
        <v>10.768444375416031</v>
      </c>
      <c r="H87" s="122">
        <v>10.339313421261433</v>
      </c>
      <c r="I87" s="122">
        <v>10.147617163198273</v>
      </c>
      <c r="J87" s="122">
        <v>9.7079084493856698</v>
      </c>
      <c r="K87" s="122">
        <v>8.8773283382501162</v>
      </c>
      <c r="L87" s="122">
        <v>8.5637148982710354</v>
      </c>
      <c r="M87" s="122">
        <v>8.3247471311158652</v>
      </c>
      <c r="N87" s="122">
        <v>7.9194339912438805</v>
      </c>
      <c r="O87" s="122">
        <v>9.4857601772553295</v>
      </c>
      <c r="P87" s="122">
        <v>9.4680209141437004</v>
      </c>
      <c r="Q87" s="122">
        <v>9.3280908299838465</v>
      </c>
      <c r="R87" s="122">
        <v>12.300731388347327</v>
      </c>
      <c r="S87" s="122">
        <v>12.684657040765444</v>
      </c>
      <c r="T87" s="122">
        <v>13.113454380570882</v>
      </c>
      <c r="U87" s="122">
        <v>12.0343211789872</v>
      </c>
      <c r="V87" s="122">
        <v>11.573168221964162</v>
      </c>
      <c r="W87" s="122">
        <v>10.086603349720397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782.33800023759352</v>
      </c>
      <c r="C92" s="101">
        <v>755.9543973329437</v>
      </c>
      <c r="D92" s="101">
        <v>732.79187694978873</v>
      </c>
      <c r="E92" s="101">
        <v>707.92446762323289</v>
      </c>
      <c r="F92" s="101">
        <v>691.82695911532767</v>
      </c>
      <c r="G92" s="101">
        <v>674.27028627605</v>
      </c>
      <c r="H92" s="101">
        <v>662.07506289897003</v>
      </c>
      <c r="I92" s="101">
        <v>666.4388574156261</v>
      </c>
      <c r="J92" s="101">
        <v>666.03760842249312</v>
      </c>
      <c r="K92" s="101">
        <v>671.38905432247179</v>
      </c>
      <c r="L92" s="101">
        <v>674.99639993038875</v>
      </c>
      <c r="M92" s="101">
        <v>719.66151616466061</v>
      </c>
      <c r="N92" s="101">
        <v>663.00945624939993</v>
      </c>
      <c r="O92" s="101">
        <v>722.75372705409961</v>
      </c>
      <c r="P92" s="101">
        <v>646.51079651461362</v>
      </c>
      <c r="Q92" s="101">
        <v>570.53788717928035</v>
      </c>
      <c r="R92" s="101">
        <v>674.66020191110226</v>
      </c>
      <c r="S92" s="101">
        <v>672.99944434263398</v>
      </c>
      <c r="T92" s="101">
        <v>686.96974618981108</v>
      </c>
      <c r="U92" s="101">
        <v>654.67354220205368</v>
      </c>
      <c r="V92" s="101">
        <v>719.50956008158835</v>
      </c>
      <c r="W92" s="101">
        <v>618.80664973396836</v>
      </c>
      <c r="DA92" s="131" t="s">
        <v>2664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2665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2.0332424364126052</v>
      </c>
      <c r="C100" s="122">
        <v>1.9649997702189823</v>
      </c>
      <c r="D100" s="122">
        <v>1.9328291920614726</v>
      </c>
      <c r="E100" s="122">
        <v>1.9138125531862389</v>
      </c>
      <c r="F100" s="122">
        <v>1.8640244582499736</v>
      </c>
      <c r="G100" s="122">
        <v>1.8680375222778067</v>
      </c>
      <c r="H100" s="122">
        <v>1.8077473060368561</v>
      </c>
      <c r="I100" s="122">
        <v>1.7122064456847628</v>
      </c>
      <c r="J100" s="122">
        <v>1.6183731700313078</v>
      </c>
      <c r="K100" s="122">
        <v>1.4833513307482891</v>
      </c>
      <c r="L100" s="122">
        <v>1.5670011759231672</v>
      </c>
      <c r="M100" s="122">
        <v>1.6839855619091906</v>
      </c>
      <c r="N100" s="122">
        <v>1.7586097977607076</v>
      </c>
      <c r="O100" s="122">
        <v>1.8321701252590417</v>
      </c>
      <c r="P100" s="122">
        <v>1.7969293850940682</v>
      </c>
      <c r="Q100" s="122">
        <v>1.7813496751812641</v>
      </c>
      <c r="R100" s="122">
        <v>2.2660778661945686</v>
      </c>
      <c r="S100" s="122">
        <v>2.2827104044388848</v>
      </c>
      <c r="T100" s="122">
        <v>2.3822610630373515</v>
      </c>
      <c r="U100" s="122">
        <v>2.2441925960847984</v>
      </c>
      <c r="V100" s="122">
        <v>2.3101714541493625</v>
      </c>
      <c r="W100" s="122">
        <v>1.9528563394756053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137.14386892819121</v>
      </c>
      <c r="C102" s="98">
        <v>134.40934325694457</v>
      </c>
      <c r="D102" s="98">
        <v>133.09153932239221</v>
      </c>
      <c r="E102" s="98">
        <v>132.7264446607864</v>
      </c>
      <c r="F102" s="98">
        <v>128.72124453359541</v>
      </c>
      <c r="G102" s="98">
        <v>128.86292738424871</v>
      </c>
      <c r="H102" s="98">
        <v>124.39729782810336</v>
      </c>
      <c r="I102" s="98">
        <v>124.78118716422632</v>
      </c>
      <c r="J102" s="98">
        <v>121.7997456087805</v>
      </c>
      <c r="K102" s="98">
        <v>117.14377857301682</v>
      </c>
      <c r="L102" s="98">
        <v>118.64437474846837</v>
      </c>
      <c r="M102" s="98">
        <v>119.16507113408876</v>
      </c>
      <c r="N102" s="98">
        <v>119.03668021154748</v>
      </c>
      <c r="O102" s="98">
        <v>120.21071766282934</v>
      </c>
      <c r="P102" s="98">
        <v>114.96901898658021</v>
      </c>
      <c r="Q102" s="98">
        <v>108.16199952668417</v>
      </c>
      <c r="R102" s="98">
        <v>127.06222321162402</v>
      </c>
      <c r="S102" s="98">
        <v>124.75646446481962</v>
      </c>
      <c r="T102" s="98">
        <v>131.0542113625811</v>
      </c>
      <c r="U102" s="98">
        <v>125.11219164454013</v>
      </c>
      <c r="V102" s="98">
        <v>138.62490858727915</v>
      </c>
      <c r="W102" s="98">
        <v>120.5794296577502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2709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54.061053710296612</v>
      </c>
      <c r="C143" s="117">
        <f t="shared" si="49"/>
        <v>54.105712362512975</v>
      </c>
      <c r="D143" s="117">
        <f t="shared" si="49"/>
        <v>56.641852101325156</v>
      </c>
      <c r="E143" s="117">
        <f t="shared" si="49"/>
        <v>55.970182103634961</v>
      </c>
      <c r="F143" s="117">
        <f t="shared" si="49"/>
        <v>52.358033892724734</v>
      </c>
      <c r="G143" s="117">
        <f t="shared" si="49"/>
        <v>51.059611803872336</v>
      </c>
      <c r="H143" s="117">
        <f t="shared" si="49"/>
        <v>48.607079253851957</v>
      </c>
      <c r="I143" s="117">
        <f t="shared" si="49"/>
        <v>48.207115033997646</v>
      </c>
      <c r="J143" s="117">
        <f t="shared" si="49"/>
        <v>46.947084143967828</v>
      </c>
      <c r="K143" s="117">
        <f t="shared" si="49"/>
        <v>46.065800366790086</v>
      </c>
      <c r="L143" s="117">
        <f t="shared" si="49"/>
        <v>47.985179605562827</v>
      </c>
      <c r="M143" s="117">
        <f t="shared" si="49"/>
        <v>51.12260441237644</v>
      </c>
      <c r="N143" s="117">
        <f t="shared" si="49"/>
        <v>46.573093873370375</v>
      </c>
      <c r="O143" s="117">
        <f t="shared" si="49"/>
        <v>52.483312335893039</v>
      </c>
      <c r="P143" s="117">
        <f t="shared" si="49"/>
        <v>49.616660437982013</v>
      </c>
      <c r="Q143" s="117">
        <f t="shared" si="49"/>
        <v>48.610703519195148</v>
      </c>
      <c r="R143" s="117">
        <f t="shared" ref="R143:V143" si="50">R144+R146+R148+R157</f>
        <v>66.458631005879298</v>
      </c>
      <c r="S143" s="117">
        <f t="shared" si="50"/>
        <v>70.131937992693153</v>
      </c>
      <c r="T143" s="117">
        <f t="shared" si="50"/>
        <v>72.734370827124906</v>
      </c>
      <c r="U143" s="117">
        <f t="shared" si="50"/>
        <v>65.193245382658645</v>
      </c>
      <c r="V143" s="117">
        <f t="shared" si="50"/>
        <v>68.501659169629306</v>
      </c>
      <c r="W143" s="117">
        <f t="shared" ref="W143" si="51">W144+W146+W148+W157</f>
        <v>56.985127788788688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52.060778502592818</v>
      </c>
      <c r="C148" s="122">
        <v>52.121611784994258</v>
      </c>
      <c r="D148" s="122">
        <v>54.837362153129313</v>
      </c>
      <c r="E148" s="122">
        <v>54.133101585752534</v>
      </c>
      <c r="F148" s="122">
        <v>50.532947225371935</v>
      </c>
      <c r="G148" s="122">
        <v>49.215508000452765</v>
      </c>
      <c r="H148" s="122">
        <v>46.820060081798516</v>
      </c>
      <c r="I148" s="122">
        <v>46.458576878526891</v>
      </c>
      <c r="J148" s="122">
        <v>45.28916107998262</v>
      </c>
      <c r="K148" s="122">
        <v>44.520497826147974</v>
      </c>
      <c r="L148" s="122">
        <v>46.368999446341</v>
      </c>
      <c r="M148" s="122">
        <v>49.38859486247943</v>
      </c>
      <c r="N148" s="122">
        <v>44.753784533082531</v>
      </c>
      <c r="O148" s="122">
        <v>50.585916308758179</v>
      </c>
      <c r="P148" s="122">
        <v>47.771612696025585</v>
      </c>
      <c r="Q148" s="122">
        <v>46.817826073864524</v>
      </c>
      <c r="R148" s="122">
        <v>64.140867434494638</v>
      </c>
      <c r="S148" s="122">
        <v>67.736983398488988</v>
      </c>
      <c r="T148" s="122">
        <v>70.297893556762446</v>
      </c>
      <c r="U148" s="122">
        <v>62.959600680213974</v>
      </c>
      <c r="V148" s="122">
        <v>66.170752195887019</v>
      </c>
      <c r="W148" s="122">
        <v>55.009363404351994</v>
      </c>
      <c r="DA148" s="130" t="s">
        <v>2717</v>
      </c>
    </row>
    <row r="149" spans="1:105" ht="12" customHeight="1" x14ac:dyDescent="0.25">
      <c r="A149" s="97" t="s">
        <v>124</v>
      </c>
      <c r="B149" s="98">
        <v>782.33800023759341</v>
      </c>
      <c r="C149" s="98">
        <v>752.54237240132159</v>
      </c>
      <c r="D149" s="98">
        <v>723.06509857000447</v>
      </c>
      <c r="E149" s="98">
        <v>697.0103493834481</v>
      </c>
      <c r="F149" s="98">
        <v>682.48790208559171</v>
      </c>
      <c r="G149" s="98">
        <v>668.03617436430739</v>
      </c>
      <c r="H149" s="98">
        <v>659.66019512111779</v>
      </c>
      <c r="I149" s="98">
        <v>665.78351171393297</v>
      </c>
      <c r="J149" s="98">
        <v>665.24623254071946</v>
      </c>
      <c r="K149" s="98">
        <v>671.70470611286771</v>
      </c>
      <c r="L149" s="98">
        <v>674.92740241883587</v>
      </c>
      <c r="M149" s="98">
        <v>717.55873445596092</v>
      </c>
      <c r="N149" s="98">
        <v>665.55277406945493</v>
      </c>
      <c r="O149" s="98">
        <v>729.23573589475996</v>
      </c>
      <c r="P149" s="98">
        <v>654.51205594959947</v>
      </c>
      <c r="Q149" s="98">
        <v>575.68903266202187</v>
      </c>
      <c r="R149" s="98">
        <v>667.47055299373721</v>
      </c>
      <c r="S149" s="98">
        <v>652.24681849743502</v>
      </c>
      <c r="T149" s="98">
        <v>655.69525299276859</v>
      </c>
      <c r="U149" s="98">
        <v>618.7175420644661</v>
      </c>
      <c r="V149" s="98">
        <v>677.64818163392817</v>
      </c>
      <c r="W149" s="98">
        <v>600.94143545380427</v>
      </c>
      <c r="DA149" s="63" t="s">
        <v>2718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513.48555915331292</v>
      </c>
      <c r="J150" s="98">
        <v>509.36719070691373</v>
      </c>
      <c r="K150" s="98">
        <v>514.02375152340824</v>
      </c>
      <c r="L150" s="98">
        <v>518.91467662326124</v>
      </c>
      <c r="M150" s="98">
        <v>558.3128102597567</v>
      </c>
      <c r="N150" s="98">
        <v>523.96126637288307</v>
      </c>
      <c r="O150" s="98">
        <v>573.14003594241512</v>
      </c>
      <c r="P150" s="98">
        <v>515.21823259039274</v>
      </c>
      <c r="Q150" s="98">
        <v>452.461025955271</v>
      </c>
      <c r="R150" s="98">
        <v>493.85366556278558</v>
      </c>
      <c r="S150" s="98">
        <v>486.32298228156122</v>
      </c>
      <c r="T150" s="98">
        <v>492.11900935547646</v>
      </c>
      <c r="U150" s="98">
        <v>470.72293962656664</v>
      </c>
      <c r="V150" s="98">
        <v>523.62771585331302</v>
      </c>
      <c r="W150" s="98">
        <v>469.55203344453219</v>
      </c>
      <c r="DA150" s="63" t="s">
        <v>2719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513.48555915331292</v>
      </c>
      <c r="J151" s="101">
        <v>509.36719070691373</v>
      </c>
      <c r="K151" s="101">
        <v>514.02375152340824</v>
      </c>
      <c r="L151" s="101">
        <v>518.91467662326124</v>
      </c>
      <c r="M151" s="101">
        <v>558.3128102597567</v>
      </c>
      <c r="N151" s="101">
        <v>523.96126637288307</v>
      </c>
      <c r="O151" s="101">
        <v>573.14003594241512</v>
      </c>
      <c r="P151" s="101">
        <v>515.21823259039274</v>
      </c>
      <c r="Q151" s="101">
        <v>452.461025955271</v>
      </c>
      <c r="R151" s="101">
        <v>493.85366556278558</v>
      </c>
      <c r="S151" s="101">
        <v>486.32298228156122</v>
      </c>
      <c r="T151" s="101">
        <v>492.11900935547646</v>
      </c>
      <c r="U151" s="101">
        <v>470.72293962656664</v>
      </c>
      <c r="V151" s="101">
        <v>523.62771585331302</v>
      </c>
      <c r="W151" s="101">
        <v>469.55203344453219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2.0002752077037922</v>
      </c>
      <c r="C157" s="122">
        <v>1.9841005775187139</v>
      </c>
      <c r="D157" s="122">
        <v>1.8044899481958439</v>
      </c>
      <c r="E157" s="122">
        <v>1.8370805178824245</v>
      </c>
      <c r="F157" s="122">
        <v>1.8250866673528001</v>
      </c>
      <c r="G157" s="122">
        <v>1.8441038034195698</v>
      </c>
      <c r="H157" s="122">
        <v>1.7870191720534412</v>
      </c>
      <c r="I157" s="122">
        <v>1.7485381554707577</v>
      </c>
      <c r="J157" s="122">
        <v>1.6579230639852109</v>
      </c>
      <c r="K157" s="122">
        <v>1.5453025406421095</v>
      </c>
      <c r="L157" s="122">
        <v>1.6161801592218272</v>
      </c>
      <c r="M157" s="122">
        <v>1.7340095498970109</v>
      </c>
      <c r="N157" s="122">
        <v>1.8193093402878473</v>
      </c>
      <c r="O157" s="122">
        <v>1.8973960271348604</v>
      </c>
      <c r="P157" s="122">
        <v>1.84504774195643</v>
      </c>
      <c r="Q157" s="122">
        <v>1.7928774453306262</v>
      </c>
      <c r="R157" s="122">
        <v>2.3177635713846585</v>
      </c>
      <c r="S157" s="122">
        <v>2.3949545942041621</v>
      </c>
      <c r="T157" s="122">
        <v>2.4364772703624555</v>
      </c>
      <c r="U157" s="122">
        <v>2.2336447024446735</v>
      </c>
      <c r="V157" s="122">
        <v>2.3309069737422874</v>
      </c>
      <c r="W157" s="122">
        <v>1.975764384436691</v>
      </c>
      <c r="DA157" s="130" t="s">
        <v>2726</v>
      </c>
    </row>
    <row r="158" spans="1:105" ht="12" customHeight="1" x14ac:dyDescent="0.25">
      <c r="A158" s="97" t="s">
        <v>50</v>
      </c>
      <c r="B158" s="98">
        <v>137.14386892819124</v>
      </c>
      <c r="C158" s="98">
        <v>134.18785484797618</v>
      </c>
      <c r="D158" s="98">
        <v>132.44956219757495</v>
      </c>
      <c r="E158" s="98">
        <v>131.9165125725572</v>
      </c>
      <c r="F158" s="98">
        <v>127.99794567061024</v>
      </c>
      <c r="G158" s="98">
        <v>128.41259411616761</v>
      </c>
      <c r="H158" s="98">
        <v>124.24038053323925</v>
      </c>
      <c r="I158" s="98">
        <v>124.75944042944198</v>
      </c>
      <c r="J158" s="98">
        <v>121.7713533427478</v>
      </c>
      <c r="K158" s="98">
        <v>117.1561755717872</v>
      </c>
      <c r="L158" s="98">
        <v>118.65681222487474</v>
      </c>
      <c r="M158" s="98">
        <v>119.1588178160425</v>
      </c>
      <c r="N158" s="98">
        <v>119.03788324148168</v>
      </c>
      <c r="O158" s="98">
        <v>120.21776553033523</v>
      </c>
      <c r="P158" s="98">
        <v>114.96850965342411</v>
      </c>
      <c r="Q158" s="98">
        <v>108.15915391513177</v>
      </c>
      <c r="R158" s="98">
        <v>126.99485513185816</v>
      </c>
      <c r="S158" s="98">
        <v>124.5055746249556</v>
      </c>
      <c r="T158" s="98">
        <v>130.55363286679864</v>
      </c>
      <c r="U158" s="98">
        <v>124.30125037045005</v>
      </c>
      <c r="V158" s="98">
        <v>137.55893044243649</v>
      </c>
      <c r="W158" s="98">
        <v>119.8762708402972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54.142546116078151</v>
      </c>
      <c r="C161" s="117">
        <f t="shared" si="54"/>
        <v>53.489127511052509</v>
      </c>
      <c r="D161" s="117">
        <f t="shared" si="54"/>
        <v>53.815622385877745</v>
      </c>
      <c r="E161" s="117">
        <f t="shared" si="54"/>
        <v>53.542609564049194</v>
      </c>
      <c r="F161" s="117">
        <f t="shared" si="54"/>
        <v>52.263176847497526</v>
      </c>
      <c r="G161" s="117">
        <f t="shared" si="54"/>
        <v>51.412579394974522</v>
      </c>
      <c r="H161" s="117">
        <f t="shared" si="54"/>
        <v>49.657958587242391</v>
      </c>
      <c r="I161" s="117">
        <f t="shared" si="54"/>
        <v>49.740939067843215</v>
      </c>
      <c r="J161" s="117">
        <f t="shared" si="54"/>
        <v>48.633893224848741</v>
      </c>
      <c r="K161" s="117">
        <f t="shared" si="54"/>
        <v>47.499923730198944</v>
      </c>
      <c r="L161" s="117">
        <f t="shared" si="54"/>
        <v>48.678294912303635</v>
      </c>
      <c r="M161" s="117">
        <f t="shared" si="54"/>
        <v>51.237475363886105</v>
      </c>
      <c r="N161" s="117">
        <f t="shared" si="54"/>
        <v>46.811712922378582</v>
      </c>
      <c r="O161" s="117">
        <f t="shared" si="54"/>
        <v>52.451777567496976</v>
      </c>
      <c r="P161" s="117">
        <f t="shared" si="54"/>
        <v>49.34720196708988</v>
      </c>
      <c r="Q161" s="117">
        <f t="shared" si="54"/>
        <v>47.166980022106117</v>
      </c>
      <c r="R161" s="117">
        <f t="shared" ref="R161:V161" si="55">R162+R164+R166+R175</f>
        <v>63.124294748046886</v>
      </c>
      <c r="S161" s="117">
        <f t="shared" si="55"/>
        <v>67.420250010856719</v>
      </c>
      <c r="T161" s="117">
        <f t="shared" si="55"/>
        <v>70.879589000400401</v>
      </c>
      <c r="U161" s="117">
        <f t="shared" si="55"/>
        <v>65.889809871474895</v>
      </c>
      <c r="V161" s="117">
        <f t="shared" si="55"/>
        <v>71.016827970422909</v>
      </c>
      <c r="W161" s="117">
        <f t="shared" ref="W161" si="56">W162+W164+W166+W175</f>
        <v>60.426959756056576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52.113462000634037</v>
      </c>
      <c r="C166" s="122">
        <v>51.532286482565922</v>
      </c>
      <c r="D166" s="122">
        <v>51.9008397259242</v>
      </c>
      <c r="E166" s="122">
        <v>51.642341385184672</v>
      </c>
      <c r="F166" s="122">
        <v>50.395644256216904</v>
      </c>
      <c r="G166" s="122">
        <v>49.544228432354068</v>
      </c>
      <c r="H166" s="122">
        <v>47.833427270643227</v>
      </c>
      <c r="I166" s="122">
        <v>47.931424942312162</v>
      </c>
      <c r="J166" s="122">
        <v>46.888430012050982</v>
      </c>
      <c r="K166" s="122">
        <v>45.860763319417799</v>
      </c>
      <c r="L166" s="122">
        <v>46.983548741009592</v>
      </c>
      <c r="M166" s="122">
        <v>49.445752038021709</v>
      </c>
      <c r="N166" s="122">
        <v>44.968291104180224</v>
      </c>
      <c r="O166" s="122">
        <v>50.552093646437761</v>
      </c>
      <c r="P166" s="122">
        <v>47.505618244418926</v>
      </c>
      <c r="Q166" s="122">
        <v>45.392859115520608</v>
      </c>
      <c r="R166" s="122">
        <v>60.847729888839552</v>
      </c>
      <c r="S166" s="122">
        <v>65.063921655338703</v>
      </c>
      <c r="T166" s="122">
        <v>68.443490541920369</v>
      </c>
      <c r="U166" s="122">
        <v>63.622567338329361</v>
      </c>
      <c r="V166" s="122">
        <v>68.605406416147147</v>
      </c>
      <c r="W166" s="122">
        <v>58.361765372154757</v>
      </c>
      <c r="DA166" s="130" t="s">
        <v>2734</v>
      </c>
    </row>
    <row r="167" spans="1:105" ht="12" customHeight="1" x14ac:dyDescent="0.25">
      <c r="A167" s="97" t="s">
        <v>124</v>
      </c>
      <c r="B167" s="98">
        <v>782.33800023759352</v>
      </c>
      <c r="C167" s="98">
        <v>755.72337247045527</v>
      </c>
      <c r="D167" s="98">
        <v>732.92271729950312</v>
      </c>
      <c r="E167" s="98">
        <v>707.08918667169746</v>
      </c>
      <c r="F167" s="98">
        <v>690.84695944059183</v>
      </c>
      <c r="G167" s="98">
        <v>674.51513867372535</v>
      </c>
      <c r="H167" s="98">
        <v>663.56282872407871</v>
      </c>
      <c r="I167" s="98">
        <v>670.04461811133876</v>
      </c>
      <c r="J167" s="98">
        <v>670.11399875079599</v>
      </c>
      <c r="K167" s="98">
        <v>676.37895657637398</v>
      </c>
      <c r="L167" s="98">
        <v>678.98023408858762</v>
      </c>
      <c r="M167" s="98">
        <v>720.53026209866925</v>
      </c>
      <c r="N167" s="98">
        <v>667.9558346736311</v>
      </c>
      <c r="O167" s="98">
        <v>734.69851190675502</v>
      </c>
      <c r="P167" s="98">
        <v>669.6519746467302</v>
      </c>
      <c r="Q167" s="98">
        <v>596.59553808497367</v>
      </c>
      <c r="R167" s="98">
        <v>692.29505216454459</v>
      </c>
      <c r="S167" s="98">
        <v>669.737549286947</v>
      </c>
      <c r="T167" s="98">
        <v>666.80244736271072</v>
      </c>
      <c r="U167" s="98">
        <v>626.06379862643462</v>
      </c>
      <c r="V167" s="98">
        <v>684.61842128504691</v>
      </c>
      <c r="W167" s="98">
        <v>607.63367701740697</v>
      </c>
      <c r="DA167" s="63" t="s">
        <v>2735</v>
      </c>
    </row>
    <row r="168" spans="1:105" ht="12" customHeight="1" x14ac:dyDescent="0.25">
      <c r="A168" s="97" t="s">
        <v>123</v>
      </c>
      <c r="B168" s="98">
        <v>610.41284043093378</v>
      </c>
      <c r="C168" s="98">
        <v>594.11164284469407</v>
      </c>
      <c r="D168" s="98">
        <v>577.24411133646288</v>
      </c>
      <c r="E168" s="98">
        <v>561.90312585885192</v>
      </c>
      <c r="F168" s="98">
        <v>528.04282422068161</v>
      </c>
      <c r="G168" s="98">
        <v>518.60924117403647</v>
      </c>
      <c r="H168" s="98">
        <v>515.68754149141535</v>
      </c>
      <c r="I168" s="98">
        <v>518.43051953696397</v>
      </c>
      <c r="J168" s="98">
        <v>512.31841493538275</v>
      </c>
      <c r="K168" s="98">
        <v>516.74304072159282</v>
      </c>
      <c r="L168" s="98">
        <v>521.5124949277772</v>
      </c>
      <c r="M168" s="98">
        <v>557.34411885941017</v>
      </c>
      <c r="N168" s="98">
        <v>521.68974000568085</v>
      </c>
      <c r="O168" s="98">
        <v>572.88706211698172</v>
      </c>
      <c r="P168" s="98">
        <v>525.52396270829513</v>
      </c>
      <c r="Q168" s="98">
        <v>469.24509246034853</v>
      </c>
      <c r="R168" s="98">
        <v>523.8957061635557</v>
      </c>
      <c r="S168" s="98">
        <v>506.20871715278332</v>
      </c>
      <c r="T168" s="98">
        <v>504.98050551854504</v>
      </c>
      <c r="U168" s="98">
        <v>477.6936686296296</v>
      </c>
      <c r="V168" s="98">
        <v>533.77923964568743</v>
      </c>
      <c r="W168" s="98">
        <v>477.38860671022735</v>
      </c>
      <c r="DA168" s="63" t="s">
        <v>2736</v>
      </c>
    </row>
    <row r="169" spans="1:105" ht="12" customHeight="1" x14ac:dyDescent="0.25">
      <c r="A169" s="100" t="s">
        <v>50</v>
      </c>
      <c r="B169" s="101">
        <v>610.41284043093378</v>
      </c>
      <c r="C169" s="101">
        <v>594.11164284469407</v>
      </c>
      <c r="D169" s="101">
        <v>577.24411133646288</v>
      </c>
      <c r="E169" s="101">
        <v>561.90312585885192</v>
      </c>
      <c r="F169" s="101">
        <v>528.04282422068161</v>
      </c>
      <c r="G169" s="101">
        <v>518.60924117403647</v>
      </c>
      <c r="H169" s="101">
        <v>515.68754149141535</v>
      </c>
      <c r="I169" s="101">
        <v>518.43051953696397</v>
      </c>
      <c r="J169" s="101">
        <v>512.31841493538275</v>
      </c>
      <c r="K169" s="101">
        <v>516.74304072159282</v>
      </c>
      <c r="L169" s="101">
        <v>521.5124949277772</v>
      </c>
      <c r="M169" s="101">
        <v>557.34411885941017</v>
      </c>
      <c r="N169" s="101">
        <v>521.68974000568085</v>
      </c>
      <c r="O169" s="101">
        <v>572.88706211698172</v>
      </c>
      <c r="P169" s="101">
        <v>525.52396270829513</v>
      </c>
      <c r="Q169" s="101">
        <v>469.24509246034853</v>
      </c>
      <c r="R169" s="101">
        <v>523.8957061635557</v>
      </c>
      <c r="S169" s="101">
        <v>506.20871715278332</v>
      </c>
      <c r="T169" s="101">
        <v>504.98050551854504</v>
      </c>
      <c r="U169" s="101">
        <v>477.6936686296296</v>
      </c>
      <c r="V169" s="101">
        <v>533.77923964568743</v>
      </c>
      <c r="W169" s="101">
        <v>477.38860671022735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2.0290841154441148</v>
      </c>
      <c r="C175" s="122">
        <v>1.9568410284865843</v>
      </c>
      <c r="D175" s="122">
        <v>1.9147826599535471</v>
      </c>
      <c r="E175" s="122">
        <v>1.9002681788645186</v>
      </c>
      <c r="F175" s="122">
        <v>1.8675325912806244</v>
      </c>
      <c r="G175" s="122">
        <v>1.8683509626204549</v>
      </c>
      <c r="H175" s="122">
        <v>1.8245313165991643</v>
      </c>
      <c r="I175" s="122">
        <v>1.8095141255310521</v>
      </c>
      <c r="J175" s="122">
        <v>1.7454632127977587</v>
      </c>
      <c r="K175" s="122">
        <v>1.6391604107811426</v>
      </c>
      <c r="L175" s="122">
        <v>1.6947461712940455</v>
      </c>
      <c r="M175" s="122">
        <v>1.7917233258643925</v>
      </c>
      <c r="N175" s="122">
        <v>1.8434218181983584</v>
      </c>
      <c r="O175" s="122">
        <v>1.8996839210592134</v>
      </c>
      <c r="P175" s="122">
        <v>1.8415837226709508</v>
      </c>
      <c r="Q175" s="122">
        <v>1.7741209065855117</v>
      </c>
      <c r="R175" s="122">
        <v>2.2765648592073351</v>
      </c>
      <c r="S175" s="122">
        <v>2.3563283555180172</v>
      </c>
      <c r="T175" s="122">
        <v>2.4360984584800365</v>
      </c>
      <c r="U175" s="122">
        <v>2.267242533145533</v>
      </c>
      <c r="V175" s="122">
        <v>2.4114215542757589</v>
      </c>
      <c r="W175" s="122">
        <v>2.0651943839018179</v>
      </c>
      <c r="DA175" s="130" t="s">
        <v>2743</v>
      </c>
    </row>
    <row r="176" spans="1:105" ht="12" customHeight="1" x14ac:dyDescent="0.25">
      <c r="A176" s="97" t="s">
        <v>50</v>
      </c>
      <c r="B176" s="98">
        <v>137.14386892819124</v>
      </c>
      <c r="C176" s="98">
        <v>134.36337358028763</v>
      </c>
      <c r="D176" s="98">
        <v>133.01428491935368</v>
      </c>
      <c r="E176" s="98">
        <v>132.54998943141811</v>
      </c>
      <c r="F176" s="98">
        <v>128.51602427466815</v>
      </c>
      <c r="G176" s="98">
        <v>128.76766891986398</v>
      </c>
      <c r="H176" s="98">
        <v>124.39851261557395</v>
      </c>
      <c r="I176" s="98">
        <v>124.88240423969525</v>
      </c>
      <c r="J176" s="98">
        <v>121.90644445006637</v>
      </c>
      <c r="K176" s="98">
        <v>117.26776073460616</v>
      </c>
      <c r="L176" s="98">
        <v>118.7456841214067</v>
      </c>
      <c r="M176" s="98">
        <v>119.20983793415638</v>
      </c>
      <c r="N176" s="98">
        <v>119.05979710194001</v>
      </c>
      <c r="O176" s="98">
        <v>120.22001538082867</v>
      </c>
      <c r="P176" s="98">
        <v>114.97430087784234</v>
      </c>
      <c r="Q176" s="98">
        <v>108.16912434615297</v>
      </c>
      <c r="R176" s="98">
        <v>127.04063536243308</v>
      </c>
      <c r="S176" s="98">
        <v>124.55576565546502</v>
      </c>
      <c r="T176" s="98">
        <v>130.58845094365344</v>
      </c>
      <c r="U176" s="98">
        <v>124.39408790305585</v>
      </c>
      <c r="V176" s="98">
        <v>137.74063980675851</v>
      </c>
      <c r="W176" s="98">
        <v>120.18480959370856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184.77511807153414</v>
      </c>
      <c r="C3" s="118">
        <f t="shared" si="0"/>
        <v>181.84716614031004</v>
      </c>
      <c r="D3" s="118">
        <f t="shared" si="0"/>
        <v>185.06137005504169</v>
      </c>
      <c r="E3" s="118">
        <f t="shared" si="0"/>
        <v>184.41280991557394</v>
      </c>
      <c r="F3" s="118">
        <f t="shared" si="0"/>
        <v>187.39717872602279</v>
      </c>
      <c r="G3" s="118">
        <f t="shared" si="0"/>
        <v>196.89101339148127</v>
      </c>
      <c r="H3" s="118">
        <f t="shared" si="0"/>
        <v>191.53609815508432</v>
      </c>
      <c r="I3" s="118">
        <f t="shared" si="0"/>
        <v>180.65087932104959</v>
      </c>
      <c r="J3" s="118">
        <f t="shared" si="0"/>
        <v>187.19085639643072</v>
      </c>
      <c r="K3" s="118">
        <f t="shared" si="0"/>
        <v>187.53411168818374</v>
      </c>
      <c r="L3" s="118">
        <f t="shared" si="0"/>
        <v>175.07148778006328</v>
      </c>
      <c r="M3" s="118">
        <f t="shared" si="0"/>
        <v>155.38333980098537</v>
      </c>
      <c r="N3" s="118">
        <f t="shared" si="0"/>
        <v>148.28976225414945</v>
      </c>
      <c r="O3" s="118">
        <f t="shared" si="0"/>
        <v>147.49503134544901</v>
      </c>
      <c r="P3" s="118">
        <f t="shared" si="0"/>
        <v>131.83811103378432</v>
      </c>
      <c r="Q3" s="118">
        <f t="shared" si="0"/>
        <v>138.30559939239075</v>
      </c>
      <c r="R3" s="118">
        <f t="shared" ref="R3:V3" si="1">R4+R7+R9+R19</f>
        <v>145.05326079686878</v>
      </c>
      <c r="S3" s="118">
        <f t="shared" si="1"/>
        <v>131.5899644119965</v>
      </c>
      <c r="T3" s="118">
        <f t="shared" si="1"/>
        <v>144.85722648727679</v>
      </c>
      <c r="U3" s="118">
        <f t="shared" si="1"/>
        <v>137.85216269598402</v>
      </c>
      <c r="V3" s="118">
        <f t="shared" si="1"/>
        <v>148.47928237671596</v>
      </c>
      <c r="W3" s="118">
        <f t="shared" ref="W3" si="2">W4+W7+W9+W19</f>
        <v>139.78771364309094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150.09334221282609</v>
      </c>
      <c r="C4" s="123">
        <f t="shared" si="3"/>
        <v>149.2864086464503</v>
      </c>
      <c r="D4" s="123">
        <f t="shared" si="3"/>
        <v>152.37086770052252</v>
      </c>
      <c r="E4" s="123">
        <f t="shared" si="3"/>
        <v>153.93351361002289</v>
      </c>
      <c r="F4" s="123">
        <f t="shared" si="3"/>
        <v>156.86674896684303</v>
      </c>
      <c r="G4" s="123">
        <f t="shared" si="3"/>
        <v>167.62611329583115</v>
      </c>
      <c r="H4" s="123">
        <f t="shared" si="3"/>
        <v>163.24299119238592</v>
      </c>
      <c r="I4" s="123">
        <f t="shared" si="3"/>
        <v>152.57307202336474</v>
      </c>
      <c r="J4" s="123">
        <f t="shared" si="3"/>
        <v>158.90953279443337</v>
      </c>
      <c r="K4" s="123">
        <f t="shared" si="3"/>
        <v>157.6651181652592</v>
      </c>
      <c r="L4" s="123">
        <f t="shared" si="3"/>
        <v>147.04335478087782</v>
      </c>
      <c r="M4" s="123">
        <f t="shared" si="3"/>
        <v>126.82292158373923</v>
      </c>
      <c r="N4" s="123">
        <f t="shared" si="3"/>
        <v>119.6915257138825</v>
      </c>
      <c r="O4" s="123">
        <f t="shared" si="3"/>
        <v>119.36013101182348</v>
      </c>
      <c r="P4" s="123">
        <f t="shared" si="3"/>
        <v>103.99496304877444</v>
      </c>
      <c r="Q4" s="123">
        <f t="shared" si="3"/>
        <v>110.58254256913089</v>
      </c>
      <c r="R4" s="123">
        <f t="shared" ref="R4:V4" si="4">SUM(R5:R6)</f>
        <v>116.34789417580581</v>
      </c>
      <c r="S4" s="123">
        <f t="shared" si="4"/>
        <v>103.14434115154961</v>
      </c>
      <c r="T4" s="123">
        <f t="shared" si="4"/>
        <v>115.67439995694878</v>
      </c>
      <c r="U4" s="123">
        <f t="shared" si="4"/>
        <v>109.53926729004078</v>
      </c>
      <c r="V4" s="123">
        <f t="shared" si="4"/>
        <v>118.76921707420998</v>
      </c>
      <c r="W4" s="123">
        <f t="shared" ref="W4" si="5">SUM(W5:W6)</f>
        <v>111.52731527986357</v>
      </c>
      <c r="DA4" s="130" t="s">
        <v>2748</v>
      </c>
    </row>
    <row r="5" spans="1:105" ht="12" customHeight="1" x14ac:dyDescent="0.25">
      <c r="A5" s="97" t="s">
        <v>51</v>
      </c>
      <c r="B5" s="99">
        <v>149.20913885659539</v>
      </c>
      <c r="C5" s="99">
        <v>148.43552062534008</v>
      </c>
      <c r="D5" s="99">
        <v>151.51771148001123</v>
      </c>
      <c r="E5" s="99">
        <v>153.09220074970315</v>
      </c>
      <c r="F5" s="99">
        <v>156.02086584098419</v>
      </c>
      <c r="G5" s="99">
        <v>166.73238152200969</v>
      </c>
      <c r="H5" s="99">
        <v>162.38052329983995</v>
      </c>
      <c r="I5" s="99">
        <v>151.76714226669631</v>
      </c>
      <c r="J5" s="99">
        <v>158.06055168289419</v>
      </c>
      <c r="K5" s="99">
        <v>156.81482682509167</v>
      </c>
      <c r="L5" s="99">
        <v>146.24817332940103</v>
      </c>
      <c r="M5" s="99">
        <v>126.14052640249446</v>
      </c>
      <c r="N5" s="99">
        <v>119.0389450263803</v>
      </c>
      <c r="O5" s="99">
        <v>118.71195170246595</v>
      </c>
      <c r="P5" s="99">
        <v>103.43865975976252</v>
      </c>
      <c r="Q5" s="99">
        <v>109.98783971315116</v>
      </c>
      <c r="R5" s="99">
        <v>115.72888557237759</v>
      </c>
      <c r="S5" s="99">
        <v>102.59996402983298</v>
      </c>
      <c r="T5" s="99">
        <v>115.06122418351147</v>
      </c>
      <c r="U5" s="99">
        <v>108.95888901668242</v>
      </c>
      <c r="V5" s="99">
        <v>118.13392286480963</v>
      </c>
      <c r="W5" s="99">
        <v>110.92152396991486</v>
      </c>
      <c r="DA5" s="63" t="s">
        <v>2749</v>
      </c>
    </row>
    <row r="6" spans="1:105" ht="12" customHeight="1" x14ac:dyDescent="0.25">
      <c r="A6" s="97" t="s">
        <v>53</v>
      </c>
      <c r="B6" s="99">
        <v>0.88420335623069501</v>
      </c>
      <c r="C6" s="99">
        <v>0.85088802111021256</v>
      </c>
      <c r="D6" s="99">
        <v>0.85315622051129281</v>
      </c>
      <c r="E6" s="99">
        <v>0.84131286031972585</v>
      </c>
      <c r="F6" s="99">
        <v>0.84588312585885905</v>
      </c>
      <c r="G6" s="99">
        <v>0.89373177382146751</v>
      </c>
      <c r="H6" s="99">
        <v>0.86246789254596434</v>
      </c>
      <c r="I6" s="99">
        <v>0.80592975666842037</v>
      </c>
      <c r="J6" s="99">
        <v>0.84898111153918032</v>
      </c>
      <c r="K6" s="99">
        <v>0.85029134016751595</v>
      </c>
      <c r="L6" s="99">
        <v>0.79518145147680275</v>
      </c>
      <c r="M6" s="99">
        <v>0.68239518124476461</v>
      </c>
      <c r="N6" s="99">
        <v>0.65258068750220055</v>
      </c>
      <c r="O6" s="99">
        <v>0.64817930935753321</v>
      </c>
      <c r="P6" s="99">
        <v>0.55630328901192827</v>
      </c>
      <c r="Q6" s="99">
        <v>0.59470285597973382</v>
      </c>
      <c r="R6" s="99">
        <v>0.61900860342820951</v>
      </c>
      <c r="S6" s="99">
        <v>0.54437712171663033</v>
      </c>
      <c r="T6" s="99">
        <v>0.61317577343730734</v>
      </c>
      <c r="U6" s="99">
        <v>0.58037827335836067</v>
      </c>
      <c r="V6" s="99">
        <v>0.63529420940034775</v>
      </c>
      <c r="W6" s="99">
        <v>0.60579130994871822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6.7619031651287853E-3</v>
      </c>
      <c r="C7" s="123">
        <f t="shared" si="6"/>
        <v>6.4722711126818039E-3</v>
      </c>
      <c r="D7" s="123">
        <f t="shared" si="6"/>
        <v>7.4032468270827196E-3</v>
      </c>
      <c r="E7" s="123">
        <f t="shared" si="6"/>
        <v>7.1446045519155694E-3</v>
      </c>
      <c r="F7" s="123">
        <f t="shared" si="6"/>
        <v>6.727798089158272E-3</v>
      </c>
      <c r="G7" s="123">
        <f t="shared" si="6"/>
        <v>6.1748920809133667E-3</v>
      </c>
      <c r="H7" s="123">
        <f t="shared" si="6"/>
        <v>6.8487755167601942E-3</v>
      </c>
      <c r="I7" s="123">
        <f t="shared" si="6"/>
        <v>7.7765114209991156E-3</v>
      </c>
      <c r="J7" s="123">
        <f t="shared" si="6"/>
        <v>8.7586963845900437E-3</v>
      </c>
      <c r="K7" s="123">
        <f t="shared" si="6"/>
        <v>9.3408985116676148E-3</v>
      </c>
      <c r="L7" s="123">
        <f t="shared" si="6"/>
        <v>1.0818639762016413E-2</v>
      </c>
      <c r="M7" s="123">
        <f t="shared" si="6"/>
        <v>1.0933277029876752E-2</v>
      </c>
      <c r="N7" s="123">
        <f t="shared" si="6"/>
        <v>1.2686801576253851E-2</v>
      </c>
      <c r="O7" s="123">
        <f t="shared" si="6"/>
        <v>1.2435587477973888E-2</v>
      </c>
      <c r="P7" s="123">
        <f t="shared" si="6"/>
        <v>1.436400693862917E-2</v>
      </c>
      <c r="Q7" s="123">
        <f t="shared" si="6"/>
        <v>1.4643158385451282E-2</v>
      </c>
      <c r="R7" s="123">
        <f t="shared" si="6"/>
        <v>1.4580174107999413E-2</v>
      </c>
      <c r="S7" s="123">
        <f t="shared" si="6"/>
        <v>1.3630934101780083E-2</v>
      </c>
      <c r="T7" s="123">
        <f t="shared" si="6"/>
        <v>1.1995673264461585E-2</v>
      </c>
      <c r="U7" s="123">
        <f t="shared" si="6"/>
        <v>1.0507508474487455E-2</v>
      </c>
      <c r="V7" s="123">
        <f t="shared" si="6"/>
        <v>8.2538373493940605E-3</v>
      </c>
      <c r="W7" s="123">
        <f t="shared" si="6"/>
        <v>5.7410285155963491E-3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6.7619031651287853E-3</v>
      </c>
      <c r="C8" s="99">
        <f>RES_hhdet_fech!C8/RES_summary!C$19</f>
        <v>6.4722711126818039E-3</v>
      </c>
      <c r="D8" s="99">
        <f>RES_hhdet_fech!D8/RES_summary!D$19</f>
        <v>7.4032468270827196E-3</v>
      </c>
      <c r="E8" s="99">
        <f>RES_hhdet_fech!E8/RES_summary!E$19</f>
        <v>7.1446045519155694E-3</v>
      </c>
      <c r="F8" s="99">
        <f>RES_hhdet_fech!F8/RES_summary!F$19</f>
        <v>6.727798089158272E-3</v>
      </c>
      <c r="G8" s="99">
        <f>RES_hhdet_fech!G8/RES_summary!G$19</f>
        <v>6.1748920809133667E-3</v>
      </c>
      <c r="H8" s="99">
        <f>RES_hhdet_fech!H8/RES_summary!H$19</f>
        <v>6.8487755167601942E-3</v>
      </c>
      <c r="I8" s="99">
        <f>RES_hhdet_fech!I8/RES_summary!I$19</f>
        <v>7.7765114209991156E-3</v>
      </c>
      <c r="J8" s="99">
        <f>RES_hhdet_fech!J8/RES_summary!J$19</f>
        <v>8.7586963845900437E-3</v>
      </c>
      <c r="K8" s="99">
        <f>RES_hhdet_fech!K8/RES_summary!K$19</f>
        <v>9.3408985116676148E-3</v>
      </c>
      <c r="L8" s="99">
        <f>RES_hhdet_fech!L8/RES_summary!L$19</f>
        <v>1.0818639762016413E-2</v>
      </c>
      <c r="M8" s="99">
        <f>RES_hhdet_fech!M8/RES_summary!M$19</f>
        <v>1.0933277029876752E-2</v>
      </c>
      <c r="N8" s="99">
        <f>RES_hhdet_fech!N8/RES_summary!N$19</f>
        <v>1.2686801576253851E-2</v>
      </c>
      <c r="O8" s="99">
        <f>RES_hhdet_fech!O8/RES_summary!O$19</f>
        <v>1.2435587477973888E-2</v>
      </c>
      <c r="P8" s="99">
        <f>RES_hhdet_fech!P8/RES_summary!P$19</f>
        <v>1.436400693862917E-2</v>
      </c>
      <c r="Q8" s="99">
        <f>RES_hhdet_fech!Q8/RES_summary!Q$19</f>
        <v>1.4643158385451282E-2</v>
      </c>
      <c r="R8" s="99">
        <f>RES_hhdet_fech!R8/RES_summary!R$19</f>
        <v>1.4580174107999413E-2</v>
      </c>
      <c r="S8" s="99">
        <f>RES_hhdet_fech!S8/RES_summary!S$19</f>
        <v>1.3630934101780083E-2</v>
      </c>
      <c r="T8" s="99">
        <f>RES_hhdet_fech!T8/RES_summary!T$19</f>
        <v>1.1995673264461585E-2</v>
      </c>
      <c r="U8" s="99">
        <f>RES_hhdet_fech!U8/RES_summary!U$19</f>
        <v>1.0507508474487455E-2</v>
      </c>
      <c r="V8" s="99">
        <f>RES_hhdet_fech!V8/RES_summary!V$19</f>
        <v>8.2538373493940605E-3</v>
      </c>
      <c r="W8" s="99">
        <f>RES_hhdet_fech!W8/RES_summary!W$19</f>
        <v>5.7410285155963491E-3</v>
      </c>
      <c r="DA8" s="63" t="s">
        <v>2752</v>
      </c>
    </row>
    <row r="9" spans="1:105" ht="12" customHeight="1" x14ac:dyDescent="0.25">
      <c r="A9" s="121" t="s">
        <v>55</v>
      </c>
      <c r="B9" s="123">
        <v>30.066080062357845</v>
      </c>
      <c r="C9" s="123">
        <v>28.068474197773106</v>
      </c>
      <c r="D9" s="123">
        <v>28.254789470049687</v>
      </c>
      <c r="E9" s="123">
        <v>26.083725299843259</v>
      </c>
      <c r="F9" s="123">
        <v>26.193380142773506</v>
      </c>
      <c r="G9" s="123">
        <v>25.086084030187372</v>
      </c>
      <c r="H9" s="123">
        <v>24.250183949174584</v>
      </c>
      <c r="I9" s="123">
        <v>24.022601481028296</v>
      </c>
      <c r="J9" s="123">
        <v>24.393238053116669</v>
      </c>
      <c r="K9" s="123">
        <v>26.029196693110052</v>
      </c>
      <c r="L9" s="123">
        <v>24.2859342294391</v>
      </c>
      <c r="M9" s="123">
        <v>24.777915139321451</v>
      </c>
      <c r="N9" s="123">
        <v>24.798487142395803</v>
      </c>
      <c r="O9" s="123">
        <v>24.520311457590012</v>
      </c>
      <c r="P9" s="123">
        <v>24.147987582184676</v>
      </c>
      <c r="Q9" s="123">
        <v>23.996054960797984</v>
      </c>
      <c r="R9" s="123">
        <v>24.980040692934075</v>
      </c>
      <c r="S9" s="123">
        <v>24.770290284771882</v>
      </c>
      <c r="T9" s="123">
        <v>25.54499716295274</v>
      </c>
      <c r="U9" s="123">
        <v>24.7757850113552</v>
      </c>
      <c r="V9" s="123">
        <v>26.074386562308828</v>
      </c>
      <c r="W9" s="123">
        <v>24.704537254557366</v>
      </c>
      <c r="DA9" s="130" t="s">
        <v>2753</v>
      </c>
    </row>
    <row r="10" spans="1:105" ht="12" customHeight="1" x14ac:dyDescent="0.25">
      <c r="A10" s="97" t="s">
        <v>143</v>
      </c>
      <c r="B10" s="99">
        <v>30.38564151569831</v>
      </c>
      <c r="C10" s="99">
        <v>27.579808360787005</v>
      </c>
      <c r="D10" s="99">
        <v>28.648355510104928</v>
      </c>
      <c r="E10" s="99">
        <v>26.004366117497348</v>
      </c>
      <c r="F10" s="99">
        <v>25.99457946099815</v>
      </c>
      <c r="G10" s="99">
        <v>25.312226185038334</v>
      </c>
      <c r="H10" s="99">
        <v>24.021453317499585</v>
      </c>
      <c r="I10" s="99">
        <v>23.86857463161553</v>
      </c>
      <c r="J10" s="99">
        <v>24.003987282816023</v>
      </c>
      <c r="K10" s="99">
        <v>27.338856722578509</v>
      </c>
      <c r="L10" s="99">
        <v>24.032875790002642</v>
      </c>
      <c r="M10" s="99">
        <v>24.350992226866893</v>
      </c>
      <c r="N10" s="99">
        <v>24.421743550352307</v>
      </c>
      <c r="O10" s="99">
        <v>24.092622237221072</v>
      </c>
      <c r="P10" s="99">
        <v>23.869141578984607</v>
      </c>
      <c r="Q10" s="99">
        <v>23.914065785271475</v>
      </c>
      <c r="R10" s="99">
        <v>25.154898254532782</v>
      </c>
      <c r="S10" s="99">
        <v>24.175940342507435</v>
      </c>
      <c r="T10" s="99">
        <v>25.344454906320916</v>
      </c>
      <c r="U10" s="99">
        <v>24.500543328031547</v>
      </c>
      <c r="V10" s="99">
        <v>26.130036378297525</v>
      </c>
      <c r="W10" s="99">
        <v>24.40730776346328</v>
      </c>
      <c r="DA10" s="63" t="s">
        <v>2754</v>
      </c>
    </row>
    <row r="11" spans="1:105" ht="12" customHeight="1" x14ac:dyDescent="0.25">
      <c r="A11" s="97" t="s">
        <v>124</v>
      </c>
      <c r="B11" s="99">
        <v>32.925767101896504</v>
      </c>
      <c r="C11" s="99">
        <v>31.766572731968377</v>
      </c>
      <c r="D11" s="99">
        <v>30.735796099716353</v>
      </c>
      <c r="E11" s="99">
        <v>29.61512020107693</v>
      </c>
      <c r="F11" s="99">
        <v>28.868846132172834</v>
      </c>
      <c r="G11" s="99">
        <v>28.030621327645211</v>
      </c>
      <c r="H11" s="99">
        <v>27.414446110754394</v>
      </c>
      <c r="I11" s="99">
        <v>27.490345091004741</v>
      </c>
      <c r="J11" s="99">
        <v>27.334699465769365</v>
      </c>
      <c r="K11" s="99">
        <v>27.377841043936403</v>
      </c>
      <c r="L11" s="99">
        <v>27.383763789044917</v>
      </c>
      <c r="M11" s="99">
        <v>28.960773637443673</v>
      </c>
      <c r="N11" s="99">
        <v>26.696140465828648</v>
      </c>
      <c r="O11" s="99">
        <v>29.132586432842157</v>
      </c>
      <c r="P11" s="99">
        <v>26.315019019317425</v>
      </c>
      <c r="Q11" s="99">
        <v>23.470787414720849</v>
      </c>
      <c r="R11" s="99">
        <v>27.581232815982247</v>
      </c>
      <c r="S11" s="99">
        <v>27.056542026526888</v>
      </c>
      <c r="T11" s="99">
        <v>27.044203249764582</v>
      </c>
      <c r="U11" s="99">
        <v>25.219878882381455</v>
      </c>
      <c r="V11" s="99">
        <v>27.193800645878877</v>
      </c>
      <c r="W11" s="99">
        <v>23.699365331669878</v>
      </c>
      <c r="DA11" s="63" t="s">
        <v>2755</v>
      </c>
    </row>
    <row r="12" spans="1:105" ht="12" customHeight="1" x14ac:dyDescent="0.25">
      <c r="A12" s="97" t="s">
        <v>123</v>
      </c>
      <c r="B12" s="99">
        <v>29.821503426939785</v>
      </c>
      <c r="C12" s="99">
        <v>28.92423999663912</v>
      </c>
      <c r="D12" s="99">
        <v>28.101519550742982</v>
      </c>
      <c r="E12" s="99">
        <v>27.252203028575629</v>
      </c>
      <c r="F12" s="99">
        <v>25.643305533690885</v>
      </c>
      <c r="G12" s="99">
        <v>25.053100804349938</v>
      </c>
      <c r="H12" s="99">
        <v>24.768865147506293</v>
      </c>
      <c r="I12" s="99">
        <v>24.842213294670941</v>
      </c>
      <c r="J12" s="99">
        <v>24.562805407083829</v>
      </c>
      <c r="K12" s="99">
        <v>24.628193086303234</v>
      </c>
      <c r="L12" s="99">
        <v>24.748330357040558</v>
      </c>
      <c r="M12" s="99">
        <v>26.339789526215419</v>
      </c>
      <c r="N12" s="99">
        <v>24.548164620889224</v>
      </c>
      <c r="O12" s="99">
        <v>26.701241146084662</v>
      </c>
      <c r="P12" s="99">
        <v>24.252697682661616</v>
      </c>
      <c r="Q12" s="99">
        <v>21.800368545532397</v>
      </c>
      <c r="R12" s="99">
        <v>25.331101279114012</v>
      </c>
      <c r="S12" s="99">
        <v>24.973706557292534</v>
      </c>
      <c r="T12" s="99">
        <v>25.166114221888403</v>
      </c>
      <c r="U12" s="99">
        <v>23.843222571583944</v>
      </c>
      <c r="V12" s="99">
        <v>26.067796334337004</v>
      </c>
      <c r="W12" s="99">
        <v>22.879861764610091</v>
      </c>
      <c r="DA12" s="63" t="s">
        <v>2756</v>
      </c>
    </row>
    <row r="13" spans="1:105" ht="12" customHeight="1" x14ac:dyDescent="0.25">
      <c r="A13" s="100" t="s">
        <v>50</v>
      </c>
      <c r="B13" s="102">
        <v>25.690061091155293</v>
      </c>
      <c r="C13" s="102">
        <v>24.937910398487837</v>
      </c>
      <c r="D13" s="102">
        <v>24.151085669246623</v>
      </c>
      <c r="E13" s="102">
        <v>23.429869774166978</v>
      </c>
      <c r="F13" s="102">
        <v>21.918815554198115</v>
      </c>
      <c r="G13" s="102">
        <v>21.374748555566061</v>
      </c>
      <c r="H13" s="102">
        <v>21.237701437878229</v>
      </c>
      <c r="I13" s="102">
        <v>21.24385953350474</v>
      </c>
      <c r="J13" s="102">
        <v>20.883407619667185</v>
      </c>
      <c r="K13" s="102">
        <v>20.905649438579939</v>
      </c>
      <c r="L13" s="102">
        <v>21.030790712990061</v>
      </c>
      <c r="M13" s="102">
        <v>22.418545213022853</v>
      </c>
      <c r="N13" s="102">
        <v>20.835869849500099</v>
      </c>
      <c r="O13" s="102">
        <v>22.538408238267778</v>
      </c>
      <c r="P13" s="102">
        <v>20.384333334858773</v>
      </c>
      <c r="Q13" s="102">
        <v>18.223590983327156</v>
      </c>
      <c r="R13" s="102">
        <v>20.955465984021448</v>
      </c>
      <c r="S13" s="102">
        <v>20.543255138634521</v>
      </c>
      <c r="T13" s="102">
        <v>20.533472410808102</v>
      </c>
      <c r="U13" s="102">
        <v>19.335773498607722</v>
      </c>
      <c r="V13" s="102">
        <v>21.2372149404266</v>
      </c>
      <c r="W13" s="102">
        <v>18.582307806284803</v>
      </c>
      <c r="DA13" s="131" t="s">
        <v>2757</v>
      </c>
    </row>
    <row r="14" spans="1:105" ht="12" customHeight="1" x14ac:dyDescent="0.25">
      <c r="A14" s="103" t="s">
        <v>52</v>
      </c>
      <c r="B14" s="105">
        <v>4.1314423357844907</v>
      </c>
      <c r="C14" s="105">
        <v>3.9863295981512832</v>
      </c>
      <c r="D14" s="105">
        <v>3.9504338814963651</v>
      </c>
      <c r="E14" s="105">
        <v>3.8223332544086492</v>
      </c>
      <c r="F14" s="105">
        <v>3.7244899794927688</v>
      </c>
      <c r="G14" s="105">
        <v>3.6783522487838822</v>
      </c>
      <c r="H14" s="105">
        <v>3.5311637096280655</v>
      </c>
      <c r="I14" s="105">
        <v>3.5983537611661989</v>
      </c>
      <c r="J14" s="105">
        <v>3.6793977874166441</v>
      </c>
      <c r="K14" s="105">
        <v>3.7225436477232954</v>
      </c>
      <c r="L14" s="105">
        <v>3.7175396440504991</v>
      </c>
      <c r="M14" s="105">
        <v>3.9212443131925676</v>
      </c>
      <c r="N14" s="105">
        <v>3.7122947713891308</v>
      </c>
      <c r="O14" s="105">
        <v>4.1628329078168811</v>
      </c>
      <c r="P14" s="105">
        <v>3.8683643478028418</v>
      </c>
      <c r="Q14" s="105">
        <v>3.57677756220524</v>
      </c>
      <c r="R14" s="105">
        <v>4.3756352950925601</v>
      </c>
      <c r="S14" s="105">
        <v>4.4304514186580191</v>
      </c>
      <c r="T14" s="105">
        <v>4.6326418110803003</v>
      </c>
      <c r="U14" s="105">
        <v>4.5074490729762209</v>
      </c>
      <c r="V14" s="105">
        <v>4.8305813939104061</v>
      </c>
      <c r="W14" s="105">
        <v>4.2975539583252909</v>
      </c>
      <c r="DA14" s="132" t="s">
        <v>2758</v>
      </c>
    </row>
    <row r="15" spans="1:105" ht="12" customHeight="1" x14ac:dyDescent="0.25">
      <c r="A15" s="106" t="s">
        <v>122</v>
      </c>
      <c r="B15" s="102">
        <v>29.406938989217885</v>
      </c>
      <c r="C15" s="102">
        <v>28.545474291768571</v>
      </c>
      <c r="D15" s="102">
        <v>27.518392992494089</v>
      </c>
      <c r="E15" s="102">
        <v>25.964481949994042</v>
      </c>
      <c r="F15" s="102">
        <v>26.322045549617247</v>
      </c>
      <c r="G15" s="102">
        <v>24.603402642468694</v>
      </c>
      <c r="H15" s="102">
        <v>24.425410097738165</v>
      </c>
      <c r="I15" s="102">
        <v>24.191028628700472</v>
      </c>
      <c r="J15" s="102">
        <v>25.206649588108753</v>
      </c>
      <c r="K15" s="102">
        <v>25.044032579325769</v>
      </c>
      <c r="L15" s="102">
        <v>25.540727096357962</v>
      </c>
      <c r="M15" s="102">
        <v>26.147354727113687</v>
      </c>
      <c r="N15" s="102">
        <v>26.070748045619411</v>
      </c>
      <c r="O15" s="102">
        <v>25.617974100489192</v>
      </c>
      <c r="P15" s="102">
        <v>25.361175365128467</v>
      </c>
      <c r="Q15" s="102">
        <v>25.416017249904602</v>
      </c>
      <c r="R15" s="102">
        <v>26.063213693232495</v>
      </c>
      <c r="S15" s="102">
        <v>26.667446015745139</v>
      </c>
      <c r="T15" s="102">
        <v>27.229901333371629</v>
      </c>
      <c r="U15" s="102">
        <v>26.228606516758848</v>
      </c>
      <c r="V15" s="102">
        <v>26.706663646820214</v>
      </c>
      <c r="W15" s="102">
        <v>25.817290666215023</v>
      </c>
      <c r="DA15" s="131" t="s">
        <v>2759</v>
      </c>
    </row>
    <row r="16" spans="1:105" ht="12" customHeight="1" x14ac:dyDescent="0.25">
      <c r="A16" s="107" t="s">
        <v>121</v>
      </c>
      <c r="B16" s="105">
        <v>27.07840020513342</v>
      </c>
      <c r="C16" s="105">
        <v>26.293404150519226</v>
      </c>
      <c r="D16" s="105">
        <v>25.166680716236595</v>
      </c>
      <c r="E16" s="105">
        <v>23.711328617196177</v>
      </c>
      <c r="F16" s="105">
        <v>24.071774149206949</v>
      </c>
      <c r="G16" s="105">
        <v>22.514928003402545</v>
      </c>
      <c r="H16" s="105">
        <v>22.541386449431918</v>
      </c>
      <c r="I16" s="105">
        <v>22.282975743421108</v>
      </c>
      <c r="J16" s="105">
        <v>23.089393326756525</v>
      </c>
      <c r="K16" s="105">
        <v>22.894721560073421</v>
      </c>
      <c r="L16" s="105">
        <v>23.355036911286113</v>
      </c>
      <c r="M16" s="105">
        <v>24.080025779741124</v>
      </c>
      <c r="N16" s="105">
        <v>24.230387112692117</v>
      </c>
      <c r="O16" s="105">
        <v>23.883665910750658</v>
      </c>
      <c r="P16" s="105">
        <v>23.600233081769208</v>
      </c>
      <c r="Q16" s="105">
        <v>23.470542447151473</v>
      </c>
      <c r="R16" s="105">
        <v>23.885640054628134</v>
      </c>
      <c r="S16" s="105">
        <v>24.333200678010542</v>
      </c>
      <c r="T16" s="105">
        <v>24.855837255234778</v>
      </c>
      <c r="U16" s="105">
        <v>24.459391265952082</v>
      </c>
      <c r="V16" s="105">
        <v>25.570851542090399</v>
      </c>
      <c r="W16" s="105">
        <v>24.783054332483726</v>
      </c>
      <c r="DA16" s="132" t="s">
        <v>2760</v>
      </c>
    </row>
    <row r="17" spans="1:105" ht="12" customHeight="1" x14ac:dyDescent="0.25">
      <c r="A17" s="108" t="s">
        <v>53</v>
      </c>
      <c r="B17" s="99">
        <v>22.944422270489092</v>
      </c>
      <c r="C17" s="99">
        <v>22.282296296483128</v>
      </c>
      <c r="D17" s="99">
        <v>21.211376667925958</v>
      </c>
      <c r="E17" s="99">
        <v>19.965983959191057</v>
      </c>
      <c r="F17" s="99">
        <v>20.265205448905192</v>
      </c>
      <c r="G17" s="99">
        <v>18.904575670088821</v>
      </c>
      <c r="H17" s="99">
        <v>19.022995123707485</v>
      </c>
      <c r="I17" s="99">
        <v>18.754272634369645</v>
      </c>
      <c r="J17" s="99">
        <v>19.318726487121328</v>
      </c>
      <c r="K17" s="99">
        <v>19.133081714028755</v>
      </c>
      <c r="L17" s="99">
        <v>19.54985528114608</v>
      </c>
      <c r="M17" s="99">
        <v>20.212413526236762</v>
      </c>
      <c r="N17" s="99">
        <v>20.285797091092714</v>
      </c>
      <c r="O17" s="99">
        <v>19.956328835351812</v>
      </c>
      <c r="P17" s="99">
        <v>19.678064871835442</v>
      </c>
      <c r="Q17" s="99">
        <v>19.490715084958865</v>
      </c>
      <c r="R17" s="99">
        <v>19.732222298071946</v>
      </c>
      <c r="S17" s="99">
        <v>20.036500239484141</v>
      </c>
      <c r="T17" s="99">
        <v>20.353416971911724</v>
      </c>
      <c r="U17" s="99">
        <v>19.930440198199388</v>
      </c>
      <c r="V17" s="99">
        <v>20.960330277012741</v>
      </c>
      <c r="W17" s="99">
        <v>20.29431249705716</v>
      </c>
      <c r="DA17" s="63" t="s">
        <v>2761</v>
      </c>
    </row>
    <row r="18" spans="1:105" ht="12" customHeight="1" x14ac:dyDescent="0.25">
      <c r="A18" s="108" t="s">
        <v>52</v>
      </c>
      <c r="B18" s="99">
        <v>4.1339779346443262</v>
      </c>
      <c r="C18" s="99">
        <v>4.0111078540361005</v>
      </c>
      <c r="D18" s="99">
        <v>3.9553040483106328</v>
      </c>
      <c r="E18" s="99">
        <v>3.7453446580051262</v>
      </c>
      <c r="F18" s="99">
        <v>3.8065687003017583</v>
      </c>
      <c r="G18" s="99">
        <v>3.6103523333137262</v>
      </c>
      <c r="H18" s="99">
        <v>3.518391325724437</v>
      </c>
      <c r="I18" s="99">
        <v>3.5287031090514662</v>
      </c>
      <c r="J18" s="99">
        <v>3.7706668396351937</v>
      </c>
      <c r="K18" s="99">
        <v>3.7616398460446678</v>
      </c>
      <c r="L18" s="99">
        <v>3.805181630140035</v>
      </c>
      <c r="M18" s="99">
        <v>3.8676122535043609</v>
      </c>
      <c r="N18" s="99">
        <v>3.9445900215994043</v>
      </c>
      <c r="O18" s="99">
        <v>3.927337075398853</v>
      </c>
      <c r="P18" s="99">
        <v>3.9221682099337603</v>
      </c>
      <c r="Q18" s="99">
        <v>3.9798273621926143</v>
      </c>
      <c r="R18" s="99">
        <v>4.1534177565561885</v>
      </c>
      <c r="S18" s="99">
        <v>4.2967004385264005</v>
      </c>
      <c r="T18" s="99">
        <v>4.5024202833230511</v>
      </c>
      <c r="U18" s="99">
        <v>4.5289510677526934</v>
      </c>
      <c r="V18" s="99">
        <v>4.6105212650776624</v>
      </c>
      <c r="W18" s="99">
        <v>4.4887418354265671</v>
      </c>
      <c r="DA18" s="63" t="s">
        <v>2762</v>
      </c>
    </row>
    <row r="19" spans="1:105" ht="12" customHeight="1" x14ac:dyDescent="0.25">
      <c r="A19" s="121" t="s">
        <v>54</v>
      </c>
      <c r="B19" s="123">
        <v>4.6089338931850667</v>
      </c>
      <c r="C19" s="123">
        <v>4.4858110249739651</v>
      </c>
      <c r="D19" s="123">
        <v>4.4283096376423936</v>
      </c>
      <c r="E19" s="123">
        <v>4.3884264011559067</v>
      </c>
      <c r="F19" s="123">
        <v>4.3303218183170866</v>
      </c>
      <c r="G19" s="123">
        <v>4.1726411733818374</v>
      </c>
      <c r="H19" s="123">
        <v>4.0360742380070445</v>
      </c>
      <c r="I19" s="123">
        <v>4.0474293052355552</v>
      </c>
      <c r="J19" s="123">
        <v>3.879326852496062</v>
      </c>
      <c r="K19" s="123">
        <v>3.8304559313027822</v>
      </c>
      <c r="L19" s="123">
        <v>3.7313801299843226</v>
      </c>
      <c r="M19" s="123">
        <v>3.7715698008948144</v>
      </c>
      <c r="N19" s="123">
        <v>3.7870625962949047</v>
      </c>
      <c r="O19" s="123">
        <v>3.6021532885575414</v>
      </c>
      <c r="P19" s="123">
        <v>3.6807963958865715</v>
      </c>
      <c r="Q19" s="123">
        <v>3.7123587040764203</v>
      </c>
      <c r="R19" s="123">
        <v>3.7107457540209152</v>
      </c>
      <c r="S19" s="123">
        <v>3.6617020415732138</v>
      </c>
      <c r="T19" s="123">
        <v>3.6258336941108018</v>
      </c>
      <c r="U19" s="123">
        <v>3.5266028861135568</v>
      </c>
      <c r="V19" s="123">
        <v>3.6274249028477721</v>
      </c>
      <c r="W19" s="123">
        <v>3.5501200801544202</v>
      </c>
      <c r="DA19" s="130" t="s">
        <v>2763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2764</v>
      </c>
    </row>
    <row r="21" spans="1:105" ht="12" customHeight="1" x14ac:dyDescent="0.25">
      <c r="A21" s="97" t="s">
        <v>50</v>
      </c>
      <c r="B21" s="99">
        <v>5.7718877089075091</v>
      </c>
      <c r="C21" s="99">
        <v>5.6423846416574719</v>
      </c>
      <c r="D21" s="99">
        <v>5.5696000185158834</v>
      </c>
      <c r="E21" s="99">
        <v>5.5358478870035492</v>
      </c>
      <c r="F21" s="99">
        <v>5.3537539850726699</v>
      </c>
      <c r="G21" s="99">
        <v>5.3400028399524384</v>
      </c>
      <c r="H21" s="99">
        <v>5.1369179320930014</v>
      </c>
      <c r="I21" s="99">
        <v>5.130528413088868</v>
      </c>
      <c r="J21" s="99">
        <v>4.9814150110044526</v>
      </c>
      <c r="K21" s="99">
        <v>4.7668703702749182</v>
      </c>
      <c r="L21" s="99">
        <v>4.8085364996869586</v>
      </c>
      <c r="M21" s="99">
        <v>4.8143240682745674</v>
      </c>
      <c r="N21" s="99">
        <v>4.7907735058144976</v>
      </c>
      <c r="O21" s="99">
        <v>4.8211026111916011</v>
      </c>
      <c r="P21" s="99">
        <v>4.5947348604487646</v>
      </c>
      <c r="Q21" s="99">
        <v>4.3061071789021508</v>
      </c>
      <c r="R21" s="99">
        <v>5.0362320137640966</v>
      </c>
      <c r="S21" s="99">
        <v>4.9149997028416879</v>
      </c>
      <c r="T21" s="99">
        <v>5.1254810587943789</v>
      </c>
      <c r="U21" s="99">
        <v>4.8608712550043593</v>
      </c>
      <c r="V21" s="99">
        <v>5.3473785297414951</v>
      </c>
      <c r="W21" s="99">
        <v>4.6324609424558449</v>
      </c>
      <c r="DA21" s="63" t="s">
        <v>2765</v>
      </c>
    </row>
    <row r="22" spans="1:105" ht="12" customHeight="1" x14ac:dyDescent="0.25">
      <c r="A22" s="109" t="s">
        <v>120</v>
      </c>
      <c r="B22" s="110">
        <v>4.5914690956276232</v>
      </c>
      <c r="C22" s="110">
        <v>4.4686462134402607</v>
      </c>
      <c r="D22" s="110">
        <v>4.4115311649076299</v>
      </c>
      <c r="E22" s="110">
        <v>4.3716359768906612</v>
      </c>
      <c r="F22" s="110">
        <v>4.3152451715656683</v>
      </c>
      <c r="G22" s="110">
        <v>4.1554724949560944</v>
      </c>
      <c r="H22" s="110">
        <v>4.0197391546904795</v>
      </c>
      <c r="I22" s="110">
        <v>4.031618422739025</v>
      </c>
      <c r="J22" s="110">
        <v>3.8635204713392355</v>
      </c>
      <c r="K22" s="110">
        <v>3.8173898477893333</v>
      </c>
      <c r="L22" s="110">
        <v>3.7160379857745376</v>
      </c>
      <c r="M22" s="110">
        <v>3.7559369472378705</v>
      </c>
      <c r="N22" s="110">
        <v>3.7714418824904246</v>
      </c>
      <c r="O22" s="110">
        <v>3.5827089253297042</v>
      </c>
      <c r="P22" s="110">
        <v>3.6660223428960452</v>
      </c>
      <c r="Q22" s="110">
        <v>3.7024927302039607</v>
      </c>
      <c r="R22" s="110">
        <v>3.6871453646793535</v>
      </c>
      <c r="S22" s="110">
        <v>3.638418336336608</v>
      </c>
      <c r="T22" s="110">
        <v>3.5980204226590282</v>
      </c>
      <c r="U22" s="110">
        <v>3.5020637304456286</v>
      </c>
      <c r="V22" s="110">
        <v>3.5965913924073081</v>
      </c>
      <c r="W22" s="110">
        <v>3.5310558440419713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221.81831258906229</v>
      </c>
      <c r="C24" s="118">
        <f t="shared" si="7"/>
        <v>228.0919058189331</v>
      </c>
      <c r="D24" s="118">
        <f t="shared" si="7"/>
        <v>222.21115512832768</v>
      </c>
      <c r="E24" s="118">
        <f t="shared" si="7"/>
        <v>222.0953948178788</v>
      </c>
      <c r="F24" s="118">
        <f t="shared" si="7"/>
        <v>225.70596843330077</v>
      </c>
      <c r="G24" s="118">
        <f t="shared" si="7"/>
        <v>244.22299076221441</v>
      </c>
      <c r="H24" s="118">
        <f t="shared" si="7"/>
        <v>236.58397145313884</v>
      </c>
      <c r="I24" s="118">
        <f t="shared" si="7"/>
        <v>235.71140375469511</v>
      </c>
      <c r="J24" s="118">
        <f t="shared" si="7"/>
        <v>216.80599029555313</v>
      </c>
      <c r="K24" s="118">
        <f t="shared" si="7"/>
        <v>162.10983466496913</v>
      </c>
      <c r="L24" s="118">
        <f t="shared" si="7"/>
        <v>204.74668061888011</v>
      </c>
      <c r="M24" s="118">
        <f t="shared" si="7"/>
        <v>177.90592688009696</v>
      </c>
      <c r="N24" s="118">
        <f t="shared" si="7"/>
        <v>158.81014809994014</v>
      </c>
      <c r="O24" s="118">
        <f t="shared" si="7"/>
        <v>168.59490274595288</v>
      </c>
      <c r="P24" s="118">
        <f t="shared" si="7"/>
        <v>141.0674351695898</v>
      </c>
      <c r="Q24" s="118">
        <f t="shared" si="7"/>
        <v>135.75597866270095</v>
      </c>
      <c r="R24" s="118">
        <f t="shared" ref="R24:V24" si="8">R25+R28+R30+R39</f>
        <v>155.32529649924206</v>
      </c>
      <c r="S24" s="118">
        <f t="shared" si="8"/>
        <v>142.73011565240245</v>
      </c>
      <c r="T24" s="118">
        <f t="shared" si="8"/>
        <v>152.4716453959833</v>
      </c>
      <c r="U24" s="118">
        <f t="shared" si="8"/>
        <v>142.37958514504166</v>
      </c>
      <c r="V24" s="118">
        <f t="shared" si="8"/>
        <v>156.54545531938763</v>
      </c>
      <c r="W24" s="118">
        <f t="shared" ref="W24" si="9">W25+W28+W30+W39</f>
        <v>141.77728228196216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187.58109191212492</v>
      </c>
      <c r="C25" s="123">
        <f t="shared" si="10"/>
        <v>194.85234571170744</v>
      </c>
      <c r="D25" s="123">
        <f t="shared" si="10"/>
        <v>190.02214828994821</v>
      </c>
      <c r="E25" s="123">
        <f t="shared" si="10"/>
        <v>191.46179368566106</v>
      </c>
      <c r="F25" s="123">
        <f t="shared" si="10"/>
        <v>194.8572382659035</v>
      </c>
      <c r="G25" s="123">
        <f t="shared" si="10"/>
        <v>215.22009537893118</v>
      </c>
      <c r="H25" s="123">
        <f t="shared" si="10"/>
        <v>207.93201642620519</v>
      </c>
      <c r="I25" s="123">
        <f t="shared" si="10"/>
        <v>207.29963200208388</v>
      </c>
      <c r="J25" s="123">
        <f t="shared" si="10"/>
        <v>187.77291602416304</v>
      </c>
      <c r="K25" s="123">
        <f t="shared" si="10"/>
        <v>133.49872014446234</v>
      </c>
      <c r="L25" s="123">
        <f t="shared" si="10"/>
        <v>176.13147957244632</v>
      </c>
      <c r="M25" s="123">
        <f t="shared" si="10"/>
        <v>148.67969460073633</v>
      </c>
      <c r="N25" s="123">
        <f t="shared" si="10"/>
        <v>129.79011452748264</v>
      </c>
      <c r="O25" s="123">
        <f t="shared" si="10"/>
        <v>140.16322618557658</v>
      </c>
      <c r="P25" s="123">
        <f t="shared" si="10"/>
        <v>113.0301804941443</v>
      </c>
      <c r="Q25" s="123">
        <f t="shared" si="10"/>
        <v>108.0933801979434</v>
      </c>
      <c r="R25" s="123">
        <f t="shared" ref="R25:V25" si="11">SUM(R26:R27)</f>
        <v>127.12048561275158</v>
      </c>
      <c r="S25" s="123">
        <f t="shared" si="11"/>
        <v>114.34238744453506</v>
      </c>
      <c r="T25" s="123">
        <f t="shared" si="11"/>
        <v>123.75410298037485</v>
      </c>
      <c r="U25" s="123">
        <f t="shared" si="11"/>
        <v>114.3047046735478</v>
      </c>
      <c r="V25" s="123">
        <f t="shared" si="11"/>
        <v>127.14223667465461</v>
      </c>
      <c r="W25" s="123">
        <f t="shared" ref="W25" si="12">SUM(W26:W27)</f>
        <v>113.26009980023247</v>
      </c>
      <c r="DA25" s="130" t="s">
        <v>2768</v>
      </c>
    </row>
    <row r="26" spans="1:105" ht="12" customHeight="1" x14ac:dyDescent="0.25">
      <c r="A26" s="97" t="s">
        <v>74</v>
      </c>
      <c r="B26" s="99">
        <v>185.43464125631945</v>
      </c>
      <c r="C26" s="99">
        <v>192.68841015988764</v>
      </c>
      <c r="D26" s="99">
        <v>187.9503175896601</v>
      </c>
      <c r="E26" s="99">
        <v>189.4209406469771</v>
      </c>
      <c r="F26" s="99">
        <v>192.79918555658909</v>
      </c>
      <c r="G26" s="99">
        <v>212.95388602137757</v>
      </c>
      <c r="H26" s="99">
        <v>205.75344238803501</v>
      </c>
      <c r="I26" s="99">
        <v>205.13060189103498</v>
      </c>
      <c r="J26" s="99">
        <v>185.78502203388436</v>
      </c>
      <c r="K26" s="99">
        <v>132.06297244119887</v>
      </c>
      <c r="L26" s="99">
        <v>174.19805583879921</v>
      </c>
      <c r="M26" s="99">
        <v>147.02031716363243</v>
      </c>
      <c r="N26" s="99">
        <v>128.27722609804218</v>
      </c>
      <c r="O26" s="99">
        <v>138.48422598552375</v>
      </c>
      <c r="P26" s="99">
        <v>111.68179827708417</v>
      </c>
      <c r="Q26" s="99">
        <v>106.77894658032746</v>
      </c>
      <c r="R26" s="99">
        <v>125.55849077433855</v>
      </c>
      <c r="S26" s="99">
        <v>112.9258178922109</v>
      </c>
      <c r="T26" s="99">
        <v>122.19538601128899</v>
      </c>
      <c r="U26" s="99">
        <v>112.85901880012663</v>
      </c>
      <c r="V26" s="99">
        <v>125.5173505663696</v>
      </c>
      <c r="W26" s="99">
        <v>111.8010426017037</v>
      </c>
      <c r="DA26" s="63" t="s">
        <v>2769</v>
      </c>
    </row>
    <row r="27" spans="1:105" ht="12" customHeight="1" x14ac:dyDescent="0.25">
      <c r="A27" s="97" t="s">
        <v>53</v>
      </c>
      <c r="B27" s="99">
        <v>2.1464506558054683</v>
      </c>
      <c r="C27" s="99">
        <v>2.1639355518198009</v>
      </c>
      <c r="D27" s="99">
        <v>2.0718307002881122</v>
      </c>
      <c r="E27" s="99">
        <v>2.0408530386839656</v>
      </c>
      <c r="F27" s="99">
        <v>2.0580527093144165</v>
      </c>
      <c r="G27" s="99">
        <v>2.2662093575535942</v>
      </c>
      <c r="H27" s="99">
        <v>2.1785740381701957</v>
      </c>
      <c r="I27" s="99">
        <v>2.1690301110489068</v>
      </c>
      <c r="J27" s="99">
        <v>1.9878939902786843</v>
      </c>
      <c r="K27" s="99">
        <v>1.4357477032634618</v>
      </c>
      <c r="L27" s="99">
        <v>1.9334237336471081</v>
      </c>
      <c r="M27" s="99">
        <v>1.6593774371039118</v>
      </c>
      <c r="N27" s="99">
        <v>1.512888429440469</v>
      </c>
      <c r="O27" s="99">
        <v>1.6790002000528266</v>
      </c>
      <c r="P27" s="99">
        <v>1.3483822170601365</v>
      </c>
      <c r="Q27" s="99">
        <v>1.3144336176159503</v>
      </c>
      <c r="R27" s="99">
        <v>1.5619948384130338</v>
      </c>
      <c r="S27" s="99">
        <v>1.4165695523241608</v>
      </c>
      <c r="T27" s="99">
        <v>1.5587169690858693</v>
      </c>
      <c r="U27" s="99">
        <v>1.4456858734211733</v>
      </c>
      <c r="V27" s="99">
        <v>1.6248861082850141</v>
      </c>
      <c r="W27" s="99">
        <v>1.4590571985287741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6.7684973534127202E-3</v>
      </c>
      <c r="C28" s="123">
        <f t="shared" si="13"/>
        <v>6.4771914763062767E-3</v>
      </c>
      <c r="D28" s="123">
        <f t="shared" si="13"/>
        <v>7.4807733044079906E-3</v>
      </c>
      <c r="E28" s="123">
        <f t="shared" si="13"/>
        <v>7.1638531905580775E-3</v>
      </c>
      <c r="F28" s="123">
        <f t="shared" si="13"/>
        <v>6.5223530026858895E-3</v>
      </c>
      <c r="G28" s="123">
        <f t="shared" si="13"/>
        <v>5.8591786018873911E-3</v>
      </c>
      <c r="H28" s="123">
        <f t="shared" si="13"/>
        <v>6.5279113205358712E-3</v>
      </c>
      <c r="I28" s="123">
        <f t="shared" si="13"/>
        <v>7.2510052874015093E-3</v>
      </c>
      <c r="J28" s="123">
        <f t="shared" si="13"/>
        <v>7.976711221142907E-3</v>
      </c>
      <c r="K28" s="123">
        <f t="shared" si="13"/>
        <v>7.7729507290665275E-3</v>
      </c>
      <c r="L28" s="123">
        <f t="shared" si="13"/>
        <v>8.5241939815624557E-3</v>
      </c>
      <c r="M28" s="123">
        <f t="shared" si="13"/>
        <v>8.810433484477749E-3</v>
      </c>
      <c r="N28" s="123">
        <f t="shared" si="13"/>
        <v>1.0568282235164287E-2</v>
      </c>
      <c r="O28" s="123">
        <f t="shared" si="13"/>
        <v>1.0524748993284806E-2</v>
      </c>
      <c r="P28" s="123">
        <f t="shared" si="13"/>
        <v>1.3098001166734798E-2</v>
      </c>
      <c r="Q28" s="123">
        <f t="shared" si="13"/>
        <v>1.3794712467996652E-2</v>
      </c>
      <c r="R28" s="123">
        <f t="shared" si="13"/>
        <v>1.3707033386256689E-2</v>
      </c>
      <c r="S28" s="123">
        <f t="shared" si="13"/>
        <v>1.3470386497844529E-2</v>
      </c>
      <c r="T28" s="123">
        <f t="shared" si="13"/>
        <v>1.2743215535103878E-2</v>
      </c>
      <c r="U28" s="123">
        <f t="shared" si="13"/>
        <v>1.2471942009405578E-2</v>
      </c>
      <c r="V28" s="123">
        <f t="shared" si="13"/>
        <v>1.1216705760607844E-2</v>
      </c>
      <c r="W28" s="123">
        <f t="shared" si="13"/>
        <v>9.2032926758905537E-3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6.7684973534127202E-3</v>
      </c>
      <c r="C29" s="99">
        <f>RES_hhdet_fech!C29/RES_summary!C$19</f>
        <v>6.4771914763062767E-3</v>
      </c>
      <c r="D29" s="99">
        <f>RES_hhdet_fech!D29/RES_summary!D$19</f>
        <v>7.4807733044079906E-3</v>
      </c>
      <c r="E29" s="99">
        <f>RES_hhdet_fech!E29/RES_summary!E$19</f>
        <v>7.1638531905580775E-3</v>
      </c>
      <c r="F29" s="99">
        <f>RES_hhdet_fech!F29/RES_summary!F$19</f>
        <v>6.5223530026858895E-3</v>
      </c>
      <c r="G29" s="99">
        <f>RES_hhdet_fech!G29/RES_summary!G$19</f>
        <v>5.8591786018873911E-3</v>
      </c>
      <c r="H29" s="99">
        <f>RES_hhdet_fech!H29/RES_summary!H$19</f>
        <v>6.5279113205358712E-3</v>
      </c>
      <c r="I29" s="99">
        <f>RES_hhdet_fech!I29/RES_summary!I$19</f>
        <v>7.2510052874015093E-3</v>
      </c>
      <c r="J29" s="99">
        <f>RES_hhdet_fech!J29/RES_summary!J$19</f>
        <v>7.976711221142907E-3</v>
      </c>
      <c r="K29" s="99">
        <f>RES_hhdet_fech!K29/RES_summary!K$19</f>
        <v>7.7729507290665275E-3</v>
      </c>
      <c r="L29" s="99">
        <f>RES_hhdet_fech!L29/RES_summary!L$19</f>
        <v>8.5241939815624557E-3</v>
      </c>
      <c r="M29" s="99">
        <f>RES_hhdet_fech!M29/RES_summary!M$19</f>
        <v>8.810433484477749E-3</v>
      </c>
      <c r="N29" s="99">
        <f>RES_hhdet_fech!N29/RES_summary!N$19</f>
        <v>1.0568282235164287E-2</v>
      </c>
      <c r="O29" s="99">
        <f>RES_hhdet_fech!O29/RES_summary!O$19</f>
        <v>1.0524748993284806E-2</v>
      </c>
      <c r="P29" s="99">
        <f>RES_hhdet_fech!P29/RES_summary!P$19</f>
        <v>1.3098001166734798E-2</v>
      </c>
      <c r="Q29" s="99">
        <f>RES_hhdet_fech!Q29/RES_summary!Q$19</f>
        <v>1.3794712467996652E-2</v>
      </c>
      <c r="R29" s="99">
        <f>RES_hhdet_fech!R29/RES_summary!R$19</f>
        <v>1.3707033386256689E-2</v>
      </c>
      <c r="S29" s="99">
        <f>RES_hhdet_fech!S29/RES_summary!S$19</f>
        <v>1.3470386497844529E-2</v>
      </c>
      <c r="T29" s="99">
        <f>RES_hhdet_fech!T29/RES_summary!T$19</f>
        <v>1.2743215535103878E-2</v>
      </c>
      <c r="U29" s="99">
        <f>RES_hhdet_fech!U29/RES_summary!U$19</f>
        <v>1.2471942009405578E-2</v>
      </c>
      <c r="V29" s="99">
        <f>RES_hhdet_fech!V29/RES_summary!V$19</f>
        <v>1.1216705760607844E-2</v>
      </c>
      <c r="W29" s="99">
        <f>RES_hhdet_fech!W29/RES_summary!W$19</f>
        <v>9.2032926758905537E-3</v>
      </c>
      <c r="DA29" s="63" t="s">
        <v>2772</v>
      </c>
    </row>
    <row r="30" spans="1:105" ht="12" customHeight="1" x14ac:dyDescent="0.25">
      <c r="A30" s="121" t="s">
        <v>55</v>
      </c>
      <c r="B30" s="123">
        <v>29.621512810137752</v>
      </c>
      <c r="C30" s="123">
        <v>28.747365046114783</v>
      </c>
      <c r="D30" s="123">
        <v>27.751025481221784</v>
      </c>
      <c r="E30" s="123">
        <v>26.235455629420578</v>
      </c>
      <c r="F30" s="123">
        <v>26.509841639954622</v>
      </c>
      <c r="G30" s="123">
        <v>24.823837162694314</v>
      </c>
      <c r="H30" s="123">
        <v>24.608913515391066</v>
      </c>
      <c r="I30" s="123">
        <v>24.355197743668711</v>
      </c>
      <c r="J30" s="123">
        <v>25.141986404338414</v>
      </c>
      <c r="K30" s="123">
        <v>24.768103790098532</v>
      </c>
      <c r="L30" s="123">
        <v>24.872326228897755</v>
      </c>
      <c r="M30" s="123">
        <v>25.445118329946954</v>
      </c>
      <c r="N30" s="123">
        <v>25.22608755742969</v>
      </c>
      <c r="O30" s="123">
        <v>24.826013980088966</v>
      </c>
      <c r="P30" s="123">
        <v>24.35029761830954</v>
      </c>
      <c r="Q30" s="123">
        <v>23.944278344047937</v>
      </c>
      <c r="R30" s="123">
        <v>24.497238527945651</v>
      </c>
      <c r="S30" s="123">
        <v>24.738965642302531</v>
      </c>
      <c r="T30" s="123">
        <v>25.110440459645439</v>
      </c>
      <c r="U30" s="123">
        <v>24.55601389490829</v>
      </c>
      <c r="V30" s="123">
        <v>25.770871466305969</v>
      </c>
      <c r="W30" s="123">
        <v>24.944561154236997</v>
      </c>
      <c r="DA30" s="130" t="s">
        <v>2773</v>
      </c>
    </row>
    <row r="31" spans="1:105" ht="12" customHeight="1" x14ac:dyDescent="0.25">
      <c r="A31" s="97" t="s">
        <v>141</v>
      </c>
      <c r="B31" s="99">
        <v>32.925767101896504</v>
      </c>
      <c r="C31" s="99">
        <v>31.770167426761585</v>
      </c>
      <c r="D31" s="99">
        <v>30.780494147130341</v>
      </c>
      <c r="E31" s="99">
        <v>29.66946047458767</v>
      </c>
      <c r="F31" s="99">
        <v>28.922944489913547</v>
      </c>
      <c r="G31" s="99">
        <v>28.076151949885158</v>
      </c>
      <c r="H31" s="99">
        <v>27.471667196309319</v>
      </c>
      <c r="I31" s="99">
        <v>27.591187478986981</v>
      </c>
      <c r="J31" s="99">
        <v>27.469829197680578</v>
      </c>
      <c r="K31" s="99">
        <v>27.581036542450889</v>
      </c>
      <c r="L31" s="99">
        <v>27.524451091976228</v>
      </c>
      <c r="M31" s="99">
        <v>29.08373029159744</v>
      </c>
      <c r="N31" s="99">
        <v>26.705627920615655</v>
      </c>
      <c r="O31" s="99">
        <v>28.949591118352593</v>
      </c>
      <c r="P31" s="99">
        <v>26.235041499149148</v>
      </c>
      <c r="Q31" s="99">
        <v>23.257939088617309</v>
      </c>
      <c r="R31" s="99">
        <v>26.773793355100189</v>
      </c>
      <c r="S31" s="99">
        <v>26.073508892560017</v>
      </c>
      <c r="T31" s="99">
        <v>26.061644434264871</v>
      </c>
      <c r="U31" s="99">
        <v>24.582842932165569</v>
      </c>
      <c r="V31" s="99">
        <v>26.829367755074657</v>
      </c>
      <c r="W31" s="99">
        <v>23.713852252624353</v>
      </c>
      <c r="DA31" s="63" t="s">
        <v>2774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24.069825255466778</v>
      </c>
      <c r="L32" s="99">
        <v>24.356973744835983</v>
      </c>
      <c r="M32" s="99">
        <v>25.927804909018096</v>
      </c>
      <c r="N32" s="99">
        <v>24.289659192982818</v>
      </c>
      <c r="O32" s="99">
        <v>26.492194178217598</v>
      </c>
      <c r="P32" s="99">
        <v>24.247179532994384</v>
      </c>
      <c r="Q32" s="99">
        <v>21.836497772641039</v>
      </c>
      <c r="R32" s="99">
        <v>24.372652332619481</v>
      </c>
      <c r="S32" s="99">
        <v>23.931392304797313</v>
      </c>
      <c r="T32" s="99">
        <v>24.157102670649245</v>
      </c>
      <c r="U32" s="99">
        <v>23.128644435776881</v>
      </c>
      <c r="V32" s="99">
        <v>25.7746081000491</v>
      </c>
      <c r="W32" s="99">
        <v>22.977694224383644</v>
      </c>
      <c r="DA32" s="63" t="s">
        <v>2775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20.408056405448253</v>
      </c>
      <c r="L33" s="102">
        <v>20.669276228348021</v>
      </c>
      <c r="M33" s="102">
        <v>22.037469626798909</v>
      </c>
      <c r="N33" s="102">
        <v>20.605678346336372</v>
      </c>
      <c r="O33" s="102">
        <v>22.351077636122504</v>
      </c>
      <c r="P33" s="102">
        <v>20.406884437939294</v>
      </c>
      <c r="Q33" s="102">
        <v>18.298417963064953</v>
      </c>
      <c r="R33" s="102">
        <v>20.047451386622726</v>
      </c>
      <c r="S33" s="102">
        <v>19.56961882514635</v>
      </c>
      <c r="T33" s="102">
        <v>19.604354595913936</v>
      </c>
      <c r="U33" s="102">
        <v>18.703918499458531</v>
      </c>
      <c r="V33" s="102">
        <v>20.999505327645469</v>
      </c>
      <c r="W33" s="102">
        <v>18.720056560737593</v>
      </c>
      <c r="DA33" s="131" t="s">
        <v>2776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3.6617688500185248</v>
      </c>
      <c r="L34" s="105">
        <v>3.6876975164879622</v>
      </c>
      <c r="M34" s="105">
        <v>3.8903352822191932</v>
      </c>
      <c r="N34" s="105">
        <v>3.6839808466464472</v>
      </c>
      <c r="O34" s="105">
        <v>4.1411165420950962</v>
      </c>
      <c r="P34" s="105">
        <v>3.8402950950550987</v>
      </c>
      <c r="Q34" s="105">
        <v>3.5380798095760899</v>
      </c>
      <c r="R34" s="105">
        <v>4.3252009459967535</v>
      </c>
      <c r="S34" s="105">
        <v>4.3617734796509646</v>
      </c>
      <c r="T34" s="105">
        <v>4.5527480747353097</v>
      </c>
      <c r="U34" s="105">
        <v>4.4247259363183451</v>
      </c>
      <c r="V34" s="105">
        <v>4.7751027724036286</v>
      </c>
      <c r="W34" s="105">
        <v>4.2576376636460518</v>
      </c>
      <c r="DA34" s="132" t="s">
        <v>2777</v>
      </c>
    </row>
    <row r="35" spans="1:105" ht="12" customHeight="1" x14ac:dyDescent="0.25">
      <c r="A35" s="106" t="s">
        <v>122</v>
      </c>
      <c r="B35" s="102">
        <v>29.406938989217881</v>
      </c>
      <c r="C35" s="102">
        <v>28.548537241717074</v>
      </c>
      <c r="D35" s="102">
        <v>27.552391852019436</v>
      </c>
      <c r="E35" s="102">
        <v>26.007316013522537</v>
      </c>
      <c r="F35" s="102">
        <v>26.369475405822836</v>
      </c>
      <c r="G35" s="102">
        <v>24.645103651543312</v>
      </c>
      <c r="H35" s="102">
        <v>24.479996360343524</v>
      </c>
      <c r="I35" s="102">
        <v>24.261702424940104</v>
      </c>
      <c r="J35" s="102">
        <v>25.283973950513676</v>
      </c>
      <c r="K35" s="102">
        <v>25.13915342738439</v>
      </c>
      <c r="L35" s="102">
        <v>25.651159411216423</v>
      </c>
      <c r="M35" s="102">
        <v>26.274428016046837</v>
      </c>
      <c r="N35" s="102">
        <v>26.116162926871688</v>
      </c>
      <c r="O35" s="102">
        <v>25.533566048083454</v>
      </c>
      <c r="P35" s="102">
        <v>25.322589416734459</v>
      </c>
      <c r="Q35" s="102">
        <v>25.401223669247177</v>
      </c>
      <c r="R35" s="102">
        <v>25.972498959694725</v>
      </c>
      <c r="S35" s="102">
        <v>26.371938671638802</v>
      </c>
      <c r="T35" s="102">
        <v>26.7118207934897</v>
      </c>
      <c r="U35" s="102">
        <v>25.823195770876495</v>
      </c>
      <c r="V35" s="102">
        <v>26.541697008923155</v>
      </c>
      <c r="W35" s="102">
        <v>25.875181289403791</v>
      </c>
      <c r="DA35" s="131" t="s">
        <v>2778</v>
      </c>
    </row>
    <row r="36" spans="1:105" ht="12" customHeight="1" x14ac:dyDescent="0.25">
      <c r="A36" s="107" t="s">
        <v>121</v>
      </c>
      <c r="B36" s="105">
        <v>27.078400205133416</v>
      </c>
      <c r="C36" s="105">
        <v>26.299001845956152</v>
      </c>
      <c r="D36" s="105">
        <v>25.22696155704168</v>
      </c>
      <c r="E36" s="105">
        <v>23.762846374502256</v>
      </c>
      <c r="F36" s="105">
        <v>24.114773178704333</v>
      </c>
      <c r="G36" s="105">
        <v>22.555467125300453</v>
      </c>
      <c r="H36" s="105">
        <v>22.599204511141878</v>
      </c>
      <c r="I36" s="105">
        <v>22.405692972436672</v>
      </c>
      <c r="J36" s="105">
        <v>23.210101526021756</v>
      </c>
      <c r="K36" s="105">
        <v>22.995990761062661</v>
      </c>
      <c r="L36" s="105">
        <v>23.396712273058924</v>
      </c>
      <c r="M36" s="105">
        <v>24.110709730367809</v>
      </c>
      <c r="N36" s="105">
        <v>24.241014907147417</v>
      </c>
      <c r="O36" s="105">
        <v>23.851982070032726</v>
      </c>
      <c r="P36" s="105">
        <v>23.572961136032262</v>
      </c>
      <c r="Q36" s="105">
        <v>23.354305173256243</v>
      </c>
      <c r="R36" s="105">
        <v>23.597517048014048</v>
      </c>
      <c r="S36" s="105">
        <v>23.943399553130611</v>
      </c>
      <c r="T36" s="105">
        <v>24.406654097162228</v>
      </c>
      <c r="U36" s="105">
        <v>24.101224518452739</v>
      </c>
      <c r="V36" s="105">
        <v>25.321072839157438</v>
      </c>
      <c r="W36" s="105">
        <v>24.785114522597638</v>
      </c>
      <c r="DA36" s="132" t="s">
        <v>2779</v>
      </c>
    </row>
    <row r="37" spans="1:105" ht="12" customHeight="1" x14ac:dyDescent="0.25">
      <c r="A37" s="108" t="s">
        <v>53</v>
      </c>
      <c r="B37" s="99">
        <v>22.944422270489092</v>
      </c>
      <c r="C37" s="99">
        <v>22.287663171606635</v>
      </c>
      <c r="D37" s="99">
        <v>21.269696055500287</v>
      </c>
      <c r="E37" s="99">
        <v>20.014607540798991</v>
      </c>
      <c r="F37" s="99">
        <v>20.303986453477627</v>
      </c>
      <c r="G37" s="99">
        <v>18.938367592987365</v>
      </c>
      <c r="H37" s="99">
        <v>19.071704849780435</v>
      </c>
      <c r="I37" s="99">
        <v>18.860794404004526</v>
      </c>
      <c r="J37" s="99">
        <v>19.422791473377597</v>
      </c>
      <c r="K37" s="99">
        <v>19.220297196599372</v>
      </c>
      <c r="L37" s="99">
        <v>19.583173114398779</v>
      </c>
      <c r="M37" s="99">
        <v>20.236281590418304</v>
      </c>
      <c r="N37" s="99">
        <v>20.291053303792289</v>
      </c>
      <c r="O37" s="99">
        <v>19.921515490675411</v>
      </c>
      <c r="P37" s="99">
        <v>19.650180716435763</v>
      </c>
      <c r="Q37" s="99">
        <v>19.381815469609769</v>
      </c>
      <c r="R37" s="99">
        <v>19.463209236107541</v>
      </c>
      <c r="S37" s="99">
        <v>19.675240239414236</v>
      </c>
      <c r="T37" s="99">
        <v>19.942283331735968</v>
      </c>
      <c r="U37" s="99">
        <v>19.609873105172838</v>
      </c>
      <c r="V37" s="99">
        <v>20.742801765509398</v>
      </c>
      <c r="W37" s="99">
        <v>20.308520811701889</v>
      </c>
      <c r="DA37" s="63" t="s">
        <v>2780</v>
      </c>
    </row>
    <row r="38" spans="1:105" ht="12" customHeight="1" x14ac:dyDescent="0.25">
      <c r="A38" s="108" t="s">
        <v>52</v>
      </c>
      <c r="B38" s="99">
        <v>4.1339779346443262</v>
      </c>
      <c r="C38" s="99">
        <v>4.0113386743495196</v>
      </c>
      <c r="D38" s="99">
        <v>3.9572655015413964</v>
      </c>
      <c r="E38" s="99">
        <v>3.7482388337032622</v>
      </c>
      <c r="F38" s="99">
        <v>3.8107867252267025</v>
      </c>
      <c r="G38" s="99">
        <v>3.6170995323130852</v>
      </c>
      <c r="H38" s="99">
        <v>3.5274996613614396</v>
      </c>
      <c r="I38" s="99">
        <v>3.544898568432143</v>
      </c>
      <c r="J38" s="99">
        <v>3.7873100526441585</v>
      </c>
      <c r="K38" s="99">
        <v>3.7756935644632872</v>
      </c>
      <c r="L38" s="99">
        <v>3.8135391586601455</v>
      </c>
      <c r="M38" s="99">
        <v>3.8744281399495049</v>
      </c>
      <c r="N38" s="99">
        <v>3.949961603355129</v>
      </c>
      <c r="O38" s="99">
        <v>3.9304665793573101</v>
      </c>
      <c r="P38" s="99">
        <v>3.9227804195965006</v>
      </c>
      <c r="Q38" s="99">
        <v>3.972489703646473</v>
      </c>
      <c r="R38" s="99">
        <v>4.1343078119065062</v>
      </c>
      <c r="S38" s="99">
        <v>4.2681593137163762</v>
      </c>
      <c r="T38" s="99">
        <v>4.4643707654262546</v>
      </c>
      <c r="U38" s="99">
        <v>4.4913514132799088</v>
      </c>
      <c r="V38" s="99">
        <v>4.5782710736480405</v>
      </c>
      <c r="W38" s="99">
        <v>4.476593710895747</v>
      </c>
      <c r="DA38" s="63" t="s">
        <v>2781</v>
      </c>
    </row>
    <row r="39" spans="1:105" ht="12" customHeight="1" x14ac:dyDescent="0.25">
      <c r="A39" s="121" t="s">
        <v>54</v>
      </c>
      <c r="B39" s="123">
        <v>4.6089393694461993</v>
      </c>
      <c r="C39" s="123">
        <v>4.4857178696345565</v>
      </c>
      <c r="D39" s="123">
        <v>4.43050058385331</v>
      </c>
      <c r="E39" s="123">
        <v>4.390981649606613</v>
      </c>
      <c r="F39" s="123">
        <v>4.3323661744399402</v>
      </c>
      <c r="G39" s="123">
        <v>4.1731990419870346</v>
      </c>
      <c r="H39" s="123">
        <v>4.0365136002220483</v>
      </c>
      <c r="I39" s="123">
        <v>4.0493230036551449</v>
      </c>
      <c r="J39" s="123">
        <v>3.8831111558305436</v>
      </c>
      <c r="K39" s="123">
        <v>3.8352377796791752</v>
      </c>
      <c r="L39" s="123">
        <v>3.7343506235544748</v>
      </c>
      <c r="M39" s="123">
        <v>3.7723035159291856</v>
      </c>
      <c r="N39" s="123">
        <v>3.7833777327926454</v>
      </c>
      <c r="O39" s="123">
        <v>3.5951378312940552</v>
      </c>
      <c r="P39" s="123">
        <v>3.6738590559692064</v>
      </c>
      <c r="Q39" s="123">
        <v>3.7045254082415977</v>
      </c>
      <c r="R39" s="123">
        <v>3.6938653251585833</v>
      </c>
      <c r="S39" s="123">
        <v>3.6352921790669992</v>
      </c>
      <c r="T39" s="123">
        <v>3.5943587404279036</v>
      </c>
      <c r="U39" s="123">
        <v>3.5063946345761288</v>
      </c>
      <c r="V39" s="123">
        <v>3.6211304726664486</v>
      </c>
      <c r="W39" s="123">
        <v>3.5634180348168036</v>
      </c>
      <c r="DA39" s="130" t="s">
        <v>2782</v>
      </c>
    </row>
    <row r="40" spans="1:105" ht="12" customHeight="1" x14ac:dyDescent="0.25">
      <c r="A40" s="97" t="s">
        <v>50</v>
      </c>
      <c r="B40" s="99">
        <v>5.7718877089075082</v>
      </c>
      <c r="C40" s="99">
        <v>5.6422668846674373</v>
      </c>
      <c r="D40" s="99">
        <v>5.5710802395217609</v>
      </c>
      <c r="E40" s="99">
        <v>5.5377367965226885</v>
      </c>
      <c r="F40" s="99">
        <v>5.3553355721189222</v>
      </c>
      <c r="G40" s="99">
        <v>5.3406560864411192</v>
      </c>
      <c r="H40" s="99">
        <v>5.1374606510299854</v>
      </c>
      <c r="I40" s="99">
        <v>5.1321524068019162</v>
      </c>
      <c r="J40" s="99">
        <v>4.984573546616792</v>
      </c>
      <c r="K40" s="99">
        <v>4.7704146393944544</v>
      </c>
      <c r="L40" s="99">
        <v>4.8105762990509362</v>
      </c>
      <c r="M40" s="99">
        <v>4.8151998960597027</v>
      </c>
      <c r="N40" s="99">
        <v>4.7897734386041506</v>
      </c>
      <c r="O40" s="99">
        <v>4.8194120941893548</v>
      </c>
      <c r="P40" s="99">
        <v>4.5936710697111502</v>
      </c>
      <c r="Q40" s="99">
        <v>4.3056976419822046</v>
      </c>
      <c r="R40" s="99">
        <v>5.0337053688093869</v>
      </c>
      <c r="S40" s="99">
        <v>4.9096471618847009</v>
      </c>
      <c r="T40" s="99">
        <v>5.1182474593057172</v>
      </c>
      <c r="U40" s="99">
        <v>4.8589150962738517</v>
      </c>
      <c r="V40" s="99">
        <v>5.352789130229513</v>
      </c>
      <c r="W40" s="99">
        <v>4.6461286697569255</v>
      </c>
      <c r="DA40" s="63" t="s">
        <v>2783</v>
      </c>
    </row>
    <row r="41" spans="1:105" ht="12" customHeight="1" x14ac:dyDescent="0.25">
      <c r="A41" s="109" t="s">
        <v>120</v>
      </c>
      <c r="B41" s="110">
        <v>4.5914690956276223</v>
      </c>
      <c r="C41" s="110">
        <v>4.4685502186622159</v>
      </c>
      <c r="D41" s="110">
        <v>4.4136485290889329</v>
      </c>
      <c r="E41" s="110">
        <v>4.3741399344358234</v>
      </c>
      <c r="F41" s="110">
        <v>4.3172960636178503</v>
      </c>
      <c r="G41" s="110">
        <v>4.156055911413171</v>
      </c>
      <c r="H41" s="110">
        <v>4.0202315465896143</v>
      </c>
      <c r="I41" s="110">
        <v>4.0335578674618482</v>
      </c>
      <c r="J41" s="110">
        <v>3.8674267556544137</v>
      </c>
      <c r="K41" s="110">
        <v>3.8221787548375632</v>
      </c>
      <c r="L41" s="110">
        <v>3.7189595011464642</v>
      </c>
      <c r="M41" s="110">
        <v>3.7564504088278508</v>
      </c>
      <c r="N41" s="110">
        <v>3.7675349933744653</v>
      </c>
      <c r="O41" s="110">
        <v>3.5752858500273788</v>
      </c>
      <c r="P41" s="110">
        <v>3.6588960853686747</v>
      </c>
      <c r="Q41" s="110">
        <v>3.6943629731023493</v>
      </c>
      <c r="R41" s="110">
        <v>3.6693105568414492</v>
      </c>
      <c r="S41" s="110">
        <v>3.6112084844626304</v>
      </c>
      <c r="T41" s="110">
        <v>3.5660209713044035</v>
      </c>
      <c r="U41" s="110">
        <v>3.4817997987736464</v>
      </c>
      <c r="V41" s="110">
        <v>3.5908402489784179</v>
      </c>
      <c r="W41" s="110">
        <v>3.5454477338219479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231.92701381711302</v>
      </c>
      <c r="C43" s="118">
        <f t="shared" si="14"/>
        <v>242.43163285795808</v>
      </c>
      <c r="D43" s="118">
        <f t="shared" si="14"/>
        <v>234.30940576523773</v>
      </c>
      <c r="E43" s="118">
        <f t="shared" si="14"/>
        <v>239.01763592112889</v>
      </c>
      <c r="F43" s="118">
        <f t="shared" si="14"/>
        <v>240.80584493320896</v>
      </c>
      <c r="G43" s="118">
        <f t="shared" si="14"/>
        <v>247.8771924116223</v>
      </c>
      <c r="H43" s="118">
        <f t="shared" si="14"/>
        <v>238.25035893692655</v>
      </c>
      <c r="I43" s="118">
        <f t="shared" si="14"/>
        <v>226.84842734290316</v>
      </c>
      <c r="J43" s="118">
        <f t="shared" si="14"/>
        <v>237.13093894457447</v>
      </c>
      <c r="K43" s="118">
        <f t="shared" si="14"/>
        <v>218.82380255356452</v>
      </c>
      <c r="L43" s="118">
        <f t="shared" si="14"/>
        <v>224.57917455324556</v>
      </c>
      <c r="M43" s="118">
        <f t="shared" si="14"/>
        <v>201.32173561262096</v>
      </c>
      <c r="N43" s="118">
        <f t="shared" si="14"/>
        <v>182.91953855869323</v>
      </c>
      <c r="O43" s="118">
        <f t="shared" si="14"/>
        <v>174.17428985047744</v>
      </c>
      <c r="P43" s="118">
        <f t="shared" si="14"/>
        <v>153.90917333019382</v>
      </c>
      <c r="Q43" s="118">
        <f t="shared" si="14"/>
        <v>165.71015970849703</v>
      </c>
      <c r="R43" s="118">
        <f t="shared" ref="R43:V43" si="15">R44+R47+R49+R58</f>
        <v>169.42451141465807</v>
      </c>
      <c r="S43" s="118">
        <f t="shared" si="15"/>
        <v>157.8615227753443</v>
      </c>
      <c r="T43" s="118">
        <f t="shared" si="15"/>
        <v>159.21897545528819</v>
      </c>
      <c r="U43" s="118">
        <f t="shared" si="15"/>
        <v>152.27093018722755</v>
      </c>
      <c r="V43" s="118">
        <f t="shared" si="15"/>
        <v>164.73514617254565</v>
      </c>
      <c r="W43" s="118">
        <f t="shared" ref="W43" si="16">W44+W47+W49+W58</f>
        <v>148.94716460194482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191.94702001889033</v>
      </c>
      <c r="C44" s="123">
        <f t="shared" si="17"/>
        <v>203.4070750287589</v>
      </c>
      <c r="D44" s="123">
        <f t="shared" si="17"/>
        <v>195.7741425154845</v>
      </c>
      <c r="E44" s="123">
        <f t="shared" si="17"/>
        <v>202.57545505084246</v>
      </c>
      <c r="F44" s="123">
        <f t="shared" si="17"/>
        <v>204.38565346599503</v>
      </c>
      <c r="G44" s="123">
        <f t="shared" si="17"/>
        <v>213.00401606876696</v>
      </c>
      <c r="H44" s="123">
        <f t="shared" si="17"/>
        <v>204.95407063542149</v>
      </c>
      <c r="I44" s="123">
        <f t="shared" si="17"/>
        <v>193.21445541139423</v>
      </c>
      <c r="J44" s="123">
        <f t="shared" si="17"/>
        <v>202.82718484047857</v>
      </c>
      <c r="K44" s="123">
        <f t="shared" si="17"/>
        <v>184.23069768129426</v>
      </c>
      <c r="L44" s="123">
        <f t="shared" si="17"/>
        <v>190.70955127017533</v>
      </c>
      <c r="M44" s="123">
        <f t="shared" si="17"/>
        <v>165.61290974554211</v>
      </c>
      <c r="N44" s="123">
        <f t="shared" si="17"/>
        <v>146.68190838153657</v>
      </c>
      <c r="O44" s="123">
        <f t="shared" si="17"/>
        <v>139.7034856659418</v>
      </c>
      <c r="P44" s="123">
        <f t="shared" si="17"/>
        <v>120.6805386106717</v>
      </c>
      <c r="Q44" s="123">
        <f t="shared" si="17"/>
        <v>131.73871033927182</v>
      </c>
      <c r="R44" s="123">
        <f t="shared" ref="R44:V44" si="18">SUM(R45:R46)</f>
        <v>134.73113297251282</v>
      </c>
      <c r="S44" s="123">
        <f t="shared" si="18"/>
        <v>123.46015918515238</v>
      </c>
      <c r="T44" s="123">
        <f t="shared" si="18"/>
        <v>125.99496824079841</v>
      </c>
      <c r="U44" s="123">
        <f t="shared" si="18"/>
        <v>119.89273283071417</v>
      </c>
      <c r="V44" s="123">
        <f t="shared" si="18"/>
        <v>130.56197512651792</v>
      </c>
      <c r="W44" s="123">
        <f t="shared" ref="W44" si="19">SUM(W45:W46)</f>
        <v>117.91552816684577</v>
      </c>
      <c r="DA44" s="130" t="s">
        <v>2786</v>
      </c>
    </row>
    <row r="45" spans="1:105" ht="12" customHeight="1" x14ac:dyDescent="0.25">
      <c r="A45" s="97" t="s">
        <v>216</v>
      </c>
      <c r="B45" s="99">
        <v>189.85812720833292</v>
      </c>
      <c r="C45" s="99">
        <v>201.23369880571366</v>
      </c>
      <c r="D45" s="99">
        <v>193.69260250139297</v>
      </c>
      <c r="E45" s="99">
        <v>200.44789072413883</v>
      </c>
      <c r="F45" s="99">
        <v>202.25297595197023</v>
      </c>
      <c r="G45" s="99">
        <v>210.78634173890816</v>
      </c>
      <c r="H45" s="99">
        <v>202.82957416846781</v>
      </c>
      <c r="I45" s="99">
        <v>191.19806193193057</v>
      </c>
      <c r="J45" s="99">
        <v>200.67156557423002</v>
      </c>
      <c r="K45" s="99">
        <v>182.24592669216977</v>
      </c>
      <c r="L45" s="99">
        <v>188.64484171122371</v>
      </c>
      <c r="M45" s="99">
        <v>163.83541710514089</v>
      </c>
      <c r="N45" s="99">
        <v>145.08809717946554</v>
      </c>
      <c r="O45" s="99">
        <v>138.18710923268975</v>
      </c>
      <c r="P45" s="99">
        <v>119.38317767647219</v>
      </c>
      <c r="Q45" s="99">
        <v>130.28933649073915</v>
      </c>
      <c r="R45" s="99">
        <v>133.22766885186766</v>
      </c>
      <c r="S45" s="99">
        <v>122.04905867544936</v>
      </c>
      <c r="T45" s="99">
        <v>124.50745499790456</v>
      </c>
      <c r="U45" s="99">
        <v>118.45056770693948</v>
      </c>
      <c r="V45" s="99">
        <v>128.95165847144008</v>
      </c>
      <c r="W45" s="99">
        <v>116.43223849337343</v>
      </c>
      <c r="DA45" s="63" t="s">
        <v>2787</v>
      </c>
    </row>
    <row r="46" spans="1:105" ht="12" customHeight="1" x14ac:dyDescent="0.25">
      <c r="A46" s="97" t="s">
        <v>53</v>
      </c>
      <c r="B46" s="99">
        <v>2.0888928105573972</v>
      </c>
      <c r="C46" s="99">
        <v>2.1733762230452434</v>
      </c>
      <c r="D46" s="99">
        <v>2.0815400140915301</v>
      </c>
      <c r="E46" s="99">
        <v>2.1275643267036473</v>
      </c>
      <c r="F46" s="99">
        <v>2.1326775140248087</v>
      </c>
      <c r="G46" s="99">
        <v>2.2176743298588031</v>
      </c>
      <c r="H46" s="99">
        <v>2.1244964669536706</v>
      </c>
      <c r="I46" s="99">
        <v>2.0163934794636651</v>
      </c>
      <c r="J46" s="99">
        <v>2.1556192662485443</v>
      </c>
      <c r="K46" s="99">
        <v>1.9847709891244787</v>
      </c>
      <c r="L46" s="99">
        <v>2.0647095589516278</v>
      </c>
      <c r="M46" s="99">
        <v>1.7774926404012257</v>
      </c>
      <c r="N46" s="99">
        <v>1.593811202071034</v>
      </c>
      <c r="O46" s="99">
        <v>1.5163764332520577</v>
      </c>
      <c r="P46" s="99">
        <v>1.2973609341995196</v>
      </c>
      <c r="Q46" s="99">
        <v>1.4493738485326724</v>
      </c>
      <c r="R46" s="99">
        <v>1.5034641206451644</v>
      </c>
      <c r="S46" s="99">
        <v>1.4111005097030225</v>
      </c>
      <c r="T46" s="99">
        <v>1.4875132428938562</v>
      </c>
      <c r="U46" s="99">
        <v>1.4421651237746862</v>
      </c>
      <c r="V46" s="99">
        <v>1.6103166550778432</v>
      </c>
      <c r="W46" s="99">
        <v>1.483289673472346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6.7621427619113045E-3</v>
      </c>
      <c r="C47" s="123">
        <f t="shared" si="20"/>
        <v>5.8779238735191305E-3</v>
      </c>
      <c r="D47" s="123">
        <f t="shared" si="20"/>
        <v>6.6049700295702065E-3</v>
      </c>
      <c r="E47" s="123">
        <f t="shared" si="20"/>
        <v>6.8838989663608284E-3</v>
      </c>
      <c r="F47" s="123">
        <f t="shared" si="20"/>
        <v>7.3090379427484219E-3</v>
      </c>
      <c r="G47" s="123">
        <f t="shared" si="20"/>
        <v>7.4071261208522284E-3</v>
      </c>
      <c r="H47" s="123">
        <f t="shared" si="20"/>
        <v>8.737347124856739E-3</v>
      </c>
      <c r="I47" s="123">
        <f t="shared" si="20"/>
        <v>9.6287319870511315E-3</v>
      </c>
      <c r="J47" s="123">
        <f t="shared" si="20"/>
        <v>1.0153120106865355E-2</v>
      </c>
      <c r="K47" s="123">
        <f t="shared" si="20"/>
        <v>1.0396948880830507E-2</v>
      </c>
      <c r="L47" s="123">
        <f t="shared" si="20"/>
        <v>1.1488243682476472E-2</v>
      </c>
      <c r="M47" s="123">
        <f t="shared" si="20"/>
        <v>1.1638268753227675E-2</v>
      </c>
      <c r="N47" s="123">
        <f t="shared" si="20"/>
        <v>1.2950732092839765E-2</v>
      </c>
      <c r="O47" s="123">
        <f t="shared" si="20"/>
        <v>1.1629495005942087E-2</v>
      </c>
      <c r="P47" s="123">
        <f t="shared" si="20"/>
        <v>1.1874141197537939E-2</v>
      </c>
      <c r="Q47" s="123">
        <f t="shared" si="20"/>
        <v>1.0382233524588811E-2</v>
      </c>
      <c r="R47" s="123">
        <f t="shared" si="20"/>
        <v>9.6941405717967406E-3</v>
      </c>
      <c r="S47" s="123">
        <f t="shared" si="20"/>
        <v>9.0928577194644578E-3</v>
      </c>
      <c r="T47" s="123">
        <f t="shared" si="20"/>
        <v>8.6999831658190318E-3</v>
      </c>
      <c r="U47" s="123">
        <f t="shared" si="20"/>
        <v>8.9798626009904865E-3</v>
      </c>
      <c r="V47" s="123">
        <f t="shared" si="20"/>
        <v>9.0763177498705758E-3</v>
      </c>
      <c r="W47" s="123">
        <f t="shared" si="20"/>
        <v>8.6870978873599784E-3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6.7621427619113045E-3</v>
      </c>
      <c r="C48" s="99">
        <f>RES_hhdet_fech!C48/RES_summary!C$19</f>
        <v>5.8779238735191305E-3</v>
      </c>
      <c r="D48" s="99">
        <f>RES_hhdet_fech!D48/RES_summary!D$19</f>
        <v>6.6049700295702065E-3</v>
      </c>
      <c r="E48" s="99">
        <f>RES_hhdet_fech!E48/RES_summary!E$19</f>
        <v>6.8838989663608284E-3</v>
      </c>
      <c r="F48" s="99">
        <f>RES_hhdet_fech!F48/RES_summary!F$19</f>
        <v>7.3090379427484219E-3</v>
      </c>
      <c r="G48" s="99">
        <f>RES_hhdet_fech!G48/RES_summary!G$19</f>
        <v>7.4071261208522284E-3</v>
      </c>
      <c r="H48" s="99">
        <f>RES_hhdet_fech!H48/RES_summary!H$19</f>
        <v>8.737347124856739E-3</v>
      </c>
      <c r="I48" s="99">
        <f>RES_hhdet_fech!I48/RES_summary!I$19</f>
        <v>9.6287319870511315E-3</v>
      </c>
      <c r="J48" s="99">
        <f>RES_hhdet_fech!J48/RES_summary!J$19</f>
        <v>1.0153120106865355E-2</v>
      </c>
      <c r="K48" s="99">
        <f>RES_hhdet_fech!K48/RES_summary!K$19</f>
        <v>1.0396948880830507E-2</v>
      </c>
      <c r="L48" s="99">
        <f>RES_hhdet_fech!L48/RES_summary!L$19</f>
        <v>1.1488243682476472E-2</v>
      </c>
      <c r="M48" s="99">
        <f>RES_hhdet_fech!M48/RES_summary!M$19</f>
        <v>1.1638268753227675E-2</v>
      </c>
      <c r="N48" s="99">
        <f>RES_hhdet_fech!N48/RES_summary!N$19</f>
        <v>1.2950732092839765E-2</v>
      </c>
      <c r="O48" s="99">
        <f>RES_hhdet_fech!O48/RES_summary!O$19</f>
        <v>1.1629495005942087E-2</v>
      </c>
      <c r="P48" s="99">
        <f>RES_hhdet_fech!P48/RES_summary!P$19</f>
        <v>1.1874141197537939E-2</v>
      </c>
      <c r="Q48" s="99">
        <f>RES_hhdet_fech!Q48/RES_summary!Q$19</f>
        <v>1.0382233524588811E-2</v>
      </c>
      <c r="R48" s="99">
        <f>RES_hhdet_fech!R48/RES_summary!R$19</f>
        <v>9.6941405717967406E-3</v>
      </c>
      <c r="S48" s="99">
        <f>RES_hhdet_fech!S48/RES_summary!S$19</f>
        <v>9.0928577194644578E-3</v>
      </c>
      <c r="T48" s="99">
        <f>RES_hhdet_fech!T48/RES_summary!T$19</f>
        <v>8.6999831658190318E-3</v>
      </c>
      <c r="U48" s="99">
        <f>RES_hhdet_fech!U48/RES_summary!U$19</f>
        <v>8.9798626009904865E-3</v>
      </c>
      <c r="V48" s="99">
        <f>RES_hhdet_fech!V48/RES_summary!V$19</f>
        <v>9.0763177498705758E-3</v>
      </c>
      <c r="W48" s="99">
        <f>RES_hhdet_fech!W48/RES_summary!W$19</f>
        <v>8.6870978873599784E-3</v>
      </c>
      <c r="DA48" s="63" t="s">
        <v>2790</v>
      </c>
    </row>
    <row r="49" spans="1:105" ht="12" customHeight="1" x14ac:dyDescent="0.25">
      <c r="A49" s="121" t="s">
        <v>55</v>
      </c>
      <c r="B49" s="123">
        <v>35.36429740908509</v>
      </c>
      <c r="C49" s="123">
        <v>34.540265150630113</v>
      </c>
      <c r="D49" s="123">
        <v>34.11214284024328</v>
      </c>
      <c r="E49" s="123">
        <v>32.060966479766854</v>
      </c>
      <c r="F49" s="123">
        <v>32.093991866272347</v>
      </c>
      <c r="G49" s="123">
        <v>30.700600252655111</v>
      </c>
      <c r="H49" s="123">
        <v>29.252186868810522</v>
      </c>
      <c r="I49" s="123">
        <v>29.575828746779148</v>
      </c>
      <c r="J49" s="123">
        <v>30.414841873964811</v>
      </c>
      <c r="K49" s="123">
        <v>30.753830570594989</v>
      </c>
      <c r="L49" s="123">
        <v>30.128357932839098</v>
      </c>
      <c r="M49" s="123">
        <v>31.924071259649651</v>
      </c>
      <c r="N49" s="123">
        <v>32.431554870296146</v>
      </c>
      <c r="O49" s="123">
        <v>30.848121147309961</v>
      </c>
      <c r="P49" s="123">
        <v>29.528679361040581</v>
      </c>
      <c r="Q49" s="123">
        <v>30.252782046149026</v>
      </c>
      <c r="R49" s="123">
        <v>30.992575979861527</v>
      </c>
      <c r="S49" s="123">
        <v>30.76865476763421</v>
      </c>
      <c r="T49" s="123">
        <v>29.632895581730853</v>
      </c>
      <c r="U49" s="123">
        <v>28.869806259507854</v>
      </c>
      <c r="V49" s="123">
        <v>30.547371391730305</v>
      </c>
      <c r="W49" s="123">
        <v>27.460981460735255</v>
      </c>
      <c r="DA49" s="130" t="s">
        <v>2791</v>
      </c>
    </row>
    <row r="50" spans="1:105" ht="12" customHeight="1" x14ac:dyDescent="0.25">
      <c r="A50" s="97" t="s">
        <v>138</v>
      </c>
      <c r="B50" s="99">
        <v>36.281888802277045</v>
      </c>
      <c r="C50" s="99">
        <v>35.450744372789515</v>
      </c>
      <c r="D50" s="99">
        <v>35.104827873103517</v>
      </c>
      <c r="E50" s="99">
        <v>32.97271022460216</v>
      </c>
      <c r="F50" s="99">
        <v>32.963074756755312</v>
      </c>
      <c r="G50" s="99">
        <v>31.596087304610815</v>
      </c>
      <c r="H50" s="99">
        <v>29.971508573658998</v>
      </c>
      <c r="I50" s="99">
        <v>30.389513695102547</v>
      </c>
      <c r="J50" s="99">
        <v>31.24473616184731</v>
      </c>
      <c r="K50" s="99">
        <v>31.664941471358667</v>
      </c>
      <c r="L50" s="99">
        <v>30.844541452582991</v>
      </c>
      <c r="M50" s="99">
        <v>32.62027869805371</v>
      </c>
      <c r="N50" s="99">
        <v>32.926233654866593</v>
      </c>
      <c r="O50" s="99">
        <v>31.118864502741395</v>
      </c>
      <c r="P50" s="99">
        <v>29.698470260085131</v>
      </c>
      <c r="Q50" s="99">
        <v>30.444464792244084</v>
      </c>
      <c r="R50" s="99">
        <v>31.211236204715295</v>
      </c>
      <c r="S50" s="99">
        <v>30.983219636154818</v>
      </c>
      <c r="T50" s="99">
        <v>29.795292169816712</v>
      </c>
      <c r="U50" s="99">
        <v>29.009270924078802</v>
      </c>
      <c r="V50" s="99">
        <v>30.67865739805249</v>
      </c>
      <c r="W50" s="99">
        <v>27.523156871939744</v>
      </c>
      <c r="DA50" s="63" t="s">
        <v>2792</v>
      </c>
    </row>
    <row r="51" spans="1:105" ht="12" customHeight="1" x14ac:dyDescent="0.25">
      <c r="A51" s="97" t="s">
        <v>137</v>
      </c>
      <c r="B51" s="99">
        <v>32.411316921179193</v>
      </c>
      <c r="C51" s="99">
        <v>31.676042618803802</v>
      </c>
      <c r="D51" s="99">
        <v>31.050277842447215</v>
      </c>
      <c r="E51" s="99">
        <v>29.090037783047784</v>
      </c>
      <c r="F51" s="99">
        <v>29.047418904319358</v>
      </c>
      <c r="G51" s="99">
        <v>27.70076239892084</v>
      </c>
      <c r="H51" s="99">
        <v>26.367224471376908</v>
      </c>
      <c r="I51" s="99">
        <v>26.56195616738739</v>
      </c>
      <c r="J51" s="99">
        <v>27.196178795408994</v>
      </c>
      <c r="K51" s="99">
        <v>27.595162643599014</v>
      </c>
      <c r="L51" s="99">
        <v>26.974802773525173</v>
      </c>
      <c r="M51" s="99">
        <v>28.682045652189707</v>
      </c>
      <c r="N51" s="99">
        <v>29.15066242296281</v>
      </c>
      <c r="O51" s="99">
        <v>27.802512631163037</v>
      </c>
      <c r="P51" s="99">
        <v>26.630094424871032</v>
      </c>
      <c r="Q51" s="99">
        <v>27.157261306444909</v>
      </c>
      <c r="R51" s="99">
        <v>27.994138620804332</v>
      </c>
      <c r="S51" s="99">
        <v>28.187861519496074</v>
      </c>
      <c r="T51" s="99">
        <v>27.509685676678757</v>
      </c>
      <c r="U51" s="99">
        <v>27.04954704017506</v>
      </c>
      <c r="V51" s="99">
        <v>28.847330146731991</v>
      </c>
      <c r="W51" s="99">
        <v>26.324548704242353</v>
      </c>
      <c r="DA51" s="63" t="s">
        <v>2793</v>
      </c>
    </row>
    <row r="52" spans="1:105" ht="12" customHeight="1" x14ac:dyDescent="0.25">
      <c r="A52" s="100" t="s">
        <v>216</v>
      </c>
      <c r="B52" s="102">
        <v>28.308509455941323</v>
      </c>
      <c r="C52" s="102">
        <v>27.667577804595659</v>
      </c>
      <c r="D52" s="102">
        <v>26.992894512355409</v>
      </c>
      <c r="E52" s="102">
        <v>25.270585254642967</v>
      </c>
      <c r="F52" s="102">
        <v>25.23271044692456</v>
      </c>
      <c r="G52" s="102">
        <v>24.002313776387162</v>
      </c>
      <c r="H52" s="102">
        <v>22.941816463853193</v>
      </c>
      <c r="I52" s="102">
        <v>23.038746811826698</v>
      </c>
      <c r="J52" s="102">
        <v>23.455881301472132</v>
      </c>
      <c r="K52" s="102">
        <v>23.763662690146788</v>
      </c>
      <c r="L52" s="102">
        <v>23.249422026970176</v>
      </c>
      <c r="M52" s="102">
        <v>24.771069037191385</v>
      </c>
      <c r="N52" s="102">
        <v>25.121214379115667</v>
      </c>
      <c r="O52" s="102">
        <v>23.929826830723872</v>
      </c>
      <c r="P52" s="102">
        <v>22.88508731530532</v>
      </c>
      <c r="Q52" s="102">
        <v>23.205320990272455</v>
      </c>
      <c r="R52" s="102">
        <v>23.769678195730826</v>
      </c>
      <c r="S52" s="102">
        <v>23.813221381216096</v>
      </c>
      <c r="T52" s="102">
        <v>23.081694555659894</v>
      </c>
      <c r="U52" s="102">
        <v>22.562899369223555</v>
      </c>
      <c r="V52" s="102">
        <v>24.124123622214416</v>
      </c>
      <c r="W52" s="102">
        <v>22.004403245503184</v>
      </c>
      <c r="DA52" s="131" t="s">
        <v>2794</v>
      </c>
    </row>
    <row r="53" spans="1:105" ht="12" customHeight="1" x14ac:dyDescent="0.25">
      <c r="A53" s="103" t="s">
        <v>52</v>
      </c>
      <c r="B53" s="105">
        <v>4.1028074652378725</v>
      </c>
      <c r="C53" s="105">
        <v>4.0084648142081383</v>
      </c>
      <c r="D53" s="105">
        <v>4.0573833300918025</v>
      </c>
      <c r="E53" s="105">
        <v>3.819452528404816</v>
      </c>
      <c r="F53" s="105">
        <v>3.8147084573948002</v>
      </c>
      <c r="G53" s="105">
        <v>3.6984486225336779</v>
      </c>
      <c r="H53" s="105">
        <v>3.4254080075237123</v>
      </c>
      <c r="I53" s="105">
        <v>3.5232093555606885</v>
      </c>
      <c r="J53" s="105">
        <v>3.7402974939368643</v>
      </c>
      <c r="K53" s="105">
        <v>3.8314999534522247</v>
      </c>
      <c r="L53" s="105">
        <v>3.7253807465549929</v>
      </c>
      <c r="M53" s="105">
        <v>3.9109766149983236</v>
      </c>
      <c r="N53" s="105">
        <v>4.0294480438471432</v>
      </c>
      <c r="O53" s="105">
        <v>3.8726858004391649</v>
      </c>
      <c r="P53" s="105">
        <v>3.7450071095657127</v>
      </c>
      <c r="Q53" s="105">
        <v>3.9519403161724567</v>
      </c>
      <c r="R53" s="105">
        <v>4.2244604250735085</v>
      </c>
      <c r="S53" s="105">
        <v>4.3746401382799771</v>
      </c>
      <c r="T53" s="105">
        <v>4.4279911210188638</v>
      </c>
      <c r="U53" s="105">
        <v>4.4866476709514966</v>
      </c>
      <c r="V53" s="105">
        <v>4.7232065245175656</v>
      </c>
      <c r="W53" s="105">
        <v>4.3201454587391765</v>
      </c>
      <c r="DA53" s="132" t="s">
        <v>2795</v>
      </c>
    </row>
    <row r="54" spans="1:105" ht="12" customHeight="1" x14ac:dyDescent="0.25">
      <c r="A54" s="106" t="s">
        <v>122</v>
      </c>
      <c r="B54" s="102">
        <v>29.406938989217892</v>
      </c>
      <c r="C54" s="102">
        <v>28.477780083958098</v>
      </c>
      <c r="D54" s="102">
        <v>27.408570406527662</v>
      </c>
      <c r="E54" s="102">
        <v>25.833019083416914</v>
      </c>
      <c r="F54" s="102">
        <v>26.202081962679209</v>
      </c>
      <c r="G54" s="102">
        <v>24.523001157596791</v>
      </c>
      <c r="H54" s="102">
        <v>24.39563544846294</v>
      </c>
      <c r="I54" s="102">
        <v>24.181531456834051</v>
      </c>
      <c r="J54" s="102">
        <v>25.195805794929203</v>
      </c>
      <c r="K54" s="102">
        <v>25.032420088723399</v>
      </c>
      <c r="L54" s="102">
        <v>25.525020258500085</v>
      </c>
      <c r="M54" s="102">
        <v>26.257059608839842</v>
      </c>
      <c r="N54" s="102">
        <v>26.351521082025908</v>
      </c>
      <c r="O54" s="102">
        <v>25.965572163678576</v>
      </c>
      <c r="P54" s="102">
        <v>25.927471658184047</v>
      </c>
      <c r="Q54" s="102">
        <v>26.016380476377481</v>
      </c>
      <c r="R54" s="102">
        <v>25.279132839155579</v>
      </c>
      <c r="S54" s="102">
        <v>24.331773622212161</v>
      </c>
      <c r="T54" s="102">
        <v>25.00622821413571</v>
      </c>
      <c r="U54" s="102">
        <v>24.878457175767817</v>
      </c>
      <c r="V54" s="102">
        <v>26.325186107977711</v>
      </c>
      <c r="W54" s="102">
        <v>25.879127907659289</v>
      </c>
      <c r="DA54" s="131" t="s">
        <v>2796</v>
      </c>
    </row>
    <row r="55" spans="1:105" ht="12" customHeight="1" x14ac:dyDescent="0.25">
      <c r="A55" s="107" t="s">
        <v>121</v>
      </c>
      <c r="B55" s="105">
        <v>27.078400205133416</v>
      </c>
      <c r="C55" s="105">
        <v>26.232447545279825</v>
      </c>
      <c r="D55" s="105">
        <v>25.062337212057184</v>
      </c>
      <c r="E55" s="105">
        <v>23.617575138985455</v>
      </c>
      <c r="F55" s="105">
        <v>24.010974149912219</v>
      </c>
      <c r="G55" s="105">
        <v>22.489976168540061</v>
      </c>
      <c r="H55" s="105">
        <v>22.526872941253167</v>
      </c>
      <c r="I55" s="105">
        <v>22.262909897134136</v>
      </c>
      <c r="J55" s="105">
        <v>23.055071325227338</v>
      </c>
      <c r="K55" s="105">
        <v>22.876897779534726</v>
      </c>
      <c r="L55" s="105">
        <v>23.349948850447522</v>
      </c>
      <c r="M55" s="105">
        <v>24.110093920859821</v>
      </c>
      <c r="N55" s="105">
        <v>24.314070016116158</v>
      </c>
      <c r="O55" s="105">
        <v>24.101172675793851</v>
      </c>
      <c r="P55" s="105">
        <v>24.039993224697547</v>
      </c>
      <c r="Q55" s="105">
        <v>23.791795688495558</v>
      </c>
      <c r="R55" s="105">
        <v>23.608256512869293</v>
      </c>
      <c r="S55" s="105">
        <v>23.374898942756261</v>
      </c>
      <c r="T55" s="105">
        <v>23.793139911074704</v>
      </c>
      <c r="U55" s="105">
        <v>23.686268921498776</v>
      </c>
      <c r="V55" s="105">
        <v>25.124293726739094</v>
      </c>
      <c r="W55" s="105">
        <v>24.762488320547181</v>
      </c>
      <c r="DA55" s="132" t="s">
        <v>2797</v>
      </c>
    </row>
    <row r="56" spans="1:105" ht="12" customHeight="1" x14ac:dyDescent="0.25">
      <c r="A56" s="108" t="s">
        <v>53</v>
      </c>
      <c r="B56" s="99">
        <v>22.944422270489092</v>
      </c>
      <c r="C56" s="99">
        <v>22.221734302546146</v>
      </c>
      <c r="D56" s="99">
        <v>21.108657092460579</v>
      </c>
      <c r="E56" s="99">
        <v>19.875069996749421</v>
      </c>
      <c r="F56" s="99">
        <v>20.207305000674211</v>
      </c>
      <c r="G56" s="99">
        <v>18.882040654805365</v>
      </c>
      <c r="H56" s="99">
        <v>19.011130553341591</v>
      </c>
      <c r="I56" s="99">
        <v>18.737085189093285</v>
      </c>
      <c r="J56" s="99">
        <v>19.288977212835658</v>
      </c>
      <c r="K56" s="99">
        <v>19.119628797043209</v>
      </c>
      <c r="L56" s="99">
        <v>19.54932171760904</v>
      </c>
      <c r="M56" s="99">
        <v>20.248612319627462</v>
      </c>
      <c r="N56" s="99">
        <v>20.375891057087969</v>
      </c>
      <c r="O56" s="99">
        <v>20.179752954345808</v>
      </c>
      <c r="P56" s="99">
        <v>20.115723033406436</v>
      </c>
      <c r="Q56" s="99">
        <v>19.820176936739685</v>
      </c>
      <c r="R56" s="99">
        <v>19.491998725960187</v>
      </c>
      <c r="S56" s="99">
        <v>19.149979946253676</v>
      </c>
      <c r="T56" s="99">
        <v>19.380502939189867</v>
      </c>
      <c r="U56" s="99">
        <v>19.243697738779652</v>
      </c>
      <c r="V56" s="99">
        <v>20.590392661334423</v>
      </c>
      <c r="W56" s="99">
        <v>20.328781725050796</v>
      </c>
      <c r="DA56" s="63" t="s">
        <v>2798</v>
      </c>
    </row>
    <row r="57" spans="1:105" ht="12" customHeight="1" x14ac:dyDescent="0.25">
      <c r="A57" s="108" t="s">
        <v>52</v>
      </c>
      <c r="B57" s="99">
        <v>4.1339779346443279</v>
      </c>
      <c r="C57" s="99">
        <v>4.0107132427336829</v>
      </c>
      <c r="D57" s="99">
        <v>3.9536801195966063</v>
      </c>
      <c r="E57" s="99">
        <v>3.7425051422360336</v>
      </c>
      <c r="F57" s="99">
        <v>3.8036691492380079</v>
      </c>
      <c r="G57" s="99">
        <v>3.6079355137346933</v>
      </c>
      <c r="H57" s="99">
        <v>3.515742387911585</v>
      </c>
      <c r="I57" s="99">
        <v>3.525824708040854</v>
      </c>
      <c r="J57" s="99">
        <v>3.7660941123916802</v>
      </c>
      <c r="K57" s="99">
        <v>3.7572689824915142</v>
      </c>
      <c r="L57" s="99">
        <v>3.8006271328384864</v>
      </c>
      <c r="M57" s="99">
        <v>3.8614816012323594</v>
      </c>
      <c r="N57" s="99">
        <v>3.9381789590281899</v>
      </c>
      <c r="O57" s="99">
        <v>3.9214197214480415</v>
      </c>
      <c r="P57" s="99">
        <v>3.9242701912911162</v>
      </c>
      <c r="Q57" s="99">
        <v>3.971618751755873</v>
      </c>
      <c r="R57" s="99">
        <v>4.1162577869091033</v>
      </c>
      <c r="S57" s="99">
        <v>4.2249189965025877</v>
      </c>
      <c r="T57" s="99">
        <v>4.4126369718848393</v>
      </c>
      <c r="U57" s="99">
        <v>4.442571182719119</v>
      </c>
      <c r="V57" s="99">
        <v>4.5339010654046685</v>
      </c>
      <c r="W57" s="99">
        <v>4.4337065954963917</v>
      </c>
      <c r="DA57" s="63" t="s">
        <v>2799</v>
      </c>
    </row>
    <row r="58" spans="1:105" ht="12" customHeight="1" x14ac:dyDescent="0.25">
      <c r="A58" s="121" t="s">
        <v>54</v>
      </c>
      <c r="B58" s="123">
        <v>4.6089342463756919</v>
      </c>
      <c r="C58" s="123">
        <v>4.4784147546955317</v>
      </c>
      <c r="D58" s="123">
        <v>4.4165154394803814</v>
      </c>
      <c r="E58" s="123">
        <v>4.3743304915532351</v>
      </c>
      <c r="F58" s="123">
        <v>4.3188905629988392</v>
      </c>
      <c r="G58" s="123">
        <v>4.1651689640793954</v>
      </c>
      <c r="H58" s="123">
        <v>4.0353640855696797</v>
      </c>
      <c r="I58" s="123">
        <v>4.0485144527427641</v>
      </c>
      <c r="J58" s="123">
        <v>3.8787591100242169</v>
      </c>
      <c r="K58" s="123">
        <v>3.8288773527944282</v>
      </c>
      <c r="L58" s="123">
        <v>3.7297771065486951</v>
      </c>
      <c r="M58" s="123">
        <v>3.7731163386759805</v>
      </c>
      <c r="N58" s="123">
        <v>3.7931245747676967</v>
      </c>
      <c r="O58" s="123">
        <v>3.6110535422197314</v>
      </c>
      <c r="P58" s="123">
        <v>3.6880812172840058</v>
      </c>
      <c r="Q58" s="123">
        <v>3.7082850895515809</v>
      </c>
      <c r="R58" s="123">
        <v>3.6911083217119196</v>
      </c>
      <c r="S58" s="123">
        <v>3.6236159648382387</v>
      </c>
      <c r="T58" s="123">
        <v>3.5824116495930864</v>
      </c>
      <c r="U58" s="123">
        <v>3.4994112344045289</v>
      </c>
      <c r="V58" s="123">
        <v>3.6167233365475568</v>
      </c>
      <c r="W58" s="123">
        <v>3.5619678764764147</v>
      </c>
      <c r="DA58" s="130" t="s">
        <v>2800</v>
      </c>
    </row>
    <row r="59" spans="1:105" ht="12" customHeight="1" x14ac:dyDescent="0.25">
      <c r="A59" s="97" t="s">
        <v>50</v>
      </c>
      <c r="B59" s="99">
        <v>5.7718877089075091</v>
      </c>
      <c r="C59" s="99">
        <v>5.6372380395307795</v>
      </c>
      <c r="D59" s="99">
        <v>5.5609912406697486</v>
      </c>
      <c r="E59" s="99">
        <v>5.5251192486093048</v>
      </c>
      <c r="F59" s="99">
        <v>5.3452054543203973</v>
      </c>
      <c r="G59" s="99">
        <v>5.3341808836626612</v>
      </c>
      <c r="H59" s="99">
        <v>5.1365115477852656</v>
      </c>
      <c r="I59" s="99">
        <v>5.1315761319766144</v>
      </c>
      <c r="J59" s="99">
        <v>4.981322016196077</v>
      </c>
      <c r="K59" s="99">
        <v>4.7659513976710839</v>
      </c>
      <c r="L59" s="99">
        <v>4.8074995965312315</v>
      </c>
      <c r="M59" s="99">
        <v>4.8153424118429484</v>
      </c>
      <c r="N59" s="99">
        <v>4.7930763091703197</v>
      </c>
      <c r="O59" s="99">
        <v>4.8234439470839368</v>
      </c>
      <c r="P59" s="99">
        <v>4.5962962995071264</v>
      </c>
      <c r="Q59" s="99">
        <v>4.3067355961512108</v>
      </c>
      <c r="R59" s="99">
        <v>5.033519465143546</v>
      </c>
      <c r="S59" s="99">
        <v>4.9068111127679614</v>
      </c>
      <c r="T59" s="99">
        <v>5.1145311874627133</v>
      </c>
      <c r="U59" s="99">
        <v>4.8550182885133424</v>
      </c>
      <c r="V59" s="99">
        <v>5.3462634409894738</v>
      </c>
      <c r="W59" s="99">
        <v>4.6406429182407356</v>
      </c>
      <c r="DA59" s="63" t="s">
        <v>2801</v>
      </c>
    </row>
    <row r="60" spans="1:105" ht="12" customHeight="1" x14ac:dyDescent="0.25">
      <c r="A60" s="109" t="s">
        <v>120</v>
      </c>
      <c r="B60" s="110">
        <v>4.5914690956276232</v>
      </c>
      <c r="C60" s="110">
        <v>4.4613591740252172</v>
      </c>
      <c r="D60" s="110">
        <v>4.399875964302403</v>
      </c>
      <c r="E60" s="110">
        <v>4.3576568734426262</v>
      </c>
      <c r="F60" s="110">
        <v>4.3039022914041754</v>
      </c>
      <c r="G60" s="110">
        <v>4.1480879688948677</v>
      </c>
      <c r="H60" s="110">
        <v>4.0191244757647029</v>
      </c>
      <c r="I60" s="110">
        <v>4.0328240597101397</v>
      </c>
      <c r="J60" s="110">
        <v>3.8631575790383139</v>
      </c>
      <c r="K60" s="110">
        <v>3.8159756129852993</v>
      </c>
      <c r="L60" s="110">
        <v>3.7146299014649764</v>
      </c>
      <c r="M60" s="110">
        <v>3.7580651960143769</v>
      </c>
      <c r="N60" s="110">
        <v>3.7783480019275433</v>
      </c>
      <c r="O60" s="110">
        <v>3.5927120005832927</v>
      </c>
      <c r="P60" s="110">
        <v>3.6740393955837631</v>
      </c>
      <c r="Q60" s="110">
        <v>3.6984999561302248</v>
      </c>
      <c r="R60" s="110">
        <v>3.6661096655866117</v>
      </c>
      <c r="S60" s="110">
        <v>3.5981284942551071</v>
      </c>
      <c r="T60" s="110">
        <v>3.5524240390396611</v>
      </c>
      <c r="U60" s="110">
        <v>3.4732848862372312</v>
      </c>
      <c r="V60" s="110">
        <v>3.5846329376425548</v>
      </c>
      <c r="W60" s="110">
        <v>3.5423901106104614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209.04696974117394</v>
      </c>
      <c r="C62" s="118">
        <f t="shared" si="21"/>
        <v>221.06185687131875</v>
      </c>
      <c r="D62" s="118">
        <f t="shared" si="21"/>
        <v>203.03925637199626</v>
      </c>
      <c r="E62" s="118">
        <f t="shared" si="21"/>
        <v>212.66462323310924</v>
      </c>
      <c r="F62" s="118">
        <f t="shared" si="21"/>
        <v>220.99977163020282</v>
      </c>
      <c r="G62" s="118">
        <f t="shared" si="21"/>
        <v>213.75096014916127</v>
      </c>
      <c r="H62" s="118">
        <f t="shared" si="21"/>
        <v>213.35504265236511</v>
      </c>
      <c r="I62" s="118">
        <f t="shared" si="21"/>
        <v>194.36309190903782</v>
      </c>
      <c r="J62" s="118">
        <f t="shared" si="21"/>
        <v>208.67494138594168</v>
      </c>
      <c r="K62" s="118">
        <f t="shared" si="21"/>
        <v>191.04233193181955</v>
      </c>
      <c r="L62" s="118">
        <f t="shared" si="21"/>
        <v>203.41307988107422</v>
      </c>
      <c r="M62" s="118">
        <f t="shared" si="21"/>
        <v>159.40495065123491</v>
      </c>
      <c r="N62" s="118">
        <f t="shared" si="21"/>
        <v>159.04199187441739</v>
      </c>
      <c r="O62" s="118">
        <f t="shared" si="21"/>
        <v>155.28767861671142</v>
      </c>
      <c r="P62" s="118">
        <f t="shared" si="21"/>
        <v>135.37121488184172</v>
      </c>
      <c r="Q62" s="118">
        <f t="shared" si="21"/>
        <v>140.47350834471669</v>
      </c>
      <c r="R62" s="118">
        <f t="shared" ref="R62:V62" si="22">R63+R66+R68+R77</f>
        <v>141.77725568526168</v>
      </c>
      <c r="S62" s="118">
        <f t="shared" si="22"/>
        <v>136.42516280873372</v>
      </c>
      <c r="T62" s="118">
        <f t="shared" si="22"/>
        <v>144.85705645483645</v>
      </c>
      <c r="U62" s="118">
        <f t="shared" si="22"/>
        <v>139.75881866270248</v>
      </c>
      <c r="V62" s="118">
        <f t="shared" si="22"/>
        <v>140.66339128613143</v>
      </c>
      <c r="W62" s="118">
        <f t="shared" ref="W62" si="23">W63+W66+W68+W77</f>
        <v>140.07266965171482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169.26313231697227</v>
      </c>
      <c r="C63" s="123">
        <f t="shared" si="24"/>
        <v>181.74181557161461</v>
      </c>
      <c r="D63" s="123">
        <f t="shared" si="24"/>
        <v>166.02457800081282</v>
      </c>
      <c r="E63" s="123">
        <f t="shared" si="24"/>
        <v>176.67028558223711</v>
      </c>
      <c r="F63" s="123">
        <f t="shared" si="24"/>
        <v>184.00906656899534</v>
      </c>
      <c r="G63" s="123">
        <f t="shared" si="24"/>
        <v>180.30559295169243</v>
      </c>
      <c r="H63" s="123">
        <f t="shared" si="24"/>
        <v>180.46334660733842</v>
      </c>
      <c r="I63" s="123">
        <f t="shared" si="24"/>
        <v>162.57502161604054</v>
      </c>
      <c r="J63" s="123">
        <f t="shared" si="24"/>
        <v>175.59127879768863</v>
      </c>
      <c r="K63" s="123">
        <f t="shared" si="24"/>
        <v>158.35554108008083</v>
      </c>
      <c r="L63" s="123">
        <f t="shared" si="24"/>
        <v>169.7239893353796</v>
      </c>
      <c r="M63" s="123">
        <f t="shared" si="24"/>
        <v>128.28237431197482</v>
      </c>
      <c r="N63" s="123">
        <f t="shared" si="24"/>
        <v>125.691597483862</v>
      </c>
      <c r="O63" s="123">
        <f t="shared" si="24"/>
        <v>122.76088440460052</v>
      </c>
      <c r="P63" s="123">
        <f t="shared" si="24"/>
        <v>104.28137761812836</v>
      </c>
      <c r="Q63" s="123">
        <f t="shared" si="24"/>
        <v>109.70140606468296</v>
      </c>
      <c r="R63" s="123">
        <f t="shared" ref="R63:V63" si="25">SUM(R64:R65)</f>
        <v>110.7592789577391</v>
      </c>
      <c r="S63" s="123">
        <f t="shared" si="25"/>
        <v>104.75830460027045</v>
      </c>
      <c r="T63" s="123">
        <f t="shared" si="25"/>
        <v>112.79384844455787</v>
      </c>
      <c r="U63" s="123">
        <f t="shared" si="25"/>
        <v>108.28497485798209</v>
      </c>
      <c r="V63" s="123">
        <f t="shared" si="25"/>
        <v>109.53284011470933</v>
      </c>
      <c r="W63" s="123">
        <f t="shared" ref="W63" si="26">SUM(W64:W65)</f>
        <v>109.21947645885528</v>
      </c>
      <c r="DA63" s="130" t="s">
        <v>2804</v>
      </c>
    </row>
    <row r="64" spans="1:105" ht="12" customHeight="1" x14ac:dyDescent="0.25">
      <c r="A64" s="97" t="s">
        <v>217</v>
      </c>
      <c r="B64" s="99">
        <v>167.20001324909325</v>
      </c>
      <c r="C64" s="99">
        <v>179.56478954524911</v>
      </c>
      <c r="D64" s="99">
        <v>164.03011922405221</v>
      </c>
      <c r="E64" s="99">
        <v>174.55400295284727</v>
      </c>
      <c r="F64" s="99">
        <v>181.79512386846901</v>
      </c>
      <c r="G64" s="99">
        <v>178.13511144915097</v>
      </c>
      <c r="H64" s="99">
        <v>178.28738724256161</v>
      </c>
      <c r="I64" s="99">
        <v>160.60164697491822</v>
      </c>
      <c r="J64" s="99">
        <v>173.41661298211972</v>
      </c>
      <c r="K64" s="99">
        <v>156.36820677696781</v>
      </c>
      <c r="L64" s="99">
        <v>167.56389708082838</v>
      </c>
      <c r="M64" s="99">
        <v>126.64979376129753</v>
      </c>
      <c r="N64" s="99">
        <v>124.0560825477768</v>
      </c>
      <c r="O64" s="99">
        <v>121.15665589025966</v>
      </c>
      <c r="P64" s="99">
        <v>102.93099549131672</v>
      </c>
      <c r="Q64" s="99">
        <v>108.26201560837816</v>
      </c>
      <c r="R64" s="99">
        <v>109.30383732833195</v>
      </c>
      <c r="S64" s="99">
        <v>103.36795985801257</v>
      </c>
      <c r="T64" s="99">
        <v>111.26464589809838</v>
      </c>
      <c r="U64" s="99">
        <v>106.79896861131247</v>
      </c>
      <c r="V64" s="99">
        <v>108.0086521438093</v>
      </c>
      <c r="W64" s="99">
        <v>107.6785160235514</v>
      </c>
      <c r="DA64" s="63" t="s">
        <v>2805</v>
      </c>
    </row>
    <row r="65" spans="1:105" ht="12" customHeight="1" x14ac:dyDescent="0.25">
      <c r="A65" s="97" t="s">
        <v>53</v>
      </c>
      <c r="B65" s="99">
        <v>2.0631190678790312</v>
      </c>
      <c r="C65" s="99">
        <v>2.1770260263655099</v>
      </c>
      <c r="D65" s="99">
        <v>1.9944587767606174</v>
      </c>
      <c r="E65" s="99">
        <v>2.1162826293898345</v>
      </c>
      <c r="F65" s="99">
        <v>2.213942700526335</v>
      </c>
      <c r="G65" s="99">
        <v>2.1704815025414592</v>
      </c>
      <c r="H65" s="99">
        <v>2.1759593647768152</v>
      </c>
      <c r="I65" s="99">
        <v>1.9733746411223287</v>
      </c>
      <c r="J65" s="99">
        <v>2.1746658155689111</v>
      </c>
      <c r="K65" s="99">
        <v>1.9873343031130297</v>
      </c>
      <c r="L65" s="99">
        <v>2.1600922545512171</v>
      </c>
      <c r="M65" s="99">
        <v>1.6325805506772957</v>
      </c>
      <c r="N65" s="99">
        <v>1.6355149360852062</v>
      </c>
      <c r="O65" s="99">
        <v>1.6042285143408572</v>
      </c>
      <c r="P65" s="99">
        <v>1.3503821268116329</v>
      </c>
      <c r="Q65" s="99">
        <v>1.4393904563047901</v>
      </c>
      <c r="R65" s="99">
        <v>1.4554416294071446</v>
      </c>
      <c r="S65" s="99">
        <v>1.3903447422578872</v>
      </c>
      <c r="T65" s="99">
        <v>1.5292025464594825</v>
      </c>
      <c r="U65" s="99">
        <v>1.4860062466696191</v>
      </c>
      <c r="V65" s="99">
        <v>1.5241879709000348</v>
      </c>
      <c r="W65" s="99">
        <v>1.5409604353038848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6.7627958034507879E-3</v>
      </c>
      <c r="C66" s="123">
        <f t="shared" si="27"/>
        <v>6.0345798869859421E-3</v>
      </c>
      <c r="D66" s="123">
        <f t="shared" si="27"/>
        <v>6.7018531523570972E-3</v>
      </c>
      <c r="E66" s="123">
        <f t="shared" si="27"/>
        <v>6.7890891161132959E-3</v>
      </c>
      <c r="F66" s="123">
        <f t="shared" si="27"/>
        <v>7.2968008106320814E-3</v>
      </c>
      <c r="G66" s="123">
        <f t="shared" si="27"/>
        <v>7.8465963941590708E-3</v>
      </c>
      <c r="H66" s="123">
        <f t="shared" si="27"/>
        <v>9.4301993874284767E-3</v>
      </c>
      <c r="I66" s="123">
        <f t="shared" si="27"/>
        <v>1.0296273407310205E-2</v>
      </c>
      <c r="J66" s="123">
        <f t="shared" si="27"/>
        <v>1.072263397150241E-2</v>
      </c>
      <c r="K66" s="123">
        <f t="shared" si="27"/>
        <v>1.0826435274835202E-2</v>
      </c>
      <c r="L66" s="123">
        <f t="shared" si="27"/>
        <v>1.1140331074647673E-2</v>
      </c>
      <c r="M66" s="123">
        <f t="shared" si="27"/>
        <v>1.0567564623992836E-2</v>
      </c>
      <c r="N66" s="123">
        <f t="shared" si="27"/>
        <v>1.1637052944997145E-2</v>
      </c>
      <c r="O66" s="123">
        <f t="shared" si="27"/>
        <v>1.0979681831606931E-2</v>
      </c>
      <c r="P66" s="123">
        <f t="shared" si="27"/>
        <v>1.2452503408083199E-2</v>
      </c>
      <c r="Q66" s="123">
        <f t="shared" si="27"/>
        <v>1.2556622559514988E-2</v>
      </c>
      <c r="R66" s="123">
        <f t="shared" si="27"/>
        <v>1.2521657708457184E-2</v>
      </c>
      <c r="S66" s="123">
        <f t="shared" si="27"/>
        <v>1.1662636636733389E-2</v>
      </c>
      <c r="T66" s="123">
        <f t="shared" si="27"/>
        <v>1.0745679261253518E-2</v>
      </c>
      <c r="U66" s="123">
        <f t="shared" si="27"/>
        <v>1.0184824259915728E-2</v>
      </c>
      <c r="V66" s="123">
        <f t="shared" si="27"/>
        <v>9.4942456793507615E-3</v>
      </c>
      <c r="W66" s="123">
        <f t="shared" si="27"/>
        <v>8.0063137296632735E-3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6.7627958034507879E-3</v>
      </c>
      <c r="C67" s="99">
        <f>RES_hhdet_fech!C67/RES_summary!C$19</f>
        <v>6.0345798869859421E-3</v>
      </c>
      <c r="D67" s="99">
        <f>RES_hhdet_fech!D67/RES_summary!D$19</f>
        <v>6.7018531523570972E-3</v>
      </c>
      <c r="E67" s="99">
        <f>RES_hhdet_fech!E67/RES_summary!E$19</f>
        <v>6.7890891161132959E-3</v>
      </c>
      <c r="F67" s="99">
        <f>RES_hhdet_fech!F67/RES_summary!F$19</f>
        <v>7.2968008106320814E-3</v>
      </c>
      <c r="G67" s="99">
        <f>RES_hhdet_fech!G67/RES_summary!G$19</f>
        <v>7.8465963941590708E-3</v>
      </c>
      <c r="H67" s="99">
        <f>RES_hhdet_fech!H67/RES_summary!H$19</f>
        <v>9.4301993874284767E-3</v>
      </c>
      <c r="I67" s="99">
        <f>RES_hhdet_fech!I67/RES_summary!I$19</f>
        <v>1.0296273407310205E-2</v>
      </c>
      <c r="J67" s="99">
        <f>RES_hhdet_fech!J67/RES_summary!J$19</f>
        <v>1.072263397150241E-2</v>
      </c>
      <c r="K67" s="99">
        <f>RES_hhdet_fech!K67/RES_summary!K$19</f>
        <v>1.0826435274835202E-2</v>
      </c>
      <c r="L67" s="99">
        <f>RES_hhdet_fech!L67/RES_summary!L$19</f>
        <v>1.1140331074647673E-2</v>
      </c>
      <c r="M67" s="99">
        <f>RES_hhdet_fech!M67/RES_summary!M$19</f>
        <v>1.0567564623992836E-2</v>
      </c>
      <c r="N67" s="99">
        <f>RES_hhdet_fech!N67/RES_summary!N$19</f>
        <v>1.1637052944997145E-2</v>
      </c>
      <c r="O67" s="99">
        <f>RES_hhdet_fech!O67/RES_summary!O$19</f>
        <v>1.0979681831606931E-2</v>
      </c>
      <c r="P67" s="99">
        <f>RES_hhdet_fech!P67/RES_summary!P$19</f>
        <v>1.2452503408083199E-2</v>
      </c>
      <c r="Q67" s="99">
        <f>RES_hhdet_fech!Q67/RES_summary!Q$19</f>
        <v>1.2556622559514988E-2</v>
      </c>
      <c r="R67" s="99">
        <f>RES_hhdet_fech!R67/RES_summary!R$19</f>
        <v>1.2521657708457184E-2</v>
      </c>
      <c r="S67" s="99">
        <f>RES_hhdet_fech!S67/RES_summary!S$19</f>
        <v>1.1662636636733389E-2</v>
      </c>
      <c r="T67" s="99">
        <f>RES_hhdet_fech!T67/RES_summary!T$19</f>
        <v>1.0745679261253518E-2</v>
      </c>
      <c r="U67" s="99">
        <f>RES_hhdet_fech!U67/RES_summary!U$19</f>
        <v>1.0184824259915728E-2</v>
      </c>
      <c r="V67" s="99">
        <f>RES_hhdet_fech!V67/RES_summary!V$19</f>
        <v>9.4942456793507615E-3</v>
      </c>
      <c r="W67" s="99">
        <f>RES_hhdet_fech!W67/RES_summary!W$19</f>
        <v>8.0063137296632735E-3</v>
      </c>
      <c r="DA67" s="63" t="s">
        <v>2808</v>
      </c>
    </row>
    <row r="68" spans="1:105" ht="12" customHeight="1" x14ac:dyDescent="0.25">
      <c r="A68" s="121" t="s">
        <v>55</v>
      </c>
      <c r="B68" s="123">
        <v>34.396568465759621</v>
      </c>
      <c r="C68" s="123">
        <v>33.948662287951805</v>
      </c>
      <c r="D68" s="123">
        <v>31.877786289943813</v>
      </c>
      <c r="E68" s="123">
        <v>30.751790631730017</v>
      </c>
      <c r="F68" s="123">
        <v>31.679444280306065</v>
      </c>
      <c r="G68" s="123">
        <v>28.508645392921128</v>
      </c>
      <c r="H68" s="123">
        <v>28.011924380643702</v>
      </c>
      <c r="I68" s="123">
        <v>27.010471652697703</v>
      </c>
      <c r="J68" s="123">
        <v>28.395159076169339</v>
      </c>
      <c r="K68" s="123">
        <v>28.163658696532011</v>
      </c>
      <c r="L68" s="123">
        <v>29.066333579851534</v>
      </c>
      <c r="M68" s="123">
        <v>26.5481485136422</v>
      </c>
      <c r="N68" s="123">
        <v>28.873959400523692</v>
      </c>
      <c r="O68" s="123">
        <v>28.13757321751617</v>
      </c>
      <c r="P68" s="123">
        <v>26.678429658490117</v>
      </c>
      <c r="Q68" s="123">
        <v>26.344098427496167</v>
      </c>
      <c r="R68" s="123">
        <v>26.597178772512155</v>
      </c>
      <c r="S68" s="123">
        <v>27.196621200364731</v>
      </c>
      <c r="T68" s="123">
        <v>27.583475267970986</v>
      </c>
      <c r="U68" s="123">
        <v>27.062417538266573</v>
      </c>
      <c r="V68" s="123">
        <v>26.676896194519777</v>
      </c>
      <c r="W68" s="123">
        <v>26.394812346890696</v>
      </c>
      <c r="DA68" s="130" t="s">
        <v>2809</v>
      </c>
    </row>
    <row r="69" spans="1:105" ht="12" customHeight="1" x14ac:dyDescent="0.25">
      <c r="A69" s="97" t="s">
        <v>134</v>
      </c>
      <c r="B69" s="99">
        <v>34.545151797950361</v>
      </c>
      <c r="C69" s="99">
        <v>34.105489224685968</v>
      </c>
      <c r="D69" s="99">
        <v>31.99904267550184</v>
      </c>
      <c r="E69" s="99">
        <v>30.878744294188191</v>
      </c>
      <c r="F69" s="99">
        <v>31.815391560260835</v>
      </c>
      <c r="G69" s="99">
        <v>28.605807763427357</v>
      </c>
      <c r="H69" s="99">
        <v>28.099918041989465</v>
      </c>
      <c r="I69" s="99">
        <v>27.083773361011794</v>
      </c>
      <c r="J69" s="99">
        <v>28.474133968456218</v>
      </c>
      <c r="K69" s="99">
        <v>28.193627128356674</v>
      </c>
      <c r="L69" s="99">
        <v>29.203534917964735</v>
      </c>
      <c r="M69" s="99">
        <v>26.621864741578356</v>
      </c>
      <c r="N69" s="99">
        <v>29.009295964189235</v>
      </c>
      <c r="O69" s="99">
        <v>28.260827520004032</v>
      </c>
      <c r="P69" s="99">
        <v>26.7674336439783</v>
      </c>
      <c r="Q69" s="99">
        <v>26.429933877217326</v>
      </c>
      <c r="R69" s="99">
        <v>26.680579869437825</v>
      </c>
      <c r="S69" s="99">
        <v>27.29012852468227</v>
      </c>
      <c r="T69" s="99">
        <v>27.682530395324473</v>
      </c>
      <c r="U69" s="99">
        <v>27.152525119017383</v>
      </c>
      <c r="V69" s="99">
        <v>26.716487950997717</v>
      </c>
      <c r="W69" s="99">
        <v>26.436308254554373</v>
      </c>
      <c r="DA69" s="63" t="s">
        <v>2810</v>
      </c>
    </row>
    <row r="70" spans="1:105" ht="12" customHeight="1" x14ac:dyDescent="0.25">
      <c r="A70" s="97" t="s">
        <v>133</v>
      </c>
      <c r="B70" s="99">
        <v>30.995334011183036</v>
      </c>
      <c r="C70" s="99">
        <v>30.492101804947129</v>
      </c>
      <c r="D70" s="99">
        <v>28.180148908241144</v>
      </c>
      <c r="E70" s="99">
        <v>26.868782777904979</v>
      </c>
      <c r="F70" s="99">
        <v>27.60770588572645</v>
      </c>
      <c r="G70" s="99">
        <v>24.666918467638538</v>
      </c>
      <c r="H70" s="99">
        <v>24.326342591056122</v>
      </c>
      <c r="I70" s="99">
        <v>23.228809380057925</v>
      </c>
      <c r="J70" s="99">
        <v>24.316778630397806</v>
      </c>
      <c r="K70" s="99">
        <v>24.172414822433641</v>
      </c>
      <c r="L70" s="99">
        <v>25.24309739888557</v>
      </c>
      <c r="M70" s="99">
        <v>23.389655448791565</v>
      </c>
      <c r="N70" s="99">
        <v>25.751495268342154</v>
      </c>
      <c r="O70" s="99">
        <v>25.372629543936071</v>
      </c>
      <c r="P70" s="99">
        <v>24.177825443204231</v>
      </c>
      <c r="Q70" s="99">
        <v>23.936548960526412</v>
      </c>
      <c r="R70" s="99">
        <v>24.372339894014686</v>
      </c>
      <c r="S70" s="99">
        <v>25.225198445330459</v>
      </c>
      <c r="T70" s="99">
        <v>25.864557272014171</v>
      </c>
      <c r="U70" s="99">
        <v>25.693049219849115</v>
      </c>
      <c r="V70" s="99">
        <v>25.78956388278575</v>
      </c>
      <c r="W70" s="99">
        <v>25.626243371728282</v>
      </c>
      <c r="DA70" s="63" t="s">
        <v>2811</v>
      </c>
    </row>
    <row r="71" spans="1:105" ht="12" customHeight="1" x14ac:dyDescent="0.25">
      <c r="A71" s="100" t="s">
        <v>217</v>
      </c>
      <c r="B71" s="102">
        <v>26.953451379272305</v>
      </c>
      <c r="C71" s="102">
        <v>26.478244525782106</v>
      </c>
      <c r="D71" s="102">
        <v>24.291836451780796</v>
      </c>
      <c r="E71" s="102">
        <v>23.06902712232808</v>
      </c>
      <c r="F71" s="102">
        <v>23.65475969819391</v>
      </c>
      <c r="G71" s="102">
        <v>21.046082219666207</v>
      </c>
      <c r="H71" s="102">
        <v>20.825538631112575</v>
      </c>
      <c r="I71" s="102">
        <v>19.785123486135824</v>
      </c>
      <c r="J71" s="102">
        <v>20.553644362894225</v>
      </c>
      <c r="K71" s="102">
        <v>20.38201200407385</v>
      </c>
      <c r="L71" s="102">
        <v>21.292461200231379</v>
      </c>
      <c r="M71" s="102">
        <v>19.776599264048432</v>
      </c>
      <c r="N71" s="102">
        <v>21.694757593547163</v>
      </c>
      <c r="O71" s="102">
        <v>21.32535255601735</v>
      </c>
      <c r="P71" s="102">
        <v>20.289068242647172</v>
      </c>
      <c r="Q71" s="102">
        <v>20.011863901601874</v>
      </c>
      <c r="R71" s="102">
        <v>20.281252443934864</v>
      </c>
      <c r="S71" s="102">
        <v>20.913641625315158</v>
      </c>
      <c r="T71" s="102">
        <v>21.312808817847383</v>
      </c>
      <c r="U71" s="102">
        <v>21.069792583228448</v>
      </c>
      <c r="V71" s="102">
        <v>21.307156775475988</v>
      </c>
      <c r="W71" s="102">
        <v>21.134823223266753</v>
      </c>
      <c r="DA71" s="131" t="s">
        <v>2812</v>
      </c>
    </row>
    <row r="72" spans="1:105" ht="12" customHeight="1" x14ac:dyDescent="0.25">
      <c r="A72" s="103" t="s">
        <v>52</v>
      </c>
      <c r="B72" s="105">
        <v>4.0418826319107248</v>
      </c>
      <c r="C72" s="105">
        <v>4.0138572791650216</v>
      </c>
      <c r="D72" s="105">
        <v>3.8883124564603495</v>
      </c>
      <c r="E72" s="105">
        <v>3.7997556555769081</v>
      </c>
      <c r="F72" s="105">
        <v>3.9529461875325356</v>
      </c>
      <c r="G72" s="105">
        <v>3.6208362479723326</v>
      </c>
      <c r="H72" s="105">
        <v>3.5008039599435472</v>
      </c>
      <c r="I72" s="105">
        <v>3.4436858939220962</v>
      </c>
      <c r="J72" s="105">
        <v>3.7631342675035784</v>
      </c>
      <c r="K72" s="105">
        <v>3.7904028183597909</v>
      </c>
      <c r="L72" s="105">
        <v>3.9506361986541942</v>
      </c>
      <c r="M72" s="105">
        <v>3.6130561847431353</v>
      </c>
      <c r="N72" s="105">
        <v>4.0567376747949915</v>
      </c>
      <c r="O72" s="105">
        <v>4.047276987918714</v>
      </c>
      <c r="P72" s="105">
        <v>3.8887572005570537</v>
      </c>
      <c r="Q72" s="105">
        <v>3.9246850589245379</v>
      </c>
      <c r="R72" s="105">
        <v>4.0910874500798267</v>
      </c>
      <c r="S72" s="105">
        <v>4.3115568200152996</v>
      </c>
      <c r="T72" s="105">
        <v>4.5517484541667841</v>
      </c>
      <c r="U72" s="105">
        <v>4.6232566366206713</v>
      </c>
      <c r="V72" s="105">
        <v>4.4824071073097587</v>
      </c>
      <c r="W72" s="105">
        <v>4.4914201484615193</v>
      </c>
      <c r="DA72" s="132" t="s">
        <v>2813</v>
      </c>
    </row>
    <row r="73" spans="1:105" ht="12" customHeight="1" x14ac:dyDescent="0.25">
      <c r="A73" s="106" t="s">
        <v>122</v>
      </c>
      <c r="B73" s="102">
        <v>29.406938989217885</v>
      </c>
      <c r="C73" s="102">
        <v>28.508801536771511</v>
      </c>
      <c r="D73" s="102">
        <v>27.44842173870682</v>
      </c>
      <c r="E73" s="102">
        <v>25.864063641811939</v>
      </c>
      <c r="F73" s="102">
        <v>26.216593065599483</v>
      </c>
      <c r="G73" s="102">
        <v>24.535133078713439</v>
      </c>
      <c r="H73" s="102">
        <v>24.395254130454457</v>
      </c>
      <c r="I73" s="102">
        <v>24.184407562651607</v>
      </c>
      <c r="J73" s="102">
        <v>25.200913465555381</v>
      </c>
      <c r="K73" s="102">
        <v>24.808048741875162</v>
      </c>
      <c r="L73" s="102">
        <v>25.343024001197438</v>
      </c>
      <c r="M73" s="102">
        <v>25.863316768363369</v>
      </c>
      <c r="N73" s="102">
        <v>25.878717532683581</v>
      </c>
      <c r="O73" s="102">
        <v>25.584354213559124</v>
      </c>
      <c r="P73" s="102">
        <v>25.364878687380465</v>
      </c>
      <c r="Q73" s="102">
        <v>25.401442532042754</v>
      </c>
      <c r="R73" s="102">
        <v>25.953445854893936</v>
      </c>
      <c r="S73" s="102">
        <v>26.146790246397188</v>
      </c>
      <c r="T73" s="102">
        <v>26.16071073314405</v>
      </c>
      <c r="U73" s="102">
        <v>25.318093154589214</v>
      </c>
      <c r="V73" s="102">
        <v>26.270058138048086</v>
      </c>
      <c r="W73" s="102">
        <v>25.670780189371989</v>
      </c>
      <c r="DA73" s="131" t="s">
        <v>2814</v>
      </c>
    </row>
    <row r="74" spans="1:105" ht="12" customHeight="1" x14ac:dyDescent="0.25">
      <c r="A74" s="107" t="s">
        <v>121</v>
      </c>
      <c r="B74" s="105">
        <v>27.07840020513342</v>
      </c>
      <c r="C74" s="105">
        <v>26.261227585092829</v>
      </c>
      <c r="D74" s="105">
        <v>25.096109763694457</v>
      </c>
      <c r="E74" s="105">
        <v>23.632276688542952</v>
      </c>
      <c r="F74" s="105">
        <v>24.010816866032414</v>
      </c>
      <c r="G74" s="105">
        <v>22.495298636202978</v>
      </c>
      <c r="H74" s="105">
        <v>22.527211398371001</v>
      </c>
      <c r="I74" s="105">
        <v>22.276992473765556</v>
      </c>
      <c r="J74" s="105">
        <v>23.153993237745713</v>
      </c>
      <c r="K74" s="105">
        <v>22.959710111484828</v>
      </c>
      <c r="L74" s="105">
        <v>23.224767080714294</v>
      </c>
      <c r="M74" s="105">
        <v>23.981802031492762</v>
      </c>
      <c r="N74" s="105">
        <v>24.179770263821364</v>
      </c>
      <c r="O74" s="105">
        <v>23.95289573793066</v>
      </c>
      <c r="P74" s="105">
        <v>23.751567616241722</v>
      </c>
      <c r="Q74" s="105">
        <v>23.564011727752725</v>
      </c>
      <c r="R74" s="105">
        <v>23.850560825350339</v>
      </c>
      <c r="S74" s="105">
        <v>24.015710343586612</v>
      </c>
      <c r="T74" s="105">
        <v>24.011652550194004</v>
      </c>
      <c r="U74" s="105">
        <v>23.726678347604096</v>
      </c>
      <c r="V74" s="105">
        <v>25.055052694538155</v>
      </c>
      <c r="W74" s="105">
        <v>24.585714993458062</v>
      </c>
      <c r="DA74" s="132" t="s">
        <v>2815</v>
      </c>
    </row>
    <row r="75" spans="1:105" ht="12" customHeight="1" x14ac:dyDescent="0.25">
      <c r="A75" s="108" t="s">
        <v>53</v>
      </c>
      <c r="B75" s="99">
        <v>22.944422270489092</v>
      </c>
      <c r="C75" s="99">
        <v>22.250356520861008</v>
      </c>
      <c r="D75" s="99">
        <v>21.142182141880923</v>
      </c>
      <c r="E75" s="99">
        <v>19.88965570740336</v>
      </c>
      <c r="F75" s="99">
        <v>20.207308083215082</v>
      </c>
      <c r="G75" s="99">
        <v>18.887208991236065</v>
      </c>
      <c r="H75" s="99">
        <v>19.011417514885778</v>
      </c>
      <c r="I75" s="99">
        <v>18.749983753748808</v>
      </c>
      <c r="J75" s="99">
        <v>19.379533856897289</v>
      </c>
      <c r="K75" s="99">
        <v>19.196054677085897</v>
      </c>
      <c r="L75" s="99">
        <v>19.428234300281005</v>
      </c>
      <c r="M75" s="99">
        <v>20.122552576953286</v>
      </c>
      <c r="N75" s="99">
        <v>20.242518576954218</v>
      </c>
      <c r="O75" s="99">
        <v>20.030661165325348</v>
      </c>
      <c r="P75" s="99">
        <v>19.834364578932878</v>
      </c>
      <c r="Q75" s="99">
        <v>19.597892945082933</v>
      </c>
      <c r="R75" s="99">
        <v>19.723314454643408</v>
      </c>
      <c r="S75" s="99">
        <v>19.765808110364738</v>
      </c>
      <c r="T75" s="99">
        <v>19.593374900028557</v>
      </c>
      <c r="U75" s="99">
        <v>19.286455726436824</v>
      </c>
      <c r="V75" s="99">
        <v>20.528809339046507</v>
      </c>
      <c r="W75" s="99">
        <v>20.164306337165637</v>
      </c>
      <c r="DA75" s="63" t="s">
        <v>2816</v>
      </c>
    </row>
    <row r="76" spans="1:105" ht="12" customHeight="1" x14ac:dyDescent="0.25">
      <c r="A76" s="108" t="s">
        <v>52</v>
      </c>
      <c r="B76" s="99">
        <v>4.1339779346443262</v>
      </c>
      <c r="C76" s="99">
        <v>4.0108710642318197</v>
      </c>
      <c r="D76" s="99">
        <v>3.9539276218135306</v>
      </c>
      <c r="E76" s="99">
        <v>3.7426209811395923</v>
      </c>
      <c r="F76" s="99">
        <v>3.8035087828173246</v>
      </c>
      <c r="G76" s="99">
        <v>3.6080896449669173</v>
      </c>
      <c r="H76" s="99">
        <v>3.5157938834852214</v>
      </c>
      <c r="I76" s="99">
        <v>3.5270087200167515</v>
      </c>
      <c r="J76" s="99">
        <v>3.7744593808484241</v>
      </c>
      <c r="K76" s="99">
        <v>3.7636554343989324</v>
      </c>
      <c r="L76" s="99">
        <v>3.7965327804332913</v>
      </c>
      <c r="M76" s="99">
        <v>3.8592494545394773</v>
      </c>
      <c r="N76" s="99">
        <v>3.9372516868671448</v>
      </c>
      <c r="O76" s="99">
        <v>3.9222345726053147</v>
      </c>
      <c r="P76" s="99">
        <v>3.9172030373088433</v>
      </c>
      <c r="Q76" s="99">
        <v>3.9661187826697892</v>
      </c>
      <c r="R76" s="99">
        <v>4.1272463707069305</v>
      </c>
      <c r="S76" s="99">
        <v>4.249902233221877</v>
      </c>
      <c r="T76" s="99">
        <v>4.4182776501654484</v>
      </c>
      <c r="U76" s="99">
        <v>4.4402226211672744</v>
      </c>
      <c r="V76" s="99">
        <v>4.5262433554916468</v>
      </c>
      <c r="W76" s="99">
        <v>4.4214086562924262</v>
      </c>
      <c r="DA76" s="63" t="s">
        <v>2817</v>
      </c>
    </row>
    <row r="77" spans="1:105" ht="12" customHeight="1" x14ac:dyDescent="0.25">
      <c r="A77" s="121" t="s">
        <v>54</v>
      </c>
      <c r="B77" s="123">
        <v>5.3805061626385982</v>
      </c>
      <c r="C77" s="123">
        <v>5.3653444318653749</v>
      </c>
      <c r="D77" s="123">
        <v>5.1301902280872689</v>
      </c>
      <c r="E77" s="123">
        <v>5.2357579300259767</v>
      </c>
      <c r="F77" s="123">
        <v>5.3039639800908081</v>
      </c>
      <c r="G77" s="123">
        <v>4.9288752081535669</v>
      </c>
      <c r="H77" s="123">
        <v>4.8703414649955548</v>
      </c>
      <c r="I77" s="123">
        <v>4.7673023668922614</v>
      </c>
      <c r="J77" s="123">
        <v>4.6777808781122001</v>
      </c>
      <c r="K77" s="123">
        <v>4.5123057199318826</v>
      </c>
      <c r="L77" s="123">
        <v>4.6116166347684509</v>
      </c>
      <c r="M77" s="123">
        <v>4.5638602609939074</v>
      </c>
      <c r="N77" s="123">
        <v>4.464797937086713</v>
      </c>
      <c r="O77" s="123">
        <v>4.3782413127631363</v>
      </c>
      <c r="P77" s="123">
        <v>4.3989551018151856</v>
      </c>
      <c r="Q77" s="123">
        <v>4.4154472299780316</v>
      </c>
      <c r="R77" s="123">
        <v>4.4082762973019776</v>
      </c>
      <c r="S77" s="123">
        <v>4.4585743714618076</v>
      </c>
      <c r="T77" s="123">
        <v>4.4689870630463346</v>
      </c>
      <c r="U77" s="123">
        <v>4.4012414421938928</v>
      </c>
      <c r="V77" s="123">
        <v>4.4441607312229685</v>
      </c>
      <c r="W77" s="123">
        <v>4.450374532239171</v>
      </c>
      <c r="DA77" s="130" t="s">
        <v>2818</v>
      </c>
    </row>
    <row r="78" spans="1:105" ht="12" customHeight="1" x14ac:dyDescent="0.25">
      <c r="A78" s="97" t="s">
        <v>192</v>
      </c>
      <c r="B78" s="99">
        <v>5.7023243991255743</v>
      </c>
      <c r="C78" s="99">
        <v>5.7329852137376465</v>
      </c>
      <c r="D78" s="99">
        <v>5.4277165071688467</v>
      </c>
      <c r="E78" s="99">
        <v>5.5944227758133689</v>
      </c>
      <c r="F78" s="99">
        <v>5.7134992504719442</v>
      </c>
      <c r="G78" s="99">
        <v>5.2484580087156427</v>
      </c>
      <c r="H78" s="99">
        <v>5.2184005918496075</v>
      </c>
      <c r="I78" s="99">
        <v>5.0669117140171629</v>
      </c>
      <c r="J78" s="99">
        <v>5.0060590228269231</v>
      </c>
      <c r="K78" s="99">
        <v>4.7680001733402939</v>
      </c>
      <c r="L78" s="99">
        <v>4.9611879398010617</v>
      </c>
      <c r="M78" s="99">
        <v>4.8786935602174806</v>
      </c>
      <c r="N78" s="99">
        <v>4.7754196820622088</v>
      </c>
      <c r="O78" s="99">
        <v>4.7543487316968038</v>
      </c>
      <c r="P78" s="99">
        <v>4.7592505758489541</v>
      </c>
      <c r="Q78" s="99">
        <v>4.7538282725481693</v>
      </c>
      <c r="R78" s="99">
        <v>4.7364716977621688</v>
      </c>
      <c r="S78" s="99">
        <v>4.8244271207514817</v>
      </c>
      <c r="T78" s="99">
        <v>4.8586524776189117</v>
      </c>
      <c r="U78" s="99">
        <v>4.8062056489983096</v>
      </c>
      <c r="V78" s="99">
        <v>4.8198115040102874</v>
      </c>
      <c r="W78" s="99">
        <v>4.874031245583045</v>
      </c>
      <c r="DA78" s="63" t="s">
        <v>2819</v>
      </c>
    </row>
    <row r="79" spans="1:105" ht="12" customHeight="1" x14ac:dyDescent="0.25">
      <c r="A79" s="109" t="s">
        <v>120</v>
      </c>
      <c r="B79" s="110">
        <v>4.5914690956276232</v>
      </c>
      <c r="C79" s="110">
        <v>4.4633124538077915</v>
      </c>
      <c r="D79" s="110">
        <v>4.4002096524669136</v>
      </c>
      <c r="E79" s="110">
        <v>4.3559597443384375</v>
      </c>
      <c r="F79" s="110">
        <v>4.3000395846109418</v>
      </c>
      <c r="G79" s="110">
        <v>4.1459781791192123</v>
      </c>
      <c r="H79" s="110">
        <v>4.0177958816735924</v>
      </c>
      <c r="I79" s="110">
        <v>4.033264529633839</v>
      </c>
      <c r="J79" s="110">
        <v>3.8650453077166875</v>
      </c>
      <c r="K79" s="110">
        <v>3.8207272526122824</v>
      </c>
      <c r="L79" s="110">
        <v>3.714767871079983</v>
      </c>
      <c r="M79" s="110">
        <v>3.7549363807351757</v>
      </c>
      <c r="N79" s="110">
        <v>3.7681336908566121</v>
      </c>
      <c r="O79" s="110">
        <v>3.5820807631412559</v>
      </c>
      <c r="P79" s="110">
        <v>3.6641944528526129</v>
      </c>
      <c r="Q79" s="110">
        <v>3.7032002983494818</v>
      </c>
      <c r="R79" s="110">
        <v>3.6882581927591254</v>
      </c>
      <c r="S79" s="110">
        <v>3.6320393603261536</v>
      </c>
      <c r="T79" s="110">
        <v>3.5774411070150665</v>
      </c>
      <c r="U79" s="110">
        <v>3.4792678316277028</v>
      </c>
      <c r="V79" s="110">
        <v>3.5787886615484843</v>
      </c>
      <c r="W79" s="110">
        <v>3.5221319280533443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243.3413540147356</v>
      </c>
      <c r="C81" s="118">
        <f t="shared" si="28"/>
        <v>238.51099657623519</v>
      </c>
      <c r="D81" s="118">
        <f t="shared" si="28"/>
        <v>242.15555932239175</v>
      </c>
      <c r="E81" s="118">
        <f t="shared" si="28"/>
        <v>236.27210268477586</v>
      </c>
      <c r="F81" s="118">
        <f t="shared" si="28"/>
        <v>232.05924824828637</v>
      </c>
      <c r="G81" s="118">
        <f t="shared" si="28"/>
        <v>224.71980967609474</v>
      </c>
      <c r="H81" s="118">
        <f t="shared" si="28"/>
        <v>208.51083692111908</v>
      </c>
      <c r="I81" s="118">
        <f t="shared" si="28"/>
        <v>233.08593833247056</v>
      </c>
      <c r="J81" s="118">
        <f t="shared" si="28"/>
        <v>187.50709881741307</v>
      </c>
      <c r="K81" s="118">
        <f t="shared" si="28"/>
        <v>210.28275910908533</v>
      </c>
      <c r="L81" s="118">
        <f t="shared" si="28"/>
        <v>195.40175711309405</v>
      </c>
      <c r="M81" s="118">
        <f t="shared" si="28"/>
        <v>150.62559077350426</v>
      </c>
      <c r="N81" s="118">
        <f t="shared" si="28"/>
        <v>162.78681449570686</v>
      </c>
      <c r="O81" s="118">
        <f t="shared" si="28"/>
        <v>149.89558780412401</v>
      </c>
      <c r="P81" s="118">
        <f t="shared" si="28"/>
        <v>127.4497595276098</v>
      </c>
      <c r="Q81" s="118">
        <f t="shared" si="28"/>
        <v>150.62035721020092</v>
      </c>
      <c r="R81" s="118">
        <f t="shared" ref="R81:V81" si="29">R82+R85+R87+R100</f>
        <v>152.85507335574218</v>
      </c>
      <c r="S81" s="118">
        <f t="shared" si="29"/>
        <v>134.40343684284019</v>
      </c>
      <c r="T81" s="118">
        <f t="shared" si="29"/>
        <v>149.80859668097412</v>
      </c>
      <c r="U81" s="118">
        <f t="shared" si="29"/>
        <v>138.44627789290601</v>
      </c>
      <c r="V81" s="118">
        <f t="shared" si="29"/>
        <v>148.84203766350214</v>
      </c>
      <c r="W81" s="118">
        <f t="shared" ref="W81" si="30">W82+W85+W87+W100</f>
        <v>148.68063912151965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200.38801069471842</v>
      </c>
      <c r="C82" s="123">
        <f t="shared" si="31"/>
        <v>198.96852927940716</v>
      </c>
      <c r="D82" s="123">
        <f t="shared" si="31"/>
        <v>201.9538381614534</v>
      </c>
      <c r="E82" s="123">
        <f t="shared" si="31"/>
        <v>199.82285577200884</v>
      </c>
      <c r="F82" s="123">
        <f t="shared" si="31"/>
        <v>196.60344895700496</v>
      </c>
      <c r="G82" s="123">
        <f t="shared" si="31"/>
        <v>192.6165484842906</v>
      </c>
      <c r="H82" s="123">
        <f t="shared" si="31"/>
        <v>178.81327332533968</v>
      </c>
      <c r="I82" s="123">
        <f t="shared" si="31"/>
        <v>199.72996803057771</v>
      </c>
      <c r="J82" s="123">
        <f t="shared" si="31"/>
        <v>159.81690596510023</v>
      </c>
      <c r="K82" s="123">
        <f t="shared" si="31"/>
        <v>178.59256574608671</v>
      </c>
      <c r="L82" s="123">
        <f t="shared" si="31"/>
        <v>166.75492158117493</v>
      </c>
      <c r="M82" s="123">
        <f t="shared" si="31"/>
        <v>123.02573276160376</v>
      </c>
      <c r="N82" s="123">
        <f t="shared" si="31"/>
        <v>132.88247681892562</v>
      </c>
      <c r="O82" s="123">
        <f t="shared" si="31"/>
        <v>121.98865031630368</v>
      </c>
      <c r="P82" s="123">
        <f t="shared" si="31"/>
        <v>101.00863850165744</v>
      </c>
      <c r="Q82" s="123">
        <f t="shared" si="31"/>
        <v>121.93007009299815</v>
      </c>
      <c r="R82" s="123">
        <f t="shared" ref="R82:V82" si="32">SUM(R83:R84)</f>
        <v>123.69612937240449</v>
      </c>
      <c r="S82" s="123">
        <f t="shared" si="32"/>
        <v>106.43512551780545</v>
      </c>
      <c r="T82" s="123">
        <f t="shared" si="32"/>
        <v>120.6771750117158</v>
      </c>
      <c r="U82" s="123">
        <f t="shared" si="32"/>
        <v>110.82975280669446</v>
      </c>
      <c r="V82" s="123">
        <f t="shared" si="32"/>
        <v>120.03719228166499</v>
      </c>
      <c r="W82" s="123">
        <f t="shared" ref="W82" si="33">SUM(W83:W84)</f>
        <v>119.23991395355752</v>
      </c>
      <c r="DA82" s="130" t="s">
        <v>2822</v>
      </c>
    </row>
    <row r="83" spans="1:105" ht="12" customHeight="1" x14ac:dyDescent="0.25">
      <c r="A83" s="97" t="s">
        <v>204</v>
      </c>
      <c r="B83" s="99">
        <v>199.50908806488081</v>
      </c>
      <c r="C83" s="99">
        <v>198.1168069036776</v>
      </c>
      <c r="D83" s="99">
        <v>201.09616852545014</v>
      </c>
      <c r="E83" s="99">
        <v>198.98642462548838</v>
      </c>
      <c r="F83" s="99">
        <v>195.77749774732263</v>
      </c>
      <c r="G83" s="99">
        <v>191.78820646982135</v>
      </c>
      <c r="H83" s="99">
        <v>178.02183528162155</v>
      </c>
      <c r="I83" s="99">
        <v>198.80763871181378</v>
      </c>
      <c r="J83" s="99">
        <v>159.05412905894826</v>
      </c>
      <c r="K83" s="99">
        <v>177.71232977827086</v>
      </c>
      <c r="L83" s="99">
        <v>165.91882288059372</v>
      </c>
      <c r="M83" s="99">
        <v>122.40477599957563</v>
      </c>
      <c r="N83" s="99">
        <v>132.19437672515983</v>
      </c>
      <c r="O83" s="99">
        <v>121.35477573539951</v>
      </c>
      <c r="P83" s="99">
        <v>100.48898679991329</v>
      </c>
      <c r="Q83" s="99">
        <v>121.29576039646427</v>
      </c>
      <c r="R83" s="99">
        <v>123.05763617784243</v>
      </c>
      <c r="S83" s="99">
        <v>105.88972203964209</v>
      </c>
      <c r="T83" s="99">
        <v>120.05597539333176</v>
      </c>
      <c r="U83" s="99">
        <v>110.26096260902705</v>
      </c>
      <c r="V83" s="99">
        <v>119.41904202575104</v>
      </c>
      <c r="W83" s="99">
        <v>118.61672531599437</v>
      </c>
      <c r="DA83" s="63" t="s">
        <v>2823</v>
      </c>
    </row>
    <row r="84" spans="1:105" ht="12" customHeight="1" x14ac:dyDescent="0.25">
      <c r="A84" s="97" t="s">
        <v>53</v>
      </c>
      <c r="B84" s="99">
        <v>0.87892262983761071</v>
      </c>
      <c r="C84" s="99">
        <v>0.85172237572957687</v>
      </c>
      <c r="D84" s="99">
        <v>0.85766963600325608</v>
      </c>
      <c r="E84" s="99">
        <v>0.83643114652044204</v>
      </c>
      <c r="F84" s="99">
        <v>0.82595120968232771</v>
      </c>
      <c r="G84" s="99">
        <v>0.82834201446925226</v>
      </c>
      <c r="H84" s="99">
        <v>0.79143804371813042</v>
      </c>
      <c r="I84" s="99">
        <v>0.92232931876391566</v>
      </c>
      <c r="J84" s="99">
        <v>0.76277690615195681</v>
      </c>
      <c r="K84" s="99">
        <v>0.88023596781585778</v>
      </c>
      <c r="L84" s="99">
        <v>0.83609870058118929</v>
      </c>
      <c r="M84" s="99">
        <v>0.62095676202813432</v>
      </c>
      <c r="N84" s="99">
        <v>0.68810009376578818</v>
      </c>
      <c r="O84" s="99">
        <v>0.63387458090415938</v>
      </c>
      <c r="P84" s="99">
        <v>0.51965170174414987</v>
      </c>
      <c r="Q84" s="99">
        <v>0.6343096965338787</v>
      </c>
      <c r="R84" s="99">
        <v>0.63849319456206344</v>
      </c>
      <c r="S84" s="99">
        <v>0.54540347816335766</v>
      </c>
      <c r="T84" s="99">
        <v>0.62119961838404003</v>
      </c>
      <c r="U84" s="99">
        <v>0.56879019766741046</v>
      </c>
      <c r="V84" s="99">
        <v>0.61815025591394568</v>
      </c>
      <c r="W84" s="99">
        <v>0.6231886375631509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6.7986014976750735E-3</v>
      </c>
      <c r="C85" s="123">
        <f t="shared" si="34"/>
        <v>6.4417896392423473E-3</v>
      </c>
      <c r="D85" s="123">
        <f t="shared" si="34"/>
        <v>7.2561673840611752E-3</v>
      </c>
      <c r="E85" s="123">
        <f t="shared" si="34"/>
        <v>7.066803061256937E-3</v>
      </c>
      <c r="F85" s="123">
        <f t="shared" si="34"/>
        <v>6.6472560231513253E-3</v>
      </c>
      <c r="G85" s="123">
        <f t="shared" si="34"/>
        <v>6.4711917661437607E-3</v>
      </c>
      <c r="H85" s="123">
        <f t="shared" si="34"/>
        <v>8.0201660945453078E-3</v>
      </c>
      <c r="I85" s="123">
        <f t="shared" si="34"/>
        <v>9.9194055632607341E-3</v>
      </c>
      <c r="J85" s="123">
        <f t="shared" si="34"/>
        <v>1.1428044966953417E-2</v>
      </c>
      <c r="K85" s="123">
        <f t="shared" si="34"/>
        <v>1.1924610825891534E-2</v>
      </c>
      <c r="L85" s="123">
        <f t="shared" si="34"/>
        <v>1.3359039025621527E-2</v>
      </c>
      <c r="M85" s="123">
        <f t="shared" si="34"/>
        <v>1.3166921176305326E-2</v>
      </c>
      <c r="N85" s="123">
        <f t="shared" si="34"/>
        <v>1.371401582392397E-2</v>
      </c>
      <c r="O85" s="123">
        <f t="shared" si="34"/>
        <v>1.2623362043592341E-2</v>
      </c>
      <c r="P85" s="123">
        <f t="shared" si="34"/>
        <v>1.3772573043093513E-2</v>
      </c>
      <c r="Q85" s="123">
        <f t="shared" si="34"/>
        <v>1.3433587957437329E-2</v>
      </c>
      <c r="R85" s="123">
        <f t="shared" si="34"/>
        <v>1.4120370161901437E-2</v>
      </c>
      <c r="S85" s="123">
        <f t="shared" si="34"/>
        <v>1.4214714716909766E-2</v>
      </c>
      <c r="T85" s="123">
        <f t="shared" si="34"/>
        <v>1.3428280392107705E-2</v>
      </c>
      <c r="U85" s="123">
        <f t="shared" si="34"/>
        <v>1.2825540782640686E-2</v>
      </c>
      <c r="V85" s="123">
        <f t="shared" si="34"/>
        <v>1.0649023831852511E-2</v>
      </c>
      <c r="W85" s="123">
        <f t="shared" si="34"/>
        <v>7.3820440057674108E-3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6.7986014976750735E-3</v>
      </c>
      <c r="C86" s="99">
        <f>RES_hhdet_fech!C86/RES_summary!C$19</f>
        <v>6.4417896392423473E-3</v>
      </c>
      <c r="D86" s="99">
        <f>RES_hhdet_fech!D86/RES_summary!D$19</f>
        <v>7.2561673840611752E-3</v>
      </c>
      <c r="E86" s="99">
        <f>RES_hhdet_fech!E86/RES_summary!E$19</f>
        <v>7.066803061256937E-3</v>
      </c>
      <c r="F86" s="99">
        <f>RES_hhdet_fech!F86/RES_summary!F$19</f>
        <v>6.6472560231513253E-3</v>
      </c>
      <c r="G86" s="99">
        <f>RES_hhdet_fech!G86/RES_summary!G$19</f>
        <v>6.4711917661437607E-3</v>
      </c>
      <c r="H86" s="99">
        <f>RES_hhdet_fech!H86/RES_summary!H$19</f>
        <v>8.0201660945453078E-3</v>
      </c>
      <c r="I86" s="99">
        <f>RES_hhdet_fech!I86/RES_summary!I$19</f>
        <v>9.9194055632607341E-3</v>
      </c>
      <c r="J86" s="99">
        <f>RES_hhdet_fech!J86/RES_summary!J$19</f>
        <v>1.1428044966953417E-2</v>
      </c>
      <c r="K86" s="99">
        <f>RES_hhdet_fech!K86/RES_summary!K$19</f>
        <v>1.1924610825891534E-2</v>
      </c>
      <c r="L86" s="99">
        <f>RES_hhdet_fech!L86/RES_summary!L$19</f>
        <v>1.3359039025621527E-2</v>
      </c>
      <c r="M86" s="99">
        <f>RES_hhdet_fech!M86/RES_summary!M$19</f>
        <v>1.3166921176305326E-2</v>
      </c>
      <c r="N86" s="99">
        <f>RES_hhdet_fech!N86/RES_summary!N$19</f>
        <v>1.371401582392397E-2</v>
      </c>
      <c r="O86" s="99">
        <f>RES_hhdet_fech!O86/RES_summary!O$19</f>
        <v>1.2623362043592341E-2</v>
      </c>
      <c r="P86" s="99">
        <f>RES_hhdet_fech!P86/RES_summary!P$19</f>
        <v>1.3772573043093513E-2</v>
      </c>
      <c r="Q86" s="99">
        <f>RES_hhdet_fech!Q86/RES_summary!Q$19</f>
        <v>1.3433587957437329E-2</v>
      </c>
      <c r="R86" s="99">
        <f>RES_hhdet_fech!R86/RES_summary!R$19</f>
        <v>1.4120370161901437E-2</v>
      </c>
      <c r="S86" s="99">
        <f>RES_hhdet_fech!S86/RES_summary!S$19</f>
        <v>1.4214714716909766E-2</v>
      </c>
      <c r="T86" s="99">
        <f>RES_hhdet_fech!T86/RES_summary!T$19</f>
        <v>1.3428280392107705E-2</v>
      </c>
      <c r="U86" s="99">
        <f>RES_hhdet_fech!U86/RES_summary!U$19</f>
        <v>1.2825540782640686E-2</v>
      </c>
      <c r="V86" s="99">
        <f>RES_hhdet_fech!V86/RES_summary!V$19</f>
        <v>1.0649023831852511E-2</v>
      </c>
      <c r="W86" s="99">
        <f>RES_hhdet_fech!W86/RES_summary!W$19</f>
        <v>7.3820440057674108E-3</v>
      </c>
      <c r="DA86" s="63" t="s">
        <v>2826</v>
      </c>
    </row>
    <row r="87" spans="1:105" ht="12" customHeight="1" x14ac:dyDescent="0.25">
      <c r="A87" s="121" t="s">
        <v>55</v>
      </c>
      <c r="B87" s="123">
        <v>38.337575188960649</v>
      </c>
      <c r="C87" s="123">
        <v>35.051133354867694</v>
      </c>
      <c r="D87" s="123">
        <v>35.767747671747266</v>
      </c>
      <c r="E87" s="123">
        <v>32.055983644386643</v>
      </c>
      <c r="F87" s="123">
        <v>31.12208269050485</v>
      </c>
      <c r="G87" s="123">
        <v>27.929871547483927</v>
      </c>
      <c r="H87" s="123">
        <v>25.658444493716839</v>
      </c>
      <c r="I87" s="123">
        <v>29.304738133411362</v>
      </c>
      <c r="J87" s="123">
        <v>23.805390982433192</v>
      </c>
      <c r="K87" s="123">
        <v>27.853418866419357</v>
      </c>
      <c r="L87" s="123">
        <v>24.906205992617672</v>
      </c>
      <c r="M87" s="123">
        <v>23.817134075481494</v>
      </c>
      <c r="N87" s="123">
        <v>26.104965196679604</v>
      </c>
      <c r="O87" s="123">
        <v>24.293171119487976</v>
      </c>
      <c r="P87" s="123">
        <v>22.752250630607072</v>
      </c>
      <c r="Q87" s="123">
        <v>24.97671784081238</v>
      </c>
      <c r="R87" s="123">
        <v>25.446111171194239</v>
      </c>
      <c r="S87" s="123">
        <v>24.29897694835968</v>
      </c>
      <c r="T87" s="123">
        <v>25.485982176408346</v>
      </c>
      <c r="U87" s="123">
        <v>24.055693711654769</v>
      </c>
      <c r="V87" s="123">
        <v>25.138957410723116</v>
      </c>
      <c r="W87" s="123">
        <v>25.868653644092806</v>
      </c>
      <c r="DA87" s="130" t="s">
        <v>2827</v>
      </c>
    </row>
    <row r="88" spans="1:105" ht="12" customHeight="1" x14ac:dyDescent="0.25">
      <c r="A88" s="97" t="s">
        <v>132</v>
      </c>
      <c r="B88" s="99">
        <v>40.362711990670327</v>
      </c>
      <c r="C88" s="99">
        <v>36.570120837262664</v>
      </c>
      <c r="D88" s="99">
        <v>37.81099900730856</v>
      </c>
      <c r="E88" s="99">
        <v>33.621320997053743</v>
      </c>
      <c r="F88" s="99">
        <v>32.418175150914337</v>
      </c>
      <c r="G88" s="99">
        <v>28.826860956293167</v>
      </c>
      <c r="H88" s="99">
        <v>25.984911360822476</v>
      </c>
      <c r="I88" s="99">
        <v>30.727717077475791</v>
      </c>
      <c r="J88" s="99">
        <v>23.570431303734104</v>
      </c>
      <c r="K88" s="99">
        <v>28.760374001646767</v>
      </c>
      <c r="L88" s="99">
        <v>25.009004808532691</v>
      </c>
      <c r="M88" s="99">
        <v>23.528408211219379</v>
      </c>
      <c r="N88" s="99">
        <v>26.339990507876283</v>
      </c>
      <c r="O88" s="99">
        <v>24.174049690130545</v>
      </c>
      <c r="P88" s="99">
        <v>22.410581704979649</v>
      </c>
      <c r="Q88" s="99">
        <v>25.341143292592854</v>
      </c>
      <c r="R88" s="99">
        <v>25.744850063012709</v>
      </c>
      <c r="S88" s="99">
        <v>24.176094672162179</v>
      </c>
      <c r="T88" s="99">
        <v>25.512245580070037</v>
      </c>
      <c r="U88" s="99">
        <v>23.851321250668992</v>
      </c>
      <c r="V88" s="99">
        <v>24.942121412640383</v>
      </c>
      <c r="W88" s="99">
        <v>26.125347369788638</v>
      </c>
      <c r="DA88" s="63" t="s">
        <v>2828</v>
      </c>
    </row>
    <row r="89" spans="1:105" ht="12" customHeight="1" x14ac:dyDescent="0.25">
      <c r="A89" s="97" t="s">
        <v>131</v>
      </c>
      <c r="B89" s="99">
        <v>35.747604561678223</v>
      </c>
      <c r="C89" s="99">
        <v>32.731246902348559</v>
      </c>
      <c r="D89" s="99">
        <v>34.136284466379749</v>
      </c>
      <c r="E89" s="99">
        <v>30.701526977828117</v>
      </c>
      <c r="F89" s="99">
        <v>30.277423399074873</v>
      </c>
      <c r="G89" s="99">
        <v>28.159415533235521</v>
      </c>
      <c r="H89" s="99">
        <v>22.046967094750407</v>
      </c>
      <c r="I89" s="99">
        <v>24.313467321645788</v>
      </c>
      <c r="J89" s="99">
        <v>19.237995554550135</v>
      </c>
      <c r="K89" s="99">
        <v>24.163028215815004</v>
      </c>
      <c r="L89" s="99">
        <v>21.599730272986839</v>
      </c>
      <c r="M89" s="99">
        <v>20.948709705261326</v>
      </c>
      <c r="N89" s="99">
        <v>23.92296500465509</v>
      </c>
      <c r="O89" s="99">
        <v>22.356838997202768</v>
      </c>
      <c r="P89" s="99">
        <v>20.828178315168486</v>
      </c>
      <c r="Q89" s="99">
        <v>23.410336954609058</v>
      </c>
      <c r="R89" s="99">
        <v>23.856552946323358</v>
      </c>
      <c r="S89" s="99">
        <v>22.533010556905168</v>
      </c>
      <c r="T89" s="99">
        <v>23.942030273215419</v>
      </c>
      <c r="U89" s="99">
        <v>22.563583326610011</v>
      </c>
      <c r="V89" s="99">
        <v>23.886877603453925</v>
      </c>
      <c r="W89" s="99">
        <v>25.346858892300027</v>
      </c>
      <c r="DA89" s="63" t="s">
        <v>2829</v>
      </c>
    </row>
    <row r="90" spans="1:105" ht="12" customHeight="1" x14ac:dyDescent="0.25">
      <c r="A90" s="100" t="s">
        <v>204</v>
      </c>
      <c r="B90" s="102">
        <v>31.493107535912177</v>
      </c>
      <c r="C90" s="102">
        <v>28.856447540827777</v>
      </c>
      <c r="D90" s="102">
        <v>30.011986044305317</v>
      </c>
      <c r="E90" s="102">
        <v>26.999098204514485</v>
      </c>
      <c r="F90" s="102">
        <v>26.643228474207007</v>
      </c>
      <c r="G90" s="102">
        <v>24.757485615432248</v>
      </c>
      <c r="H90" s="102">
        <v>18.909642959486685</v>
      </c>
      <c r="I90" s="102">
        <v>20.344023204134263</v>
      </c>
      <c r="J90" s="102">
        <v>15.969441670038359</v>
      </c>
      <c r="K90" s="102">
        <v>19.980918184160252</v>
      </c>
      <c r="L90" s="102">
        <v>17.863671618924236</v>
      </c>
      <c r="M90" s="102">
        <v>17.359056751385278</v>
      </c>
      <c r="N90" s="102">
        <v>19.739297536596641</v>
      </c>
      <c r="O90" s="102">
        <v>18.413459609454581</v>
      </c>
      <c r="P90" s="102">
        <v>17.12520893738915</v>
      </c>
      <c r="Q90" s="102">
        <v>19.153505908355346</v>
      </c>
      <c r="R90" s="102">
        <v>19.440039921387598</v>
      </c>
      <c r="S90" s="102">
        <v>18.338099395452787</v>
      </c>
      <c r="T90" s="102">
        <v>19.412767210124009</v>
      </c>
      <c r="U90" s="102">
        <v>18.242422354280595</v>
      </c>
      <c r="V90" s="102">
        <v>19.481137723524554</v>
      </c>
      <c r="W90" s="102">
        <v>20.684359699443686</v>
      </c>
      <c r="DA90" s="131" t="s">
        <v>2830</v>
      </c>
    </row>
    <row r="91" spans="1:105" ht="12" customHeight="1" x14ac:dyDescent="0.25">
      <c r="A91" s="103" t="s">
        <v>52</v>
      </c>
      <c r="B91" s="105">
        <v>4.2544970257660486</v>
      </c>
      <c r="C91" s="105">
        <v>3.8747993615207812</v>
      </c>
      <c r="D91" s="105">
        <v>4.124298422074431</v>
      </c>
      <c r="E91" s="105">
        <v>3.7024287733136299</v>
      </c>
      <c r="F91" s="105">
        <v>3.6341949248678715</v>
      </c>
      <c r="G91" s="105">
        <v>3.4019299178032738</v>
      </c>
      <c r="H91" s="105">
        <v>3.1373241352637216</v>
      </c>
      <c r="I91" s="105">
        <v>3.969444117511526</v>
      </c>
      <c r="J91" s="105">
        <v>3.2685538845117748</v>
      </c>
      <c r="K91" s="105">
        <v>4.1821100316547506</v>
      </c>
      <c r="L91" s="105">
        <v>3.736058654062604</v>
      </c>
      <c r="M91" s="105">
        <v>3.5896529538760462</v>
      </c>
      <c r="N91" s="105">
        <v>4.1836674680584531</v>
      </c>
      <c r="O91" s="105">
        <v>3.9433793877481844</v>
      </c>
      <c r="P91" s="105">
        <v>3.7029693777793358</v>
      </c>
      <c r="Q91" s="105">
        <v>4.256831046253712</v>
      </c>
      <c r="R91" s="105">
        <v>4.4165130249357611</v>
      </c>
      <c r="S91" s="105">
        <v>4.1949111614523806</v>
      </c>
      <c r="T91" s="105">
        <v>4.5292630630914044</v>
      </c>
      <c r="U91" s="105">
        <v>4.3211609723294169</v>
      </c>
      <c r="V91" s="105">
        <v>4.4057398799293708</v>
      </c>
      <c r="W91" s="105">
        <v>4.662499192856342</v>
      </c>
      <c r="DA91" s="132" t="s">
        <v>2831</v>
      </c>
    </row>
    <row r="92" spans="1:105" ht="12" customHeight="1" x14ac:dyDescent="0.25">
      <c r="A92" s="106" t="s">
        <v>124</v>
      </c>
      <c r="B92" s="102">
        <v>32.925767101896504</v>
      </c>
      <c r="C92" s="102">
        <v>31.731280228352432</v>
      </c>
      <c r="D92" s="102">
        <v>30.658986467558364</v>
      </c>
      <c r="E92" s="102">
        <v>29.518572371361607</v>
      </c>
      <c r="F92" s="102">
        <v>28.763626454589442</v>
      </c>
      <c r="G92" s="102">
        <v>27.919764548202025</v>
      </c>
      <c r="H92" s="102">
        <v>27.322661169919318</v>
      </c>
      <c r="I92" s="102">
        <v>27.380722742286796</v>
      </c>
      <c r="J92" s="102">
        <v>27.22187264527609</v>
      </c>
      <c r="K92" s="102">
        <v>27.302303805242019</v>
      </c>
      <c r="L92" s="102">
        <v>27.342091911528705</v>
      </c>
      <c r="M92" s="102">
        <v>29.067150346636879</v>
      </c>
      <c r="N92" s="102">
        <v>26.68071717434217</v>
      </c>
      <c r="O92" s="102">
        <v>28.987044421476313</v>
      </c>
      <c r="P92" s="102">
        <v>25.836647813151021</v>
      </c>
      <c r="Q92" s="102">
        <v>22.712722777760057</v>
      </c>
      <c r="R92" s="102">
        <v>26.739159801517598</v>
      </c>
      <c r="S92" s="102">
        <v>26.522786872000086</v>
      </c>
      <c r="T92" s="102">
        <v>26.903575675761367</v>
      </c>
      <c r="U92" s="102">
        <v>25.510490785536504</v>
      </c>
      <c r="V92" s="102">
        <v>27.864651142288018</v>
      </c>
      <c r="W92" s="102">
        <v>23.837282441895198</v>
      </c>
      <c r="DA92" s="131" t="s">
        <v>2832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2833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2834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2835</v>
      </c>
    </row>
    <row r="96" spans="1:105" ht="12" customHeight="1" x14ac:dyDescent="0.25">
      <c r="A96" s="106" t="s">
        <v>122</v>
      </c>
      <c r="B96" s="102">
        <v>29.406938989217892</v>
      </c>
      <c r="C96" s="102">
        <v>28.514931348752487</v>
      </c>
      <c r="D96" s="102">
        <v>27.457650287900147</v>
      </c>
      <c r="E96" s="102">
        <v>25.885923784917402</v>
      </c>
      <c r="F96" s="102">
        <v>26.232045807511604</v>
      </c>
      <c r="G96" s="102">
        <v>24.507729389792235</v>
      </c>
      <c r="H96" s="102">
        <v>24.355357668658382</v>
      </c>
      <c r="I96" s="102">
        <v>24.127563200363809</v>
      </c>
      <c r="J96" s="102">
        <v>25.143124118577866</v>
      </c>
      <c r="K96" s="102">
        <v>24.988640481369817</v>
      </c>
      <c r="L96" s="102">
        <v>25.491410980532269</v>
      </c>
      <c r="M96" s="102">
        <v>26.181876213318951</v>
      </c>
      <c r="N96" s="102">
        <v>26.04656680697844</v>
      </c>
      <c r="O96" s="102">
        <v>25.569401997012282</v>
      </c>
      <c r="P96" s="102">
        <v>25.202709459047462</v>
      </c>
      <c r="Q96" s="102">
        <v>25.222742556506915</v>
      </c>
      <c r="R96" s="102">
        <v>25.842735277020346</v>
      </c>
      <c r="S96" s="102">
        <v>26.492526809479198</v>
      </c>
      <c r="T96" s="102">
        <v>27.203261096477519</v>
      </c>
      <c r="U96" s="102">
        <v>26.641676568733875</v>
      </c>
      <c r="V96" s="102">
        <v>27.344245767491067</v>
      </c>
      <c r="W96" s="102">
        <v>25.595431022619238</v>
      </c>
      <c r="DA96" s="131" t="s">
        <v>2836</v>
      </c>
    </row>
    <row r="97" spans="1:105" ht="12" customHeight="1" x14ac:dyDescent="0.25">
      <c r="A97" s="107" t="s">
        <v>121</v>
      </c>
      <c r="B97" s="105">
        <v>27.07840020513342</v>
      </c>
      <c r="C97" s="105">
        <v>26.287512786845234</v>
      </c>
      <c r="D97" s="105">
        <v>25.096575411433353</v>
      </c>
      <c r="E97" s="105">
        <v>23.640595334281787</v>
      </c>
      <c r="F97" s="105">
        <v>24.020370276662174</v>
      </c>
      <c r="G97" s="105">
        <v>22.472431974067778</v>
      </c>
      <c r="H97" s="105">
        <v>22.508892076157327</v>
      </c>
      <c r="I97" s="105">
        <v>22.23551147730522</v>
      </c>
      <c r="J97" s="105">
        <v>23.055265906088522</v>
      </c>
      <c r="K97" s="105">
        <v>22.877328974783964</v>
      </c>
      <c r="L97" s="105">
        <v>23.339616268775774</v>
      </c>
      <c r="M97" s="105">
        <v>24.083430051669531</v>
      </c>
      <c r="N97" s="105">
        <v>24.213164560995597</v>
      </c>
      <c r="O97" s="105">
        <v>23.828820850326828</v>
      </c>
      <c r="P97" s="105">
        <v>23.380200004479885</v>
      </c>
      <c r="Q97" s="105">
        <v>23.086119758032648</v>
      </c>
      <c r="R97" s="105">
        <v>23.465389871542065</v>
      </c>
      <c r="S97" s="105">
        <v>23.987254759108279</v>
      </c>
      <c r="T97" s="105">
        <v>24.629594444283363</v>
      </c>
      <c r="U97" s="105">
        <v>24.393334960256368</v>
      </c>
      <c r="V97" s="105">
        <v>25.702070970012247</v>
      </c>
      <c r="W97" s="105">
        <v>24.623241749375449</v>
      </c>
      <c r="DA97" s="132" t="s">
        <v>2837</v>
      </c>
    </row>
    <row r="98" spans="1:105" ht="12" customHeight="1" x14ac:dyDescent="0.25">
      <c r="A98" s="108" t="s">
        <v>53</v>
      </c>
      <c r="B98" s="99">
        <v>22.944422270489092</v>
      </c>
      <c r="C98" s="99">
        <v>22.276632079589707</v>
      </c>
      <c r="D98" s="99">
        <v>21.142666443478184</v>
      </c>
      <c r="E98" s="99">
        <v>19.897756510182646</v>
      </c>
      <c r="F98" s="99">
        <v>20.216375005161268</v>
      </c>
      <c r="G98" s="99">
        <v>18.865502463877121</v>
      </c>
      <c r="H98" s="99">
        <v>18.994213287035283</v>
      </c>
      <c r="I98" s="99">
        <v>18.711776436704874</v>
      </c>
      <c r="J98" s="99">
        <v>19.28900205905952</v>
      </c>
      <c r="K98" s="99">
        <v>19.119798839757301</v>
      </c>
      <c r="L98" s="99">
        <v>19.538742270786447</v>
      </c>
      <c r="M98" s="99">
        <v>20.220449285329952</v>
      </c>
      <c r="N98" s="99">
        <v>20.27351511624008</v>
      </c>
      <c r="O98" s="99">
        <v>19.907207204082084</v>
      </c>
      <c r="P98" s="99">
        <v>19.478472102302941</v>
      </c>
      <c r="Q98" s="99">
        <v>19.14019721358477</v>
      </c>
      <c r="R98" s="99">
        <v>19.354116869345329</v>
      </c>
      <c r="S98" s="99">
        <v>19.735119879209122</v>
      </c>
      <c r="T98" s="99">
        <v>20.173131960882156</v>
      </c>
      <c r="U98" s="99">
        <v>19.907168913437435</v>
      </c>
      <c r="V98" s="99">
        <v>21.123611094648286</v>
      </c>
      <c r="W98" s="99">
        <v>20.181534047737635</v>
      </c>
      <c r="DA98" s="63" t="s">
        <v>2838</v>
      </c>
    </row>
    <row r="99" spans="1:105" ht="12" customHeight="1" x14ac:dyDescent="0.25">
      <c r="A99" s="108" t="s">
        <v>52</v>
      </c>
      <c r="B99" s="99">
        <v>4.1339779346443262</v>
      </c>
      <c r="C99" s="99">
        <v>4.0108807072555237</v>
      </c>
      <c r="D99" s="99">
        <v>3.95390896795517</v>
      </c>
      <c r="E99" s="99">
        <v>3.7428388240991435</v>
      </c>
      <c r="F99" s="99">
        <v>3.803995271500904</v>
      </c>
      <c r="G99" s="99">
        <v>3.6069295101906569</v>
      </c>
      <c r="H99" s="99">
        <v>3.5146787891220472</v>
      </c>
      <c r="I99" s="99">
        <v>3.523735040600342</v>
      </c>
      <c r="J99" s="99">
        <v>3.7662638470290037</v>
      </c>
      <c r="K99" s="99">
        <v>3.7575301350266606</v>
      </c>
      <c r="L99" s="99">
        <v>3.8008739979893273</v>
      </c>
      <c r="M99" s="99">
        <v>3.8629807663395797</v>
      </c>
      <c r="N99" s="99">
        <v>3.9396494447555139</v>
      </c>
      <c r="O99" s="99">
        <v>3.92161364624475</v>
      </c>
      <c r="P99" s="99">
        <v>3.9017279021769484</v>
      </c>
      <c r="Q99" s="99">
        <v>3.9459225444478765</v>
      </c>
      <c r="R99" s="99">
        <v>4.1112730021967332</v>
      </c>
      <c r="S99" s="99">
        <v>4.2521348798991587</v>
      </c>
      <c r="T99" s="99">
        <v>4.456462483401209</v>
      </c>
      <c r="U99" s="99">
        <v>4.4861660468189308</v>
      </c>
      <c r="V99" s="99">
        <v>4.5784598753639605</v>
      </c>
      <c r="W99" s="99">
        <v>4.4417077016378155</v>
      </c>
      <c r="DA99" s="63" t="s">
        <v>2839</v>
      </c>
    </row>
    <row r="100" spans="1:105" ht="12" customHeight="1" x14ac:dyDescent="0.25">
      <c r="A100" s="121" t="s">
        <v>54</v>
      </c>
      <c r="B100" s="123">
        <v>4.60896952955886</v>
      </c>
      <c r="C100" s="123">
        <v>4.484892152321093</v>
      </c>
      <c r="D100" s="123">
        <v>4.4267173218070113</v>
      </c>
      <c r="E100" s="123">
        <v>4.3861964653191192</v>
      </c>
      <c r="F100" s="123">
        <v>4.3270693447534265</v>
      </c>
      <c r="G100" s="123">
        <v>4.1669184525540972</v>
      </c>
      <c r="H100" s="123">
        <v>4.0310989359680125</v>
      </c>
      <c r="I100" s="123">
        <v>4.0413127629182188</v>
      </c>
      <c r="J100" s="123">
        <v>3.8733738249127145</v>
      </c>
      <c r="K100" s="123">
        <v>3.8248498857533653</v>
      </c>
      <c r="L100" s="123">
        <v>3.7272705002758251</v>
      </c>
      <c r="M100" s="123">
        <v>3.7695570152427083</v>
      </c>
      <c r="N100" s="123">
        <v>3.7856584642777058</v>
      </c>
      <c r="O100" s="123">
        <v>3.6011430062887597</v>
      </c>
      <c r="P100" s="123">
        <v>3.6750978223021966</v>
      </c>
      <c r="Q100" s="123">
        <v>3.7001356884329732</v>
      </c>
      <c r="R100" s="123">
        <v>3.6987124419815367</v>
      </c>
      <c r="S100" s="123">
        <v>3.6551196619581332</v>
      </c>
      <c r="T100" s="123">
        <v>3.6320112124578507</v>
      </c>
      <c r="U100" s="123">
        <v>3.5480058337741416</v>
      </c>
      <c r="V100" s="123">
        <v>3.6552389472821898</v>
      </c>
      <c r="W100" s="123">
        <v>3.564689479863548</v>
      </c>
      <c r="DA100" s="130" t="s">
        <v>2840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2841</v>
      </c>
    </row>
    <row r="102" spans="1:105" ht="12" customHeight="1" x14ac:dyDescent="0.25">
      <c r="A102" s="97" t="s">
        <v>50</v>
      </c>
      <c r="B102" s="99">
        <v>5.7718877089075074</v>
      </c>
      <c r="C102" s="99">
        <v>5.6418489676653101</v>
      </c>
      <c r="D102" s="99">
        <v>5.5683637215199777</v>
      </c>
      <c r="E102" s="99">
        <v>5.5343406556730317</v>
      </c>
      <c r="F102" s="99">
        <v>5.3517570336789895</v>
      </c>
      <c r="G102" s="99">
        <v>5.3358759310466057</v>
      </c>
      <c r="H102" s="99">
        <v>5.1336553957016529</v>
      </c>
      <c r="I102" s="99">
        <v>5.1266504814053881</v>
      </c>
      <c r="J102" s="99">
        <v>4.9781230387909661</v>
      </c>
      <c r="K102" s="99">
        <v>4.7636985007478945</v>
      </c>
      <c r="L102" s="99">
        <v>4.8059299271714995</v>
      </c>
      <c r="M102" s="99">
        <v>4.8130808177461448</v>
      </c>
      <c r="N102" s="99">
        <v>4.7902544498584385</v>
      </c>
      <c r="O102" s="99">
        <v>4.8212181859411638</v>
      </c>
      <c r="P102" s="99">
        <v>4.5945312421593929</v>
      </c>
      <c r="Q102" s="99">
        <v>4.3058551685031867</v>
      </c>
      <c r="R102" s="99">
        <v>5.0359233901266869</v>
      </c>
      <c r="S102" s="99">
        <v>4.9166297917774475</v>
      </c>
      <c r="T102" s="99">
        <v>5.1324340155821551</v>
      </c>
      <c r="U102" s="99">
        <v>4.8752136849319374</v>
      </c>
      <c r="V102" s="99">
        <v>5.3685662174913809</v>
      </c>
      <c r="W102" s="99">
        <v>4.644885317037418</v>
      </c>
      <c r="DA102" s="63" t="s">
        <v>2842</v>
      </c>
    </row>
    <row r="103" spans="1:105" ht="12" customHeight="1" x14ac:dyDescent="0.25">
      <c r="A103" s="109" t="s">
        <v>120</v>
      </c>
      <c r="B103" s="110">
        <v>4.5914690956276232</v>
      </c>
      <c r="C103" s="110">
        <v>4.4677270562780711</v>
      </c>
      <c r="D103" s="110">
        <v>4.4098933725154659</v>
      </c>
      <c r="E103" s="110">
        <v>4.3693989074000967</v>
      </c>
      <c r="F103" s="110">
        <v>4.3120127093243168</v>
      </c>
      <c r="G103" s="110">
        <v>4.1497236155480994</v>
      </c>
      <c r="H103" s="110">
        <v>4.0148402625219566</v>
      </c>
      <c r="I103" s="110">
        <v>4.0262129203219077</v>
      </c>
      <c r="J103" s="110">
        <v>3.8584971726406252</v>
      </c>
      <c r="K103" s="110">
        <v>3.8128091007102136</v>
      </c>
      <c r="L103" s="110">
        <v>3.7128333760152707</v>
      </c>
      <c r="M103" s="110">
        <v>3.7545990412985133</v>
      </c>
      <c r="N103" s="110">
        <v>3.7705943321957229</v>
      </c>
      <c r="O103" s="110">
        <v>3.5822596415134016</v>
      </c>
      <c r="P103" s="110">
        <v>3.6604991970086571</v>
      </c>
      <c r="Q103" s="110">
        <v>3.6899928833215161</v>
      </c>
      <c r="R103" s="110">
        <v>3.6744310499270201</v>
      </c>
      <c r="S103" s="110">
        <v>3.6316071770119795</v>
      </c>
      <c r="T103" s="110">
        <v>3.6042320514701189</v>
      </c>
      <c r="U103" s="110">
        <v>3.5237642895469965</v>
      </c>
      <c r="V103" s="110">
        <v>3.6262026168420896</v>
      </c>
      <c r="W103" s="110">
        <v>3.5469070620671532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2863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2864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0</v>
      </c>
      <c r="C129" s="99">
        <f>RES_hhdet_fech!C129/RES_summary!C$19</f>
        <v>0</v>
      </c>
      <c r="D129" s="99">
        <f>RES_hhdet_fech!D129/RES_summary!D$19</f>
        <v>0</v>
      </c>
      <c r="E129" s="99">
        <f>RES_hhdet_fech!E129/RES_summary!E$19</f>
        <v>0</v>
      </c>
      <c r="F129" s="99">
        <f>RES_hhdet_fech!F129/RES_summary!F$19</f>
        <v>0</v>
      </c>
      <c r="G129" s="99">
        <f>RES_hhdet_fech!G129/RES_summary!G$19</f>
        <v>0</v>
      </c>
      <c r="H129" s="99">
        <f>RES_hhdet_fech!H129/RES_summary!H$19</f>
        <v>0</v>
      </c>
      <c r="I129" s="99">
        <f>RES_hhdet_fech!I129/RES_summary!I$19</f>
        <v>0</v>
      </c>
      <c r="J129" s="99">
        <f>RES_hhdet_fech!J129/RES_summary!J$19</f>
        <v>0</v>
      </c>
      <c r="K129" s="99">
        <f>RES_hhdet_fech!K129/RES_summary!K$19</f>
        <v>0</v>
      </c>
      <c r="L129" s="99">
        <f>RES_hhdet_fech!L129/RES_summary!L$19</f>
        <v>0</v>
      </c>
      <c r="M129" s="99">
        <f>RES_hhdet_fech!M129/RES_summary!M$19</f>
        <v>0</v>
      </c>
      <c r="N129" s="99">
        <f>RES_hhdet_fech!N129/RES_summary!N$19</f>
        <v>0</v>
      </c>
      <c r="O129" s="99">
        <f>RES_hhdet_fech!O129/RES_summary!O$19</f>
        <v>0</v>
      </c>
      <c r="P129" s="99">
        <f>RES_hhdet_fech!P129/RES_summary!P$19</f>
        <v>0</v>
      </c>
      <c r="Q129" s="99">
        <f>RES_hhdet_fech!Q129/RES_summary!Q$19</f>
        <v>0</v>
      </c>
      <c r="R129" s="99">
        <f>RES_hhdet_fech!R129/RES_summary!R$19</f>
        <v>0</v>
      </c>
      <c r="S129" s="99">
        <f>RES_hhdet_fech!S129/RES_summary!S$19</f>
        <v>0</v>
      </c>
      <c r="T129" s="99">
        <f>RES_hhdet_fech!T129/RES_summary!T$19</f>
        <v>0</v>
      </c>
      <c r="U129" s="99">
        <f>RES_hhdet_fech!U129/RES_summary!U$19</f>
        <v>0</v>
      </c>
      <c r="V129" s="99">
        <f>RES_hhdet_fech!V129/RES_summary!V$19</f>
        <v>0</v>
      </c>
      <c r="W129" s="99">
        <f>RES_hhdet_fech!W129/RES_summary!W$19</f>
        <v>0</v>
      </c>
      <c r="DA129" s="63" t="s">
        <v>2867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2868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2869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2870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2871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2872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2873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2874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2875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2876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2877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2878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93.706963288653583</v>
      </c>
      <c r="C143" s="118">
        <f t="shared" si="49"/>
        <v>104.96439728203396</v>
      </c>
      <c r="D143" s="118">
        <f t="shared" si="49"/>
        <v>73.349708932510353</v>
      </c>
      <c r="E143" s="118">
        <f t="shared" si="49"/>
        <v>85.619186982171456</v>
      </c>
      <c r="F143" s="118">
        <f t="shared" si="49"/>
        <v>86.286985921216484</v>
      </c>
      <c r="G143" s="118">
        <f t="shared" si="49"/>
        <v>84.141744237114168</v>
      </c>
      <c r="H143" s="118">
        <f t="shared" si="49"/>
        <v>81.976057169859274</v>
      </c>
      <c r="I143" s="118">
        <f t="shared" si="49"/>
        <v>80.498923534247353</v>
      </c>
      <c r="J143" s="118">
        <f t="shared" si="49"/>
        <v>81.967735391610233</v>
      </c>
      <c r="K143" s="118">
        <f t="shared" si="49"/>
        <v>75.882061509497305</v>
      </c>
      <c r="L143" s="118">
        <f t="shared" si="49"/>
        <v>73.491392065123847</v>
      </c>
      <c r="M143" s="118">
        <f t="shared" si="49"/>
        <v>69.101921744927182</v>
      </c>
      <c r="N143" s="118">
        <f t="shared" si="49"/>
        <v>64.845551456214025</v>
      </c>
      <c r="O143" s="118">
        <f t="shared" si="49"/>
        <v>60.777612453297849</v>
      </c>
      <c r="P143" s="118">
        <f t="shared" si="49"/>
        <v>57.23675079916422</v>
      </c>
      <c r="Q143" s="118">
        <f t="shared" si="49"/>
        <v>55.970528462484609</v>
      </c>
      <c r="R143" s="118">
        <f t="shared" ref="R143:V143" si="50">R144+R146+R148+R157</f>
        <v>55.761669845401876</v>
      </c>
      <c r="S143" s="118">
        <f t="shared" si="50"/>
        <v>54.464621582568967</v>
      </c>
      <c r="T143" s="118">
        <f t="shared" si="50"/>
        <v>53.529696476122993</v>
      </c>
      <c r="U143" s="118">
        <f t="shared" si="50"/>
        <v>52.001095422930675</v>
      </c>
      <c r="V143" s="118">
        <f t="shared" si="50"/>
        <v>53.668259769319953</v>
      </c>
      <c r="W143" s="118">
        <f t="shared" ref="W143" si="51">W144+W146+W148+W157</f>
        <v>53.964082861357454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59.408283046457356</v>
      </c>
      <c r="C144" s="123">
        <f t="shared" si="52"/>
        <v>71.848083307671217</v>
      </c>
      <c r="D144" s="123">
        <f t="shared" si="52"/>
        <v>41.623433984362009</v>
      </c>
      <c r="E144" s="123">
        <f t="shared" si="52"/>
        <v>55.539560080040388</v>
      </c>
      <c r="F144" s="123">
        <f t="shared" si="52"/>
        <v>55.966603629184235</v>
      </c>
      <c r="G144" s="123">
        <f t="shared" si="52"/>
        <v>55.513349265187635</v>
      </c>
      <c r="H144" s="123">
        <f t="shared" si="52"/>
        <v>53.514045572202726</v>
      </c>
      <c r="I144" s="123">
        <f t="shared" si="52"/>
        <v>52.33817225315736</v>
      </c>
      <c r="J144" s="123">
        <f t="shared" si="52"/>
        <v>53.391830451485539</v>
      </c>
      <c r="K144" s="123">
        <f t="shared" si="52"/>
        <v>47.714151162206868</v>
      </c>
      <c r="L144" s="123">
        <f t="shared" si="52"/>
        <v>45.202283978960402</v>
      </c>
      <c r="M144" s="123">
        <f t="shared" si="52"/>
        <v>40.063008371126031</v>
      </c>
      <c r="N144" s="123">
        <f t="shared" si="52"/>
        <v>35.830289542285378</v>
      </c>
      <c r="O144" s="123">
        <f t="shared" si="52"/>
        <v>32.194673144824762</v>
      </c>
      <c r="P144" s="123">
        <f t="shared" si="52"/>
        <v>29.217740737942481</v>
      </c>
      <c r="Q144" s="123">
        <f t="shared" si="52"/>
        <v>28.478896450903509</v>
      </c>
      <c r="R144" s="123">
        <f t="shared" si="52"/>
        <v>27.721223420412965</v>
      </c>
      <c r="S144" s="123">
        <f t="shared" si="52"/>
        <v>26.311402978617931</v>
      </c>
      <c r="T144" s="123">
        <f t="shared" si="52"/>
        <v>25.092868755817904</v>
      </c>
      <c r="U144" s="123">
        <f t="shared" si="52"/>
        <v>24.280951564017787</v>
      </c>
      <c r="V144" s="123">
        <f t="shared" si="52"/>
        <v>24.680551687450535</v>
      </c>
      <c r="W144" s="123">
        <f t="shared" si="52"/>
        <v>25.881509626939785</v>
      </c>
      <c r="DA144" s="130" t="s">
        <v>2881</v>
      </c>
    </row>
    <row r="145" spans="1:105" ht="12" customHeight="1" x14ac:dyDescent="0.25">
      <c r="A145" s="97" t="s">
        <v>53</v>
      </c>
      <c r="B145" s="99">
        <v>59.408283046457356</v>
      </c>
      <c r="C145" s="99">
        <v>71.848083307671217</v>
      </c>
      <c r="D145" s="99">
        <v>41.623433984362009</v>
      </c>
      <c r="E145" s="99">
        <v>55.539560080040388</v>
      </c>
      <c r="F145" s="99">
        <v>55.966603629184235</v>
      </c>
      <c r="G145" s="99">
        <v>55.513349265187635</v>
      </c>
      <c r="H145" s="99">
        <v>53.514045572202726</v>
      </c>
      <c r="I145" s="99">
        <v>52.33817225315736</v>
      </c>
      <c r="J145" s="99">
        <v>53.391830451485539</v>
      </c>
      <c r="K145" s="99">
        <v>47.714151162206868</v>
      </c>
      <c r="L145" s="99">
        <v>45.202283978960402</v>
      </c>
      <c r="M145" s="99">
        <v>40.063008371126031</v>
      </c>
      <c r="N145" s="99">
        <v>35.830289542285378</v>
      </c>
      <c r="O145" s="99">
        <v>32.194673144824762</v>
      </c>
      <c r="P145" s="99">
        <v>29.217740737942481</v>
      </c>
      <c r="Q145" s="99">
        <v>28.478896450903509</v>
      </c>
      <c r="R145" s="99">
        <v>27.721223420412965</v>
      </c>
      <c r="S145" s="99">
        <v>26.311402978617931</v>
      </c>
      <c r="T145" s="99">
        <v>25.092868755817904</v>
      </c>
      <c r="U145" s="99">
        <v>24.280951564017787</v>
      </c>
      <c r="V145" s="99">
        <v>24.680551687450535</v>
      </c>
      <c r="W145" s="99">
        <v>25.881509626939785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6.7998409874649876E-2</v>
      </c>
      <c r="C146" s="123">
        <f t="shared" si="53"/>
        <v>5.3779660697106726E-2</v>
      </c>
      <c r="D146" s="123">
        <f t="shared" si="53"/>
        <v>4.533324213485266E-2</v>
      </c>
      <c r="E146" s="123">
        <f t="shared" si="53"/>
        <v>3.8400529043550999E-2</v>
      </c>
      <c r="F146" s="123">
        <f t="shared" si="53"/>
        <v>3.8490717707397391E-2</v>
      </c>
      <c r="G146" s="123">
        <f t="shared" si="53"/>
        <v>4.0223982564975246E-2</v>
      </c>
      <c r="H146" s="123">
        <f t="shared" si="53"/>
        <v>5.0035720377756034E-2</v>
      </c>
      <c r="I146" s="123">
        <f t="shared" si="53"/>
        <v>5.7282618935053251E-2</v>
      </c>
      <c r="J146" s="123">
        <f t="shared" si="53"/>
        <v>6.4556143862660814E-2</v>
      </c>
      <c r="K146" s="123">
        <f t="shared" si="53"/>
        <v>6.9559417100690704E-2</v>
      </c>
      <c r="L146" s="123">
        <f t="shared" si="53"/>
        <v>7.6135135229091641E-2</v>
      </c>
      <c r="M146" s="123">
        <f t="shared" si="53"/>
        <v>7.0143535193054912E-2</v>
      </c>
      <c r="N146" s="123">
        <f t="shared" si="53"/>
        <v>7.1915282818243928E-2</v>
      </c>
      <c r="O146" s="123">
        <f t="shared" si="53"/>
        <v>6.2158088195410896E-2</v>
      </c>
      <c r="P146" s="123">
        <f t="shared" si="53"/>
        <v>6.4013960111157397E-2</v>
      </c>
      <c r="Q146" s="123">
        <f t="shared" si="53"/>
        <v>5.9303901767641658E-2</v>
      </c>
      <c r="R146" s="123">
        <f t="shared" si="53"/>
        <v>5.7946945608647563E-2</v>
      </c>
      <c r="S146" s="123">
        <f t="shared" si="53"/>
        <v>5.3538907150183272E-2</v>
      </c>
      <c r="T146" s="123">
        <f t="shared" si="53"/>
        <v>5.104555528434427E-2</v>
      </c>
      <c r="U146" s="123">
        <f t="shared" si="53"/>
        <v>4.8762118324561253E-2</v>
      </c>
      <c r="V146" s="123">
        <f t="shared" si="53"/>
        <v>4.9714658789155902E-2</v>
      </c>
      <c r="W146" s="123">
        <f t="shared" si="53"/>
        <v>4.7513058550516039E-2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6.7998409874649876E-2</v>
      </c>
      <c r="C147" s="99">
        <f>RES_hhdet_fech!C147/RES_summary!C$19</f>
        <v>5.3779660697106726E-2</v>
      </c>
      <c r="D147" s="99">
        <f>RES_hhdet_fech!D147/RES_summary!D$19</f>
        <v>4.533324213485266E-2</v>
      </c>
      <c r="E147" s="99">
        <f>RES_hhdet_fech!E147/RES_summary!E$19</f>
        <v>3.8400529043550999E-2</v>
      </c>
      <c r="F147" s="99">
        <f>RES_hhdet_fech!F147/RES_summary!F$19</f>
        <v>3.8490717707397391E-2</v>
      </c>
      <c r="G147" s="99">
        <f>RES_hhdet_fech!G147/RES_summary!G$19</f>
        <v>4.0223982564975246E-2</v>
      </c>
      <c r="H147" s="99">
        <f>RES_hhdet_fech!H147/RES_summary!H$19</f>
        <v>5.0035720377756034E-2</v>
      </c>
      <c r="I147" s="99">
        <f>RES_hhdet_fech!I147/RES_summary!I$19</f>
        <v>5.7282618935053251E-2</v>
      </c>
      <c r="J147" s="99">
        <f>RES_hhdet_fech!J147/RES_summary!J$19</f>
        <v>6.4556143862660814E-2</v>
      </c>
      <c r="K147" s="99">
        <f>RES_hhdet_fech!K147/RES_summary!K$19</f>
        <v>6.9559417100690704E-2</v>
      </c>
      <c r="L147" s="99">
        <f>RES_hhdet_fech!L147/RES_summary!L$19</f>
        <v>7.6135135229091641E-2</v>
      </c>
      <c r="M147" s="99">
        <f>RES_hhdet_fech!M147/RES_summary!M$19</f>
        <v>7.0143535193054912E-2</v>
      </c>
      <c r="N147" s="99">
        <f>RES_hhdet_fech!N147/RES_summary!N$19</f>
        <v>7.1915282818243928E-2</v>
      </c>
      <c r="O147" s="99">
        <f>RES_hhdet_fech!O147/RES_summary!O$19</f>
        <v>6.2158088195410896E-2</v>
      </c>
      <c r="P147" s="99">
        <f>RES_hhdet_fech!P147/RES_summary!P$19</f>
        <v>6.4013960111157397E-2</v>
      </c>
      <c r="Q147" s="99">
        <f>RES_hhdet_fech!Q147/RES_summary!Q$19</f>
        <v>5.9303901767641658E-2</v>
      </c>
      <c r="R147" s="99">
        <f>RES_hhdet_fech!R147/RES_summary!R$19</f>
        <v>5.7946945608647563E-2</v>
      </c>
      <c r="S147" s="99">
        <f>RES_hhdet_fech!S147/RES_summary!S$19</f>
        <v>5.3538907150183272E-2</v>
      </c>
      <c r="T147" s="99">
        <f>RES_hhdet_fech!T147/RES_summary!T$19</f>
        <v>5.104555528434427E-2</v>
      </c>
      <c r="U147" s="99">
        <f>RES_hhdet_fech!U147/RES_summary!U$19</f>
        <v>4.8762118324561253E-2</v>
      </c>
      <c r="V147" s="99">
        <f>RES_hhdet_fech!V147/RES_summary!V$19</f>
        <v>4.9714658789155902E-2</v>
      </c>
      <c r="W147" s="99">
        <f>RES_hhdet_fech!W147/RES_summary!W$19</f>
        <v>4.7513058550516039E-2</v>
      </c>
      <c r="DA147" s="63" t="s">
        <v>2884</v>
      </c>
    </row>
    <row r="148" spans="1:105" ht="12" customHeight="1" x14ac:dyDescent="0.25">
      <c r="A148" s="121" t="s">
        <v>55</v>
      </c>
      <c r="B148" s="123">
        <v>29.621996056828436</v>
      </c>
      <c r="C148" s="123">
        <v>28.589977426020901</v>
      </c>
      <c r="D148" s="123">
        <v>27.291016415540945</v>
      </c>
      <c r="E148" s="123">
        <v>25.698789315369957</v>
      </c>
      <c r="F148" s="123">
        <v>25.992856619520925</v>
      </c>
      <c r="G148" s="123">
        <v>24.444423488602176</v>
      </c>
      <c r="H148" s="123">
        <v>24.38848594133739</v>
      </c>
      <c r="I148" s="123">
        <v>24.062775958515193</v>
      </c>
      <c r="J148" s="123">
        <v>24.638370835473122</v>
      </c>
      <c r="K148" s="123">
        <v>24.271918740658172</v>
      </c>
      <c r="L148" s="123">
        <v>24.484771166122329</v>
      </c>
      <c r="M148" s="123">
        <v>25.199644855923196</v>
      </c>
      <c r="N148" s="123">
        <v>25.157217217503312</v>
      </c>
      <c r="O148" s="123">
        <v>24.918438141290242</v>
      </c>
      <c r="P148" s="123">
        <v>24.281371725878522</v>
      </c>
      <c r="Q148" s="123">
        <v>23.735637967048486</v>
      </c>
      <c r="R148" s="123">
        <v>24.297000408140821</v>
      </c>
      <c r="S148" s="123">
        <v>24.477752568212026</v>
      </c>
      <c r="T148" s="123">
        <v>24.8089214335591</v>
      </c>
      <c r="U148" s="123">
        <v>24.198629353558413</v>
      </c>
      <c r="V148" s="123">
        <v>25.358079468977262</v>
      </c>
      <c r="W148" s="123">
        <v>24.514656643806003</v>
      </c>
      <c r="DA148" s="130" t="s">
        <v>2885</v>
      </c>
    </row>
    <row r="149" spans="1:105" ht="12" customHeight="1" x14ac:dyDescent="0.25">
      <c r="A149" s="97" t="s">
        <v>124</v>
      </c>
      <c r="B149" s="99">
        <v>32.925767101896504</v>
      </c>
      <c r="C149" s="99">
        <v>31.588060055768739</v>
      </c>
      <c r="D149" s="99">
        <v>30.252031674391123</v>
      </c>
      <c r="E149" s="99">
        <v>29.063482592910631</v>
      </c>
      <c r="F149" s="99">
        <v>28.375342730889322</v>
      </c>
      <c r="G149" s="99">
        <v>27.661626320423533</v>
      </c>
      <c r="H149" s="99">
        <v>27.223003868562117</v>
      </c>
      <c r="I149" s="99">
        <v>27.353797783217043</v>
      </c>
      <c r="J149" s="99">
        <v>27.189528025098848</v>
      </c>
      <c r="K149" s="99">
        <v>27.315139911256221</v>
      </c>
      <c r="L149" s="99">
        <v>27.339297028026003</v>
      </c>
      <c r="M149" s="99">
        <v>28.982218929991614</v>
      </c>
      <c r="N149" s="99">
        <v>26.783064950534111</v>
      </c>
      <c r="O149" s="99">
        <v>29.247014410106416</v>
      </c>
      <c r="P149" s="99">
        <v>26.156403837641033</v>
      </c>
      <c r="Q149" s="99">
        <v>22.917786353670586</v>
      </c>
      <c r="R149" s="99">
        <v>26.454208694614213</v>
      </c>
      <c r="S149" s="99">
        <v>25.704929625677686</v>
      </c>
      <c r="T149" s="99">
        <v>25.678782736749994</v>
      </c>
      <c r="U149" s="99">
        <v>24.109402837015768</v>
      </c>
      <c r="V149" s="99">
        <v>26.243473646540668</v>
      </c>
      <c r="W149" s="99">
        <v>23.149089839465461</v>
      </c>
      <c r="DA149" s="63" t="s">
        <v>2886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24.688604185856644</v>
      </c>
      <c r="J150" s="99">
        <v>24.498069092446357</v>
      </c>
      <c r="K150" s="99">
        <v>24.626053578360029</v>
      </c>
      <c r="L150" s="99">
        <v>24.734874166697544</v>
      </c>
      <c r="M150" s="99">
        <v>26.473225404916437</v>
      </c>
      <c r="N150" s="99">
        <v>24.800032377007319</v>
      </c>
      <c r="O150" s="99">
        <v>27.151938312352126</v>
      </c>
      <c r="P150" s="99">
        <v>24.438782614841202</v>
      </c>
      <c r="Q150" s="99">
        <v>21.542020348259964</v>
      </c>
      <c r="R150" s="99">
        <v>23.892988993755573</v>
      </c>
      <c r="S150" s="99">
        <v>23.527801921578103</v>
      </c>
      <c r="T150" s="99">
        <v>23.816359651104026</v>
      </c>
      <c r="U150" s="99">
        <v>22.75420092338738</v>
      </c>
      <c r="V150" s="99">
        <v>25.012672591560698</v>
      </c>
      <c r="W150" s="99">
        <v>22.298555979605766</v>
      </c>
      <c r="DA150" s="63" t="s">
        <v>2887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21.096617597999181</v>
      </c>
      <c r="J151" s="102">
        <v>20.818537301440156</v>
      </c>
      <c r="K151" s="102">
        <v>20.902980971837088</v>
      </c>
      <c r="L151" s="102">
        <v>21.019686599717584</v>
      </c>
      <c r="M151" s="102">
        <v>22.550271248018976</v>
      </c>
      <c r="N151" s="102">
        <v>21.085162853463768</v>
      </c>
      <c r="O151" s="102">
        <v>22.986579051353338</v>
      </c>
      <c r="P151" s="102">
        <v>20.589775289315245</v>
      </c>
      <c r="Q151" s="102">
        <v>18.012163751421017</v>
      </c>
      <c r="R151" s="102">
        <v>19.573160006536984</v>
      </c>
      <c r="S151" s="102">
        <v>19.165901128801572</v>
      </c>
      <c r="T151" s="102">
        <v>19.272698809675973</v>
      </c>
      <c r="U151" s="102">
        <v>18.34253630212844</v>
      </c>
      <c r="V151" s="102">
        <v>20.278679311823435</v>
      </c>
      <c r="W151" s="102">
        <v>18.087789533605466</v>
      </c>
      <c r="DA151" s="131" t="s">
        <v>2888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3.5919865878574626</v>
      </c>
      <c r="J152" s="105">
        <v>3.6795317910061978</v>
      </c>
      <c r="K152" s="105">
        <v>3.7230726065229334</v>
      </c>
      <c r="L152" s="105">
        <v>3.7151875669799579</v>
      </c>
      <c r="M152" s="105">
        <v>3.9229541568974562</v>
      </c>
      <c r="N152" s="105">
        <v>3.7148695235435532</v>
      </c>
      <c r="O152" s="105">
        <v>4.1653592609987857</v>
      </c>
      <c r="P152" s="105">
        <v>3.8490073255259558</v>
      </c>
      <c r="Q152" s="105">
        <v>3.5298565968389441</v>
      </c>
      <c r="R152" s="105">
        <v>4.3198289872185915</v>
      </c>
      <c r="S152" s="105">
        <v>4.3619007927765283</v>
      </c>
      <c r="T152" s="105">
        <v>4.5436608414280535</v>
      </c>
      <c r="U152" s="105">
        <v>4.4116646212589377</v>
      </c>
      <c r="V152" s="105">
        <v>4.7339932797372652</v>
      </c>
      <c r="W152" s="105">
        <v>4.2107664460003029</v>
      </c>
      <c r="DA152" s="132" t="s">
        <v>2889</v>
      </c>
    </row>
    <row r="153" spans="1:105" ht="12" customHeight="1" x14ac:dyDescent="0.25">
      <c r="A153" s="106" t="s">
        <v>122</v>
      </c>
      <c r="B153" s="102">
        <v>29.406938989217885</v>
      </c>
      <c r="C153" s="102">
        <v>28.389371407891435</v>
      </c>
      <c r="D153" s="102">
        <v>27.099312747679125</v>
      </c>
      <c r="E153" s="102">
        <v>25.476506454747298</v>
      </c>
      <c r="F153" s="102">
        <v>25.869208412539454</v>
      </c>
      <c r="G153" s="102">
        <v>24.287646847682815</v>
      </c>
      <c r="H153" s="102">
        <v>24.278951253394204</v>
      </c>
      <c r="I153" s="102">
        <v>24.11602258855482</v>
      </c>
      <c r="J153" s="102">
        <v>25.139371006744152</v>
      </c>
      <c r="K153" s="102">
        <v>25.001955164514339</v>
      </c>
      <c r="L153" s="102">
        <v>25.512404783680626</v>
      </c>
      <c r="M153" s="102">
        <v>26.142602503953327</v>
      </c>
      <c r="N153" s="102">
        <v>26.10593222687454</v>
      </c>
      <c r="O153" s="102">
        <v>25.662692951172179</v>
      </c>
      <c r="P153" s="102">
        <v>25.331994179420533</v>
      </c>
      <c r="Q153" s="102">
        <v>25.366151509756602</v>
      </c>
      <c r="R153" s="102">
        <v>25.908617674848994</v>
      </c>
      <c r="S153" s="102">
        <v>26.141865592861222</v>
      </c>
      <c r="T153" s="102">
        <v>26.293105949724232</v>
      </c>
      <c r="U153" s="102">
        <v>25.14758900822088</v>
      </c>
      <c r="V153" s="102">
        <v>25.950733179940865</v>
      </c>
      <c r="W153" s="102">
        <v>25.375146452229647</v>
      </c>
      <c r="DA153" s="131" t="s">
        <v>2890</v>
      </c>
    </row>
    <row r="154" spans="1:105" ht="12" customHeight="1" x14ac:dyDescent="0.25">
      <c r="A154" s="107" t="s">
        <v>121</v>
      </c>
      <c r="B154" s="105">
        <v>27.078400205133423</v>
      </c>
      <c r="C154" s="105">
        <v>26.147325044165761</v>
      </c>
      <c r="D154" s="105">
        <v>24.83034352747978</v>
      </c>
      <c r="E154" s="105">
        <v>23.45517108453237</v>
      </c>
      <c r="F154" s="105">
        <v>23.889056333585476</v>
      </c>
      <c r="G154" s="105">
        <v>22.42463945947171</v>
      </c>
      <c r="H154" s="105">
        <v>22.495150235271723</v>
      </c>
      <c r="I154" s="105">
        <v>22.248051344052204</v>
      </c>
      <c r="J154" s="105">
        <v>23.072620266125096</v>
      </c>
      <c r="K154" s="105">
        <v>22.920737842196402</v>
      </c>
      <c r="L154" s="105">
        <v>23.3863008100119</v>
      </c>
      <c r="M154" s="105">
        <v>24.120446008316236</v>
      </c>
      <c r="N154" s="105">
        <v>24.283572125795523</v>
      </c>
      <c r="O154" s="105">
        <v>23.941360308132094</v>
      </c>
      <c r="P154" s="105">
        <v>23.546981075392125</v>
      </c>
      <c r="Q154" s="105">
        <v>23.237110178248901</v>
      </c>
      <c r="R154" s="105">
        <v>23.487359345435568</v>
      </c>
      <c r="S154" s="105">
        <v>23.797323216906516</v>
      </c>
      <c r="T154" s="105">
        <v>24.228919226302597</v>
      </c>
      <c r="U154" s="105">
        <v>23.841230475875747</v>
      </c>
      <c r="V154" s="105">
        <v>24.948410086398098</v>
      </c>
      <c r="W154" s="105">
        <v>24.324186353170635</v>
      </c>
      <c r="DA154" s="132" t="s">
        <v>2891</v>
      </c>
    </row>
    <row r="155" spans="1:105" ht="12" customHeight="1" x14ac:dyDescent="0.25">
      <c r="A155" s="108" t="s">
        <v>53</v>
      </c>
      <c r="B155" s="99">
        <v>22.944422270489095</v>
      </c>
      <c r="C155" s="99">
        <v>22.13649576636999</v>
      </c>
      <c r="D155" s="99">
        <v>20.878337851891576</v>
      </c>
      <c r="E155" s="99">
        <v>19.714658931909533</v>
      </c>
      <c r="F155" s="99">
        <v>20.087563266333259</v>
      </c>
      <c r="G155" s="99">
        <v>18.818783817762633</v>
      </c>
      <c r="H155" s="99">
        <v>18.980461348088944</v>
      </c>
      <c r="I155" s="99">
        <v>18.722173009576387</v>
      </c>
      <c r="J155" s="99">
        <v>19.302456671185265</v>
      </c>
      <c r="K155" s="99">
        <v>19.155822868865247</v>
      </c>
      <c r="L155" s="99">
        <v>19.576166888568828</v>
      </c>
      <c r="M155" s="99">
        <v>20.247733244084724</v>
      </c>
      <c r="N155" s="99">
        <v>20.333118106564875</v>
      </c>
      <c r="O155" s="99">
        <v>20.007649712888966</v>
      </c>
      <c r="P155" s="99">
        <v>19.62540545737043</v>
      </c>
      <c r="Q155" s="99">
        <v>19.268416607394069</v>
      </c>
      <c r="R155" s="99">
        <v>19.356595770368227</v>
      </c>
      <c r="S155" s="99">
        <v>19.536918930749628</v>
      </c>
      <c r="T155" s="99">
        <v>19.779694707004211</v>
      </c>
      <c r="U155" s="99">
        <v>19.373681713139597</v>
      </c>
      <c r="V155" s="99">
        <v>20.408039593103901</v>
      </c>
      <c r="W155" s="99">
        <v>19.897944530763812</v>
      </c>
      <c r="DA155" s="63" t="s">
        <v>2892</v>
      </c>
    </row>
    <row r="156" spans="1:105" ht="12" customHeight="1" x14ac:dyDescent="0.25">
      <c r="A156" s="108" t="s">
        <v>52</v>
      </c>
      <c r="B156" s="99">
        <v>4.1339779346443279</v>
      </c>
      <c r="C156" s="99">
        <v>4.0108292777957688</v>
      </c>
      <c r="D156" s="99">
        <v>3.9520056755882038</v>
      </c>
      <c r="E156" s="99">
        <v>3.7405121526228413</v>
      </c>
      <c r="F156" s="99">
        <v>3.8014930672522151</v>
      </c>
      <c r="G156" s="99">
        <v>3.6058556417090748</v>
      </c>
      <c r="H156" s="99">
        <v>3.5146888871827771</v>
      </c>
      <c r="I156" s="99">
        <v>3.52587833447582</v>
      </c>
      <c r="J156" s="99">
        <v>3.7701635949398282</v>
      </c>
      <c r="K156" s="99">
        <v>3.7649149733311562</v>
      </c>
      <c r="L156" s="99">
        <v>3.8101339214430694</v>
      </c>
      <c r="M156" s="99">
        <v>3.8727127642315118</v>
      </c>
      <c r="N156" s="99">
        <v>3.950454019230651</v>
      </c>
      <c r="O156" s="99">
        <v>3.9337105952431251</v>
      </c>
      <c r="P156" s="99">
        <v>3.9215756180216945</v>
      </c>
      <c r="Q156" s="99">
        <v>3.9686935708548337</v>
      </c>
      <c r="R156" s="99">
        <v>4.1307635750673368</v>
      </c>
      <c r="S156" s="99">
        <v>4.2604042861568887</v>
      </c>
      <c r="T156" s="99">
        <v>4.4492245192983892</v>
      </c>
      <c r="U156" s="99">
        <v>4.4675487627361488</v>
      </c>
      <c r="V156" s="99">
        <v>4.5403704932941951</v>
      </c>
      <c r="W156" s="99">
        <v>4.4262418224068192</v>
      </c>
      <c r="DA156" s="63" t="s">
        <v>2893</v>
      </c>
    </row>
    <row r="157" spans="1:105" ht="12" customHeight="1" x14ac:dyDescent="0.25">
      <c r="A157" s="121" t="s">
        <v>54</v>
      </c>
      <c r="B157" s="123">
        <v>4.6086857754931438</v>
      </c>
      <c r="C157" s="123">
        <v>4.4725568876447381</v>
      </c>
      <c r="D157" s="123">
        <v>4.389925290472549</v>
      </c>
      <c r="E157" s="123">
        <v>4.3424370577175573</v>
      </c>
      <c r="F157" s="123">
        <v>4.2890349548039186</v>
      </c>
      <c r="G157" s="123">
        <v>4.1437475007593747</v>
      </c>
      <c r="H157" s="123">
        <v>4.0234899359414005</v>
      </c>
      <c r="I157" s="123">
        <v>4.0406927036397455</v>
      </c>
      <c r="J157" s="123">
        <v>3.8729779607889085</v>
      </c>
      <c r="K157" s="123">
        <v>3.8264321895315674</v>
      </c>
      <c r="L157" s="123">
        <v>3.7282017848120321</v>
      </c>
      <c r="M157" s="123">
        <v>3.7691249826849038</v>
      </c>
      <c r="N157" s="123">
        <v>3.7861294136070924</v>
      </c>
      <c r="O157" s="123">
        <v>3.6023430789874324</v>
      </c>
      <c r="P157" s="123">
        <v>3.6736243752320599</v>
      </c>
      <c r="Q157" s="123">
        <v>3.6966901427649734</v>
      </c>
      <c r="R157" s="123">
        <v>3.685499071239438</v>
      </c>
      <c r="S157" s="123">
        <v>3.6219271285888204</v>
      </c>
      <c r="T157" s="123">
        <v>3.5768607314616512</v>
      </c>
      <c r="U157" s="123">
        <v>3.4727523870299155</v>
      </c>
      <c r="V157" s="123">
        <v>3.5799139541030005</v>
      </c>
      <c r="W157" s="123">
        <v>3.5204035320611524</v>
      </c>
      <c r="DA157" s="130" t="s">
        <v>2894</v>
      </c>
    </row>
    <row r="158" spans="1:105" ht="12" customHeight="1" x14ac:dyDescent="0.25">
      <c r="A158" s="97" t="s">
        <v>50</v>
      </c>
      <c r="B158" s="99">
        <v>5.7718877089075091</v>
      </c>
      <c r="C158" s="99">
        <v>5.6325519640403519</v>
      </c>
      <c r="D158" s="99">
        <v>5.5415042971713069</v>
      </c>
      <c r="E158" s="99">
        <v>5.5005686361205086</v>
      </c>
      <c r="F158" s="99">
        <v>5.3216849209406556</v>
      </c>
      <c r="G158" s="99">
        <v>5.3172288112358137</v>
      </c>
      <c r="H158" s="99">
        <v>5.1271796978245874</v>
      </c>
      <c r="I158" s="99">
        <v>5.1257570141217004</v>
      </c>
      <c r="J158" s="99">
        <v>4.9769626078479092</v>
      </c>
      <c r="K158" s="99">
        <v>4.7642026296497928</v>
      </c>
      <c r="L158" s="99">
        <v>4.8064337322630317</v>
      </c>
      <c r="M158" s="99">
        <v>4.8128282460416241</v>
      </c>
      <c r="N158" s="99">
        <v>4.7903028619906092</v>
      </c>
      <c r="O158" s="99">
        <v>4.8215008504793353</v>
      </c>
      <c r="P158" s="99">
        <v>4.594510887570662</v>
      </c>
      <c r="Q158" s="99">
        <v>4.3057418866549959</v>
      </c>
      <c r="R158" s="99">
        <v>5.0332533558705128</v>
      </c>
      <c r="S158" s="99">
        <v>4.906742268381997</v>
      </c>
      <c r="T158" s="99">
        <v>5.1128300206207502</v>
      </c>
      <c r="U158" s="99">
        <v>4.8436139507641229</v>
      </c>
      <c r="V158" s="99">
        <v>5.3272837790370877</v>
      </c>
      <c r="W158" s="99">
        <v>4.6177986731877718</v>
      </c>
      <c r="DA158" s="63" t="s">
        <v>2895</v>
      </c>
    </row>
    <row r="159" spans="1:105" ht="12" customHeight="1" x14ac:dyDescent="0.25">
      <c r="A159" s="109" t="s">
        <v>120</v>
      </c>
      <c r="B159" s="110">
        <v>4.5914690956276232</v>
      </c>
      <c r="C159" s="110">
        <v>4.4551477988204757</v>
      </c>
      <c r="D159" s="110">
        <v>4.3740195030872062</v>
      </c>
      <c r="E159" s="110">
        <v>4.3260810441170809</v>
      </c>
      <c r="F159" s="110">
        <v>4.2740977036381214</v>
      </c>
      <c r="G159" s="110">
        <v>4.1266498697254255</v>
      </c>
      <c r="H159" s="110">
        <v>4.0073832750661058</v>
      </c>
      <c r="I159" s="110">
        <v>4.0252690597761172</v>
      </c>
      <c r="J159" s="110">
        <v>3.8577396847327106</v>
      </c>
      <c r="K159" s="110">
        <v>3.8138975636295265</v>
      </c>
      <c r="L159" s="110">
        <v>3.7133127924189298</v>
      </c>
      <c r="M159" s="110">
        <v>3.7537126396490326</v>
      </c>
      <c r="N159" s="110">
        <v>3.7705439814258992</v>
      </c>
      <c r="O159" s="110">
        <v>3.5827925559304807</v>
      </c>
      <c r="P159" s="110">
        <v>3.6586046830172103</v>
      </c>
      <c r="Q159" s="110">
        <v>3.6864241527265822</v>
      </c>
      <c r="R159" s="110">
        <v>3.6604441413802489</v>
      </c>
      <c r="S159" s="110">
        <v>3.5967280597365296</v>
      </c>
      <c r="T159" s="110">
        <v>3.5476503244432558</v>
      </c>
      <c r="U159" s="110">
        <v>3.4476677820451345</v>
      </c>
      <c r="V159" s="110">
        <v>3.5497947790520636</v>
      </c>
      <c r="W159" s="110">
        <v>3.5020134987977785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158.43589881962754</v>
      </c>
      <c r="C161" s="118">
        <f t="shared" si="54"/>
        <v>177.99486934732403</v>
      </c>
      <c r="D161" s="118">
        <f t="shared" si="54"/>
        <v>151.79029741295801</v>
      </c>
      <c r="E161" s="118">
        <f t="shared" si="54"/>
        <v>166.25474278673462</v>
      </c>
      <c r="F161" s="118">
        <f t="shared" si="54"/>
        <v>175.72794442003408</v>
      </c>
      <c r="G161" s="118">
        <f t="shared" si="54"/>
        <v>166.88614242590435</v>
      </c>
      <c r="H161" s="118">
        <f t="shared" si="54"/>
        <v>183.63530412762503</v>
      </c>
      <c r="I161" s="118">
        <f t="shared" si="54"/>
        <v>166.03839224306984</v>
      </c>
      <c r="J161" s="118">
        <f t="shared" si="54"/>
        <v>179.9670193746478</v>
      </c>
      <c r="K161" s="118">
        <f t="shared" si="54"/>
        <v>143.18545964258752</v>
      </c>
      <c r="L161" s="118">
        <f t="shared" si="54"/>
        <v>168.41756115805796</v>
      </c>
      <c r="M161" s="118">
        <f t="shared" si="54"/>
        <v>152.62680834748789</v>
      </c>
      <c r="N161" s="118">
        <f t="shared" si="54"/>
        <v>140.89550839728551</v>
      </c>
      <c r="O161" s="118">
        <f t="shared" si="54"/>
        <v>134.64855387890563</v>
      </c>
      <c r="P161" s="118">
        <f t="shared" si="54"/>
        <v>122.90357776205141</v>
      </c>
      <c r="Q161" s="118">
        <f t="shared" si="54"/>
        <v>128.65684171017804</v>
      </c>
      <c r="R161" s="118">
        <f t="shared" ref="R161:V161" si="55">R162+R164+R166+R175</f>
        <v>126.55822979549484</v>
      </c>
      <c r="S161" s="118">
        <f t="shared" si="55"/>
        <v>127.44466863076629</v>
      </c>
      <c r="T161" s="118">
        <f t="shared" si="55"/>
        <v>132.11492358551874</v>
      </c>
      <c r="U161" s="118">
        <f t="shared" si="55"/>
        <v>124.75717690718844</v>
      </c>
      <c r="V161" s="118">
        <f t="shared" si="55"/>
        <v>136.13576504721274</v>
      </c>
      <c r="W161" s="118">
        <f t="shared" ref="W161" si="56">W162+W164+W166+W175</f>
        <v>128.37429899758914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124.17161285865913</v>
      </c>
      <c r="C162" s="123">
        <f t="shared" si="57"/>
        <v>144.77468004655475</v>
      </c>
      <c r="D162" s="123">
        <f t="shared" si="57"/>
        <v>119.67784588861178</v>
      </c>
      <c r="E162" s="123">
        <f t="shared" si="57"/>
        <v>135.76547939608514</v>
      </c>
      <c r="F162" s="123">
        <f t="shared" si="57"/>
        <v>145.05452431815496</v>
      </c>
      <c r="G162" s="123">
        <f t="shared" si="57"/>
        <v>138.00055018176437</v>
      </c>
      <c r="H162" s="123">
        <f t="shared" si="57"/>
        <v>155.03690526307253</v>
      </c>
      <c r="I162" s="123">
        <f t="shared" si="57"/>
        <v>137.66333473409736</v>
      </c>
      <c r="J162" s="123">
        <f t="shared" si="57"/>
        <v>151.04809838443288</v>
      </c>
      <c r="K162" s="123">
        <f t="shared" si="57"/>
        <v>114.69002261243395</v>
      </c>
      <c r="L162" s="123">
        <f t="shared" si="57"/>
        <v>139.8521676301898</v>
      </c>
      <c r="M162" s="123">
        <f t="shared" si="57"/>
        <v>123.41113739661846</v>
      </c>
      <c r="N162" s="123">
        <f t="shared" si="57"/>
        <v>111.79699225935117</v>
      </c>
      <c r="O162" s="123">
        <f t="shared" si="57"/>
        <v>105.99524831542756</v>
      </c>
      <c r="P162" s="123">
        <f t="shared" si="57"/>
        <v>94.617253532202952</v>
      </c>
      <c r="Q162" s="123">
        <f t="shared" si="57"/>
        <v>100.7017582722801</v>
      </c>
      <c r="R162" s="123">
        <f t="shared" si="57"/>
        <v>97.979890922477324</v>
      </c>
      <c r="S162" s="123">
        <f t="shared" si="57"/>
        <v>98.803982653056423</v>
      </c>
      <c r="T162" s="123">
        <f t="shared" si="57"/>
        <v>103.29197475101718</v>
      </c>
      <c r="U162" s="123">
        <f t="shared" si="57"/>
        <v>96.768205839374815</v>
      </c>
      <c r="V162" s="123">
        <f t="shared" si="57"/>
        <v>106.93043329384601</v>
      </c>
      <c r="W162" s="123">
        <f t="shared" si="57"/>
        <v>100.07126593868826</v>
      </c>
      <c r="DA162" s="130" t="s">
        <v>2898</v>
      </c>
    </row>
    <row r="163" spans="1:105" ht="12" customHeight="1" x14ac:dyDescent="0.25">
      <c r="A163" s="97" t="s">
        <v>53</v>
      </c>
      <c r="B163" s="110">
        <v>124.17161285865913</v>
      </c>
      <c r="C163" s="110">
        <v>144.77468004655475</v>
      </c>
      <c r="D163" s="110">
        <v>119.67784588861178</v>
      </c>
      <c r="E163" s="110">
        <v>135.76547939608514</v>
      </c>
      <c r="F163" s="110">
        <v>145.05452431815496</v>
      </c>
      <c r="G163" s="110">
        <v>138.00055018176437</v>
      </c>
      <c r="H163" s="110">
        <v>155.03690526307253</v>
      </c>
      <c r="I163" s="110">
        <v>137.66333473409736</v>
      </c>
      <c r="J163" s="110">
        <v>151.04809838443288</v>
      </c>
      <c r="K163" s="110">
        <v>114.69002261243395</v>
      </c>
      <c r="L163" s="110">
        <v>139.8521676301898</v>
      </c>
      <c r="M163" s="110">
        <v>123.41113739661846</v>
      </c>
      <c r="N163" s="110">
        <v>111.79699225935117</v>
      </c>
      <c r="O163" s="110">
        <v>105.99524831542756</v>
      </c>
      <c r="P163" s="110">
        <v>94.617253532202952</v>
      </c>
      <c r="Q163" s="110">
        <v>100.7017582722801</v>
      </c>
      <c r="R163" s="110">
        <v>97.979890922477324</v>
      </c>
      <c r="S163" s="110">
        <v>98.803982653056423</v>
      </c>
      <c r="T163" s="110">
        <v>103.29197475101718</v>
      </c>
      <c r="U163" s="110">
        <v>96.768205839374815</v>
      </c>
      <c r="V163" s="110">
        <v>106.93043329384601</v>
      </c>
      <c r="W163" s="110">
        <v>100.07126593868826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3.3807704278690363E-2</v>
      </c>
      <c r="C164" s="123">
        <f t="shared" si="58"/>
        <v>3.0854155660874166E-2</v>
      </c>
      <c r="D164" s="123">
        <f t="shared" si="58"/>
        <v>3.4616779218461458E-2</v>
      </c>
      <c r="E164" s="123">
        <f t="shared" si="58"/>
        <v>3.2277795096145152E-2</v>
      </c>
      <c r="F164" s="123">
        <f t="shared" si="58"/>
        <v>3.1320454880744676E-2</v>
      </c>
      <c r="G164" s="123">
        <f t="shared" si="58"/>
        <v>3.1150947128773893E-2</v>
      </c>
      <c r="H164" s="123">
        <f t="shared" si="58"/>
        <v>3.6748369333050597E-2</v>
      </c>
      <c r="I164" s="123">
        <f t="shared" si="58"/>
        <v>4.1602822169463954E-2</v>
      </c>
      <c r="J164" s="123">
        <f t="shared" si="58"/>
        <v>4.4908848956043239E-2</v>
      </c>
      <c r="K164" s="123">
        <f t="shared" si="58"/>
        <v>4.519754566338767E-2</v>
      </c>
      <c r="L164" s="123">
        <f t="shared" si="58"/>
        <v>4.7914488955137842E-2</v>
      </c>
      <c r="M164" s="123">
        <f t="shared" si="58"/>
        <v>4.4471258687393614E-2</v>
      </c>
      <c r="N164" s="123">
        <f t="shared" si="58"/>
        <v>4.73817039484518E-2</v>
      </c>
      <c r="O164" s="123">
        <f t="shared" si="58"/>
        <v>4.2715061570109063E-2</v>
      </c>
      <c r="P164" s="123">
        <f t="shared" si="58"/>
        <v>4.4347727681389733E-2</v>
      </c>
      <c r="Q164" s="123">
        <f t="shared" si="58"/>
        <v>4.0866065251807603E-2</v>
      </c>
      <c r="R164" s="123">
        <f t="shared" si="58"/>
        <v>3.8886303321017078E-2</v>
      </c>
      <c r="S164" s="123">
        <f t="shared" si="58"/>
        <v>3.555481638115849E-2</v>
      </c>
      <c r="T164" s="123">
        <f t="shared" si="58"/>
        <v>3.3973714617282748E-2</v>
      </c>
      <c r="U164" s="123">
        <f t="shared" si="58"/>
        <v>3.3901091219538472E-2</v>
      </c>
      <c r="V164" s="123">
        <f t="shared" si="58"/>
        <v>3.4859757433579552E-2</v>
      </c>
      <c r="W164" s="123">
        <f t="shared" si="58"/>
        <v>3.3701537851361325E-2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3.3807704278690363E-2</v>
      </c>
      <c r="C165" s="99">
        <f>RES_hhdet_fech!C165/RES_summary!C$19</f>
        <v>3.0854155660874166E-2</v>
      </c>
      <c r="D165" s="99">
        <f>RES_hhdet_fech!D165/RES_summary!D$19</f>
        <v>3.4616779218461458E-2</v>
      </c>
      <c r="E165" s="99">
        <f>RES_hhdet_fech!E165/RES_summary!E$19</f>
        <v>3.2277795096145152E-2</v>
      </c>
      <c r="F165" s="99">
        <f>RES_hhdet_fech!F165/RES_summary!F$19</f>
        <v>3.1320454880744676E-2</v>
      </c>
      <c r="G165" s="99">
        <f>RES_hhdet_fech!G165/RES_summary!G$19</f>
        <v>3.1150947128773893E-2</v>
      </c>
      <c r="H165" s="99">
        <f>RES_hhdet_fech!H165/RES_summary!H$19</f>
        <v>3.6748369333050597E-2</v>
      </c>
      <c r="I165" s="99">
        <f>RES_hhdet_fech!I165/RES_summary!I$19</f>
        <v>4.1602822169463954E-2</v>
      </c>
      <c r="J165" s="99">
        <f>RES_hhdet_fech!J165/RES_summary!J$19</f>
        <v>4.4908848956043239E-2</v>
      </c>
      <c r="K165" s="99">
        <f>RES_hhdet_fech!K165/RES_summary!K$19</f>
        <v>4.519754566338767E-2</v>
      </c>
      <c r="L165" s="99">
        <f>RES_hhdet_fech!L165/RES_summary!L$19</f>
        <v>4.7914488955137842E-2</v>
      </c>
      <c r="M165" s="99">
        <f>RES_hhdet_fech!M165/RES_summary!M$19</f>
        <v>4.4471258687393614E-2</v>
      </c>
      <c r="N165" s="99">
        <f>RES_hhdet_fech!N165/RES_summary!N$19</f>
        <v>4.73817039484518E-2</v>
      </c>
      <c r="O165" s="99">
        <f>RES_hhdet_fech!O165/RES_summary!O$19</f>
        <v>4.2715061570109063E-2</v>
      </c>
      <c r="P165" s="99">
        <f>RES_hhdet_fech!P165/RES_summary!P$19</f>
        <v>4.4347727681389733E-2</v>
      </c>
      <c r="Q165" s="99">
        <f>RES_hhdet_fech!Q165/RES_summary!Q$19</f>
        <v>4.0866065251807603E-2</v>
      </c>
      <c r="R165" s="99">
        <f>RES_hhdet_fech!R165/RES_summary!R$19</f>
        <v>3.8886303321017078E-2</v>
      </c>
      <c r="S165" s="99">
        <f>RES_hhdet_fech!S165/RES_summary!S$19</f>
        <v>3.555481638115849E-2</v>
      </c>
      <c r="T165" s="99">
        <f>RES_hhdet_fech!T165/RES_summary!T$19</f>
        <v>3.3973714617282748E-2</v>
      </c>
      <c r="U165" s="99">
        <f>RES_hhdet_fech!U165/RES_summary!U$19</f>
        <v>3.3901091219538472E-2</v>
      </c>
      <c r="V165" s="99">
        <f>RES_hhdet_fech!V165/RES_summary!V$19</f>
        <v>3.4859757433579552E-2</v>
      </c>
      <c r="W165" s="99">
        <f>RES_hhdet_fech!W165/RES_summary!W$19</f>
        <v>3.3701537851361325E-2</v>
      </c>
      <c r="DA165" s="63" t="s">
        <v>2901</v>
      </c>
    </row>
    <row r="166" spans="1:105" ht="12" customHeight="1" x14ac:dyDescent="0.25">
      <c r="A166" s="121" t="s">
        <v>55</v>
      </c>
      <c r="B166" s="123">
        <v>29.621544518446299</v>
      </c>
      <c r="C166" s="123">
        <v>28.707119879658588</v>
      </c>
      <c r="D166" s="123">
        <v>27.655735259402661</v>
      </c>
      <c r="E166" s="123">
        <v>26.080063820825064</v>
      </c>
      <c r="F166" s="123">
        <v>26.325126564012027</v>
      </c>
      <c r="G166" s="123">
        <v>24.691714913054557</v>
      </c>
      <c r="H166" s="123">
        <v>24.529515569222724</v>
      </c>
      <c r="I166" s="123">
        <v>24.285434141699572</v>
      </c>
      <c r="J166" s="123">
        <v>24.992974841004798</v>
      </c>
      <c r="K166" s="123">
        <v>24.616985101479145</v>
      </c>
      <c r="L166" s="123">
        <v>24.783913145783515</v>
      </c>
      <c r="M166" s="123">
        <v>25.398775618884226</v>
      </c>
      <c r="N166" s="123">
        <v>25.263013790903159</v>
      </c>
      <c r="O166" s="123">
        <v>25.005081167089987</v>
      </c>
      <c r="P166" s="123">
        <v>24.557794248046857</v>
      </c>
      <c r="Q166" s="123">
        <v>24.199104344348843</v>
      </c>
      <c r="R166" s="123">
        <v>24.831569494750955</v>
      </c>
      <c r="S166" s="123">
        <v>24.963722027552787</v>
      </c>
      <c r="T166" s="123">
        <v>25.198029746439151</v>
      </c>
      <c r="U166" s="123">
        <v>24.468662291126098</v>
      </c>
      <c r="V166" s="123">
        <v>25.575207514069692</v>
      </c>
      <c r="W166" s="123">
        <v>24.728278392505068</v>
      </c>
      <c r="DA166" s="130" t="s">
        <v>2902</v>
      </c>
    </row>
    <row r="167" spans="1:105" ht="12" customHeight="1" x14ac:dyDescent="0.25">
      <c r="A167" s="97" t="s">
        <v>124</v>
      </c>
      <c r="B167" s="99">
        <v>32.925767101896504</v>
      </c>
      <c r="C167" s="99">
        <v>31.721582930900098</v>
      </c>
      <c r="D167" s="99">
        <v>30.664460644657606</v>
      </c>
      <c r="E167" s="99">
        <v>29.483743371452768</v>
      </c>
      <c r="F167" s="99">
        <v>28.722881664005154</v>
      </c>
      <c r="G167" s="99">
        <v>27.929903243961434</v>
      </c>
      <c r="H167" s="99">
        <v>27.384058621382966</v>
      </c>
      <c r="I167" s="99">
        <v>27.528865865674291</v>
      </c>
      <c r="J167" s="99">
        <v>27.388480321728959</v>
      </c>
      <c r="K167" s="99">
        <v>27.505220171568517</v>
      </c>
      <c r="L167" s="99">
        <v>27.503465156963777</v>
      </c>
      <c r="M167" s="99">
        <v>29.102239021117391</v>
      </c>
      <c r="N167" s="99">
        <v>26.87976851898021</v>
      </c>
      <c r="O167" s="99">
        <v>29.466106647194842</v>
      </c>
      <c r="P167" s="99">
        <v>26.761443613320427</v>
      </c>
      <c r="Q167" s="99">
        <v>23.750060024873829</v>
      </c>
      <c r="R167" s="99">
        <v>27.438091022993095</v>
      </c>
      <c r="S167" s="99">
        <v>26.394236175431057</v>
      </c>
      <c r="T167" s="99">
        <v>26.113770224822812</v>
      </c>
      <c r="U167" s="99">
        <v>24.395662473691978</v>
      </c>
      <c r="V167" s="99">
        <v>26.5134120977192</v>
      </c>
      <c r="W167" s="99">
        <v>23.406884180217236</v>
      </c>
      <c r="DA167" s="63" t="s">
        <v>2903</v>
      </c>
    </row>
    <row r="168" spans="1:105" ht="12" customHeight="1" x14ac:dyDescent="0.25">
      <c r="A168" s="97" t="s">
        <v>123</v>
      </c>
      <c r="B168" s="99">
        <v>29.821503426939785</v>
      </c>
      <c r="C168" s="99">
        <v>28.92423999663912</v>
      </c>
      <c r="D168" s="99">
        <v>28.101519550742982</v>
      </c>
      <c r="E168" s="99">
        <v>27.252203028575629</v>
      </c>
      <c r="F168" s="99">
        <v>25.684565807396179</v>
      </c>
      <c r="G168" s="99">
        <v>25.161392937219194</v>
      </c>
      <c r="H168" s="99">
        <v>24.820200359781715</v>
      </c>
      <c r="I168" s="99">
        <v>24.904020187145608</v>
      </c>
      <c r="J168" s="99">
        <v>24.630645499017447</v>
      </c>
      <c r="K168" s="99">
        <v>24.752825579437069</v>
      </c>
      <c r="L168" s="99">
        <v>24.859855685052317</v>
      </c>
      <c r="M168" s="99">
        <v>26.448059886341078</v>
      </c>
      <c r="N168" s="99">
        <v>24.720763229359623</v>
      </c>
      <c r="O168" s="99">
        <v>27.158287344015207</v>
      </c>
      <c r="P168" s="99">
        <v>24.894020404522315</v>
      </c>
      <c r="Q168" s="99">
        <v>22.275057900808171</v>
      </c>
      <c r="R168" s="99">
        <v>25.136307024672853</v>
      </c>
      <c r="S168" s="99">
        <v>24.360374982418758</v>
      </c>
      <c r="T168" s="99">
        <v>24.370891918071699</v>
      </c>
      <c r="U168" s="99">
        <v>23.078890834927012</v>
      </c>
      <c r="V168" s="99">
        <v>25.454745645395075</v>
      </c>
      <c r="W168" s="99">
        <v>22.64880934392307</v>
      </c>
      <c r="DA168" s="63" t="s">
        <v>2904</v>
      </c>
    </row>
    <row r="169" spans="1:105" ht="12" customHeight="1" x14ac:dyDescent="0.25">
      <c r="A169" s="100" t="s">
        <v>50</v>
      </c>
      <c r="B169" s="102">
        <v>25.690061091155293</v>
      </c>
      <c r="C169" s="102">
        <v>24.937910398487837</v>
      </c>
      <c r="D169" s="102">
        <v>24.151085669246623</v>
      </c>
      <c r="E169" s="102">
        <v>23.429869774166978</v>
      </c>
      <c r="F169" s="102">
        <v>21.954083095189425</v>
      </c>
      <c r="G169" s="102">
        <v>21.474248829901505</v>
      </c>
      <c r="H169" s="102">
        <v>21.281508329318726</v>
      </c>
      <c r="I169" s="102">
        <v>21.29978190591693</v>
      </c>
      <c r="J169" s="102">
        <v>20.939157892648691</v>
      </c>
      <c r="K169" s="102">
        <v>21.013561952186954</v>
      </c>
      <c r="L169" s="102">
        <v>21.124916474808554</v>
      </c>
      <c r="M169" s="102">
        <v>22.511145773138196</v>
      </c>
      <c r="N169" s="102">
        <v>20.993752464085265</v>
      </c>
      <c r="O169" s="102">
        <v>22.976433183901094</v>
      </c>
      <c r="P169" s="102">
        <v>21.001625363512122</v>
      </c>
      <c r="Q169" s="102">
        <v>18.680325950951733</v>
      </c>
      <c r="R169" s="102">
        <v>20.763831876779484</v>
      </c>
      <c r="S169" s="102">
        <v>19.949594357995391</v>
      </c>
      <c r="T169" s="102">
        <v>19.776389455800903</v>
      </c>
      <c r="U169" s="102">
        <v>18.614162855727926</v>
      </c>
      <c r="V169" s="102">
        <v>20.671820257727024</v>
      </c>
      <c r="W169" s="102">
        <v>18.389665103933105</v>
      </c>
      <c r="DA169" s="131" t="s">
        <v>2905</v>
      </c>
    </row>
    <row r="170" spans="1:105" ht="12" customHeight="1" x14ac:dyDescent="0.25">
      <c r="A170" s="103" t="s">
        <v>52</v>
      </c>
      <c r="B170" s="105">
        <v>4.1314423357844907</v>
      </c>
      <c r="C170" s="105">
        <v>3.9863295981512832</v>
      </c>
      <c r="D170" s="105">
        <v>3.9504338814963651</v>
      </c>
      <c r="E170" s="105">
        <v>3.8223332544086492</v>
      </c>
      <c r="F170" s="105">
        <v>3.7304827122067548</v>
      </c>
      <c r="G170" s="105">
        <v>3.6871441073176876</v>
      </c>
      <c r="H170" s="105">
        <v>3.5386920304629874</v>
      </c>
      <c r="I170" s="105">
        <v>3.604238281228676</v>
      </c>
      <c r="J170" s="105">
        <v>3.6914876063687614</v>
      </c>
      <c r="K170" s="105">
        <v>3.7392636272501178</v>
      </c>
      <c r="L170" s="105">
        <v>3.73493921024376</v>
      </c>
      <c r="M170" s="105">
        <v>3.9369141132028798</v>
      </c>
      <c r="N170" s="105">
        <v>3.7270107652743563</v>
      </c>
      <c r="O170" s="105">
        <v>4.1818541601141117</v>
      </c>
      <c r="P170" s="105">
        <v>3.8923950410101882</v>
      </c>
      <c r="Q170" s="105">
        <v>3.5947319498564423</v>
      </c>
      <c r="R170" s="105">
        <v>4.3724751478933674</v>
      </c>
      <c r="S170" s="105">
        <v>4.4107806244233689</v>
      </c>
      <c r="T170" s="105">
        <v>4.5945024622707953</v>
      </c>
      <c r="U170" s="105">
        <v>4.4647279791990853</v>
      </c>
      <c r="V170" s="105">
        <v>4.7829253876680546</v>
      </c>
      <c r="W170" s="105">
        <v>4.2591442399899622</v>
      </c>
      <c r="DA170" s="132" t="s">
        <v>2906</v>
      </c>
    </row>
    <row r="171" spans="1:105" ht="12" customHeight="1" x14ac:dyDescent="0.25">
      <c r="A171" s="106" t="s">
        <v>122</v>
      </c>
      <c r="B171" s="102">
        <v>29.406938989217885</v>
      </c>
      <c r="C171" s="102">
        <v>28.507771890288424</v>
      </c>
      <c r="D171" s="102">
        <v>27.458479652411622</v>
      </c>
      <c r="E171" s="102">
        <v>25.854634785663354</v>
      </c>
      <c r="F171" s="102">
        <v>26.19064824325935</v>
      </c>
      <c r="G171" s="102">
        <v>24.514877667332307</v>
      </c>
      <c r="H171" s="102">
        <v>24.402425003419662</v>
      </c>
      <c r="I171" s="102">
        <v>24.217275438760915</v>
      </c>
      <c r="J171" s="102">
        <v>25.238211807283392</v>
      </c>
      <c r="K171" s="102">
        <v>25.094855696219696</v>
      </c>
      <c r="L171" s="102">
        <v>25.603426824318635</v>
      </c>
      <c r="M171" s="102">
        <v>26.244262342478685</v>
      </c>
      <c r="N171" s="102">
        <v>26.207408425721997</v>
      </c>
      <c r="O171" s="102">
        <v>25.747767721814622</v>
      </c>
      <c r="P171" s="102">
        <v>25.508953474146999</v>
      </c>
      <c r="Q171" s="102">
        <v>25.568232787231416</v>
      </c>
      <c r="R171" s="102">
        <v>26.176876803246319</v>
      </c>
      <c r="S171" s="102">
        <v>26.532631903004471</v>
      </c>
      <c r="T171" s="102">
        <v>26.777662509926582</v>
      </c>
      <c r="U171" s="102">
        <v>25.583488441399108</v>
      </c>
      <c r="V171" s="102">
        <v>26.219869814338413</v>
      </c>
      <c r="W171" s="102">
        <v>25.593980583111613</v>
      </c>
      <c r="DA171" s="131" t="s">
        <v>2907</v>
      </c>
    </row>
    <row r="172" spans="1:105" ht="12" customHeight="1" x14ac:dyDescent="0.25">
      <c r="A172" s="107" t="s">
        <v>121</v>
      </c>
      <c r="B172" s="105">
        <v>27.078400205133423</v>
      </c>
      <c r="C172" s="105">
        <v>26.259546131262919</v>
      </c>
      <c r="D172" s="105">
        <v>25.111940408001733</v>
      </c>
      <c r="E172" s="105">
        <v>23.632577421518093</v>
      </c>
      <c r="F172" s="105">
        <v>24.01059007892939</v>
      </c>
      <c r="G172" s="105">
        <v>22.509346607073077</v>
      </c>
      <c r="H172" s="105">
        <v>22.558921425309308</v>
      </c>
      <c r="I172" s="105">
        <v>22.349090241849446</v>
      </c>
      <c r="J172" s="105">
        <v>23.160088956448995</v>
      </c>
      <c r="K172" s="105">
        <v>22.99343692007027</v>
      </c>
      <c r="L172" s="105">
        <v>23.441706236712434</v>
      </c>
      <c r="M172" s="105">
        <v>24.165217337975992</v>
      </c>
      <c r="N172" s="105">
        <v>24.329037422212103</v>
      </c>
      <c r="O172" s="105">
        <v>24.029435761791419</v>
      </c>
      <c r="P172" s="105">
        <v>23.819292506369759</v>
      </c>
      <c r="Q172" s="105">
        <v>23.637153539165617</v>
      </c>
      <c r="R172" s="105">
        <v>23.904913135603699</v>
      </c>
      <c r="S172" s="105">
        <v>24.12203049313451</v>
      </c>
      <c r="T172" s="105">
        <v>24.453414907495624</v>
      </c>
      <c r="U172" s="105">
        <v>24.025510847595367</v>
      </c>
      <c r="V172" s="105">
        <v>25.149410289642706</v>
      </c>
      <c r="W172" s="105">
        <v>24.55456807640974</v>
      </c>
      <c r="DA172" s="132" t="s">
        <v>2908</v>
      </c>
    </row>
    <row r="173" spans="1:105" ht="12" customHeight="1" x14ac:dyDescent="0.25">
      <c r="A173" s="108" t="s">
        <v>53</v>
      </c>
      <c r="B173" s="99">
        <v>22.944422270489092</v>
      </c>
      <c r="C173" s="99">
        <v>22.248400725793726</v>
      </c>
      <c r="D173" s="99">
        <v>21.156180170098615</v>
      </c>
      <c r="E173" s="99">
        <v>19.887586187004548</v>
      </c>
      <c r="F173" s="99">
        <v>20.204062380149363</v>
      </c>
      <c r="G173" s="99">
        <v>18.896285827844608</v>
      </c>
      <c r="H173" s="99">
        <v>19.03677085765289</v>
      </c>
      <c r="I173" s="99">
        <v>18.811394674891222</v>
      </c>
      <c r="J173" s="99">
        <v>19.378151666474153</v>
      </c>
      <c r="K173" s="99">
        <v>19.217328462436246</v>
      </c>
      <c r="L173" s="99">
        <v>19.622162734625451</v>
      </c>
      <c r="M173" s="99">
        <v>20.284212472924921</v>
      </c>
      <c r="N173" s="99">
        <v>20.370737826514624</v>
      </c>
      <c r="O173" s="99">
        <v>20.087627816491761</v>
      </c>
      <c r="P173" s="99">
        <v>19.877321419142035</v>
      </c>
      <c r="Q173" s="99">
        <v>19.641422809201966</v>
      </c>
      <c r="R173" s="99">
        <v>19.744214896921068</v>
      </c>
      <c r="S173" s="99">
        <v>19.833907356867197</v>
      </c>
      <c r="T173" s="99">
        <v>19.978008928226117</v>
      </c>
      <c r="U173" s="99">
        <v>19.532878085967283</v>
      </c>
      <c r="V173" s="99">
        <v>20.582767579996702</v>
      </c>
      <c r="W173" s="99">
        <v>20.101935328230812</v>
      </c>
      <c r="DA173" s="63" t="s">
        <v>2909</v>
      </c>
    </row>
    <row r="174" spans="1:105" ht="12" customHeight="1" x14ac:dyDescent="0.25">
      <c r="A174" s="115" t="s">
        <v>52</v>
      </c>
      <c r="B174" s="110">
        <v>4.1339779346443262</v>
      </c>
      <c r="C174" s="110">
        <v>4.0111454054691906</v>
      </c>
      <c r="D174" s="110">
        <v>3.9557602379031191</v>
      </c>
      <c r="E174" s="110">
        <v>3.7449912345135425</v>
      </c>
      <c r="F174" s="110">
        <v>3.8065276987800285</v>
      </c>
      <c r="G174" s="110">
        <v>3.6130607792284701</v>
      </c>
      <c r="H174" s="110">
        <v>3.5221505676564155</v>
      </c>
      <c r="I174" s="110">
        <v>3.5376955669582268</v>
      </c>
      <c r="J174" s="110">
        <v>3.7819372899748451</v>
      </c>
      <c r="K174" s="110">
        <v>3.7761084576340274</v>
      </c>
      <c r="L174" s="110">
        <v>3.8195435020869883</v>
      </c>
      <c r="M174" s="110">
        <v>3.8810048650510716</v>
      </c>
      <c r="N174" s="110">
        <v>3.9582995956974751</v>
      </c>
      <c r="O174" s="110">
        <v>3.9418079452996539</v>
      </c>
      <c r="P174" s="110">
        <v>3.941971087227722</v>
      </c>
      <c r="Q174" s="110">
        <v>3.9957307299636513</v>
      </c>
      <c r="R174" s="110">
        <v>4.1606982386826328</v>
      </c>
      <c r="S174" s="110">
        <v>4.2881231362673109</v>
      </c>
      <c r="T174" s="110">
        <v>4.4754059792695076</v>
      </c>
      <c r="U174" s="110">
        <v>4.4926327616280837</v>
      </c>
      <c r="V174" s="110">
        <v>4.5666427096460067</v>
      </c>
      <c r="W174" s="110">
        <v>4.4526327481789263</v>
      </c>
      <c r="DA174" s="60" t="s">
        <v>2910</v>
      </c>
    </row>
    <row r="175" spans="1:105" ht="12" customHeight="1" x14ac:dyDescent="0.25">
      <c r="A175" s="121" t="s">
        <v>54</v>
      </c>
      <c r="B175" s="123">
        <v>4.6089337382434357</v>
      </c>
      <c r="C175" s="123">
        <v>4.4822152654498035</v>
      </c>
      <c r="D175" s="123">
        <v>4.422099485725087</v>
      </c>
      <c r="E175" s="123">
        <v>4.3769217747282694</v>
      </c>
      <c r="F175" s="123">
        <v>4.3169730829863351</v>
      </c>
      <c r="G175" s="123">
        <v>4.1627263839566604</v>
      </c>
      <c r="H175" s="123">
        <v>4.0321349259967434</v>
      </c>
      <c r="I175" s="123">
        <v>4.0480205451034275</v>
      </c>
      <c r="J175" s="123">
        <v>3.8810373002540559</v>
      </c>
      <c r="K175" s="123">
        <v>3.833254383011051</v>
      </c>
      <c r="L175" s="123">
        <v>3.7335658931294962</v>
      </c>
      <c r="M175" s="123">
        <v>3.7724240732978216</v>
      </c>
      <c r="N175" s="123">
        <v>3.788120643082737</v>
      </c>
      <c r="O175" s="123">
        <v>3.6055093348179774</v>
      </c>
      <c r="P175" s="123">
        <v>3.6841822541202167</v>
      </c>
      <c r="Q175" s="123">
        <v>3.7151130282972846</v>
      </c>
      <c r="R175" s="123">
        <v>3.707883074945542</v>
      </c>
      <c r="S175" s="123">
        <v>3.6414091337759147</v>
      </c>
      <c r="T175" s="123">
        <v>3.5909453734451167</v>
      </c>
      <c r="U175" s="123">
        <v>3.4864076854679933</v>
      </c>
      <c r="V175" s="123">
        <v>3.5952644818634591</v>
      </c>
      <c r="W175" s="123">
        <v>3.541053128544466</v>
      </c>
      <c r="DA175" s="130" t="s">
        <v>2911</v>
      </c>
    </row>
    <row r="176" spans="1:105" ht="12" customHeight="1" x14ac:dyDescent="0.25">
      <c r="A176" s="97" t="s">
        <v>50</v>
      </c>
      <c r="B176" s="99">
        <v>5.7718877089075082</v>
      </c>
      <c r="C176" s="99">
        <v>5.6399193847471416</v>
      </c>
      <c r="D176" s="99">
        <v>5.5651315054272237</v>
      </c>
      <c r="E176" s="99">
        <v>5.5269829406954729</v>
      </c>
      <c r="F176" s="99">
        <v>5.3432247283229701</v>
      </c>
      <c r="G176" s="99">
        <v>5.3319315278139872</v>
      </c>
      <c r="H176" s="99">
        <v>5.1337055278215766</v>
      </c>
      <c r="I176" s="99">
        <v>5.1308089974483257</v>
      </c>
      <c r="J176" s="99">
        <v>4.9824839671111576</v>
      </c>
      <c r="K176" s="99">
        <v>4.7687402848227913</v>
      </c>
      <c r="L176" s="99">
        <v>4.8100336678531761</v>
      </c>
      <c r="M176" s="99">
        <v>4.8148889501512766</v>
      </c>
      <c r="N176" s="99">
        <v>4.7911847159484617</v>
      </c>
      <c r="O176" s="99">
        <v>4.821591083865556</v>
      </c>
      <c r="P176" s="99">
        <v>4.594742323497961</v>
      </c>
      <c r="Q176" s="99">
        <v>4.3061388026895795</v>
      </c>
      <c r="R176" s="99">
        <v>5.0350677876357555</v>
      </c>
      <c r="S176" s="99">
        <v>4.9087202878533009</v>
      </c>
      <c r="T176" s="99">
        <v>5.1141935897891786</v>
      </c>
      <c r="U176" s="99">
        <v>4.8472315263455732</v>
      </c>
      <c r="V176" s="99">
        <v>5.3343208892118934</v>
      </c>
      <c r="W176" s="99">
        <v>4.629684009928253</v>
      </c>
      <c r="DA176" s="63" t="s">
        <v>2912</v>
      </c>
    </row>
    <row r="177" spans="1:105" ht="12" customHeight="1" x14ac:dyDescent="0.25">
      <c r="A177" s="109" t="s">
        <v>120</v>
      </c>
      <c r="B177" s="110">
        <v>4.5914690956276232</v>
      </c>
      <c r="C177" s="110">
        <v>4.4651055135680178</v>
      </c>
      <c r="D177" s="110">
        <v>4.4054048541408521</v>
      </c>
      <c r="E177" s="110">
        <v>4.3601944169009164</v>
      </c>
      <c r="F177" s="110">
        <v>4.3018401874496659</v>
      </c>
      <c r="G177" s="110">
        <v>4.145512063255878</v>
      </c>
      <c r="H177" s="110">
        <v>4.0157378893730247</v>
      </c>
      <c r="I177" s="110">
        <v>4.0321005403187629</v>
      </c>
      <c r="J177" s="110">
        <v>3.8650376419784505</v>
      </c>
      <c r="K177" s="110">
        <v>3.8199928590386136</v>
      </c>
      <c r="L177" s="110">
        <v>3.7179800322070333</v>
      </c>
      <c r="M177" s="110">
        <v>3.7565167438156228</v>
      </c>
      <c r="N177" s="110">
        <v>3.7723457976953445</v>
      </c>
      <c r="O177" s="110">
        <v>3.5859846181707398</v>
      </c>
      <c r="P177" s="110">
        <v>3.6693600820337795</v>
      </c>
      <c r="Q177" s="110">
        <v>3.7052577611439177</v>
      </c>
      <c r="R177" s="110">
        <v>3.6836659901197497</v>
      </c>
      <c r="S177" s="110">
        <v>3.6169720228235378</v>
      </c>
      <c r="T177" s="110">
        <v>3.5619893491524874</v>
      </c>
      <c r="U177" s="110">
        <v>3.4611444627685857</v>
      </c>
      <c r="V177" s="110">
        <v>3.5642763614934934</v>
      </c>
      <c r="W177" s="110">
        <v>3.5220195888704455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113.38828490711852</v>
      </c>
      <c r="C3" s="118">
        <f t="shared" si="0"/>
        <v>111.79417457831167</v>
      </c>
      <c r="D3" s="118">
        <f t="shared" si="0"/>
        <v>114.08445290275003</v>
      </c>
      <c r="E3" s="118">
        <f t="shared" si="0"/>
        <v>113.94371327524561</v>
      </c>
      <c r="F3" s="118">
        <f t="shared" si="0"/>
        <v>116.33632679474907</v>
      </c>
      <c r="G3" s="118">
        <f t="shared" si="0"/>
        <v>122.97680239872777</v>
      </c>
      <c r="H3" s="118">
        <f t="shared" si="0"/>
        <v>120.67826747492626</v>
      </c>
      <c r="I3" s="118">
        <f t="shared" si="0"/>
        <v>115.1683524901694</v>
      </c>
      <c r="J3" s="118">
        <f t="shared" si="0"/>
        <v>120.73867810930902</v>
      </c>
      <c r="K3" s="118">
        <f t="shared" si="0"/>
        <v>122.77204669300384</v>
      </c>
      <c r="L3" s="118">
        <f t="shared" si="0"/>
        <v>116.1712102474592</v>
      </c>
      <c r="M3" s="118">
        <f t="shared" si="0"/>
        <v>104.93678335023641</v>
      </c>
      <c r="N3" s="118">
        <f t="shared" si="0"/>
        <v>101.91063725208839</v>
      </c>
      <c r="O3" s="118">
        <f t="shared" si="0"/>
        <v>102.86384363365417</v>
      </c>
      <c r="P3" s="118">
        <f t="shared" si="0"/>
        <v>92.446217758148322</v>
      </c>
      <c r="Q3" s="118">
        <f t="shared" si="0"/>
        <v>97.23981738113622</v>
      </c>
      <c r="R3" s="118">
        <f t="shared" ref="R3:V3" si="1">R4+R7+R9+R19</f>
        <v>102.27345456669723</v>
      </c>
      <c r="S3" s="118">
        <f t="shared" si="1"/>
        <v>93.287737505764284</v>
      </c>
      <c r="T3" s="118">
        <f t="shared" si="1"/>
        <v>103.10252730200429</v>
      </c>
      <c r="U3" s="118">
        <f t="shared" si="1"/>
        <v>98.973559367964953</v>
      </c>
      <c r="V3" s="118">
        <f t="shared" si="1"/>
        <v>107.82100909570619</v>
      </c>
      <c r="W3" s="118">
        <f t="shared" ref="W3" si="2">W4+W7+W9+W19</f>
        <v>103.30908622330804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90.800309712955169</v>
      </c>
      <c r="C4" s="123">
        <f t="shared" si="3"/>
        <v>90.511384223978695</v>
      </c>
      <c r="D4" s="123">
        <f t="shared" si="3"/>
        <v>92.645266611586706</v>
      </c>
      <c r="E4" s="123">
        <f t="shared" si="3"/>
        <v>93.855240150550031</v>
      </c>
      <c r="F4" s="123">
        <f t="shared" si="3"/>
        <v>96.107923180325599</v>
      </c>
      <c r="G4" s="123">
        <f t="shared" si="3"/>
        <v>103.44151839368465</v>
      </c>
      <c r="H4" s="123">
        <f t="shared" si="3"/>
        <v>101.61945717132031</v>
      </c>
      <c r="I4" s="123">
        <f t="shared" si="3"/>
        <v>96.070616094635724</v>
      </c>
      <c r="J4" s="123">
        <f t="shared" si="3"/>
        <v>101.29198986159756</v>
      </c>
      <c r="K4" s="123">
        <f t="shared" si="3"/>
        <v>101.97475030730628</v>
      </c>
      <c r="L4" s="123">
        <f t="shared" si="3"/>
        <v>96.394457864949302</v>
      </c>
      <c r="M4" s="123">
        <f t="shared" si="3"/>
        <v>84.569015473881279</v>
      </c>
      <c r="N4" s="123">
        <f t="shared" si="3"/>
        <v>81.274347093538879</v>
      </c>
      <c r="O4" s="123">
        <f t="shared" si="3"/>
        <v>82.334936444987633</v>
      </c>
      <c r="P4" s="123">
        <f t="shared" si="3"/>
        <v>71.981595932262479</v>
      </c>
      <c r="Q4" s="123">
        <f t="shared" si="3"/>
        <v>76.726784522027344</v>
      </c>
      <c r="R4" s="123">
        <f t="shared" ref="R4:V4" si="4">SUM(R5:R6)</f>
        <v>80.903243235350189</v>
      </c>
      <c r="S4" s="123">
        <f t="shared" si="4"/>
        <v>71.905589445080636</v>
      </c>
      <c r="T4" s="123">
        <f t="shared" si="4"/>
        <v>80.897434850867072</v>
      </c>
      <c r="U4" s="123">
        <f t="shared" si="4"/>
        <v>77.07849150591619</v>
      </c>
      <c r="V4" s="123">
        <f t="shared" si="4"/>
        <v>84.460224027967129</v>
      </c>
      <c r="W4" s="123">
        <f t="shared" ref="W4" si="5">SUM(W5:W6)</f>
        <v>80.701833638504013</v>
      </c>
      <c r="DA4" s="130" t="s">
        <v>2916</v>
      </c>
    </row>
    <row r="5" spans="1:105" ht="12" customHeight="1" x14ac:dyDescent="0.25">
      <c r="A5" s="97" t="s">
        <v>51</v>
      </c>
      <c r="B5" s="99">
        <v>89.91610635672447</v>
      </c>
      <c r="C5" s="99">
        <v>89.660496202868487</v>
      </c>
      <c r="D5" s="99">
        <v>91.792110391075411</v>
      </c>
      <c r="E5" s="99">
        <v>93.013927290230299</v>
      </c>
      <c r="F5" s="99">
        <v>95.262040054466738</v>
      </c>
      <c r="G5" s="99">
        <v>102.54778661986317</v>
      </c>
      <c r="H5" s="99">
        <v>100.75698927877434</v>
      </c>
      <c r="I5" s="99">
        <v>95.264686337967305</v>
      </c>
      <c r="J5" s="99">
        <v>100.44300875005838</v>
      </c>
      <c r="K5" s="99">
        <v>101.12445896713876</v>
      </c>
      <c r="L5" s="99">
        <v>95.599276413472495</v>
      </c>
      <c r="M5" s="99">
        <v>83.886620292636508</v>
      </c>
      <c r="N5" s="99">
        <v>80.621766406036684</v>
      </c>
      <c r="O5" s="99">
        <v>81.686757135630103</v>
      </c>
      <c r="P5" s="99">
        <v>71.425292643250557</v>
      </c>
      <c r="Q5" s="99">
        <v>76.132081666047611</v>
      </c>
      <c r="R5" s="99">
        <v>80.284234631921976</v>
      </c>
      <c r="S5" s="99">
        <v>71.361212323364001</v>
      </c>
      <c r="T5" s="99">
        <v>80.284259077429766</v>
      </c>
      <c r="U5" s="99">
        <v>76.498113232557827</v>
      </c>
      <c r="V5" s="99">
        <v>83.824929818566787</v>
      </c>
      <c r="W5" s="99">
        <v>80.096042328555299</v>
      </c>
      <c r="DA5" s="63" t="s">
        <v>2917</v>
      </c>
    </row>
    <row r="6" spans="1:105" ht="12" customHeight="1" x14ac:dyDescent="0.25">
      <c r="A6" s="97" t="s">
        <v>53</v>
      </c>
      <c r="B6" s="99">
        <v>0.88420335623069501</v>
      </c>
      <c r="C6" s="99">
        <v>0.85088802111021256</v>
      </c>
      <c r="D6" s="99">
        <v>0.85315622051129281</v>
      </c>
      <c r="E6" s="99">
        <v>0.84131286031972585</v>
      </c>
      <c r="F6" s="99">
        <v>0.84588312585885905</v>
      </c>
      <c r="G6" s="99">
        <v>0.89373177382146751</v>
      </c>
      <c r="H6" s="99">
        <v>0.86246789254596434</v>
      </c>
      <c r="I6" s="99">
        <v>0.80592975666842037</v>
      </c>
      <c r="J6" s="99">
        <v>0.84898111153918032</v>
      </c>
      <c r="K6" s="99">
        <v>0.85029134016751595</v>
      </c>
      <c r="L6" s="99">
        <v>0.79518145147680275</v>
      </c>
      <c r="M6" s="99">
        <v>0.68239518124476461</v>
      </c>
      <c r="N6" s="99">
        <v>0.65258068750220055</v>
      </c>
      <c r="O6" s="99">
        <v>0.64817930935753321</v>
      </c>
      <c r="P6" s="99">
        <v>0.55630328901192827</v>
      </c>
      <c r="Q6" s="99">
        <v>0.59470285597973382</v>
      </c>
      <c r="R6" s="99">
        <v>0.61900860342820951</v>
      </c>
      <c r="S6" s="99">
        <v>0.54437712171663033</v>
      </c>
      <c r="T6" s="99">
        <v>0.61317577343730734</v>
      </c>
      <c r="U6" s="99">
        <v>0.58037827335836067</v>
      </c>
      <c r="V6" s="99">
        <v>0.63529420940034775</v>
      </c>
      <c r="W6" s="99">
        <v>0.60579130994871822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1.5064280626132732E-2</v>
      </c>
      <c r="C7" s="123">
        <f t="shared" si="6"/>
        <v>1.4885357099663921E-2</v>
      </c>
      <c r="D7" s="123">
        <f t="shared" si="6"/>
        <v>1.8067259890926172E-2</v>
      </c>
      <c r="E7" s="123">
        <f t="shared" si="6"/>
        <v>1.818517037426735E-2</v>
      </c>
      <c r="F7" s="123">
        <f t="shared" si="6"/>
        <v>1.8183238255974919E-2</v>
      </c>
      <c r="G7" s="123">
        <f t="shared" si="6"/>
        <v>1.8249934600286042E-2</v>
      </c>
      <c r="H7" s="123">
        <f t="shared" si="6"/>
        <v>2.2394355148487054E-2</v>
      </c>
      <c r="I7" s="123">
        <f t="shared" si="6"/>
        <v>2.7036057218085066E-2</v>
      </c>
      <c r="J7" s="123">
        <f t="shared" si="6"/>
        <v>3.1295475589943313E-2</v>
      </c>
      <c r="K7" s="123">
        <f t="shared" si="6"/>
        <v>3.4480736058344959E-2</v>
      </c>
      <c r="L7" s="123">
        <f t="shared" si="6"/>
        <v>4.117301945258612E-2</v>
      </c>
      <c r="M7" s="123">
        <f t="shared" si="6"/>
        <v>4.2742849947188667E-2</v>
      </c>
      <c r="N7" s="123">
        <f t="shared" si="6"/>
        <v>5.1374576952174164E-2</v>
      </c>
      <c r="O7" s="123">
        <f t="shared" si="6"/>
        <v>5.2570657394697726E-2</v>
      </c>
      <c r="P7" s="123">
        <f t="shared" si="6"/>
        <v>6.3359990621634582E-2</v>
      </c>
      <c r="Q7" s="123">
        <f t="shared" si="6"/>
        <v>6.6924608552697495E-2</v>
      </c>
      <c r="R7" s="123">
        <f t="shared" si="6"/>
        <v>6.8358098294127076E-2</v>
      </c>
      <c r="S7" s="123">
        <f t="shared" si="6"/>
        <v>6.5253468262249661E-2</v>
      </c>
      <c r="T7" s="123">
        <f t="shared" si="6"/>
        <v>5.850407761807494E-2</v>
      </c>
      <c r="U7" s="123">
        <f t="shared" si="6"/>
        <v>5.219484840868583E-2</v>
      </c>
      <c r="V7" s="123">
        <f t="shared" si="6"/>
        <v>4.2102449208417519E-2</v>
      </c>
      <c r="W7" s="123">
        <f t="shared" si="6"/>
        <v>3.0263988845387939E-2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1.5064280626132732E-2</v>
      </c>
      <c r="C8" s="99">
        <f>RES_hhdet_tesh!C8/RES_summary!C$19</f>
        <v>1.4885357099663921E-2</v>
      </c>
      <c r="D8" s="99">
        <f>RES_hhdet_tesh!D8/RES_summary!D$19</f>
        <v>1.8067259890926172E-2</v>
      </c>
      <c r="E8" s="99">
        <f>RES_hhdet_tesh!E8/RES_summary!E$19</f>
        <v>1.818517037426735E-2</v>
      </c>
      <c r="F8" s="99">
        <f>RES_hhdet_tesh!F8/RES_summary!F$19</f>
        <v>1.8183238255974919E-2</v>
      </c>
      <c r="G8" s="99">
        <f>RES_hhdet_tesh!G8/RES_summary!G$19</f>
        <v>1.8249934600286042E-2</v>
      </c>
      <c r="H8" s="99">
        <f>RES_hhdet_tesh!H8/RES_summary!H$19</f>
        <v>2.2394355148487054E-2</v>
      </c>
      <c r="I8" s="99">
        <f>RES_hhdet_tesh!I8/RES_summary!I$19</f>
        <v>2.7036057218085066E-2</v>
      </c>
      <c r="J8" s="99">
        <f>RES_hhdet_tesh!J8/RES_summary!J$19</f>
        <v>3.1295475589943313E-2</v>
      </c>
      <c r="K8" s="99">
        <f>RES_hhdet_tesh!K8/RES_summary!K$19</f>
        <v>3.4480736058344959E-2</v>
      </c>
      <c r="L8" s="99">
        <f>RES_hhdet_tesh!L8/RES_summary!L$19</f>
        <v>4.117301945258612E-2</v>
      </c>
      <c r="M8" s="99">
        <f>RES_hhdet_tesh!M8/RES_summary!M$19</f>
        <v>4.2742849947188667E-2</v>
      </c>
      <c r="N8" s="99">
        <f>RES_hhdet_tesh!N8/RES_summary!N$19</f>
        <v>5.1374576952174164E-2</v>
      </c>
      <c r="O8" s="99">
        <f>RES_hhdet_tesh!O8/RES_summary!O$19</f>
        <v>5.2570657394697726E-2</v>
      </c>
      <c r="P8" s="99">
        <f>RES_hhdet_tesh!P8/RES_summary!P$19</f>
        <v>6.3359990621634582E-2</v>
      </c>
      <c r="Q8" s="99">
        <f>RES_hhdet_tesh!Q8/RES_summary!Q$19</f>
        <v>6.6924608552697495E-2</v>
      </c>
      <c r="R8" s="99">
        <f>RES_hhdet_tesh!R8/RES_summary!R$19</f>
        <v>6.8358098294127076E-2</v>
      </c>
      <c r="S8" s="99">
        <f>RES_hhdet_tesh!S8/RES_summary!S$19</f>
        <v>6.5253468262249661E-2</v>
      </c>
      <c r="T8" s="99">
        <f>RES_hhdet_tesh!T8/RES_summary!T$19</f>
        <v>5.850407761807494E-2</v>
      </c>
      <c r="U8" s="99">
        <f>RES_hhdet_tesh!U8/RES_summary!U$19</f>
        <v>5.219484840868583E-2</v>
      </c>
      <c r="V8" s="99">
        <f>RES_hhdet_tesh!V8/RES_summary!V$19</f>
        <v>4.2102449208417519E-2</v>
      </c>
      <c r="W8" s="99">
        <f>RES_hhdet_tesh!W8/RES_summary!W$19</f>
        <v>3.0263988845387939E-2</v>
      </c>
      <c r="DA8" s="63" t="s">
        <v>2920</v>
      </c>
    </row>
    <row r="9" spans="1:105" ht="12" customHeight="1" x14ac:dyDescent="0.25">
      <c r="A9" s="121" t="s">
        <v>55</v>
      </c>
      <c r="B9" s="123">
        <v>19.182509010524029</v>
      </c>
      <c r="C9" s="123">
        <v>17.96032872622883</v>
      </c>
      <c r="D9" s="123">
        <v>18.14668598739684</v>
      </c>
      <c r="E9" s="123">
        <v>16.814980908209176</v>
      </c>
      <c r="F9" s="123">
        <v>16.984522153142443</v>
      </c>
      <c r="G9" s="123">
        <v>16.393243933739988</v>
      </c>
      <c r="H9" s="123">
        <v>15.996844226155497</v>
      </c>
      <c r="I9" s="123">
        <v>16.012419847005624</v>
      </c>
      <c r="J9" s="123">
        <v>16.47940724113862</v>
      </c>
      <c r="K9" s="123">
        <v>17.856312466881885</v>
      </c>
      <c r="L9" s="123">
        <v>16.898408068533485</v>
      </c>
      <c r="M9" s="123">
        <v>17.449078227524044</v>
      </c>
      <c r="N9" s="123">
        <v>17.686156180398495</v>
      </c>
      <c r="O9" s="123">
        <v>17.707220660017637</v>
      </c>
      <c r="P9" s="123">
        <v>17.560600140053701</v>
      </c>
      <c r="Q9" s="123">
        <v>17.56804894655426</v>
      </c>
      <c r="R9" s="123">
        <v>18.411879213479249</v>
      </c>
      <c r="S9" s="123">
        <v>18.443450392847669</v>
      </c>
      <c r="T9" s="123">
        <v>19.269176638168972</v>
      </c>
      <c r="U9" s="123">
        <v>18.997834865967203</v>
      </c>
      <c r="V9" s="123">
        <v>20.335868085741161</v>
      </c>
      <c r="W9" s="123">
        <v>19.597421157930622</v>
      </c>
      <c r="DA9" s="130" t="s">
        <v>2921</v>
      </c>
    </row>
    <row r="10" spans="1:105" ht="12" customHeight="1" x14ac:dyDescent="0.25">
      <c r="A10" s="97" t="s">
        <v>143</v>
      </c>
      <c r="B10" s="99">
        <v>19.449984045593478</v>
      </c>
      <c r="C10" s="99">
        <v>17.692305868546804</v>
      </c>
      <c r="D10" s="99">
        <v>18.426557601482141</v>
      </c>
      <c r="E10" s="99">
        <v>16.769396795407999</v>
      </c>
      <c r="F10" s="99">
        <v>16.841503044732118</v>
      </c>
      <c r="G10" s="99">
        <v>16.516578340599452</v>
      </c>
      <c r="H10" s="99">
        <v>15.812565570353881</v>
      </c>
      <c r="I10" s="99">
        <v>15.895619217189829</v>
      </c>
      <c r="J10" s="99">
        <v>16.244826178208395</v>
      </c>
      <c r="K10" s="99">
        <v>18.786923965748244</v>
      </c>
      <c r="L10" s="99">
        <v>16.793655426771082</v>
      </c>
      <c r="M10" s="99">
        <v>17.310890328592919</v>
      </c>
      <c r="N10" s="99">
        <v>17.699797453924461</v>
      </c>
      <c r="O10" s="99">
        <v>17.743981457451532</v>
      </c>
      <c r="P10" s="99">
        <v>17.607925264599483</v>
      </c>
      <c r="Q10" s="99">
        <v>17.686408387175621</v>
      </c>
      <c r="R10" s="99">
        <v>18.699424880568827</v>
      </c>
      <c r="S10" s="99">
        <v>18.1512518872043</v>
      </c>
      <c r="T10" s="99">
        <v>19.216077459853135</v>
      </c>
      <c r="U10" s="99">
        <v>18.794132035470735</v>
      </c>
      <c r="V10" s="99">
        <v>20.333518490575273</v>
      </c>
      <c r="W10" s="99">
        <v>19.323332448391675</v>
      </c>
      <c r="DA10" s="63" t="s">
        <v>2922</v>
      </c>
    </row>
    <row r="11" spans="1:105" ht="12" customHeight="1" x14ac:dyDescent="0.25">
      <c r="A11" s="97" t="s">
        <v>124</v>
      </c>
      <c r="B11" s="99">
        <v>18.799949575206785</v>
      </c>
      <c r="C11" s="99">
        <v>18.224024467644885</v>
      </c>
      <c r="D11" s="99">
        <v>17.735670466772824</v>
      </c>
      <c r="E11" s="99">
        <v>17.192377712015098</v>
      </c>
      <c r="F11" s="99">
        <v>16.876442975741462</v>
      </c>
      <c r="G11" s="99">
        <v>16.529033870164323</v>
      </c>
      <c r="H11" s="99">
        <v>16.324657347947827</v>
      </c>
      <c r="I11" s="99">
        <v>16.464462376146212</v>
      </c>
      <c r="J11" s="99">
        <v>16.418666776686674</v>
      </c>
      <c r="K11" s="99">
        <v>16.546940374127459</v>
      </c>
      <c r="L11" s="99">
        <v>16.660245348666535</v>
      </c>
      <c r="M11" s="99">
        <v>17.819141765118015</v>
      </c>
      <c r="N11" s="99">
        <v>16.689951711962159</v>
      </c>
      <c r="O11" s="99">
        <v>18.661194484220825</v>
      </c>
      <c r="P11" s="99">
        <v>17.274726375402174</v>
      </c>
      <c r="Q11" s="99">
        <v>15.789406103426893</v>
      </c>
      <c r="R11" s="99">
        <v>19.063373995753331</v>
      </c>
      <c r="S11" s="99">
        <v>19.207213971561686</v>
      </c>
      <c r="T11" s="99">
        <v>19.80488729901835</v>
      </c>
      <c r="U11" s="99">
        <v>19.06988666271581</v>
      </c>
      <c r="V11" s="99">
        <v>21.22893805766105</v>
      </c>
      <c r="W11" s="99">
        <v>19.01978336195728</v>
      </c>
      <c r="DA11" s="63" t="s">
        <v>2923</v>
      </c>
    </row>
    <row r="12" spans="1:105" ht="12" customHeight="1" x14ac:dyDescent="0.25">
      <c r="A12" s="97" t="s">
        <v>123</v>
      </c>
      <c r="B12" s="99">
        <v>18.799949575206785</v>
      </c>
      <c r="C12" s="99">
        <v>18.225373947571825</v>
      </c>
      <c r="D12" s="99">
        <v>17.740217164698393</v>
      </c>
      <c r="E12" s="99">
        <v>17.200316793708765</v>
      </c>
      <c r="F12" s="99">
        <v>16.823909932979589</v>
      </c>
      <c r="G12" s="99">
        <v>16.481482646039908</v>
      </c>
      <c r="H12" s="99">
        <v>16.282754410026463</v>
      </c>
      <c r="I12" s="99">
        <v>16.419362898774775</v>
      </c>
      <c r="J12" s="99">
        <v>16.349306031261005</v>
      </c>
      <c r="K12" s="99">
        <v>16.488979687656148</v>
      </c>
      <c r="L12" s="99">
        <v>16.617813809767679</v>
      </c>
      <c r="M12" s="99">
        <v>17.794273943665125</v>
      </c>
      <c r="N12" s="99">
        <v>16.680644782717415</v>
      </c>
      <c r="O12" s="99">
        <v>18.653373746359566</v>
      </c>
      <c r="P12" s="99">
        <v>17.270995752257686</v>
      </c>
      <c r="Q12" s="99">
        <v>15.791189206431511</v>
      </c>
      <c r="R12" s="99">
        <v>19.065709773839941</v>
      </c>
      <c r="S12" s="99">
        <v>19.207886004094842</v>
      </c>
      <c r="T12" s="99">
        <v>19.806270116957474</v>
      </c>
      <c r="U12" s="99">
        <v>19.079819937512809</v>
      </c>
      <c r="V12" s="99">
        <v>21.235744088388845</v>
      </c>
      <c r="W12" s="99">
        <v>19.053778016902889</v>
      </c>
      <c r="DA12" s="63" t="s">
        <v>2924</v>
      </c>
    </row>
    <row r="13" spans="1:105" ht="12" customHeight="1" x14ac:dyDescent="0.25">
      <c r="A13" s="100" t="s">
        <v>50</v>
      </c>
      <c r="B13" s="102">
        <v>14.668507239422295</v>
      </c>
      <c r="C13" s="102">
        <v>14.239044349420544</v>
      </c>
      <c r="D13" s="102">
        <v>13.789783283202027</v>
      </c>
      <c r="E13" s="102">
        <v>13.377983539300118</v>
      </c>
      <c r="F13" s="102">
        <v>13.099419953486821</v>
      </c>
      <c r="G13" s="102">
        <v>12.803130397256027</v>
      </c>
      <c r="H13" s="102">
        <v>12.751590700398399</v>
      </c>
      <c r="I13" s="102">
        <v>12.821009137608575</v>
      </c>
      <c r="J13" s="102">
        <v>12.669908243844363</v>
      </c>
      <c r="K13" s="102">
        <v>12.766436039932856</v>
      </c>
      <c r="L13" s="102">
        <v>12.900274165717178</v>
      </c>
      <c r="M13" s="102">
        <v>13.873029630472557</v>
      </c>
      <c r="N13" s="102">
        <v>12.968350011328289</v>
      </c>
      <c r="O13" s="102">
        <v>14.490540838542689</v>
      </c>
      <c r="P13" s="102">
        <v>13.402631404454841</v>
      </c>
      <c r="Q13" s="102">
        <v>12.214411644226269</v>
      </c>
      <c r="R13" s="102">
        <v>14.690074478747382</v>
      </c>
      <c r="S13" s="102">
        <v>14.777434585436824</v>
      </c>
      <c r="T13" s="102">
        <v>15.173628305877175</v>
      </c>
      <c r="U13" s="102">
        <v>14.572370864536589</v>
      </c>
      <c r="V13" s="102">
        <v>16.405162694478442</v>
      </c>
      <c r="W13" s="102">
        <v>14.756224058577599</v>
      </c>
      <c r="DA13" s="131" t="s">
        <v>2925</v>
      </c>
    </row>
    <row r="14" spans="1:105" ht="12" customHeight="1" x14ac:dyDescent="0.25">
      <c r="A14" s="103" t="s">
        <v>52</v>
      </c>
      <c r="B14" s="105">
        <v>4.1314423357844907</v>
      </c>
      <c r="C14" s="105">
        <v>3.9863295981512832</v>
      </c>
      <c r="D14" s="105">
        <v>3.9504338814963651</v>
      </c>
      <c r="E14" s="105">
        <v>3.8223332544086492</v>
      </c>
      <c r="F14" s="105">
        <v>3.7244899794927688</v>
      </c>
      <c r="G14" s="105">
        <v>3.6783522487838822</v>
      </c>
      <c r="H14" s="105">
        <v>3.5311637096280655</v>
      </c>
      <c r="I14" s="105">
        <v>3.5983537611661989</v>
      </c>
      <c r="J14" s="105">
        <v>3.6793977874166441</v>
      </c>
      <c r="K14" s="105">
        <v>3.7225436477232954</v>
      </c>
      <c r="L14" s="105">
        <v>3.7175396440504991</v>
      </c>
      <c r="M14" s="105">
        <v>3.9212443131925676</v>
      </c>
      <c r="N14" s="105">
        <v>3.7122947713891308</v>
      </c>
      <c r="O14" s="105">
        <v>4.1628329078168811</v>
      </c>
      <c r="P14" s="105">
        <v>3.8683643478028418</v>
      </c>
      <c r="Q14" s="105">
        <v>3.57677756220524</v>
      </c>
      <c r="R14" s="105">
        <v>4.3756352950925601</v>
      </c>
      <c r="S14" s="105">
        <v>4.4304514186580191</v>
      </c>
      <c r="T14" s="105">
        <v>4.6326418110803003</v>
      </c>
      <c r="U14" s="105">
        <v>4.5074490729762209</v>
      </c>
      <c r="V14" s="105">
        <v>4.8305813939104061</v>
      </c>
      <c r="W14" s="105">
        <v>4.2975539583252909</v>
      </c>
      <c r="DA14" s="132" t="s">
        <v>2926</v>
      </c>
    </row>
    <row r="15" spans="1:105" ht="12" customHeight="1" x14ac:dyDescent="0.25">
      <c r="A15" s="106" t="s">
        <v>122</v>
      </c>
      <c r="B15" s="102">
        <v>18.811191088225392</v>
      </c>
      <c r="C15" s="102">
        <v>18.338774692332439</v>
      </c>
      <c r="D15" s="102">
        <v>17.765405109630976</v>
      </c>
      <c r="E15" s="102">
        <v>16.852586204299435</v>
      </c>
      <c r="F15" s="102">
        <v>17.200592249870336</v>
      </c>
      <c r="G15" s="102">
        <v>16.205371697740578</v>
      </c>
      <c r="H15" s="102">
        <v>16.236668337703698</v>
      </c>
      <c r="I15" s="102">
        <v>16.150205883900476</v>
      </c>
      <c r="J15" s="102">
        <v>16.837417989457148</v>
      </c>
      <c r="K15" s="102">
        <v>16.75226788652391</v>
      </c>
      <c r="L15" s="102">
        <v>17.101292661303731</v>
      </c>
      <c r="M15" s="102">
        <v>17.619585156574257</v>
      </c>
      <c r="N15" s="102">
        <v>17.75735119909405</v>
      </c>
      <c r="O15" s="102">
        <v>17.610053130182337</v>
      </c>
      <c r="P15" s="102">
        <v>17.554832147137635</v>
      </c>
      <c r="Q15" s="102">
        <v>17.628890551534557</v>
      </c>
      <c r="R15" s="102">
        <v>18.117659788835653</v>
      </c>
      <c r="S15" s="102">
        <v>18.647843319017351</v>
      </c>
      <c r="T15" s="102">
        <v>19.279625891973751</v>
      </c>
      <c r="U15" s="102">
        <v>19.178992932499067</v>
      </c>
      <c r="V15" s="102">
        <v>20.209344696859606</v>
      </c>
      <c r="W15" s="102">
        <v>19.890902128856027</v>
      </c>
      <c r="DA15" s="131" t="s">
        <v>2927</v>
      </c>
    </row>
    <row r="16" spans="1:105" ht="12" customHeight="1" x14ac:dyDescent="0.25">
      <c r="A16" s="107" t="s">
        <v>121</v>
      </c>
      <c r="B16" s="105">
        <v>18.811191088225392</v>
      </c>
      <c r="C16" s="105">
        <v>18.338565020428941</v>
      </c>
      <c r="D16" s="105">
        <v>17.76099246706567</v>
      </c>
      <c r="E16" s="105">
        <v>16.846170669511878</v>
      </c>
      <c r="F16" s="105">
        <v>17.191257540428484</v>
      </c>
      <c r="G16" s="105">
        <v>16.184656983588631</v>
      </c>
      <c r="H16" s="105">
        <v>16.219963395850602</v>
      </c>
      <c r="I16" s="105">
        <v>16.103350109227549</v>
      </c>
      <c r="J16" s="105">
        <v>16.761047231986193</v>
      </c>
      <c r="K16" s="105">
        <v>16.664951632057889</v>
      </c>
      <c r="L16" s="105">
        <v>17.014873482012941</v>
      </c>
      <c r="M16" s="105">
        <v>17.55943267164184</v>
      </c>
      <c r="N16" s="105">
        <v>17.731564507135911</v>
      </c>
      <c r="O16" s="105">
        <v>17.59795122661707</v>
      </c>
      <c r="P16" s="105">
        <v>17.53258753647588</v>
      </c>
      <c r="Q16" s="105">
        <v>17.601348942488141</v>
      </c>
      <c r="R16" s="105">
        <v>18.090000198828594</v>
      </c>
      <c r="S16" s="105">
        <v>18.620087994808227</v>
      </c>
      <c r="T16" s="105">
        <v>19.253208141487477</v>
      </c>
      <c r="U16" s="105">
        <v>19.175236309266445</v>
      </c>
      <c r="V16" s="105">
        <v>20.254896147600444</v>
      </c>
      <c r="W16" s="105">
        <v>19.926240829306451</v>
      </c>
      <c r="DA16" s="132" t="s">
        <v>2928</v>
      </c>
    </row>
    <row r="17" spans="1:105" ht="12" customHeight="1" x14ac:dyDescent="0.25">
      <c r="A17" s="108" t="s">
        <v>53</v>
      </c>
      <c r="B17" s="99">
        <v>14.677213153581066</v>
      </c>
      <c r="C17" s="99">
        <v>14.327457166392843</v>
      </c>
      <c r="D17" s="99">
        <v>13.805688418755038</v>
      </c>
      <c r="E17" s="99">
        <v>13.100826011506754</v>
      </c>
      <c r="F17" s="99">
        <v>13.384688840126726</v>
      </c>
      <c r="G17" s="99">
        <v>12.574304650274906</v>
      </c>
      <c r="H17" s="99">
        <v>12.701572070126165</v>
      </c>
      <c r="I17" s="99">
        <v>12.574647000176084</v>
      </c>
      <c r="J17" s="99">
        <v>12.990380392351</v>
      </c>
      <c r="K17" s="99">
        <v>12.903311786013219</v>
      </c>
      <c r="L17" s="99">
        <v>13.209691851872906</v>
      </c>
      <c r="M17" s="99">
        <v>13.69182041813748</v>
      </c>
      <c r="N17" s="99">
        <v>13.786974485536504</v>
      </c>
      <c r="O17" s="99">
        <v>13.670614151218219</v>
      </c>
      <c r="P17" s="99">
        <v>13.610419326542118</v>
      </c>
      <c r="Q17" s="99">
        <v>13.621521580295525</v>
      </c>
      <c r="R17" s="99">
        <v>13.936582442272405</v>
      </c>
      <c r="S17" s="99">
        <v>14.323387556281826</v>
      </c>
      <c r="T17" s="99">
        <v>14.750787858164426</v>
      </c>
      <c r="U17" s="99">
        <v>14.64628524151375</v>
      </c>
      <c r="V17" s="99">
        <v>15.644374882522785</v>
      </c>
      <c r="W17" s="99">
        <v>15.437498993879883</v>
      </c>
      <c r="DA17" s="63" t="s">
        <v>2929</v>
      </c>
    </row>
    <row r="18" spans="1:105" ht="12" customHeight="1" x14ac:dyDescent="0.25">
      <c r="A18" s="108" t="s">
        <v>52</v>
      </c>
      <c r="B18" s="99">
        <v>4.1339779346443262</v>
      </c>
      <c r="C18" s="99">
        <v>4.0111078540361005</v>
      </c>
      <c r="D18" s="99">
        <v>3.9553040483106328</v>
      </c>
      <c r="E18" s="99">
        <v>3.7453446580051262</v>
      </c>
      <c r="F18" s="99">
        <v>3.8065687003017583</v>
      </c>
      <c r="G18" s="99">
        <v>3.6103523333137262</v>
      </c>
      <c r="H18" s="99">
        <v>3.518391325724437</v>
      </c>
      <c r="I18" s="99">
        <v>3.5287031090514662</v>
      </c>
      <c r="J18" s="99">
        <v>3.7706668396351937</v>
      </c>
      <c r="K18" s="99">
        <v>3.7616398460446678</v>
      </c>
      <c r="L18" s="99">
        <v>3.805181630140035</v>
      </c>
      <c r="M18" s="99">
        <v>3.8676122535043609</v>
      </c>
      <c r="N18" s="99">
        <v>3.9445900215994043</v>
      </c>
      <c r="O18" s="99">
        <v>3.927337075398853</v>
      </c>
      <c r="P18" s="99">
        <v>3.9221682099337603</v>
      </c>
      <c r="Q18" s="99">
        <v>3.9798273621926143</v>
      </c>
      <c r="R18" s="99">
        <v>4.1534177565561885</v>
      </c>
      <c r="S18" s="99">
        <v>4.2967004385264005</v>
      </c>
      <c r="T18" s="99">
        <v>4.5024202833230511</v>
      </c>
      <c r="U18" s="99">
        <v>4.5289510677526934</v>
      </c>
      <c r="V18" s="99">
        <v>4.6105212650776624</v>
      </c>
      <c r="W18" s="99">
        <v>4.4887418354265671</v>
      </c>
      <c r="DA18" s="63" t="s">
        <v>2930</v>
      </c>
    </row>
    <row r="19" spans="1:105" ht="12" customHeight="1" x14ac:dyDescent="0.25">
      <c r="A19" s="121" t="s">
        <v>54</v>
      </c>
      <c r="B19" s="123">
        <v>3.3904019030131889</v>
      </c>
      <c r="C19" s="123">
        <v>3.3075762710044745</v>
      </c>
      <c r="D19" s="123">
        <v>3.2744330438755616</v>
      </c>
      <c r="E19" s="123">
        <v>3.2553070461121298</v>
      </c>
      <c r="F19" s="123">
        <v>3.2256982230250451</v>
      </c>
      <c r="G19" s="123">
        <v>3.1237901367028513</v>
      </c>
      <c r="H19" s="123">
        <v>3.0395717223019574</v>
      </c>
      <c r="I19" s="123">
        <v>3.0582804913099593</v>
      </c>
      <c r="J19" s="123">
        <v>2.9359855309829044</v>
      </c>
      <c r="K19" s="123">
        <v>2.9065031827573296</v>
      </c>
      <c r="L19" s="123">
        <v>2.8371712945238299</v>
      </c>
      <c r="M19" s="123">
        <v>2.8759467988839065</v>
      </c>
      <c r="N19" s="123">
        <v>2.8987594011988489</v>
      </c>
      <c r="O19" s="123">
        <v>2.7691158712542006</v>
      </c>
      <c r="P19" s="123">
        <v>2.840661695210513</v>
      </c>
      <c r="Q19" s="123">
        <v>2.8780593040019222</v>
      </c>
      <c r="R19" s="123">
        <v>2.8899740195736632</v>
      </c>
      <c r="S19" s="123">
        <v>2.8734441995737323</v>
      </c>
      <c r="T19" s="123">
        <v>2.8774117353501594</v>
      </c>
      <c r="U19" s="123">
        <v>2.8450381476728626</v>
      </c>
      <c r="V19" s="123">
        <v>2.9828145327894906</v>
      </c>
      <c r="W19" s="123">
        <v>2.979567438028019</v>
      </c>
      <c r="DA19" s="130" t="s">
        <v>2931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2932</v>
      </c>
    </row>
    <row r="21" spans="1:105" ht="12" customHeight="1" x14ac:dyDescent="0.25">
      <c r="A21" s="97" t="s">
        <v>50</v>
      </c>
      <c r="B21" s="99">
        <v>3.3778288022877994</v>
      </c>
      <c r="C21" s="99">
        <v>3.3062642673897216</v>
      </c>
      <c r="D21" s="99">
        <v>3.2689779783581683</v>
      </c>
      <c r="E21" s="99">
        <v>3.2555618472306742</v>
      </c>
      <c r="F21" s="99">
        <v>3.1569785532313572</v>
      </c>
      <c r="G21" s="99">
        <v>3.1590944779610282</v>
      </c>
      <c r="H21" s="99">
        <v>3.0505705356811541</v>
      </c>
      <c r="I21" s="99">
        <v>3.052743067034263</v>
      </c>
      <c r="J21" s="99">
        <v>2.9666166295650207</v>
      </c>
      <c r="K21" s="99">
        <v>2.842476880944798</v>
      </c>
      <c r="L21" s="99">
        <v>2.8713035683559962</v>
      </c>
      <c r="M21" s="99">
        <v>2.8792637509004999</v>
      </c>
      <c r="N21" s="99">
        <v>2.8688231843594632</v>
      </c>
      <c r="O21" s="99">
        <v>2.8895169585102733</v>
      </c>
      <c r="P21" s="99">
        <v>2.7547953091910422</v>
      </c>
      <c r="Q21" s="99">
        <v>2.5823794469877916</v>
      </c>
      <c r="R21" s="99">
        <v>3.0225684063866378</v>
      </c>
      <c r="S21" s="99">
        <v>2.9541102994660067</v>
      </c>
      <c r="T21" s="99">
        <v>3.087874470719199</v>
      </c>
      <c r="U21" s="99">
        <v>2.9402790292134564</v>
      </c>
      <c r="V21" s="99">
        <v>3.2514794072604629</v>
      </c>
      <c r="W21" s="99">
        <v>2.8357295586021989</v>
      </c>
      <c r="DA21" s="63" t="s">
        <v>2933</v>
      </c>
    </row>
    <row r="22" spans="1:105" ht="12" customHeight="1" x14ac:dyDescent="0.25">
      <c r="A22" s="109" t="s">
        <v>120</v>
      </c>
      <c r="B22" s="110">
        <v>3.3905907210521082</v>
      </c>
      <c r="C22" s="110">
        <v>3.3075957425663822</v>
      </c>
      <c r="D22" s="110">
        <v>3.2745132405280377</v>
      </c>
      <c r="E22" s="110">
        <v>3.2553033175616908</v>
      </c>
      <c r="F22" s="110">
        <v>3.2267105638718618</v>
      </c>
      <c r="G22" s="110">
        <v>3.12327090697358</v>
      </c>
      <c r="H22" s="110">
        <v>3.039408514269883</v>
      </c>
      <c r="I22" s="110">
        <v>3.0583613256158158</v>
      </c>
      <c r="J22" s="110">
        <v>2.935546213297016</v>
      </c>
      <c r="K22" s="110">
        <v>2.907396561769573</v>
      </c>
      <c r="L22" s="110">
        <v>2.8366851420188919</v>
      </c>
      <c r="M22" s="110">
        <v>2.8758970715156429</v>
      </c>
      <c r="N22" s="110">
        <v>2.8992252973759278</v>
      </c>
      <c r="O22" s="110">
        <v>2.7671952643592603</v>
      </c>
      <c r="P22" s="110">
        <v>2.8420497476739404</v>
      </c>
      <c r="Q22" s="110">
        <v>2.8829724446121281</v>
      </c>
      <c r="R22" s="110">
        <v>2.8876131658640976</v>
      </c>
      <c r="S22" s="110">
        <v>2.871945588548976</v>
      </c>
      <c r="T22" s="110">
        <v>2.8735083795832272</v>
      </c>
      <c r="U22" s="110">
        <v>2.8432865279293638</v>
      </c>
      <c r="V22" s="110">
        <v>2.9779981929286605</v>
      </c>
      <c r="W22" s="110">
        <v>2.9821009830421623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111.6728252945623</v>
      </c>
      <c r="C24" s="118">
        <f t="shared" si="7"/>
        <v>115.02626440262716</v>
      </c>
      <c r="D24" s="118">
        <f t="shared" si="7"/>
        <v>112.29579752384225</v>
      </c>
      <c r="E24" s="118">
        <f t="shared" si="7"/>
        <v>112.45054155542915</v>
      </c>
      <c r="F24" s="118">
        <f t="shared" si="7"/>
        <v>115.19977155281057</v>
      </c>
      <c r="G24" s="118">
        <f t="shared" si="7"/>
        <v>125.66527218454041</v>
      </c>
      <c r="H24" s="118">
        <f t="shared" si="7"/>
        <v>123.31782934547255</v>
      </c>
      <c r="I24" s="118">
        <f t="shared" si="7"/>
        <v>124.02226665639425</v>
      </c>
      <c r="J24" s="118">
        <f t="shared" si="7"/>
        <v>115.87486789205161</v>
      </c>
      <c r="K24" s="118">
        <f t="shared" si="7"/>
        <v>89.444625018757193</v>
      </c>
      <c r="L24" s="118">
        <f t="shared" si="7"/>
        <v>114.8661624118922</v>
      </c>
      <c r="M24" s="118">
        <f t="shared" si="7"/>
        <v>103.81356545530957</v>
      </c>
      <c r="N24" s="118">
        <f t="shared" si="7"/>
        <v>96.916977796712601</v>
      </c>
      <c r="O24" s="118">
        <f t="shared" si="7"/>
        <v>106.81837538796795</v>
      </c>
      <c r="P24" s="118">
        <f t="shared" si="7"/>
        <v>91.021006826280924</v>
      </c>
      <c r="Q24" s="118">
        <f t="shared" si="7"/>
        <v>89.010318122813715</v>
      </c>
      <c r="R24" s="118">
        <f t="shared" ref="R24:V24" si="8">R25+R28+R30+R39</f>
        <v>103.67396121646365</v>
      </c>
      <c r="S24" s="118">
        <f t="shared" si="8"/>
        <v>97.212444669469093</v>
      </c>
      <c r="T24" s="118">
        <f t="shared" si="8"/>
        <v>105.30080812156118</v>
      </c>
      <c r="U24" s="118">
        <f t="shared" si="8"/>
        <v>99.592181590502918</v>
      </c>
      <c r="V24" s="118">
        <f t="shared" si="8"/>
        <v>110.6428660460607</v>
      </c>
      <c r="W24" s="118">
        <f t="shared" ref="W24" si="9">W25+W28+W30+W39</f>
        <v>101.43315212817332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89.456902079385145</v>
      </c>
      <c r="C25" s="123">
        <f t="shared" si="10"/>
        <v>93.371958470765435</v>
      </c>
      <c r="D25" s="123">
        <f t="shared" si="10"/>
        <v>91.236139782389301</v>
      </c>
      <c r="E25" s="123">
        <f t="shared" si="10"/>
        <v>92.293963434764393</v>
      </c>
      <c r="F25" s="123">
        <f t="shared" si="10"/>
        <v>94.767928878011787</v>
      </c>
      <c r="G25" s="123">
        <f t="shared" si="10"/>
        <v>106.2771712329077</v>
      </c>
      <c r="H25" s="123">
        <f t="shared" si="10"/>
        <v>103.98250802994237</v>
      </c>
      <c r="I25" s="123">
        <f t="shared" si="10"/>
        <v>104.72485286208504</v>
      </c>
      <c r="J25" s="123">
        <f t="shared" si="10"/>
        <v>96.063039241863294</v>
      </c>
      <c r="K25" s="123">
        <f t="shared" si="10"/>
        <v>69.736671326559815</v>
      </c>
      <c r="L25" s="123">
        <f t="shared" si="10"/>
        <v>94.910396269425732</v>
      </c>
      <c r="M25" s="123">
        <f t="shared" si="10"/>
        <v>83.254071429279293</v>
      </c>
      <c r="N25" s="123">
        <f t="shared" si="10"/>
        <v>76.275589742959767</v>
      </c>
      <c r="O25" s="123">
        <f t="shared" si="10"/>
        <v>86.317358501451196</v>
      </c>
      <c r="P25" s="123">
        <f t="shared" si="10"/>
        <v>70.597366611549461</v>
      </c>
      <c r="Q25" s="123">
        <f t="shared" si="10"/>
        <v>68.622378427180564</v>
      </c>
      <c r="R25" s="123">
        <f t="shared" ref="R25:V25" si="11">SUM(R26:R27)</f>
        <v>82.597094774982438</v>
      </c>
      <c r="S25" s="123">
        <f t="shared" si="11"/>
        <v>75.694577618091003</v>
      </c>
      <c r="T25" s="123">
        <f t="shared" si="11"/>
        <v>83.193016558562888</v>
      </c>
      <c r="U25" s="123">
        <f t="shared" si="11"/>
        <v>77.666486492810094</v>
      </c>
      <c r="V25" s="123">
        <f t="shared" si="11"/>
        <v>87.384184382840218</v>
      </c>
      <c r="W25" s="123">
        <f t="shared" ref="W25" si="12">SUM(W26:W27)</f>
        <v>78.624051290660532</v>
      </c>
      <c r="DA25" s="130" t="s">
        <v>2936</v>
      </c>
    </row>
    <row r="26" spans="1:105" ht="12" customHeight="1" x14ac:dyDescent="0.25">
      <c r="A26" s="97" t="s">
        <v>74</v>
      </c>
      <c r="B26" s="99">
        <v>87.310451423579678</v>
      </c>
      <c r="C26" s="99">
        <v>91.20802291894563</v>
      </c>
      <c r="D26" s="99">
        <v>89.164309082101184</v>
      </c>
      <c r="E26" s="99">
        <v>90.25311039608043</v>
      </c>
      <c r="F26" s="99">
        <v>92.709876168697377</v>
      </c>
      <c r="G26" s="99">
        <v>104.01096187535411</v>
      </c>
      <c r="H26" s="99">
        <v>101.80393399177217</v>
      </c>
      <c r="I26" s="99">
        <v>102.55582275103613</v>
      </c>
      <c r="J26" s="99">
        <v>94.075145251584615</v>
      </c>
      <c r="K26" s="99">
        <v>68.300923623296356</v>
      </c>
      <c r="L26" s="99">
        <v>92.976972535778629</v>
      </c>
      <c r="M26" s="99">
        <v>81.59469399217538</v>
      </c>
      <c r="N26" s="99">
        <v>74.762701313519301</v>
      </c>
      <c r="O26" s="99">
        <v>84.63835830139837</v>
      </c>
      <c r="P26" s="99">
        <v>69.248984394489327</v>
      </c>
      <c r="Q26" s="99">
        <v>67.307944809564617</v>
      </c>
      <c r="R26" s="99">
        <v>81.035099936569409</v>
      </c>
      <c r="S26" s="99">
        <v>74.278008065766841</v>
      </c>
      <c r="T26" s="99">
        <v>81.634299589477024</v>
      </c>
      <c r="U26" s="99">
        <v>76.220800619388925</v>
      </c>
      <c r="V26" s="99">
        <v>85.759298274555206</v>
      </c>
      <c r="W26" s="99">
        <v>77.164994092131764</v>
      </c>
      <c r="DA26" s="63" t="s">
        <v>2937</v>
      </c>
    </row>
    <row r="27" spans="1:105" ht="12" customHeight="1" x14ac:dyDescent="0.25">
      <c r="A27" s="97" t="s">
        <v>53</v>
      </c>
      <c r="B27" s="99">
        <v>2.1464506558054683</v>
      </c>
      <c r="C27" s="99">
        <v>2.1639355518198009</v>
      </c>
      <c r="D27" s="99">
        <v>2.0718307002881122</v>
      </c>
      <c r="E27" s="99">
        <v>2.0408530386839656</v>
      </c>
      <c r="F27" s="99">
        <v>2.0580527093144165</v>
      </c>
      <c r="G27" s="99">
        <v>2.2662093575535942</v>
      </c>
      <c r="H27" s="99">
        <v>2.1785740381701957</v>
      </c>
      <c r="I27" s="99">
        <v>2.1690301110489068</v>
      </c>
      <c r="J27" s="99">
        <v>1.9878939902786843</v>
      </c>
      <c r="K27" s="99">
        <v>1.4357477032634618</v>
      </c>
      <c r="L27" s="99">
        <v>1.9334237336471081</v>
      </c>
      <c r="M27" s="99">
        <v>1.6593774371039118</v>
      </c>
      <c r="N27" s="99">
        <v>1.512888429440469</v>
      </c>
      <c r="O27" s="99">
        <v>1.6790002000528266</v>
      </c>
      <c r="P27" s="99">
        <v>1.3483822170601365</v>
      </c>
      <c r="Q27" s="99">
        <v>1.3144336176159503</v>
      </c>
      <c r="R27" s="99">
        <v>1.5619948384130338</v>
      </c>
      <c r="S27" s="99">
        <v>1.4165695523241608</v>
      </c>
      <c r="T27" s="99">
        <v>1.5587169690858693</v>
      </c>
      <c r="U27" s="99">
        <v>1.4456858734211733</v>
      </c>
      <c r="V27" s="99">
        <v>1.6248861082850141</v>
      </c>
      <c r="W27" s="99">
        <v>1.4590571985287741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1.507897126874989E-2</v>
      </c>
      <c r="C28" s="123">
        <f t="shared" si="13"/>
        <v>1.4891380972890333E-2</v>
      </c>
      <c r="D28" s="123">
        <f t="shared" si="13"/>
        <v>1.8169870967150836E-2</v>
      </c>
      <c r="E28" s="123">
        <f t="shared" si="13"/>
        <v>1.8042312258268006E-2</v>
      </c>
      <c r="F28" s="123">
        <f t="shared" si="13"/>
        <v>1.7297986030026052E-2</v>
      </c>
      <c r="G28" s="123">
        <f t="shared" si="13"/>
        <v>1.7133132292568073E-2</v>
      </c>
      <c r="H28" s="123">
        <f t="shared" si="13"/>
        <v>2.124812105040225E-2</v>
      </c>
      <c r="I28" s="123">
        <f t="shared" si="13"/>
        <v>2.4983898301204309E-2</v>
      </c>
      <c r="J28" s="123">
        <f t="shared" si="13"/>
        <v>2.7969995284979076E-2</v>
      </c>
      <c r="K28" s="123">
        <f t="shared" si="13"/>
        <v>2.8130049816557007E-2</v>
      </c>
      <c r="L28" s="123">
        <f t="shared" si="13"/>
        <v>3.1888051747434476E-2</v>
      </c>
      <c r="M28" s="123">
        <f t="shared" si="13"/>
        <v>3.4165797973332156E-2</v>
      </c>
      <c r="N28" s="123">
        <f t="shared" si="13"/>
        <v>4.3132532448981263E-2</v>
      </c>
      <c r="O28" s="123">
        <f t="shared" si="13"/>
        <v>4.5400550667222067E-2</v>
      </c>
      <c r="P28" s="123">
        <f t="shared" si="13"/>
        <v>5.9374753798862388E-2</v>
      </c>
      <c r="Q28" s="123">
        <f t="shared" si="13"/>
        <v>6.482233363886894E-2</v>
      </c>
      <c r="R28" s="123">
        <f t="shared" si="13"/>
        <v>6.6084526599330201E-2</v>
      </c>
      <c r="S28" s="123">
        <f t="shared" si="13"/>
        <v>6.6571669056399663E-2</v>
      </c>
      <c r="T28" s="123">
        <f t="shared" si="13"/>
        <v>6.4371018031594687E-2</v>
      </c>
      <c r="U28" s="123">
        <f t="shared" si="13"/>
        <v>6.4178370043525557E-2</v>
      </c>
      <c r="V28" s="123">
        <f t="shared" si="13"/>
        <v>5.8976747792116875E-2</v>
      </c>
      <c r="W28" s="123">
        <f t="shared" si="13"/>
        <v>4.9286289058364734E-2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1.507897126874989E-2</v>
      </c>
      <c r="C29" s="99">
        <f>RES_hhdet_tesh!C29/RES_summary!C$19</f>
        <v>1.4891380972890333E-2</v>
      </c>
      <c r="D29" s="99">
        <f>RES_hhdet_tesh!D29/RES_summary!D$19</f>
        <v>1.8169870967150836E-2</v>
      </c>
      <c r="E29" s="99">
        <f>RES_hhdet_tesh!E29/RES_summary!E$19</f>
        <v>1.8042312258268006E-2</v>
      </c>
      <c r="F29" s="99">
        <f>RES_hhdet_tesh!F29/RES_summary!F$19</f>
        <v>1.7297986030026052E-2</v>
      </c>
      <c r="G29" s="99">
        <f>RES_hhdet_tesh!G29/RES_summary!G$19</f>
        <v>1.7133132292568073E-2</v>
      </c>
      <c r="H29" s="99">
        <f>RES_hhdet_tesh!H29/RES_summary!H$19</f>
        <v>2.124812105040225E-2</v>
      </c>
      <c r="I29" s="99">
        <f>RES_hhdet_tesh!I29/RES_summary!I$19</f>
        <v>2.4983898301204309E-2</v>
      </c>
      <c r="J29" s="99">
        <f>RES_hhdet_tesh!J29/RES_summary!J$19</f>
        <v>2.7969995284979076E-2</v>
      </c>
      <c r="K29" s="99">
        <f>RES_hhdet_tesh!K29/RES_summary!K$19</f>
        <v>2.8130049816557007E-2</v>
      </c>
      <c r="L29" s="99">
        <f>RES_hhdet_tesh!L29/RES_summary!L$19</f>
        <v>3.1888051747434476E-2</v>
      </c>
      <c r="M29" s="99">
        <f>RES_hhdet_tesh!M29/RES_summary!M$19</f>
        <v>3.4165797973332156E-2</v>
      </c>
      <c r="N29" s="99">
        <f>RES_hhdet_tesh!N29/RES_summary!N$19</f>
        <v>4.3132532448981263E-2</v>
      </c>
      <c r="O29" s="99">
        <f>RES_hhdet_tesh!O29/RES_summary!O$19</f>
        <v>4.5400550667222067E-2</v>
      </c>
      <c r="P29" s="99">
        <f>RES_hhdet_tesh!P29/RES_summary!P$19</f>
        <v>5.9374753798862388E-2</v>
      </c>
      <c r="Q29" s="99">
        <f>RES_hhdet_tesh!Q29/RES_summary!Q$19</f>
        <v>6.482233363886894E-2</v>
      </c>
      <c r="R29" s="99">
        <f>RES_hhdet_tesh!R29/RES_summary!R$19</f>
        <v>6.6084526599330201E-2</v>
      </c>
      <c r="S29" s="99">
        <f>RES_hhdet_tesh!S29/RES_summary!S$19</f>
        <v>6.6571669056399663E-2</v>
      </c>
      <c r="T29" s="99">
        <f>RES_hhdet_tesh!T29/RES_summary!T$19</f>
        <v>6.4371018031594687E-2</v>
      </c>
      <c r="U29" s="99">
        <f>RES_hhdet_tesh!U29/RES_summary!U$19</f>
        <v>6.4178370043525557E-2</v>
      </c>
      <c r="V29" s="99">
        <f>RES_hhdet_tesh!V29/RES_summary!V$19</f>
        <v>5.8976747792116875E-2</v>
      </c>
      <c r="W29" s="99">
        <f>RES_hhdet_tesh!W29/RES_summary!W$19</f>
        <v>4.9286289058364734E-2</v>
      </c>
      <c r="DA29" s="63" t="s">
        <v>2940</v>
      </c>
    </row>
    <row r="30" spans="1:105" ht="12" customHeight="1" x14ac:dyDescent="0.25">
      <c r="A30" s="121" t="s">
        <v>55</v>
      </c>
      <c r="B30" s="123">
        <v>18.810442400101003</v>
      </c>
      <c r="C30" s="123">
        <v>18.331838283466485</v>
      </c>
      <c r="D30" s="123">
        <v>17.767055222653106</v>
      </c>
      <c r="E30" s="123">
        <v>16.883228748927653</v>
      </c>
      <c r="F30" s="123">
        <v>17.188846484368369</v>
      </c>
      <c r="G30" s="123">
        <v>16.247178485839182</v>
      </c>
      <c r="H30" s="123">
        <v>16.274502009339113</v>
      </c>
      <c r="I30" s="123">
        <v>16.214149193960338</v>
      </c>
      <c r="J30" s="123">
        <v>16.847876222439488</v>
      </c>
      <c r="K30" s="123">
        <v>16.773321148994874</v>
      </c>
      <c r="L30" s="123">
        <v>17.086704850277386</v>
      </c>
      <c r="M30" s="123">
        <v>17.649380745816657</v>
      </c>
      <c r="N30" s="123">
        <v>17.699501398492462</v>
      </c>
      <c r="O30" s="123">
        <v>17.686469237428255</v>
      </c>
      <c r="P30" s="123">
        <v>17.523612397615487</v>
      </c>
      <c r="Q30" s="123">
        <v>17.445141782433591</v>
      </c>
      <c r="R30" s="123">
        <v>18.120739983798863</v>
      </c>
      <c r="S30" s="123">
        <v>18.577825786640645</v>
      </c>
      <c r="T30" s="123">
        <v>19.16599865350523</v>
      </c>
      <c r="U30" s="123">
        <v>19.016497944877162</v>
      </c>
      <c r="V30" s="123">
        <v>20.217005219950604</v>
      </c>
      <c r="W30" s="123">
        <v>19.780103302954164</v>
      </c>
      <c r="DA30" s="130" t="s">
        <v>2941</v>
      </c>
    </row>
    <row r="31" spans="1:105" ht="12" customHeight="1" x14ac:dyDescent="0.25">
      <c r="A31" s="97" t="s">
        <v>141</v>
      </c>
      <c r="B31" s="99">
        <v>18.799949575206785</v>
      </c>
      <c r="C31" s="99">
        <v>18.224971225319312</v>
      </c>
      <c r="D31" s="99">
        <v>17.740032607549871</v>
      </c>
      <c r="E31" s="99">
        <v>17.199808284595139</v>
      </c>
      <c r="F31" s="99">
        <v>16.888349113914366</v>
      </c>
      <c r="G31" s="99">
        <v>16.548551242290586</v>
      </c>
      <c r="H31" s="99">
        <v>16.356058588995115</v>
      </c>
      <c r="I31" s="99">
        <v>16.510132795700429</v>
      </c>
      <c r="J31" s="99">
        <v>16.47247323239958</v>
      </c>
      <c r="K31" s="99">
        <v>16.614282612638196</v>
      </c>
      <c r="L31" s="99">
        <v>16.715908566386886</v>
      </c>
      <c r="M31" s="99">
        <v>17.865972095167837</v>
      </c>
      <c r="N31" s="99">
        <v>16.716483680749981</v>
      </c>
      <c r="O31" s="99">
        <v>18.670765823075531</v>
      </c>
      <c r="P31" s="99">
        <v>17.275751956033123</v>
      </c>
      <c r="Q31" s="99">
        <v>15.760212440856357</v>
      </c>
      <c r="R31" s="99">
        <v>18.959299738629905</v>
      </c>
      <c r="S31" s="99">
        <v>19.063389187927179</v>
      </c>
      <c r="T31" s="99">
        <v>19.622141850631436</v>
      </c>
      <c r="U31" s="99">
        <v>18.899031870263762</v>
      </c>
      <c r="V31" s="99">
        <v>21.068512063886455</v>
      </c>
      <c r="W31" s="99">
        <v>18.937927259257783</v>
      </c>
      <c r="DA31" s="63" t="s">
        <v>2942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16.219778168558246</v>
      </c>
      <c r="L32" s="99">
        <v>16.484416195483934</v>
      </c>
      <c r="M32" s="99">
        <v>17.654011383991641</v>
      </c>
      <c r="N32" s="99">
        <v>16.553420370292713</v>
      </c>
      <c r="O32" s="99">
        <v>18.55606417492314</v>
      </c>
      <c r="P32" s="99">
        <v>17.145675616565018</v>
      </c>
      <c r="Q32" s="99">
        <v>15.620341698303605</v>
      </c>
      <c r="R32" s="99">
        <v>18.845955018782632</v>
      </c>
      <c r="S32" s="99">
        <v>18.910138009863758</v>
      </c>
      <c r="T32" s="99">
        <v>19.46469462132622</v>
      </c>
      <c r="U32" s="99">
        <v>18.729656790565404</v>
      </c>
      <c r="V32" s="99">
        <v>20.991854230704291</v>
      </c>
      <c r="W32" s="99">
        <v>18.876803806584444</v>
      </c>
      <c r="DA32" s="63" t="s">
        <v>2943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12.558009318539719</v>
      </c>
      <c r="L33" s="102">
        <v>12.796718678995973</v>
      </c>
      <c r="M33" s="102">
        <v>13.763676101772452</v>
      </c>
      <c r="N33" s="102">
        <v>12.869439523646264</v>
      </c>
      <c r="O33" s="102">
        <v>14.414947632828046</v>
      </c>
      <c r="P33" s="102">
        <v>13.305380521509917</v>
      </c>
      <c r="Q33" s="102">
        <v>12.082261888727512</v>
      </c>
      <c r="R33" s="102">
        <v>14.520754072785877</v>
      </c>
      <c r="S33" s="102">
        <v>14.548364530212794</v>
      </c>
      <c r="T33" s="102">
        <v>14.911946546590906</v>
      </c>
      <c r="U33" s="102">
        <v>14.304930854247056</v>
      </c>
      <c r="V33" s="102">
        <v>16.216751458300667</v>
      </c>
      <c r="W33" s="102">
        <v>14.619166142938392</v>
      </c>
      <c r="DA33" s="131" t="s">
        <v>2944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3.6617688500185248</v>
      </c>
      <c r="L34" s="105">
        <v>3.6876975164879622</v>
      </c>
      <c r="M34" s="105">
        <v>3.8903352822191932</v>
      </c>
      <c r="N34" s="105">
        <v>3.6839808466464472</v>
      </c>
      <c r="O34" s="105">
        <v>4.1411165420950962</v>
      </c>
      <c r="P34" s="105">
        <v>3.8402950950550987</v>
      </c>
      <c r="Q34" s="105">
        <v>3.5380798095760899</v>
      </c>
      <c r="R34" s="105">
        <v>4.3252009459967535</v>
      </c>
      <c r="S34" s="105">
        <v>4.3617734796509646</v>
      </c>
      <c r="T34" s="105">
        <v>4.5527480747353097</v>
      </c>
      <c r="U34" s="105">
        <v>4.4247259363183451</v>
      </c>
      <c r="V34" s="105">
        <v>4.7751027724036286</v>
      </c>
      <c r="W34" s="105">
        <v>4.2576376636460518</v>
      </c>
      <c r="DA34" s="132" t="s">
        <v>2945</v>
      </c>
    </row>
    <row r="35" spans="1:105" ht="12" customHeight="1" x14ac:dyDescent="0.25">
      <c r="A35" s="106" t="s">
        <v>122</v>
      </c>
      <c r="B35" s="102">
        <v>18.811191088225392</v>
      </c>
      <c r="C35" s="102">
        <v>18.339609106241017</v>
      </c>
      <c r="D35" s="102">
        <v>17.769066020484676</v>
      </c>
      <c r="E35" s="102">
        <v>16.858977923056113</v>
      </c>
      <c r="F35" s="102">
        <v>17.212101035137934</v>
      </c>
      <c r="G35" s="102">
        <v>16.223910410320723</v>
      </c>
      <c r="H35" s="102">
        <v>16.268494611066515</v>
      </c>
      <c r="I35" s="102">
        <v>16.192530084612891</v>
      </c>
      <c r="J35" s="102">
        <v>16.883819458011359</v>
      </c>
      <c r="K35" s="102">
        <v>16.806351908298048</v>
      </c>
      <c r="L35" s="102">
        <v>17.16270208470447</v>
      </c>
      <c r="M35" s="102">
        <v>17.677583529675061</v>
      </c>
      <c r="N35" s="102">
        <v>17.788627215944008</v>
      </c>
      <c r="O35" s="102">
        <v>17.611671813014084</v>
      </c>
      <c r="P35" s="102">
        <v>17.556788361689001</v>
      </c>
      <c r="Q35" s="102">
        <v>17.632044774342084</v>
      </c>
      <c r="R35" s="102">
        <v>18.106351155491382</v>
      </c>
      <c r="S35" s="102">
        <v>18.59909666753304</v>
      </c>
      <c r="T35" s="102">
        <v>19.177478750757071</v>
      </c>
      <c r="U35" s="102">
        <v>19.070363123542581</v>
      </c>
      <c r="V35" s="102">
        <v>20.131490962729973</v>
      </c>
      <c r="W35" s="102">
        <v>19.881130168118158</v>
      </c>
      <c r="DA35" s="131" t="s">
        <v>2946</v>
      </c>
    </row>
    <row r="36" spans="1:105" ht="12" customHeight="1" x14ac:dyDescent="0.25">
      <c r="A36" s="107" t="s">
        <v>121</v>
      </c>
      <c r="B36" s="105">
        <v>18.811191088225392</v>
      </c>
      <c r="C36" s="105">
        <v>18.339620318236857</v>
      </c>
      <c r="D36" s="105">
        <v>17.769800223847589</v>
      </c>
      <c r="E36" s="105">
        <v>16.859188370741094</v>
      </c>
      <c r="F36" s="105">
        <v>17.210307020026978</v>
      </c>
      <c r="G36" s="105">
        <v>16.214903644114528</v>
      </c>
      <c r="H36" s="105">
        <v>16.261953287523291</v>
      </c>
      <c r="I36" s="105">
        <v>16.177258608902083</v>
      </c>
      <c r="J36" s="105">
        <v>16.835028225587372</v>
      </c>
      <c r="K36" s="105">
        <v>16.727212918965279</v>
      </c>
      <c r="L36" s="105">
        <v>17.052244179186928</v>
      </c>
      <c r="M36" s="105">
        <v>17.590377629741663</v>
      </c>
      <c r="N36" s="105">
        <v>17.75571062825</v>
      </c>
      <c r="O36" s="105">
        <v>17.611974178293281</v>
      </c>
      <c r="P36" s="105">
        <v>17.535324191032274</v>
      </c>
      <c r="Q36" s="105">
        <v>17.568897110602578</v>
      </c>
      <c r="R36" s="105">
        <v>18.006767804984605</v>
      </c>
      <c r="S36" s="105">
        <v>18.496402794260312</v>
      </c>
      <c r="T36" s="105">
        <v>19.090501143550451</v>
      </c>
      <c r="U36" s="105">
        <v>19.016042215782864</v>
      </c>
      <c r="V36" s="105">
        <v>20.113214927497488</v>
      </c>
      <c r="W36" s="105">
        <v>19.872313367246893</v>
      </c>
      <c r="DA36" s="132" t="s">
        <v>2947</v>
      </c>
    </row>
    <row r="37" spans="1:105" ht="12" customHeight="1" x14ac:dyDescent="0.25">
      <c r="A37" s="108" t="s">
        <v>53</v>
      </c>
      <c r="B37" s="99">
        <v>14.677213153581068</v>
      </c>
      <c r="C37" s="99">
        <v>14.328281643887333</v>
      </c>
      <c r="D37" s="99">
        <v>13.812534722306193</v>
      </c>
      <c r="E37" s="99">
        <v>13.110949537037833</v>
      </c>
      <c r="F37" s="99">
        <v>13.399520294800274</v>
      </c>
      <c r="G37" s="99">
        <v>12.597804111801443</v>
      </c>
      <c r="H37" s="99">
        <v>12.734453626161853</v>
      </c>
      <c r="I37" s="99">
        <v>12.632360040469935</v>
      </c>
      <c r="J37" s="99">
        <v>13.047718172943215</v>
      </c>
      <c r="K37" s="99">
        <v>12.95151935450199</v>
      </c>
      <c r="L37" s="99">
        <v>13.238705020526783</v>
      </c>
      <c r="M37" s="99">
        <v>13.715949489792157</v>
      </c>
      <c r="N37" s="99">
        <v>13.805749024894872</v>
      </c>
      <c r="O37" s="99">
        <v>13.681507598935971</v>
      </c>
      <c r="P37" s="99">
        <v>13.612543771435774</v>
      </c>
      <c r="Q37" s="99">
        <v>13.596407406956105</v>
      </c>
      <c r="R37" s="99">
        <v>13.872459993078094</v>
      </c>
      <c r="S37" s="99">
        <v>14.228243480543934</v>
      </c>
      <c r="T37" s="99">
        <v>14.626130378124198</v>
      </c>
      <c r="U37" s="99">
        <v>14.524690802502953</v>
      </c>
      <c r="V37" s="99">
        <v>15.534943853849448</v>
      </c>
      <c r="W37" s="99">
        <v>15.395719656351142</v>
      </c>
      <c r="DA37" s="63" t="s">
        <v>2948</v>
      </c>
    </row>
    <row r="38" spans="1:105" ht="12" customHeight="1" x14ac:dyDescent="0.25">
      <c r="A38" s="108" t="s">
        <v>52</v>
      </c>
      <c r="B38" s="99">
        <v>4.1339779346443262</v>
      </c>
      <c r="C38" s="99">
        <v>4.0113386743495196</v>
      </c>
      <c r="D38" s="99">
        <v>3.9572655015413964</v>
      </c>
      <c r="E38" s="99">
        <v>3.7482388337032622</v>
      </c>
      <c r="F38" s="99">
        <v>3.8107867252267025</v>
      </c>
      <c r="G38" s="99">
        <v>3.6170995323130852</v>
      </c>
      <c r="H38" s="99">
        <v>3.5274996613614396</v>
      </c>
      <c r="I38" s="99">
        <v>3.544898568432143</v>
      </c>
      <c r="J38" s="99">
        <v>3.7873100526441585</v>
      </c>
      <c r="K38" s="99">
        <v>3.7756935644632872</v>
      </c>
      <c r="L38" s="99">
        <v>3.8135391586601455</v>
      </c>
      <c r="M38" s="99">
        <v>3.8744281399495049</v>
      </c>
      <c r="N38" s="99">
        <v>3.949961603355129</v>
      </c>
      <c r="O38" s="99">
        <v>3.9304665793573101</v>
      </c>
      <c r="P38" s="99">
        <v>3.9227804195965006</v>
      </c>
      <c r="Q38" s="99">
        <v>3.972489703646473</v>
      </c>
      <c r="R38" s="99">
        <v>4.1343078119065062</v>
      </c>
      <c r="S38" s="99">
        <v>4.2681593137163762</v>
      </c>
      <c r="T38" s="99">
        <v>4.4643707654262546</v>
      </c>
      <c r="U38" s="99">
        <v>4.4913514132799088</v>
      </c>
      <c r="V38" s="99">
        <v>4.5782710736480405</v>
      </c>
      <c r="W38" s="99">
        <v>4.476593710895747</v>
      </c>
      <c r="DA38" s="63" t="s">
        <v>2949</v>
      </c>
    </row>
    <row r="39" spans="1:105" ht="12" customHeight="1" x14ac:dyDescent="0.25">
      <c r="A39" s="121" t="s">
        <v>54</v>
      </c>
      <c r="B39" s="123">
        <v>3.3904018438074126</v>
      </c>
      <c r="C39" s="123">
        <v>3.3075762674223608</v>
      </c>
      <c r="D39" s="123">
        <v>3.2744326478326937</v>
      </c>
      <c r="E39" s="123">
        <v>3.2553070594788349</v>
      </c>
      <c r="F39" s="123">
        <v>3.2256982044003837</v>
      </c>
      <c r="G39" s="123">
        <v>3.1237893335009503</v>
      </c>
      <c r="H39" s="123">
        <v>3.0395711851406522</v>
      </c>
      <c r="I39" s="123">
        <v>3.0582807020476679</v>
      </c>
      <c r="J39" s="123">
        <v>2.9359824324638484</v>
      </c>
      <c r="K39" s="123">
        <v>2.9065024933859496</v>
      </c>
      <c r="L39" s="123">
        <v>2.8371732404416563</v>
      </c>
      <c r="M39" s="123">
        <v>2.8759474822402971</v>
      </c>
      <c r="N39" s="123">
        <v>2.8987541228113924</v>
      </c>
      <c r="O39" s="123">
        <v>2.7691470984212687</v>
      </c>
      <c r="P39" s="123">
        <v>2.8406530633171028</v>
      </c>
      <c r="Q39" s="123">
        <v>2.8779755795606836</v>
      </c>
      <c r="R39" s="123">
        <v>2.8900419310830374</v>
      </c>
      <c r="S39" s="123">
        <v>2.8734695956810485</v>
      </c>
      <c r="T39" s="123">
        <v>2.8774218914614678</v>
      </c>
      <c r="U39" s="123">
        <v>2.8450187827721378</v>
      </c>
      <c r="V39" s="123">
        <v>2.9826996954777578</v>
      </c>
      <c r="W39" s="123">
        <v>2.9797112455002748</v>
      </c>
      <c r="DA39" s="130" t="s">
        <v>2950</v>
      </c>
    </row>
    <row r="40" spans="1:105" ht="12" customHeight="1" x14ac:dyDescent="0.25">
      <c r="A40" s="97" t="s">
        <v>50</v>
      </c>
      <c r="B40" s="99">
        <v>3.3778288022877998</v>
      </c>
      <c r="C40" s="99">
        <v>3.3062642673897207</v>
      </c>
      <c r="D40" s="99">
        <v>3.2689779783581669</v>
      </c>
      <c r="E40" s="99">
        <v>3.2555618472306733</v>
      </c>
      <c r="F40" s="99">
        <v>3.1569785532313572</v>
      </c>
      <c r="G40" s="99">
        <v>3.1590944779610282</v>
      </c>
      <c r="H40" s="99">
        <v>3.0505705356811537</v>
      </c>
      <c r="I40" s="99">
        <v>3.052743067034263</v>
      </c>
      <c r="J40" s="99">
        <v>2.9666166295650194</v>
      </c>
      <c r="K40" s="99">
        <v>2.842476880944798</v>
      </c>
      <c r="L40" s="99">
        <v>2.8713035683559975</v>
      </c>
      <c r="M40" s="99">
        <v>2.8792637509004946</v>
      </c>
      <c r="N40" s="99">
        <v>2.8688231843594618</v>
      </c>
      <c r="O40" s="99">
        <v>2.889516958510272</v>
      </c>
      <c r="P40" s="99">
        <v>2.7547953091910404</v>
      </c>
      <c r="Q40" s="99">
        <v>2.5823794469877837</v>
      </c>
      <c r="R40" s="99">
        <v>3.0225684063866312</v>
      </c>
      <c r="S40" s="99">
        <v>2.9541102994659965</v>
      </c>
      <c r="T40" s="99">
        <v>3.0878744707192141</v>
      </c>
      <c r="U40" s="99">
        <v>2.9402790292134524</v>
      </c>
      <c r="V40" s="99">
        <v>3.251479407260446</v>
      </c>
      <c r="W40" s="99">
        <v>2.8357295586022095</v>
      </c>
      <c r="DA40" s="63" t="s">
        <v>2951</v>
      </c>
    </row>
    <row r="41" spans="1:105" ht="12" customHeight="1" x14ac:dyDescent="0.25">
      <c r="A41" s="109" t="s">
        <v>120</v>
      </c>
      <c r="B41" s="110">
        <v>3.3905907210521078</v>
      </c>
      <c r="C41" s="110">
        <v>3.3075957425663822</v>
      </c>
      <c r="D41" s="110">
        <v>3.274513240528039</v>
      </c>
      <c r="E41" s="110">
        <v>3.2553033175616899</v>
      </c>
      <c r="F41" s="110">
        <v>3.2267105638718618</v>
      </c>
      <c r="G41" s="110">
        <v>3.1232709069735818</v>
      </c>
      <c r="H41" s="110">
        <v>3.0394085142698857</v>
      </c>
      <c r="I41" s="110">
        <v>3.0583613256158135</v>
      </c>
      <c r="J41" s="110">
        <v>2.9355462132970134</v>
      </c>
      <c r="K41" s="110">
        <v>2.9073965617695734</v>
      </c>
      <c r="L41" s="110">
        <v>2.8366851420188852</v>
      </c>
      <c r="M41" s="110">
        <v>2.8758970715156571</v>
      </c>
      <c r="N41" s="110">
        <v>2.8992252973759274</v>
      </c>
      <c r="O41" s="110">
        <v>2.7671952643592603</v>
      </c>
      <c r="P41" s="110">
        <v>2.842049747673931</v>
      </c>
      <c r="Q41" s="110">
        <v>2.8829724446121405</v>
      </c>
      <c r="R41" s="110">
        <v>2.887613165864094</v>
      </c>
      <c r="S41" s="110">
        <v>2.8719455885489511</v>
      </c>
      <c r="T41" s="110">
        <v>2.8735083795832228</v>
      </c>
      <c r="U41" s="110">
        <v>2.8432865279293629</v>
      </c>
      <c r="V41" s="110">
        <v>2.9779981929286583</v>
      </c>
      <c r="W41" s="110">
        <v>2.9821009830421517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109.15174447900286</v>
      </c>
      <c r="C43" s="118">
        <f t="shared" si="14"/>
        <v>115.42854390102914</v>
      </c>
      <c r="D43" s="118">
        <f t="shared" si="14"/>
        <v>113.12174690396485</v>
      </c>
      <c r="E43" s="118">
        <f t="shared" si="14"/>
        <v>116.63624746967834</v>
      </c>
      <c r="F43" s="118">
        <f t="shared" si="14"/>
        <v>118.68797176703363</v>
      </c>
      <c r="G43" s="118">
        <f t="shared" si="14"/>
        <v>123.70616040126902</v>
      </c>
      <c r="H43" s="118">
        <f t="shared" si="14"/>
        <v>120.34124497332988</v>
      </c>
      <c r="I43" s="118">
        <f t="shared" si="14"/>
        <v>116.58421448471167</v>
      </c>
      <c r="J43" s="118">
        <f t="shared" si="14"/>
        <v>123.86138280084056</v>
      </c>
      <c r="K43" s="118">
        <f t="shared" si="14"/>
        <v>116.36527993462707</v>
      </c>
      <c r="L43" s="118">
        <f t="shared" si="14"/>
        <v>120.9993504897366</v>
      </c>
      <c r="M43" s="118">
        <f t="shared" si="14"/>
        <v>109.89171634451171</v>
      </c>
      <c r="N43" s="118">
        <f t="shared" si="14"/>
        <v>101.45217193842467</v>
      </c>
      <c r="O43" s="118">
        <f t="shared" si="14"/>
        <v>98.164520705671734</v>
      </c>
      <c r="P43" s="118">
        <f t="shared" si="14"/>
        <v>87.584295767207237</v>
      </c>
      <c r="Q43" s="118">
        <f t="shared" si="14"/>
        <v>96.100270769818508</v>
      </c>
      <c r="R43" s="118">
        <f t="shared" ref="R43:V43" si="15">R44+R47+R49+R58</f>
        <v>100.86159609912433</v>
      </c>
      <c r="S43" s="118">
        <f t="shared" si="15"/>
        <v>97.288230598105883</v>
      </c>
      <c r="T43" s="118">
        <f t="shared" si="15"/>
        <v>101.23882461781544</v>
      </c>
      <c r="U43" s="118">
        <f t="shared" si="15"/>
        <v>99.348183239155532</v>
      </c>
      <c r="V43" s="118">
        <f t="shared" si="15"/>
        <v>110.36588948558344</v>
      </c>
      <c r="W43" s="118">
        <f t="shared" ref="W43" si="16">W44+W47+W49+W58</f>
        <v>102.0875222129642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87.058083121059283</v>
      </c>
      <c r="C44" s="123">
        <f t="shared" si="17"/>
        <v>93.779315316886283</v>
      </c>
      <c r="D44" s="123">
        <f t="shared" si="17"/>
        <v>91.663703825743085</v>
      </c>
      <c r="E44" s="123">
        <f t="shared" si="17"/>
        <v>96.215327831992312</v>
      </c>
      <c r="F44" s="123">
        <f t="shared" si="17"/>
        <v>98.204205389941308</v>
      </c>
      <c r="G44" s="123">
        <f t="shared" si="17"/>
        <v>104.00105078890705</v>
      </c>
      <c r="H44" s="123">
        <f t="shared" si="17"/>
        <v>101.40140617857499</v>
      </c>
      <c r="I44" s="123">
        <f t="shared" si="17"/>
        <v>97.355269239108623</v>
      </c>
      <c r="J44" s="123">
        <f t="shared" si="17"/>
        <v>104.16819970119251</v>
      </c>
      <c r="K44" s="123">
        <f t="shared" si="17"/>
        <v>96.403652126662109</v>
      </c>
      <c r="L44" s="123">
        <f t="shared" si="17"/>
        <v>101.35512407914686</v>
      </c>
      <c r="M44" s="123">
        <f t="shared" si="17"/>
        <v>89.180132223115791</v>
      </c>
      <c r="N44" s="123">
        <f t="shared" si="17"/>
        <v>80.355488885499057</v>
      </c>
      <c r="O44" s="123">
        <f t="shared" si="17"/>
        <v>77.95687469724632</v>
      </c>
      <c r="P44" s="123">
        <f t="shared" si="17"/>
        <v>67.926040806796692</v>
      </c>
      <c r="Q44" s="123">
        <f t="shared" si="17"/>
        <v>75.667176632976279</v>
      </c>
      <c r="R44" s="123">
        <f t="shared" ref="R44:V44" si="18">SUM(R45:R46)</f>
        <v>79.502035096275677</v>
      </c>
      <c r="S44" s="123">
        <f t="shared" si="18"/>
        <v>75.402338616833944</v>
      </c>
      <c r="T44" s="123">
        <f t="shared" si="18"/>
        <v>79.392677632633649</v>
      </c>
      <c r="U44" s="123">
        <f t="shared" si="18"/>
        <v>77.477341492578319</v>
      </c>
      <c r="V44" s="123">
        <f t="shared" si="18"/>
        <v>86.600658830543864</v>
      </c>
      <c r="W44" s="123">
        <f t="shared" ref="W44" si="19">SUM(W45:W46)</f>
        <v>79.929863944738997</v>
      </c>
      <c r="DA44" s="130" t="s">
        <v>2954</v>
      </c>
    </row>
    <row r="45" spans="1:105" ht="12" customHeight="1" x14ac:dyDescent="0.25">
      <c r="A45" s="97" t="s">
        <v>216</v>
      </c>
      <c r="B45" s="99">
        <v>84.969190310501887</v>
      </c>
      <c r="C45" s="99">
        <v>91.605939093841044</v>
      </c>
      <c r="D45" s="99">
        <v>89.582163811651554</v>
      </c>
      <c r="E45" s="99">
        <v>94.087763505288663</v>
      </c>
      <c r="F45" s="99">
        <v>96.071527875916502</v>
      </c>
      <c r="G45" s="99">
        <v>101.78337645904824</v>
      </c>
      <c r="H45" s="99">
        <v>99.276909711621315</v>
      </c>
      <c r="I45" s="99">
        <v>95.338875759644964</v>
      </c>
      <c r="J45" s="99">
        <v>102.01258043494396</v>
      </c>
      <c r="K45" s="99">
        <v>94.418881137537625</v>
      </c>
      <c r="L45" s="99">
        <v>99.290414520195228</v>
      </c>
      <c r="M45" s="99">
        <v>87.402639582714571</v>
      </c>
      <c r="N45" s="99">
        <v>78.761677683428019</v>
      </c>
      <c r="O45" s="99">
        <v>76.440498263994257</v>
      </c>
      <c r="P45" s="99">
        <v>66.628679872597175</v>
      </c>
      <c r="Q45" s="99">
        <v>74.217802784443606</v>
      </c>
      <c r="R45" s="99">
        <v>77.998570975630514</v>
      </c>
      <c r="S45" s="99">
        <v>73.991238107130926</v>
      </c>
      <c r="T45" s="99">
        <v>77.905164389739795</v>
      </c>
      <c r="U45" s="99">
        <v>76.035176368803633</v>
      </c>
      <c r="V45" s="99">
        <v>84.990342175466026</v>
      </c>
      <c r="W45" s="99">
        <v>78.446574271266655</v>
      </c>
      <c r="DA45" s="63" t="s">
        <v>2955</v>
      </c>
    </row>
    <row r="46" spans="1:105" ht="12" customHeight="1" x14ac:dyDescent="0.25">
      <c r="A46" s="97" t="s">
        <v>53</v>
      </c>
      <c r="B46" s="99">
        <v>2.0888928105573972</v>
      </c>
      <c r="C46" s="99">
        <v>2.1733762230452434</v>
      </c>
      <c r="D46" s="99">
        <v>2.0815400140915301</v>
      </c>
      <c r="E46" s="99">
        <v>2.1275643267036473</v>
      </c>
      <c r="F46" s="99">
        <v>2.1326775140248087</v>
      </c>
      <c r="G46" s="99">
        <v>2.2176743298588031</v>
      </c>
      <c r="H46" s="99">
        <v>2.1244964669536706</v>
      </c>
      <c r="I46" s="99">
        <v>2.0163934794636651</v>
      </c>
      <c r="J46" s="99">
        <v>2.1556192662485443</v>
      </c>
      <c r="K46" s="99">
        <v>1.9847709891244787</v>
      </c>
      <c r="L46" s="99">
        <v>2.0647095589516278</v>
      </c>
      <c r="M46" s="99">
        <v>1.7774926404012257</v>
      </c>
      <c r="N46" s="99">
        <v>1.593811202071034</v>
      </c>
      <c r="O46" s="99">
        <v>1.5163764332520577</v>
      </c>
      <c r="P46" s="99">
        <v>1.2973609341995196</v>
      </c>
      <c r="Q46" s="99">
        <v>1.4493738485326724</v>
      </c>
      <c r="R46" s="99">
        <v>1.5034641206451644</v>
      </c>
      <c r="S46" s="99">
        <v>1.4111005097030225</v>
      </c>
      <c r="T46" s="99">
        <v>1.4875132428938562</v>
      </c>
      <c r="U46" s="99">
        <v>1.4421651237746862</v>
      </c>
      <c r="V46" s="99">
        <v>1.6103166550778432</v>
      </c>
      <c r="W46" s="99">
        <v>1.483289673472346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1.5064814403840112E-2</v>
      </c>
      <c r="C47" s="123">
        <f t="shared" si="20"/>
        <v>1.3542035742592325E-2</v>
      </c>
      <c r="D47" s="123">
        <f t="shared" si="20"/>
        <v>1.6462174984339533E-2</v>
      </c>
      <c r="E47" s="123">
        <f t="shared" si="20"/>
        <v>1.8517836386211996E-2</v>
      </c>
      <c r="F47" s="123">
        <f t="shared" si="20"/>
        <v>2.1152736592241577E-2</v>
      </c>
      <c r="G47" s="123">
        <f t="shared" si="20"/>
        <v>2.313874448391235E-2</v>
      </c>
      <c r="H47" s="123">
        <f t="shared" si="20"/>
        <v>2.909257449314559E-2</v>
      </c>
      <c r="I47" s="123">
        <f t="shared" si="20"/>
        <v>3.3413301489264385E-2</v>
      </c>
      <c r="J47" s="123">
        <f t="shared" si="20"/>
        <v>3.6092634063625624E-2</v>
      </c>
      <c r="K47" s="123">
        <f t="shared" si="20"/>
        <v>3.804571274813897E-2</v>
      </c>
      <c r="L47" s="123">
        <f t="shared" si="20"/>
        <v>4.3295115257370675E-2</v>
      </c>
      <c r="M47" s="123">
        <f t="shared" si="20"/>
        <v>4.5015133982959032E-2</v>
      </c>
      <c r="N47" s="123">
        <f t="shared" si="20"/>
        <v>5.1487197421660018E-2</v>
      </c>
      <c r="O47" s="123">
        <f t="shared" si="20"/>
        <v>4.7603402719779961E-2</v>
      </c>
      <c r="P47" s="123">
        <f t="shared" si="20"/>
        <v>5.0319453010207842E-2</v>
      </c>
      <c r="Q47" s="123">
        <f t="shared" si="20"/>
        <v>4.5903099046739018E-2</v>
      </c>
      <c r="R47" s="123">
        <f t="shared" si="20"/>
        <v>4.5121650208008707E-2</v>
      </c>
      <c r="S47" s="123">
        <f t="shared" si="20"/>
        <v>4.465777982453855E-2</v>
      </c>
      <c r="T47" s="123">
        <f t="shared" si="20"/>
        <v>4.4542010966508297E-2</v>
      </c>
      <c r="U47" s="123">
        <f t="shared" si="20"/>
        <v>4.7293656950144196E-2</v>
      </c>
      <c r="V47" s="123">
        <f t="shared" si="20"/>
        <v>4.8916289274563977E-2</v>
      </c>
      <c r="W47" s="123">
        <f t="shared" si="20"/>
        <v>4.752548299628135E-2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1.5064814403840112E-2</v>
      </c>
      <c r="C48" s="99">
        <f>RES_hhdet_tesh!C48/RES_summary!C$19</f>
        <v>1.3542035742592325E-2</v>
      </c>
      <c r="D48" s="99">
        <f>RES_hhdet_tesh!D48/RES_summary!D$19</f>
        <v>1.6462174984339533E-2</v>
      </c>
      <c r="E48" s="99">
        <f>RES_hhdet_tesh!E48/RES_summary!E$19</f>
        <v>1.8517836386211996E-2</v>
      </c>
      <c r="F48" s="99">
        <f>RES_hhdet_tesh!F48/RES_summary!F$19</f>
        <v>2.1152736592241577E-2</v>
      </c>
      <c r="G48" s="99">
        <f>RES_hhdet_tesh!G48/RES_summary!G$19</f>
        <v>2.313874448391235E-2</v>
      </c>
      <c r="H48" s="99">
        <f>RES_hhdet_tesh!H48/RES_summary!H$19</f>
        <v>2.909257449314559E-2</v>
      </c>
      <c r="I48" s="99">
        <f>RES_hhdet_tesh!I48/RES_summary!I$19</f>
        <v>3.3413301489264385E-2</v>
      </c>
      <c r="J48" s="99">
        <f>RES_hhdet_tesh!J48/RES_summary!J$19</f>
        <v>3.6092634063625624E-2</v>
      </c>
      <c r="K48" s="99">
        <f>RES_hhdet_tesh!K48/RES_summary!K$19</f>
        <v>3.804571274813897E-2</v>
      </c>
      <c r="L48" s="99">
        <f>RES_hhdet_tesh!L48/RES_summary!L$19</f>
        <v>4.3295115257370675E-2</v>
      </c>
      <c r="M48" s="99">
        <f>RES_hhdet_tesh!M48/RES_summary!M$19</f>
        <v>4.5015133982959032E-2</v>
      </c>
      <c r="N48" s="99">
        <f>RES_hhdet_tesh!N48/RES_summary!N$19</f>
        <v>5.1487197421660018E-2</v>
      </c>
      <c r="O48" s="99">
        <f>RES_hhdet_tesh!O48/RES_summary!O$19</f>
        <v>4.7603402719779961E-2</v>
      </c>
      <c r="P48" s="99">
        <f>RES_hhdet_tesh!P48/RES_summary!P$19</f>
        <v>5.0319453010207842E-2</v>
      </c>
      <c r="Q48" s="99">
        <f>RES_hhdet_tesh!Q48/RES_summary!Q$19</f>
        <v>4.5903099046739018E-2</v>
      </c>
      <c r="R48" s="99">
        <f>RES_hhdet_tesh!R48/RES_summary!R$19</f>
        <v>4.5121650208008707E-2</v>
      </c>
      <c r="S48" s="99">
        <f>RES_hhdet_tesh!S48/RES_summary!S$19</f>
        <v>4.465777982453855E-2</v>
      </c>
      <c r="T48" s="99">
        <f>RES_hhdet_tesh!T48/RES_summary!T$19</f>
        <v>4.4542010966508297E-2</v>
      </c>
      <c r="U48" s="99">
        <f>RES_hhdet_tesh!U48/RES_summary!U$19</f>
        <v>4.7293656950144196E-2</v>
      </c>
      <c r="V48" s="99">
        <f>RES_hhdet_tesh!V48/RES_summary!V$19</f>
        <v>4.8916289274563977E-2</v>
      </c>
      <c r="W48" s="99">
        <f>RES_hhdet_tesh!W48/RES_summary!W$19</f>
        <v>4.752548299628135E-2</v>
      </c>
      <c r="DA48" s="63" t="s">
        <v>2958</v>
      </c>
    </row>
    <row r="49" spans="1:105" ht="12" customHeight="1" x14ac:dyDescent="0.25">
      <c r="A49" s="121" t="s">
        <v>55</v>
      </c>
      <c r="B49" s="123">
        <v>18.688194644345007</v>
      </c>
      <c r="C49" s="123">
        <v>18.328110118267301</v>
      </c>
      <c r="D49" s="123">
        <v>18.167146986321207</v>
      </c>
      <c r="E49" s="123">
        <v>17.147094791435009</v>
      </c>
      <c r="F49" s="123">
        <v>17.236906782706857</v>
      </c>
      <c r="G49" s="123">
        <v>16.558184063510662</v>
      </c>
      <c r="H49" s="123">
        <v>15.87117548210642</v>
      </c>
      <c r="I49" s="123">
        <v>16.137250848321905</v>
      </c>
      <c r="J49" s="123">
        <v>16.721110732810278</v>
      </c>
      <c r="K49" s="123">
        <v>17.017067215742728</v>
      </c>
      <c r="L49" s="123">
        <v>16.763766340938982</v>
      </c>
      <c r="M49" s="123">
        <v>17.79062398866408</v>
      </c>
      <c r="N49" s="123">
        <v>18.146413276670778</v>
      </c>
      <c r="O49" s="123">
        <v>17.391024386760112</v>
      </c>
      <c r="P49" s="123">
        <v>16.767214252104754</v>
      </c>
      <c r="Q49" s="123">
        <v>17.509054453487742</v>
      </c>
      <c r="R49" s="123">
        <v>18.424358967621593</v>
      </c>
      <c r="S49" s="123">
        <v>18.967688400117407</v>
      </c>
      <c r="T49" s="123">
        <v>18.923981430788555</v>
      </c>
      <c r="U49" s="123">
        <v>18.978427590069021</v>
      </c>
      <c r="V49" s="123">
        <v>20.73333435556864</v>
      </c>
      <c r="W49" s="123">
        <v>19.130641060690134</v>
      </c>
      <c r="DA49" s="130" t="s">
        <v>2959</v>
      </c>
    </row>
    <row r="50" spans="1:105" ht="12" customHeight="1" x14ac:dyDescent="0.25">
      <c r="A50" s="97" t="s">
        <v>138</v>
      </c>
      <c r="B50" s="99">
        <v>18.669324230675439</v>
      </c>
      <c r="C50" s="99">
        <v>18.326745166653847</v>
      </c>
      <c r="D50" s="99">
        <v>18.226947617153513</v>
      </c>
      <c r="E50" s="99">
        <v>17.191128045040053</v>
      </c>
      <c r="F50" s="99">
        <v>17.243782045012491</v>
      </c>
      <c r="G50" s="99">
        <v>16.610240974800462</v>
      </c>
      <c r="H50" s="99">
        <v>15.81982778531737</v>
      </c>
      <c r="I50" s="99">
        <v>16.137853003450452</v>
      </c>
      <c r="J50" s="99">
        <v>16.709492904062991</v>
      </c>
      <c r="K50" s="99">
        <v>17.060168722522633</v>
      </c>
      <c r="L50" s="99">
        <v>16.729900666069771</v>
      </c>
      <c r="M50" s="99">
        <v>17.81288546111643</v>
      </c>
      <c r="N50" s="99">
        <v>18.173030137959831</v>
      </c>
      <c r="O50" s="99">
        <v>17.384589522083278</v>
      </c>
      <c r="P50" s="99">
        <v>16.746182584977579</v>
      </c>
      <c r="Q50" s="99">
        <v>17.507837205952999</v>
      </c>
      <c r="R50" s="99">
        <v>18.437652976669103</v>
      </c>
      <c r="S50" s="99">
        <v>18.985236762934207</v>
      </c>
      <c r="T50" s="99">
        <v>18.925507348618737</v>
      </c>
      <c r="U50" s="99">
        <v>18.982620817616972</v>
      </c>
      <c r="V50" s="99">
        <v>20.751349677106983</v>
      </c>
      <c r="W50" s="99">
        <v>19.11891996242559</v>
      </c>
      <c r="DA50" s="63" t="s">
        <v>2960</v>
      </c>
    </row>
    <row r="51" spans="1:105" ht="12" customHeight="1" x14ac:dyDescent="0.25">
      <c r="A51" s="97" t="s">
        <v>137</v>
      </c>
      <c r="B51" s="99">
        <v>18.669324230675443</v>
      </c>
      <c r="C51" s="99">
        <v>18.326521200465248</v>
      </c>
      <c r="D51" s="99">
        <v>18.219868307519729</v>
      </c>
      <c r="E51" s="99">
        <v>17.179807093523895</v>
      </c>
      <c r="F51" s="99">
        <v>17.22813103998114</v>
      </c>
      <c r="G51" s="99">
        <v>16.580305583894742</v>
      </c>
      <c r="H51" s="99">
        <v>15.789427338476623</v>
      </c>
      <c r="I51" s="99">
        <v>16.077330583474051</v>
      </c>
      <c r="J51" s="99">
        <v>16.631273553290669</v>
      </c>
      <c r="K51" s="99">
        <v>16.980380025143877</v>
      </c>
      <c r="L51" s="99">
        <v>16.660895206305707</v>
      </c>
      <c r="M51" s="99">
        <v>17.752818569235217</v>
      </c>
      <c r="N51" s="99">
        <v>18.124660025201326</v>
      </c>
      <c r="O51" s="99">
        <v>17.350616327158075</v>
      </c>
      <c r="P51" s="99">
        <v>16.719318954059943</v>
      </c>
      <c r="Q51" s="99">
        <v>17.470741567962961</v>
      </c>
      <c r="R51" s="99">
        <v>18.406849881413578</v>
      </c>
      <c r="S51" s="99">
        <v>18.971021364513764</v>
      </c>
      <c r="T51" s="99">
        <v>18.932274471382961</v>
      </c>
      <c r="U51" s="99">
        <v>18.999683947921518</v>
      </c>
      <c r="V51" s="99">
        <v>20.767903862794661</v>
      </c>
      <c r="W51" s="99">
        <v>19.163309437131364</v>
      </c>
      <c r="DA51" s="63" t="s">
        <v>2961</v>
      </c>
    </row>
    <row r="52" spans="1:105" ht="12" customHeight="1" x14ac:dyDescent="0.25">
      <c r="A52" s="100" t="s">
        <v>216</v>
      </c>
      <c r="B52" s="102">
        <v>14.566516765437569</v>
      </c>
      <c r="C52" s="102">
        <v>14.318056386257107</v>
      </c>
      <c r="D52" s="102">
        <v>14.162484977427932</v>
      </c>
      <c r="E52" s="102">
        <v>13.360354565119078</v>
      </c>
      <c r="F52" s="102">
        <v>13.413422582586337</v>
      </c>
      <c r="G52" s="102">
        <v>12.881856961361061</v>
      </c>
      <c r="H52" s="102">
        <v>12.364019330952912</v>
      </c>
      <c r="I52" s="102">
        <v>12.554121227913365</v>
      </c>
      <c r="J52" s="102">
        <v>12.890976059353807</v>
      </c>
      <c r="K52" s="102">
        <v>13.148880071691654</v>
      </c>
      <c r="L52" s="102">
        <v>12.935514459750715</v>
      </c>
      <c r="M52" s="102">
        <v>13.841841954236898</v>
      </c>
      <c r="N52" s="102">
        <v>14.095211981354183</v>
      </c>
      <c r="O52" s="102">
        <v>13.477930526718909</v>
      </c>
      <c r="P52" s="102">
        <v>12.974311844494235</v>
      </c>
      <c r="Q52" s="102">
        <v>13.518801251790505</v>
      </c>
      <c r="R52" s="102">
        <v>14.182389456340069</v>
      </c>
      <c r="S52" s="102">
        <v>14.596381226233788</v>
      </c>
      <c r="T52" s="102">
        <v>14.504283350364096</v>
      </c>
      <c r="U52" s="102">
        <v>14.513036276970022</v>
      </c>
      <c r="V52" s="102">
        <v>16.0446973382771</v>
      </c>
      <c r="W52" s="102">
        <v>14.843163978392186</v>
      </c>
      <c r="DA52" s="131" t="s">
        <v>2962</v>
      </c>
    </row>
    <row r="53" spans="1:105" ht="12" customHeight="1" x14ac:dyDescent="0.25">
      <c r="A53" s="103" t="s">
        <v>52</v>
      </c>
      <c r="B53" s="105">
        <v>4.1028074652378725</v>
      </c>
      <c r="C53" s="105">
        <v>4.0084648142081383</v>
      </c>
      <c r="D53" s="105">
        <v>4.0573833300918025</v>
      </c>
      <c r="E53" s="105">
        <v>3.819452528404816</v>
      </c>
      <c r="F53" s="105">
        <v>3.8147084573948002</v>
      </c>
      <c r="G53" s="105">
        <v>3.6984486225336779</v>
      </c>
      <c r="H53" s="105">
        <v>3.4254080075237123</v>
      </c>
      <c r="I53" s="105">
        <v>3.5232093555606885</v>
      </c>
      <c r="J53" s="105">
        <v>3.7402974939368643</v>
      </c>
      <c r="K53" s="105">
        <v>3.8314999534522247</v>
      </c>
      <c r="L53" s="105">
        <v>3.7253807465549929</v>
      </c>
      <c r="M53" s="105">
        <v>3.9109766149983236</v>
      </c>
      <c r="N53" s="105">
        <v>4.0294480438471432</v>
      </c>
      <c r="O53" s="105">
        <v>3.8726858004391649</v>
      </c>
      <c r="P53" s="105">
        <v>3.7450071095657127</v>
      </c>
      <c r="Q53" s="105">
        <v>3.9519403161724567</v>
      </c>
      <c r="R53" s="105">
        <v>4.2244604250735085</v>
      </c>
      <c r="S53" s="105">
        <v>4.3746401382799771</v>
      </c>
      <c r="T53" s="105">
        <v>4.4279911210188638</v>
      </c>
      <c r="U53" s="105">
        <v>4.4866476709514966</v>
      </c>
      <c r="V53" s="105">
        <v>4.7232065245175656</v>
      </c>
      <c r="W53" s="105">
        <v>4.3201454587391765</v>
      </c>
      <c r="DA53" s="132" t="s">
        <v>2963</v>
      </c>
    </row>
    <row r="54" spans="1:105" ht="12" customHeight="1" x14ac:dyDescent="0.25">
      <c r="A54" s="106" t="s">
        <v>122</v>
      </c>
      <c r="B54" s="102">
        <v>18.811191088225396</v>
      </c>
      <c r="C54" s="102">
        <v>18.337238913808637</v>
      </c>
      <c r="D54" s="102">
        <v>17.761181098023751</v>
      </c>
      <c r="E54" s="102">
        <v>16.844268395481016</v>
      </c>
      <c r="F54" s="102">
        <v>17.190146582792767</v>
      </c>
      <c r="G54" s="102">
        <v>16.19494471977071</v>
      </c>
      <c r="H54" s="102">
        <v>16.226141512704864</v>
      </c>
      <c r="I54" s="102">
        <v>16.139246584361054</v>
      </c>
      <c r="J54" s="102">
        <v>16.825800964629007</v>
      </c>
      <c r="K54" s="102">
        <v>16.740109252491393</v>
      </c>
      <c r="L54" s="102">
        <v>17.088090320814427</v>
      </c>
      <c r="M54" s="102">
        <v>17.6119147397572</v>
      </c>
      <c r="N54" s="102">
        <v>17.739039940214226</v>
      </c>
      <c r="O54" s="102">
        <v>17.561350276008856</v>
      </c>
      <c r="P54" s="102">
        <v>17.53558168063708</v>
      </c>
      <c r="Q54" s="102">
        <v>17.611388485907316</v>
      </c>
      <c r="R54" s="102">
        <v>17.919432919992495</v>
      </c>
      <c r="S54" s="102">
        <v>18.228800581961245</v>
      </c>
      <c r="T54" s="102">
        <v>18.814230333616699</v>
      </c>
      <c r="U54" s="102">
        <v>18.760324196470261</v>
      </c>
      <c r="V54" s="102">
        <v>19.87099894926466</v>
      </c>
      <c r="W54" s="102">
        <v>19.624713319403188</v>
      </c>
      <c r="DA54" s="131" t="s">
        <v>2964</v>
      </c>
    </row>
    <row r="55" spans="1:105" ht="12" customHeight="1" x14ac:dyDescent="0.25">
      <c r="A55" s="107" t="s">
        <v>121</v>
      </c>
      <c r="B55" s="105">
        <v>18.811191088225392</v>
      </c>
      <c r="C55" s="105">
        <v>18.336760879206476</v>
      </c>
      <c r="D55" s="105">
        <v>17.753700338494873</v>
      </c>
      <c r="E55" s="105">
        <v>16.833398822957601</v>
      </c>
      <c r="F55" s="105">
        <v>17.178162563557422</v>
      </c>
      <c r="G55" s="105">
        <v>16.173822751284781</v>
      </c>
      <c r="H55" s="105">
        <v>16.207751657477949</v>
      </c>
      <c r="I55" s="105">
        <v>16.090214433656062</v>
      </c>
      <c r="J55" s="105">
        <v>16.740720934127708</v>
      </c>
      <c r="K55" s="105">
        <v>16.645587675729043</v>
      </c>
      <c r="L55" s="105">
        <v>16.994508042753434</v>
      </c>
      <c r="M55" s="105">
        <v>17.531598760497854</v>
      </c>
      <c r="N55" s="105">
        <v>17.702745753116275</v>
      </c>
      <c r="O55" s="105">
        <v>17.571436235869449</v>
      </c>
      <c r="P55" s="105">
        <v>17.541983658767247</v>
      </c>
      <c r="Q55" s="105">
        <v>17.565045202782617</v>
      </c>
      <c r="R55" s="105">
        <v>17.928151837381421</v>
      </c>
      <c r="S55" s="105">
        <v>18.309017491755899</v>
      </c>
      <c r="T55" s="105">
        <v>18.869277572154648</v>
      </c>
      <c r="U55" s="105">
        <v>18.809510408697598</v>
      </c>
      <c r="V55" s="105">
        <v>19.918289048758961</v>
      </c>
      <c r="W55" s="105">
        <v>19.681930622759925</v>
      </c>
      <c r="DA55" s="132" t="s">
        <v>2965</v>
      </c>
    </row>
    <row r="56" spans="1:105" ht="12" customHeight="1" x14ac:dyDescent="0.25">
      <c r="A56" s="108" t="s">
        <v>53</v>
      </c>
      <c r="B56" s="99">
        <v>14.677213153581066</v>
      </c>
      <c r="C56" s="99">
        <v>14.326047636472794</v>
      </c>
      <c r="D56" s="99">
        <v>13.800020218898265</v>
      </c>
      <c r="E56" s="99">
        <v>13.090893680721571</v>
      </c>
      <c r="F56" s="99">
        <v>13.374493414319412</v>
      </c>
      <c r="G56" s="99">
        <v>12.565887237550086</v>
      </c>
      <c r="H56" s="99">
        <v>12.692009269566364</v>
      </c>
      <c r="I56" s="99">
        <v>12.564389725615206</v>
      </c>
      <c r="J56" s="99">
        <v>12.974626821736027</v>
      </c>
      <c r="K56" s="99">
        <v>12.888318693237528</v>
      </c>
      <c r="L56" s="99">
        <v>13.193880909914945</v>
      </c>
      <c r="M56" s="99">
        <v>13.670117159265494</v>
      </c>
      <c r="N56" s="99">
        <v>13.76456679408809</v>
      </c>
      <c r="O56" s="99">
        <v>13.650016514421404</v>
      </c>
      <c r="P56" s="99">
        <v>13.617713467476131</v>
      </c>
      <c r="Q56" s="99">
        <v>13.593426451026742</v>
      </c>
      <c r="R56" s="99">
        <v>13.811894050472315</v>
      </c>
      <c r="S56" s="99">
        <v>14.084098495253315</v>
      </c>
      <c r="T56" s="99">
        <v>14.456640600269811</v>
      </c>
      <c r="U56" s="99">
        <v>14.366939225978481</v>
      </c>
      <c r="V56" s="99">
        <v>15.384387983354296</v>
      </c>
      <c r="W56" s="99">
        <v>15.248224027263534</v>
      </c>
      <c r="DA56" s="63" t="s">
        <v>2966</v>
      </c>
    </row>
    <row r="57" spans="1:105" ht="12" customHeight="1" x14ac:dyDescent="0.25">
      <c r="A57" s="108" t="s">
        <v>52</v>
      </c>
      <c r="B57" s="99">
        <v>4.1339779346443279</v>
      </c>
      <c r="C57" s="99">
        <v>4.0107132427336829</v>
      </c>
      <c r="D57" s="99">
        <v>3.9536801195966063</v>
      </c>
      <c r="E57" s="99">
        <v>3.7425051422360336</v>
      </c>
      <c r="F57" s="99">
        <v>3.8036691492380079</v>
      </c>
      <c r="G57" s="99">
        <v>3.6079355137346933</v>
      </c>
      <c r="H57" s="99">
        <v>3.515742387911585</v>
      </c>
      <c r="I57" s="99">
        <v>3.525824708040854</v>
      </c>
      <c r="J57" s="99">
        <v>3.7660941123916802</v>
      </c>
      <c r="K57" s="99">
        <v>3.7572689824915142</v>
      </c>
      <c r="L57" s="99">
        <v>3.8006271328384864</v>
      </c>
      <c r="M57" s="99">
        <v>3.8614816012323594</v>
      </c>
      <c r="N57" s="99">
        <v>3.9381789590281899</v>
      </c>
      <c r="O57" s="99">
        <v>3.9214197214480415</v>
      </c>
      <c r="P57" s="99">
        <v>3.9242701912911162</v>
      </c>
      <c r="Q57" s="99">
        <v>3.971618751755873</v>
      </c>
      <c r="R57" s="99">
        <v>4.1162577869091033</v>
      </c>
      <c r="S57" s="99">
        <v>4.2249189965025877</v>
      </c>
      <c r="T57" s="99">
        <v>4.4126369718848393</v>
      </c>
      <c r="U57" s="99">
        <v>4.442571182719119</v>
      </c>
      <c r="V57" s="99">
        <v>4.5339010654046685</v>
      </c>
      <c r="W57" s="99">
        <v>4.4337065954963917</v>
      </c>
      <c r="DA57" s="63" t="s">
        <v>2967</v>
      </c>
    </row>
    <row r="58" spans="1:105" ht="12" customHeight="1" x14ac:dyDescent="0.25">
      <c r="A58" s="121" t="s">
        <v>54</v>
      </c>
      <c r="B58" s="123">
        <v>3.3904018991947216</v>
      </c>
      <c r="C58" s="123">
        <v>3.3075764301329738</v>
      </c>
      <c r="D58" s="123">
        <v>3.2744339169162027</v>
      </c>
      <c r="E58" s="123">
        <v>3.2553070098648118</v>
      </c>
      <c r="F58" s="123">
        <v>3.2257068577932246</v>
      </c>
      <c r="G58" s="123">
        <v>3.1237868043673784</v>
      </c>
      <c r="H58" s="123">
        <v>3.0395707381553132</v>
      </c>
      <c r="I58" s="123">
        <v>3.0582810957918829</v>
      </c>
      <c r="J58" s="123">
        <v>2.9359797327741539</v>
      </c>
      <c r="K58" s="123">
        <v>2.9065148794740936</v>
      </c>
      <c r="L58" s="123">
        <v>2.8371649543933852</v>
      </c>
      <c r="M58" s="123">
        <v>2.8759449987488832</v>
      </c>
      <c r="N58" s="123">
        <v>2.8987825788331705</v>
      </c>
      <c r="O58" s="123">
        <v>2.7690182189455124</v>
      </c>
      <c r="P58" s="123">
        <v>2.8407212552955898</v>
      </c>
      <c r="Q58" s="123">
        <v>2.8781365843077609</v>
      </c>
      <c r="R58" s="123">
        <v>2.8900803850190653</v>
      </c>
      <c r="S58" s="123">
        <v>2.8735458013299966</v>
      </c>
      <c r="T58" s="123">
        <v>2.8776235434267221</v>
      </c>
      <c r="U58" s="123">
        <v>2.8451204995580435</v>
      </c>
      <c r="V58" s="123">
        <v>2.9829800101963779</v>
      </c>
      <c r="W58" s="123">
        <v>2.9794917245387951</v>
      </c>
      <c r="DA58" s="130" t="s">
        <v>2968</v>
      </c>
    </row>
    <row r="59" spans="1:105" ht="12" customHeight="1" x14ac:dyDescent="0.25">
      <c r="A59" s="97" t="s">
        <v>50</v>
      </c>
      <c r="B59" s="99">
        <v>3.3778288022877994</v>
      </c>
      <c r="C59" s="99">
        <v>3.3062642673897207</v>
      </c>
      <c r="D59" s="99">
        <v>3.2689779783581669</v>
      </c>
      <c r="E59" s="99">
        <v>3.2555618472306738</v>
      </c>
      <c r="F59" s="99">
        <v>3.1569785532313568</v>
      </c>
      <c r="G59" s="99">
        <v>3.1590944779610255</v>
      </c>
      <c r="H59" s="99">
        <v>3.0505705356811514</v>
      </c>
      <c r="I59" s="99">
        <v>3.0527430670342617</v>
      </c>
      <c r="J59" s="99">
        <v>2.9666166295650176</v>
      </c>
      <c r="K59" s="99">
        <v>2.8424768809448024</v>
      </c>
      <c r="L59" s="99">
        <v>2.8713035683559975</v>
      </c>
      <c r="M59" s="99">
        <v>2.8792637509004986</v>
      </c>
      <c r="N59" s="99">
        <v>2.8688231843594632</v>
      </c>
      <c r="O59" s="99">
        <v>2.8895169585102751</v>
      </c>
      <c r="P59" s="99">
        <v>2.7547953091910484</v>
      </c>
      <c r="Q59" s="99">
        <v>2.5823794469877823</v>
      </c>
      <c r="R59" s="99">
        <v>3.0225684063866289</v>
      </c>
      <c r="S59" s="99">
        <v>2.954110299466</v>
      </c>
      <c r="T59" s="99">
        <v>3.0878744707192114</v>
      </c>
      <c r="U59" s="99">
        <v>2.9402790292134577</v>
      </c>
      <c r="V59" s="99">
        <v>3.2514794072604642</v>
      </c>
      <c r="W59" s="99">
        <v>2.8357295586021989</v>
      </c>
      <c r="DA59" s="63" t="s">
        <v>2969</v>
      </c>
    </row>
    <row r="60" spans="1:105" ht="12" customHeight="1" x14ac:dyDescent="0.25">
      <c r="A60" s="109" t="s">
        <v>120</v>
      </c>
      <c r="B60" s="110">
        <v>3.3905907210521091</v>
      </c>
      <c r="C60" s="110">
        <v>3.3075957425663822</v>
      </c>
      <c r="D60" s="110">
        <v>3.274513240528039</v>
      </c>
      <c r="E60" s="110">
        <v>3.2553033175616908</v>
      </c>
      <c r="F60" s="110">
        <v>3.2267105638718614</v>
      </c>
      <c r="G60" s="110">
        <v>3.1232709069735822</v>
      </c>
      <c r="H60" s="110">
        <v>3.0394085142698821</v>
      </c>
      <c r="I60" s="110">
        <v>3.0583613256158158</v>
      </c>
      <c r="J60" s="110">
        <v>2.9355462132970169</v>
      </c>
      <c r="K60" s="110">
        <v>2.9073965617695734</v>
      </c>
      <c r="L60" s="110">
        <v>2.8366851420188892</v>
      </c>
      <c r="M60" s="110">
        <v>2.8758970715156487</v>
      </c>
      <c r="N60" s="110">
        <v>2.8992252973759336</v>
      </c>
      <c r="O60" s="110">
        <v>2.7671952643592683</v>
      </c>
      <c r="P60" s="110">
        <v>2.842049747673927</v>
      </c>
      <c r="Q60" s="110">
        <v>2.882972444612129</v>
      </c>
      <c r="R60" s="110">
        <v>2.8876131658641171</v>
      </c>
      <c r="S60" s="110">
        <v>2.8719455885489564</v>
      </c>
      <c r="T60" s="110">
        <v>2.8735083795832326</v>
      </c>
      <c r="U60" s="110">
        <v>2.8432865279293691</v>
      </c>
      <c r="V60" s="110">
        <v>2.977998192928649</v>
      </c>
      <c r="W60" s="110">
        <v>2.9821009830421579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107.735486306632</v>
      </c>
      <c r="C62" s="118">
        <f t="shared" si="21"/>
        <v>115.62883332972049</v>
      </c>
      <c r="D62" s="118">
        <f t="shared" si="21"/>
        <v>108.51542398340894</v>
      </c>
      <c r="E62" s="118">
        <f t="shared" si="21"/>
        <v>116.08740857749346</v>
      </c>
      <c r="F62" s="118">
        <f t="shared" si="21"/>
        <v>123.13800681547389</v>
      </c>
      <c r="G62" s="118">
        <f t="shared" si="21"/>
        <v>121.16926638387457</v>
      </c>
      <c r="H62" s="118">
        <f t="shared" si="21"/>
        <v>123.12926146655988</v>
      </c>
      <c r="I62" s="118">
        <f t="shared" si="21"/>
        <v>114.10663396361248</v>
      </c>
      <c r="J62" s="118">
        <f t="shared" si="21"/>
        <v>124.90038112787821</v>
      </c>
      <c r="K62" s="118">
        <f t="shared" si="21"/>
        <v>116.29714182207347</v>
      </c>
      <c r="L62" s="118">
        <f t="shared" si="21"/>
        <v>126.74691135474808</v>
      </c>
      <c r="M62" s="118">
        <f t="shared" si="21"/>
        <v>101.32282609178752</v>
      </c>
      <c r="N62" s="118">
        <f t="shared" si="21"/>
        <v>103.66310191852736</v>
      </c>
      <c r="O62" s="118">
        <f t="shared" si="21"/>
        <v>103.50925429886155</v>
      </c>
      <c r="P62" s="118">
        <f t="shared" si="21"/>
        <v>91.006422836830126</v>
      </c>
      <c r="Q62" s="118">
        <f t="shared" si="21"/>
        <v>95.444314959421888</v>
      </c>
      <c r="R62" s="118">
        <f t="shared" ref="R62:V62" si="22">R63+R66+R68+R77</f>
        <v>97.717352656743856</v>
      </c>
      <c r="S62" s="118">
        <f t="shared" si="22"/>
        <v>95.933684972037398</v>
      </c>
      <c r="T62" s="118">
        <f t="shared" si="22"/>
        <v>104.0299941191268</v>
      </c>
      <c r="U62" s="118">
        <f t="shared" si="22"/>
        <v>102.31735851610568</v>
      </c>
      <c r="V62" s="118">
        <f t="shared" si="22"/>
        <v>104.61668481633201</v>
      </c>
      <c r="W62" s="118">
        <f t="shared" ref="W62" si="23">W63+W66+W68+W77</f>
        <v>105.93322119730657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85.98391951577824</v>
      </c>
      <c r="C63" s="123">
        <f t="shared" si="24"/>
        <v>93.936801191990014</v>
      </c>
      <c r="D63" s="123">
        <f t="shared" si="24"/>
        <v>87.828952298776272</v>
      </c>
      <c r="E63" s="123">
        <f t="shared" si="24"/>
        <v>95.705133055775335</v>
      </c>
      <c r="F63" s="123">
        <f t="shared" si="24"/>
        <v>101.9462540652643</v>
      </c>
      <c r="G63" s="123">
        <f t="shared" si="24"/>
        <v>101.78787477626162</v>
      </c>
      <c r="H63" s="123">
        <f t="shared" si="24"/>
        <v>103.85771066599739</v>
      </c>
      <c r="I63" s="123">
        <f t="shared" si="24"/>
        <v>95.278238822313</v>
      </c>
      <c r="J63" s="123">
        <f t="shared" si="24"/>
        <v>105.08860563014643</v>
      </c>
      <c r="K63" s="123">
        <f t="shared" si="24"/>
        <v>96.528156581532642</v>
      </c>
      <c r="L63" s="123">
        <f t="shared" si="24"/>
        <v>106.03739278158291</v>
      </c>
      <c r="M63" s="123">
        <f t="shared" si="24"/>
        <v>81.909621488741678</v>
      </c>
      <c r="N63" s="123">
        <f t="shared" si="24"/>
        <v>82.458074141961731</v>
      </c>
      <c r="O63" s="123">
        <f t="shared" si="24"/>
        <v>82.473347999752164</v>
      </c>
      <c r="P63" s="123">
        <f t="shared" si="24"/>
        <v>70.702076062720039</v>
      </c>
      <c r="Q63" s="123">
        <f t="shared" si="24"/>
        <v>75.145975630303184</v>
      </c>
      <c r="R63" s="123">
        <f t="shared" ref="R63:V63" si="25">SUM(R64:R65)</f>
        <v>76.962642415472942</v>
      </c>
      <c r="S63" s="123">
        <f t="shared" si="25"/>
        <v>74.293251493422815</v>
      </c>
      <c r="T63" s="123">
        <f t="shared" si="25"/>
        <v>81.61775055519513</v>
      </c>
      <c r="U63" s="123">
        <f t="shared" si="25"/>
        <v>79.832615236168976</v>
      </c>
      <c r="V63" s="123">
        <f t="shared" si="25"/>
        <v>81.968774306164093</v>
      </c>
      <c r="W63" s="123">
        <f t="shared" ref="W63" si="26">SUM(W64:W65)</f>
        <v>83.037561806609204</v>
      </c>
      <c r="DA63" s="130" t="s">
        <v>2972</v>
      </c>
    </row>
    <row r="64" spans="1:105" ht="12" customHeight="1" x14ac:dyDescent="0.25">
      <c r="A64" s="97" t="s">
        <v>217</v>
      </c>
      <c r="B64" s="99">
        <v>83.920800447899211</v>
      </c>
      <c r="C64" s="99">
        <v>91.759775165624504</v>
      </c>
      <c r="D64" s="99">
        <v>85.834493522015649</v>
      </c>
      <c r="E64" s="99">
        <v>93.588850426385505</v>
      </c>
      <c r="F64" s="99">
        <v>99.732311364737967</v>
      </c>
      <c r="G64" s="99">
        <v>99.617393273720154</v>
      </c>
      <c r="H64" s="99">
        <v>101.68175130122057</v>
      </c>
      <c r="I64" s="99">
        <v>93.304864181190666</v>
      </c>
      <c r="J64" s="99">
        <v>102.91393981457752</v>
      </c>
      <c r="K64" s="99">
        <v>94.540822278419611</v>
      </c>
      <c r="L64" s="99">
        <v>103.87730052703169</v>
      </c>
      <c r="M64" s="99">
        <v>80.277040938064388</v>
      </c>
      <c r="N64" s="99">
        <v>80.82255920587653</v>
      </c>
      <c r="O64" s="99">
        <v>80.869119485411304</v>
      </c>
      <c r="P64" s="99">
        <v>69.351693935908401</v>
      </c>
      <c r="Q64" s="99">
        <v>73.706585173998391</v>
      </c>
      <c r="R64" s="99">
        <v>75.507200786065795</v>
      </c>
      <c r="S64" s="99">
        <v>72.902906751164934</v>
      </c>
      <c r="T64" s="99">
        <v>80.088548008735643</v>
      </c>
      <c r="U64" s="99">
        <v>78.346608989499359</v>
      </c>
      <c r="V64" s="99">
        <v>80.444586335264063</v>
      </c>
      <c r="W64" s="99">
        <v>81.496601371305317</v>
      </c>
      <c r="DA64" s="63" t="s">
        <v>2973</v>
      </c>
    </row>
    <row r="65" spans="1:105" ht="12" customHeight="1" x14ac:dyDescent="0.25">
      <c r="A65" s="97" t="s">
        <v>53</v>
      </c>
      <c r="B65" s="99">
        <v>2.0631190678790312</v>
      </c>
      <c r="C65" s="99">
        <v>2.1770260263655099</v>
      </c>
      <c r="D65" s="99">
        <v>1.9944587767606174</v>
      </c>
      <c r="E65" s="99">
        <v>2.1162826293898345</v>
      </c>
      <c r="F65" s="99">
        <v>2.213942700526335</v>
      </c>
      <c r="G65" s="99">
        <v>2.1704815025414592</v>
      </c>
      <c r="H65" s="99">
        <v>2.1759593647768152</v>
      </c>
      <c r="I65" s="99">
        <v>1.9733746411223287</v>
      </c>
      <c r="J65" s="99">
        <v>2.1746658155689111</v>
      </c>
      <c r="K65" s="99">
        <v>1.9873343031130297</v>
      </c>
      <c r="L65" s="99">
        <v>2.1600922545512171</v>
      </c>
      <c r="M65" s="99">
        <v>1.6325805506772957</v>
      </c>
      <c r="N65" s="99">
        <v>1.6355149360852062</v>
      </c>
      <c r="O65" s="99">
        <v>1.6042285143408572</v>
      </c>
      <c r="P65" s="99">
        <v>1.3503821268116329</v>
      </c>
      <c r="Q65" s="99">
        <v>1.4393904563047901</v>
      </c>
      <c r="R65" s="99">
        <v>1.4554416294071446</v>
      </c>
      <c r="S65" s="99">
        <v>1.3903447422578872</v>
      </c>
      <c r="T65" s="99">
        <v>1.5292025464594825</v>
      </c>
      <c r="U65" s="99">
        <v>1.4860062466696191</v>
      </c>
      <c r="V65" s="99">
        <v>1.5241879709000348</v>
      </c>
      <c r="W65" s="99">
        <v>1.5409604353038848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1.5066269260671249E-2</v>
      </c>
      <c r="C66" s="123">
        <f t="shared" si="27"/>
        <v>1.3895308188210555E-2</v>
      </c>
      <c r="D66" s="123">
        <f t="shared" si="27"/>
        <v>1.6729292498571753E-2</v>
      </c>
      <c r="E66" s="123">
        <f t="shared" si="27"/>
        <v>1.8309602503110312E-2</v>
      </c>
      <c r="F66" s="123">
        <f t="shared" si="27"/>
        <v>2.1390440461271237E-2</v>
      </c>
      <c r="G66" s="123">
        <f t="shared" si="27"/>
        <v>2.481095684462252E-2</v>
      </c>
      <c r="H66" s="123">
        <f t="shared" si="27"/>
        <v>3.1648570165459126E-2</v>
      </c>
      <c r="I66" s="123">
        <f t="shared" si="27"/>
        <v>3.5727044839576019E-2</v>
      </c>
      <c r="J66" s="123">
        <f t="shared" si="27"/>
        <v>3.7980175982418291E-2</v>
      </c>
      <c r="K66" s="123">
        <f t="shared" si="27"/>
        <v>3.9271905015792134E-2</v>
      </c>
      <c r="L66" s="123">
        <f t="shared" si="27"/>
        <v>4.1645057631809153E-2</v>
      </c>
      <c r="M66" s="123">
        <f t="shared" si="27"/>
        <v>4.0709754931437629E-2</v>
      </c>
      <c r="N66" s="123">
        <f t="shared" si="27"/>
        <v>4.6822143856551229E-2</v>
      </c>
      <c r="O66" s="123">
        <f t="shared" si="27"/>
        <v>4.6217732451845607E-2</v>
      </c>
      <c r="P66" s="123">
        <f t="shared" si="27"/>
        <v>5.4831727576055186E-2</v>
      </c>
      <c r="Q66" s="123">
        <f t="shared" si="27"/>
        <v>5.7382125192675701E-2</v>
      </c>
      <c r="R66" s="123">
        <f t="shared" si="27"/>
        <v>5.9044535363716955E-2</v>
      </c>
      <c r="S66" s="123">
        <f t="shared" si="27"/>
        <v>5.6631276875668372E-2</v>
      </c>
      <c r="T66" s="123">
        <f t="shared" si="27"/>
        <v>5.3715630196676092E-2</v>
      </c>
      <c r="U66" s="123">
        <f t="shared" si="27"/>
        <v>5.2262431464768409E-2</v>
      </c>
      <c r="V66" s="123">
        <f t="shared" si="27"/>
        <v>5.0193638743586212E-2</v>
      </c>
      <c r="W66" s="123">
        <f t="shared" si="27"/>
        <v>4.3322569264496749E-2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1.5066269260671249E-2</v>
      </c>
      <c r="C67" s="99">
        <f>RES_hhdet_tesh!C67/RES_summary!C$19</f>
        <v>1.3895308188210555E-2</v>
      </c>
      <c r="D67" s="99">
        <f>RES_hhdet_tesh!D67/RES_summary!D$19</f>
        <v>1.6729292498571753E-2</v>
      </c>
      <c r="E67" s="99">
        <f>RES_hhdet_tesh!E67/RES_summary!E$19</f>
        <v>1.8309602503110312E-2</v>
      </c>
      <c r="F67" s="99">
        <f>RES_hhdet_tesh!F67/RES_summary!F$19</f>
        <v>2.1390440461271237E-2</v>
      </c>
      <c r="G67" s="99">
        <f>RES_hhdet_tesh!G67/RES_summary!G$19</f>
        <v>2.481095684462252E-2</v>
      </c>
      <c r="H67" s="99">
        <f>RES_hhdet_tesh!H67/RES_summary!H$19</f>
        <v>3.1648570165459126E-2</v>
      </c>
      <c r="I67" s="99">
        <f>RES_hhdet_tesh!I67/RES_summary!I$19</f>
        <v>3.5727044839576019E-2</v>
      </c>
      <c r="J67" s="99">
        <f>RES_hhdet_tesh!J67/RES_summary!J$19</f>
        <v>3.7980175982418291E-2</v>
      </c>
      <c r="K67" s="99">
        <f>RES_hhdet_tesh!K67/RES_summary!K$19</f>
        <v>3.9271905015792134E-2</v>
      </c>
      <c r="L67" s="99">
        <f>RES_hhdet_tesh!L67/RES_summary!L$19</f>
        <v>4.1645057631809153E-2</v>
      </c>
      <c r="M67" s="99">
        <f>RES_hhdet_tesh!M67/RES_summary!M$19</f>
        <v>4.0709754931437629E-2</v>
      </c>
      <c r="N67" s="99">
        <f>RES_hhdet_tesh!N67/RES_summary!N$19</f>
        <v>4.6822143856551229E-2</v>
      </c>
      <c r="O67" s="99">
        <f>RES_hhdet_tesh!O67/RES_summary!O$19</f>
        <v>4.6217732451845607E-2</v>
      </c>
      <c r="P67" s="99">
        <f>RES_hhdet_tesh!P67/RES_summary!P$19</f>
        <v>5.4831727576055186E-2</v>
      </c>
      <c r="Q67" s="99">
        <f>RES_hhdet_tesh!Q67/RES_summary!Q$19</f>
        <v>5.7382125192675701E-2</v>
      </c>
      <c r="R67" s="99">
        <f>RES_hhdet_tesh!R67/RES_summary!R$19</f>
        <v>5.9044535363716955E-2</v>
      </c>
      <c r="S67" s="99">
        <f>RES_hhdet_tesh!S67/RES_summary!S$19</f>
        <v>5.6631276875668372E-2</v>
      </c>
      <c r="T67" s="99">
        <f>RES_hhdet_tesh!T67/RES_summary!T$19</f>
        <v>5.3715630196676092E-2</v>
      </c>
      <c r="U67" s="99">
        <f>RES_hhdet_tesh!U67/RES_summary!U$19</f>
        <v>5.2262431464768409E-2</v>
      </c>
      <c r="V67" s="99">
        <f>RES_hhdet_tesh!V67/RES_summary!V$19</f>
        <v>5.0193638743586212E-2</v>
      </c>
      <c r="W67" s="99">
        <f>RES_hhdet_tesh!W67/RES_summary!W$19</f>
        <v>4.3322569264496749E-2</v>
      </c>
      <c r="DA67" s="63" t="s">
        <v>2976</v>
      </c>
    </row>
    <row r="68" spans="1:105" ht="12" customHeight="1" x14ac:dyDescent="0.25">
      <c r="A68" s="121" t="s">
        <v>55</v>
      </c>
      <c r="B68" s="123">
        <v>18.404161234494495</v>
      </c>
      <c r="C68" s="123">
        <v>18.351988487445269</v>
      </c>
      <c r="D68" s="123">
        <v>17.473149687941788</v>
      </c>
      <c r="E68" s="123">
        <v>17.097258406003633</v>
      </c>
      <c r="F68" s="123">
        <v>17.855715932132167</v>
      </c>
      <c r="G68" s="123">
        <v>16.259536739112633</v>
      </c>
      <c r="H68" s="123">
        <v>16.173108866939423</v>
      </c>
      <c r="I68" s="123">
        <v>15.78003626594311</v>
      </c>
      <c r="J68" s="123">
        <v>16.819108881331744</v>
      </c>
      <c r="K68" s="123">
        <v>16.881098387257865</v>
      </c>
      <c r="L68" s="123">
        <v>17.751595714585967</v>
      </c>
      <c r="M68" s="123">
        <v>16.47695814557926</v>
      </c>
      <c r="N68" s="123">
        <v>18.296110315222833</v>
      </c>
      <c r="O68" s="123">
        <v>18.175903678625097</v>
      </c>
      <c r="P68" s="123">
        <v>17.40870519716491</v>
      </c>
      <c r="Q68" s="123">
        <v>17.388340219111644</v>
      </c>
      <c r="R68" s="123">
        <v>17.846649204105564</v>
      </c>
      <c r="S68" s="123">
        <v>18.697625763658731</v>
      </c>
      <c r="T68" s="123">
        <v>19.4484313161514</v>
      </c>
      <c r="U68" s="123">
        <v>19.542555812132907</v>
      </c>
      <c r="V68" s="123">
        <v>19.64887516510645</v>
      </c>
      <c r="W68" s="123">
        <v>19.865095429237837</v>
      </c>
      <c r="DA68" s="130" t="s">
        <v>2977</v>
      </c>
    </row>
    <row r="69" spans="1:105" ht="12" customHeight="1" x14ac:dyDescent="0.25">
      <c r="A69" s="97" t="s">
        <v>134</v>
      </c>
      <c r="B69" s="99">
        <v>18.392117887756225</v>
      </c>
      <c r="C69" s="99">
        <v>18.352397407210717</v>
      </c>
      <c r="D69" s="99">
        <v>17.465333857580582</v>
      </c>
      <c r="E69" s="99">
        <v>17.103729318827412</v>
      </c>
      <c r="F69" s="99">
        <v>17.872023368403909</v>
      </c>
      <c r="G69" s="99">
        <v>16.261090395556121</v>
      </c>
      <c r="H69" s="99">
        <v>16.171932340737776</v>
      </c>
      <c r="I69" s="99">
        <v>15.771968306733873</v>
      </c>
      <c r="J69" s="99">
        <v>16.819273811072051</v>
      </c>
      <c r="K69" s="99">
        <v>16.882114723593691</v>
      </c>
      <c r="L69" s="99">
        <v>17.767501460983052</v>
      </c>
      <c r="M69" s="99">
        <v>16.452412430000695</v>
      </c>
      <c r="N69" s="99">
        <v>18.312029425823667</v>
      </c>
      <c r="O69" s="99">
        <v>18.192226527621361</v>
      </c>
      <c r="P69" s="99">
        <v>17.406151083830242</v>
      </c>
      <c r="Q69" s="99">
        <v>17.384152650412386</v>
      </c>
      <c r="R69" s="99">
        <v>17.842801899044371</v>
      </c>
      <c r="S69" s="99">
        <v>18.704978871731061</v>
      </c>
      <c r="T69" s="99">
        <v>19.46291551267678</v>
      </c>
      <c r="U69" s="99">
        <v>19.561714935318964</v>
      </c>
      <c r="V69" s="99">
        <v>19.643002071757753</v>
      </c>
      <c r="W69" s="99">
        <v>19.870209317866827</v>
      </c>
      <c r="DA69" s="63" t="s">
        <v>2978</v>
      </c>
    </row>
    <row r="70" spans="1:105" ht="12" customHeight="1" x14ac:dyDescent="0.25">
      <c r="A70" s="97" t="s">
        <v>133</v>
      </c>
      <c r="B70" s="99">
        <v>18.392117887756228</v>
      </c>
      <c r="C70" s="99">
        <v>18.35125495710253</v>
      </c>
      <c r="D70" s="99">
        <v>17.459749426902786</v>
      </c>
      <c r="E70" s="99">
        <v>17.09128409661469</v>
      </c>
      <c r="F70" s="99">
        <v>17.853770939754849</v>
      </c>
      <c r="G70" s="99">
        <v>16.231691765814194</v>
      </c>
      <c r="H70" s="99">
        <v>16.138286939729124</v>
      </c>
      <c r="I70" s="99">
        <v>15.712160922156869</v>
      </c>
      <c r="J70" s="99">
        <v>16.733494875488226</v>
      </c>
      <c r="K70" s="99">
        <v>16.79606415278872</v>
      </c>
      <c r="L70" s="99">
        <v>17.681698530672875</v>
      </c>
      <c r="M70" s="99">
        <v>16.384062788213065</v>
      </c>
      <c r="N70" s="99">
        <v>18.249417891668298</v>
      </c>
      <c r="O70" s="99">
        <v>18.142304074363548</v>
      </c>
      <c r="P70" s="99">
        <v>17.367921084521114</v>
      </c>
      <c r="Q70" s="99">
        <v>17.348733220903842</v>
      </c>
      <c r="R70" s="99">
        <v>17.818999086069958</v>
      </c>
      <c r="S70" s="99">
        <v>18.69458883406887</v>
      </c>
      <c r="T70" s="99">
        <v>19.466547671555553</v>
      </c>
      <c r="U70" s="99">
        <v>19.583154454867369</v>
      </c>
      <c r="V70" s="99">
        <v>19.702960032533266</v>
      </c>
      <c r="W70" s="99">
        <v>19.927542568310823</v>
      </c>
      <c r="DA70" s="63" t="s">
        <v>2979</v>
      </c>
    </row>
    <row r="71" spans="1:105" ht="12" customHeight="1" x14ac:dyDescent="0.25">
      <c r="A71" s="100" t="s">
        <v>217</v>
      </c>
      <c r="B71" s="102">
        <v>14.350235255845504</v>
      </c>
      <c r="C71" s="102">
        <v>14.33739767793751</v>
      </c>
      <c r="D71" s="102">
        <v>13.571436970442438</v>
      </c>
      <c r="E71" s="102">
        <v>13.291528441037782</v>
      </c>
      <c r="F71" s="102">
        <v>13.90082475222232</v>
      </c>
      <c r="G71" s="102">
        <v>12.610855517841864</v>
      </c>
      <c r="H71" s="102">
        <v>12.637482979785577</v>
      </c>
      <c r="I71" s="102">
        <v>12.268475028234771</v>
      </c>
      <c r="J71" s="102">
        <v>12.970360607984649</v>
      </c>
      <c r="K71" s="102">
        <v>13.005661334428929</v>
      </c>
      <c r="L71" s="102">
        <v>13.731062332018682</v>
      </c>
      <c r="M71" s="102">
        <v>12.77100660346993</v>
      </c>
      <c r="N71" s="102">
        <v>14.192680216873308</v>
      </c>
      <c r="O71" s="102">
        <v>14.095027086444833</v>
      </c>
      <c r="P71" s="102">
        <v>13.479163883964059</v>
      </c>
      <c r="Q71" s="102">
        <v>13.424048161979304</v>
      </c>
      <c r="R71" s="102">
        <v>13.727911635990132</v>
      </c>
      <c r="S71" s="102">
        <v>14.383032014053569</v>
      </c>
      <c r="T71" s="102">
        <v>14.914799217388769</v>
      </c>
      <c r="U71" s="102">
        <v>14.959897818246697</v>
      </c>
      <c r="V71" s="102">
        <v>15.220552925223506</v>
      </c>
      <c r="W71" s="102">
        <v>15.436122419849308</v>
      </c>
      <c r="DA71" s="131" t="s">
        <v>2980</v>
      </c>
    </row>
    <row r="72" spans="1:105" ht="12" customHeight="1" x14ac:dyDescent="0.25">
      <c r="A72" s="103" t="s">
        <v>52</v>
      </c>
      <c r="B72" s="105">
        <v>4.0418826319107248</v>
      </c>
      <c r="C72" s="105">
        <v>4.0138572791650216</v>
      </c>
      <c r="D72" s="105">
        <v>3.8883124564603495</v>
      </c>
      <c r="E72" s="105">
        <v>3.7997556555769081</v>
      </c>
      <c r="F72" s="105">
        <v>3.9529461875325356</v>
      </c>
      <c r="G72" s="105">
        <v>3.6208362479723326</v>
      </c>
      <c r="H72" s="105">
        <v>3.5008039599435472</v>
      </c>
      <c r="I72" s="105">
        <v>3.4436858939220962</v>
      </c>
      <c r="J72" s="105">
        <v>3.7631342675035784</v>
      </c>
      <c r="K72" s="105">
        <v>3.7904028183597909</v>
      </c>
      <c r="L72" s="105">
        <v>3.9506361986541942</v>
      </c>
      <c r="M72" s="105">
        <v>3.6130561847431353</v>
      </c>
      <c r="N72" s="105">
        <v>4.0567376747949915</v>
      </c>
      <c r="O72" s="105">
        <v>4.047276987918714</v>
      </c>
      <c r="P72" s="105">
        <v>3.8887572005570537</v>
      </c>
      <c r="Q72" s="105">
        <v>3.9246850589245379</v>
      </c>
      <c r="R72" s="105">
        <v>4.0910874500798267</v>
      </c>
      <c r="S72" s="105">
        <v>4.3115568200152996</v>
      </c>
      <c r="T72" s="105">
        <v>4.5517484541667841</v>
      </c>
      <c r="U72" s="105">
        <v>4.6232566366206713</v>
      </c>
      <c r="V72" s="105">
        <v>4.4824071073097587</v>
      </c>
      <c r="W72" s="105">
        <v>4.4914201484615193</v>
      </c>
      <c r="DA72" s="132" t="s">
        <v>2981</v>
      </c>
    </row>
    <row r="73" spans="1:105" ht="12" customHeight="1" x14ac:dyDescent="0.25">
      <c r="A73" s="106" t="s">
        <v>122</v>
      </c>
      <c r="B73" s="102">
        <v>18.811191088225396</v>
      </c>
      <c r="C73" s="102">
        <v>18.337723989894119</v>
      </c>
      <c r="D73" s="102">
        <v>17.762045544543032</v>
      </c>
      <c r="E73" s="102">
        <v>16.844832284559597</v>
      </c>
      <c r="F73" s="102">
        <v>17.189647896063232</v>
      </c>
      <c r="G73" s="102">
        <v>16.195013104670224</v>
      </c>
      <c r="H73" s="102">
        <v>16.22533236181043</v>
      </c>
      <c r="I73" s="102">
        <v>16.140520892568812</v>
      </c>
      <c r="J73" s="102">
        <v>16.827712620164935</v>
      </c>
      <c r="K73" s="102">
        <v>16.670939944459814</v>
      </c>
      <c r="L73" s="102">
        <v>17.030347300027323</v>
      </c>
      <c r="M73" s="102">
        <v>17.564368287454123</v>
      </c>
      <c r="N73" s="102">
        <v>17.71683695564607</v>
      </c>
      <c r="O73" s="102">
        <v>17.5893741940788</v>
      </c>
      <c r="P73" s="102">
        <v>17.526193583911589</v>
      </c>
      <c r="Q73" s="102">
        <v>17.595711859252216</v>
      </c>
      <c r="R73" s="102">
        <v>18.061635391315999</v>
      </c>
      <c r="S73" s="102">
        <v>18.504993955931212</v>
      </c>
      <c r="T73" s="102">
        <v>18.985274345324274</v>
      </c>
      <c r="U73" s="102">
        <v>18.817586585758303</v>
      </c>
      <c r="V73" s="102">
        <v>19.844266604008109</v>
      </c>
      <c r="W73" s="102">
        <v>19.57489938001504</v>
      </c>
      <c r="DA73" s="131" t="s">
        <v>2982</v>
      </c>
    </row>
    <row r="74" spans="1:105" ht="12" customHeight="1" x14ac:dyDescent="0.25">
      <c r="A74" s="107" t="s">
        <v>121</v>
      </c>
      <c r="B74" s="105">
        <v>18.811191088225389</v>
      </c>
      <c r="C74" s="105">
        <v>18.337482430436349</v>
      </c>
      <c r="D74" s="105">
        <v>17.754811728404899</v>
      </c>
      <c r="E74" s="105">
        <v>16.833919854295889</v>
      </c>
      <c r="F74" s="105">
        <v>17.177438315381217</v>
      </c>
      <c r="G74" s="105">
        <v>16.174513698010671</v>
      </c>
      <c r="H74" s="105">
        <v>16.207989054697904</v>
      </c>
      <c r="I74" s="105">
        <v>16.095617710381852</v>
      </c>
      <c r="J74" s="105">
        <v>16.777905513321478</v>
      </c>
      <c r="K74" s="105">
        <v>16.673881163806985</v>
      </c>
      <c r="L74" s="105">
        <v>16.976200141860247</v>
      </c>
      <c r="M74" s="105">
        <v>17.521464541502304</v>
      </c>
      <c r="N74" s="105">
        <v>17.698577516100702</v>
      </c>
      <c r="O74" s="105">
        <v>17.575087491325082</v>
      </c>
      <c r="P74" s="105">
        <v>17.51039258740164</v>
      </c>
      <c r="Q74" s="105">
        <v>17.540720812238263</v>
      </c>
      <c r="R74" s="105">
        <v>17.97601205629962</v>
      </c>
      <c r="S74" s="105">
        <v>18.417284305503749</v>
      </c>
      <c r="T74" s="105">
        <v>18.893398188659063</v>
      </c>
      <c r="U74" s="105">
        <v>18.799566776702072</v>
      </c>
      <c r="V74" s="105">
        <v>19.884647273762376</v>
      </c>
      <c r="W74" s="105">
        <v>19.627338109475179</v>
      </c>
      <c r="DA74" s="132" t="s">
        <v>2983</v>
      </c>
    </row>
    <row r="75" spans="1:105" ht="12" customHeight="1" x14ac:dyDescent="0.25">
      <c r="A75" s="108" t="s">
        <v>53</v>
      </c>
      <c r="B75" s="99">
        <v>14.677213153581063</v>
      </c>
      <c r="C75" s="99">
        <v>14.326611366204528</v>
      </c>
      <c r="D75" s="99">
        <v>13.800884106591369</v>
      </c>
      <c r="E75" s="99">
        <v>13.091298873156298</v>
      </c>
      <c r="F75" s="99">
        <v>13.373929532563892</v>
      </c>
      <c r="G75" s="99">
        <v>12.566424053043752</v>
      </c>
      <c r="H75" s="99">
        <v>12.692195171212683</v>
      </c>
      <c r="I75" s="99">
        <v>12.568608990365101</v>
      </c>
      <c r="J75" s="99">
        <v>13.003446132473057</v>
      </c>
      <c r="K75" s="99">
        <v>12.910225729408053</v>
      </c>
      <c r="L75" s="99">
        <v>13.179667361426956</v>
      </c>
      <c r="M75" s="99">
        <v>13.66221508696283</v>
      </c>
      <c r="N75" s="99">
        <v>13.761325829233561</v>
      </c>
      <c r="O75" s="99">
        <v>13.652852918719768</v>
      </c>
      <c r="P75" s="99">
        <v>13.593189550092799</v>
      </c>
      <c r="Q75" s="99">
        <v>13.574602029568473</v>
      </c>
      <c r="R75" s="99">
        <v>13.848765685592689</v>
      </c>
      <c r="S75" s="99">
        <v>14.167382072281873</v>
      </c>
      <c r="T75" s="99">
        <v>14.475120538493616</v>
      </c>
      <c r="U75" s="99">
        <v>14.359344155534796</v>
      </c>
      <c r="V75" s="99">
        <v>15.358403918270726</v>
      </c>
      <c r="W75" s="99">
        <v>15.205929453182751</v>
      </c>
      <c r="DA75" s="63" t="s">
        <v>2984</v>
      </c>
    </row>
    <row r="76" spans="1:105" ht="12" customHeight="1" x14ac:dyDescent="0.25">
      <c r="A76" s="108" t="s">
        <v>52</v>
      </c>
      <c r="B76" s="99">
        <v>4.1339779346443262</v>
      </c>
      <c r="C76" s="99">
        <v>4.0108710642318197</v>
      </c>
      <c r="D76" s="99">
        <v>3.9539276218135306</v>
      </c>
      <c r="E76" s="99">
        <v>3.7426209811395923</v>
      </c>
      <c r="F76" s="99">
        <v>3.8035087828173246</v>
      </c>
      <c r="G76" s="99">
        <v>3.6080896449669173</v>
      </c>
      <c r="H76" s="99">
        <v>3.5157938834852214</v>
      </c>
      <c r="I76" s="99">
        <v>3.5270087200167515</v>
      </c>
      <c r="J76" s="99">
        <v>3.7744593808484241</v>
      </c>
      <c r="K76" s="99">
        <v>3.7636554343989324</v>
      </c>
      <c r="L76" s="99">
        <v>3.7965327804332913</v>
      </c>
      <c r="M76" s="99">
        <v>3.8592494545394773</v>
      </c>
      <c r="N76" s="99">
        <v>3.9372516868671448</v>
      </c>
      <c r="O76" s="99">
        <v>3.9222345726053147</v>
      </c>
      <c r="P76" s="99">
        <v>3.9172030373088433</v>
      </c>
      <c r="Q76" s="99">
        <v>3.9661187826697892</v>
      </c>
      <c r="R76" s="99">
        <v>4.1272463707069305</v>
      </c>
      <c r="S76" s="99">
        <v>4.249902233221877</v>
      </c>
      <c r="T76" s="99">
        <v>4.4182776501654484</v>
      </c>
      <c r="U76" s="99">
        <v>4.4402226211672744</v>
      </c>
      <c r="V76" s="99">
        <v>4.5262433554916468</v>
      </c>
      <c r="W76" s="99">
        <v>4.4214086562924262</v>
      </c>
      <c r="DA76" s="63" t="s">
        <v>2985</v>
      </c>
    </row>
    <row r="77" spans="1:105" ht="12" customHeight="1" x14ac:dyDescent="0.25">
      <c r="A77" s="121" t="s">
        <v>54</v>
      </c>
      <c r="B77" s="123">
        <v>3.3323392870985926</v>
      </c>
      <c r="C77" s="123">
        <v>3.3261483420970026</v>
      </c>
      <c r="D77" s="123">
        <v>3.1965927041923172</v>
      </c>
      <c r="E77" s="123">
        <v>3.2667075132113932</v>
      </c>
      <c r="F77" s="123">
        <v>3.314646377616147</v>
      </c>
      <c r="G77" s="123">
        <v>3.0970439116557049</v>
      </c>
      <c r="H77" s="123">
        <v>3.0667933634575988</v>
      </c>
      <c r="I77" s="123">
        <v>3.0126318305168018</v>
      </c>
      <c r="J77" s="123">
        <v>2.9546864404176194</v>
      </c>
      <c r="K77" s="123">
        <v>2.8486149482671719</v>
      </c>
      <c r="L77" s="123">
        <v>2.9162778009474044</v>
      </c>
      <c r="M77" s="123">
        <v>2.8955367025351419</v>
      </c>
      <c r="N77" s="123">
        <v>2.8620953174862453</v>
      </c>
      <c r="O77" s="123">
        <v>2.8137848880324481</v>
      </c>
      <c r="P77" s="123">
        <v>2.8408098493691263</v>
      </c>
      <c r="Q77" s="123">
        <v>2.8526169848143956</v>
      </c>
      <c r="R77" s="123">
        <v>2.8490165018016382</v>
      </c>
      <c r="S77" s="123">
        <v>2.8861764380801853</v>
      </c>
      <c r="T77" s="123">
        <v>2.9100966175835845</v>
      </c>
      <c r="U77" s="123">
        <v>2.8899250363390405</v>
      </c>
      <c r="V77" s="123">
        <v>2.9488417063178729</v>
      </c>
      <c r="W77" s="123">
        <v>2.9872413921950223</v>
      </c>
      <c r="DA77" s="130" t="s">
        <v>2986</v>
      </c>
    </row>
    <row r="78" spans="1:105" ht="12" customHeight="1" x14ac:dyDescent="0.25">
      <c r="A78" s="97" t="s">
        <v>192</v>
      </c>
      <c r="B78" s="99">
        <v>3.3085807407241195</v>
      </c>
      <c r="C78" s="99">
        <v>3.3337098170370449</v>
      </c>
      <c r="D78" s="99">
        <v>3.1648337670174396</v>
      </c>
      <c r="E78" s="99">
        <v>3.2713566294980265</v>
      </c>
      <c r="F78" s="99">
        <v>3.3505184187978312</v>
      </c>
      <c r="G78" s="99">
        <v>3.086337910351352</v>
      </c>
      <c r="H78" s="99">
        <v>3.0779734655937987</v>
      </c>
      <c r="I78" s="99">
        <v>2.9939666017294959</v>
      </c>
      <c r="J78" s="99">
        <v>2.9624175136934117</v>
      </c>
      <c r="K78" s="99">
        <v>2.8268818648280449</v>
      </c>
      <c r="L78" s="99">
        <v>2.9473012140123087</v>
      </c>
      <c r="M78" s="99">
        <v>2.9031804499634184</v>
      </c>
      <c r="N78" s="99">
        <v>2.845540170287792</v>
      </c>
      <c r="O78" s="99">
        <v>2.8357938950312684</v>
      </c>
      <c r="P78" s="99">
        <v>2.8402018558026265</v>
      </c>
      <c r="Q78" s="99">
        <v>2.8381954244286356</v>
      </c>
      <c r="R78" s="99">
        <v>2.8314235447100256</v>
      </c>
      <c r="S78" s="99">
        <v>2.8924755002561122</v>
      </c>
      <c r="T78" s="99">
        <v>2.9260881330320445</v>
      </c>
      <c r="U78" s="99">
        <v>2.9104103586391736</v>
      </c>
      <c r="V78" s="99">
        <v>2.9361851195028867</v>
      </c>
      <c r="W78" s="99">
        <v>2.9895875125272786</v>
      </c>
      <c r="DA78" s="63" t="s">
        <v>2987</v>
      </c>
    </row>
    <row r="79" spans="1:105" ht="12" customHeight="1" x14ac:dyDescent="0.25">
      <c r="A79" s="109" t="s">
        <v>120</v>
      </c>
      <c r="B79" s="110">
        <v>3.3905907210521082</v>
      </c>
      <c r="C79" s="110">
        <v>3.3075957425663831</v>
      </c>
      <c r="D79" s="110">
        <v>3.2745132405280395</v>
      </c>
      <c r="E79" s="110">
        <v>3.2553033175616894</v>
      </c>
      <c r="F79" s="110">
        <v>3.2267105638718618</v>
      </c>
      <c r="G79" s="110">
        <v>3.1232709069735813</v>
      </c>
      <c r="H79" s="110">
        <v>3.0394085142698817</v>
      </c>
      <c r="I79" s="110">
        <v>3.0583613256158166</v>
      </c>
      <c r="J79" s="110">
        <v>2.9355462132970152</v>
      </c>
      <c r="K79" s="110">
        <v>2.9073965617695716</v>
      </c>
      <c r="L79" s="110">
        <v>2.8366851420188897</v>
      </c>
      <c r="M79" s="110">
        <v>2.8758970715156544</v>
      </c>
      <c r="N79" s="110">
        <v>2.8992252973759296</v>
      </c>
      <c r="O79" s="110">
        <v>2.7671952643592621</v>
      </c>
      <c r="P79" s="110">
        <v>2.8420497476739381</v>
      </c>
      <c r="Q79" s="110">
        <v>2.8829724446121312</v>
      </c>
      <c r="R79" s="110">
        <v>2.8876131658640971</v>
      </c>
      <c r="S79" s="110">
        <v>2.8719455885489671</v>
      </c>
      <c r="T79" s="110">
        <v>2.8735083795832361</v>
      </c>
      <c r="U79" s="110">
        <v>2.8432865279293651</v>
      </c>
      <c r="V79" s="110">
        <v>2.9779981929286463</v>
      </c>
      <c r="W79" s="110">
        <v>2.9821009830421561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112.9206764622873</v>
      </c>
      <c r="C81" s="118">
        <f t="shared" si="28"/>
        <v>111.7572430075264</v>
      </c>
      <c r="D81" s="118">
        <f t="shared" si="28"/>
        <v>114.79396933911524</v>
      </c>
      <c r="E81" s="118">
        <f t="shared" si="28"/>
        <v>113.28098061062656</v>
      </c>
      <c r="F81" s="118">
        <f t="shared" si="28"/>
        <v>113.65880969234095</v>
      </c>
      <c r="G81" s="118">
        <f t="shared" si="28"/>
        <v>114.48473685125138</v>
      </c>
      <c r="H81" s="118">
        <f t="shared" si="28"/>
        <v>111.17693331348869</v>
      </c>
      <c r="I81" s="118">
        <f t="shared" si="28"/>
        <v>130.81090286106718</v>
      </c>
      <c r="J81" s="118">
        <f t="shared" si="28"/>
        <v>109.02030290172654</v>
      </c>
      <c r="K81" s="118">
        <f t="shared" si="28"/>
        <v>126.75082615120499</v>
      </c>
      <c r="L81" s="118">
        <f t="shared" si="28"/>
        <v>121.04938060761187</v>
      </c>
      <c r="M81" s="118">
        <f t="shared" si="28"/>
        <v>96.420716624406978</v>
      </c>
      <c r="N81" s="118">
        <f t="shared" si="28"/>
        <v>107.28548329353011</v>
      </c>
      <c r="O81" s="118">
        <f t="shared" si="28"/>
        <v>101.02101751013105</v>
      </c>
      <c r="P81" s="118">
        <f t="shared" si="28"/>
        <v>86.866460107276566</v>
      </c>
      <c r="Q81" s="118">
        <f t="shared" si="28"/>
        <v>103.34056636470872</v>
      </c>
      <c r="R81" s="118">
        <f t="shared" ref="R81:V81" si="29">R82+R85+R87+R100</f>
        <v>105.44187888096195</v>
      </c>
      <c r="S81" s="118">
        <f t="shared" si="29"/>
        <v>93.28197231930092</v>
      </c>
      <c r="T81" s="118">
        <f t="shared" si="29"/>
        <v>104.265917369058</v>
      </c>
      <c r="U81" s="118">
        <f t="shared" si="29"/>
        <v>96.925261751425836</v>
      </c>
      <c r="V81" s="118">
        <f t="shared" si="29"/>
        <v>104.7609097969778</v>
      </c>
      <c r="W81" s="118">
        <f t="shared" ref="W81" si="30">W82+W85+W87+W100</f>
        <v>106.54861894971039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90.258023157919382</v>
      </c>
      <c r="C82" s="123">
        <f t="shared" si="31"/>
        <v>90.600136903131258</v>
      </c>
      <c r="D82" s="123">
        <f t="shared" si="31"/>
        <v>93.135383862717077</v>
      </c>
      <c r="E82" s="123">
        <f t="shared" si="31"/>
        <v>93.310645573921448</v>
      </c>
      <c r="F82" s="123">
        <f t="shared" si="31"/>
        <v>93.843289911059486</v>
      </c>
      <c r="G82" s="123">
        <f t="shared" si="31"/>
        <v>95.873234269837468</v>
      </c>
      <c r="H82" s="123">
        <f t="shared" si="31"/>
        <v>93.25043295229905</v>
      </c>
      <c r="I82" s="123">
        <f t="shared" si="31"/>
        <v>109.94599115199426</v>
      </c>
      <c r="J82" s="123">
        <f t="shared" si="31"/>
        <v>91.006960690242735</v>
      </c>
      <c r="K82" s="123">
        <f t="shared" si="31"/>
        <v>105.56598519731858</v>
      </c>
      <c r="L82" s="123">
        <f t="shared" si="31"/>
        <v>101.35457864922729</v>
      </c>
      <c r="M82" s="123">
        <f t="shared" si="31"/>
        <v>76.954971928110126</v>
      </c>
      <c r="N82" s="123">
        <f t="shared" si="31"/>
        <v>85.698039992378312</v>
      </c>
      <c r="O82" s="123">
        <f t="shared" si="31"/>
        <v>80.517879203159396</v>
      </c>
      <c r="P82" s="123">
        <f t="shared" si="31"/>
        <v>67.239147348736836</v>
      </c>
      <c r="Q82" s="123">
        <f t="shared" si="31"/>
        <v>81.836740679526926</v>
      </c>
      <c r="R82" s="123">
        <f t="shared" ref="R82:V82" si="32">SUM(R83:R84)</f>
        <v>83.449842114773276</v>
      </c>
      <c r="S82" s="123">
        <f t="shared" si="32"/>
        <v>72.04115863478124</v>
      </c>
      <c r="T82" s="123">
        <f t="shared" si="32"/>
        <v>81.956035829495164</v>
      </c>
      <c r="U82" s="123">
        <f t="shared" si="32"/>
        <v>75.539510061027869</v>
      </c>
      <c r="V82" s="123">
        <f t="shared" si="32"/>
        <v>82.180993191669543</v>
      </c>
      <c r="W82" s="123">
        <f t="shared" ref="W82" si="33">SUM(W83:W84)</f>
        <v>83.019457242271741</v>
      </c>
      <c r="DA82" s="130" t="s">
        <v>2990</v>
      </c>
    </row>
    <row r="83" spans="1:105" ht="12" customHeight="1" x14ac:dyDescent="0.25">
      <c r="A83" s="97" t="s">
        <v>204</v>
      </c>
      <c r="B83" s="99">
        <v>89.379100528081779</v>
      </c>
      <c r="C83" s="99">
        <v>89.748414527401678</v>
      </c>
      <c r="D83" s="99">
        <v>92.277714226713826</v>
      </c>
      <c r="E83" s="99">
        <v>92.474214427401009</v>
      </c>
      <c r="F83" s="99">
        <v>93.017338701377156</v>
      </c>
      <c r="G83" s="99">
        <v>95.044892255368211</v>
      </c>
      <c r="H83" s="99">
        <v>92.45899490858092</v>
      </c>
      <c r="I83" s="99">
        <v>109.02366183323035</v>
      </c>
      <c r="J83" s="99">
        <v>90.244183784090779</v>
      </c>
      <c r="K83" s="99">
        <v>104.68574922950272</v>
      </c>
      <c r="L83" s="99">
        <v>100.5184799486461</v>
      </c>
      <c r="M83" s="99">
        <v>76.334015166081997</v>
      </c>
      <c r="N83" s="99">
        <v>85.009939898612529</v>
      </c>
      <c r="O83" s="99">
        <v>79.884004622255233</v>
      </c>
      <c r="P83" s="99">
        <v>66.719495646992684</v>
      </c>
      <c r="Q83" s="99">
        <v>81.20243098299305</v>
      </c>
      <c r="R83" s="99">
        <v>82.811348920211216</v>
      </c>
      <c r="S83" s="99">
        <v>71.495755156617889</v>
      </c>
      <c r="T83" s="99">
        <v>81.334836211111124</v>
      </c>
      <c r="U83" s="99">
        <v>74.970719863360458</v>
      </c>
      <c r="V83" s="99">
        <v>81.562842935755597</v>
      </c>
      <c r="W83" s="99">
        <v>82.396268604708595</v>
      </c>
      <c r="DA83" s="63" t="s">
        <v>2991</v>
      </c>
    </row>
    <row r="84" spans="1:105" ht="12" customHeight="1" x14ac:dyDescent="0.25">
      <c r="A84" s="97" t="s">
        <v>53</v>
      </c>
      <c r="B84" s="99">
        <v>0.87892262983761071</v>
      </c>
      <c r="C84" s="99">
        <v>0.85172237572957687</v>
      </c>
      <c r="D84" s="99">
        <v>0.85766963600325608</v>
      </c>
      <c r="E84" s="99">
        <v>0.83643114652044204</v>
      </c>
      <c r="F84" s="99">
        <v>0.82595120968232771</v>
      </c>
      <c r="G84" s="99">
        <v>0.82834201446925226</v>
      </c>
      <c r="H84" s="99">
        <v>0.79143804371813042</v>
      </c>
      <c r="I84" s="99">
        <v>0.92232931876391566</v>
      </c>
      <c r="J84" s="99">
        <v>0.76277690615195681</v>
      </c>
      <c r="K84" s="99">
        <v>0.88023596781585778</v>
      </c>
      <c r="L84" s="99">
        <v>0.83609870058118929</v>
      </c>
      <c r="M84" s="99">
        <v>0.62095676202813432</v>
      </c>
      <c r="N84" s="99">
        <v>0.68810009376578818</v>
      </c>
      <c r="O84" s="99">
        <v>0.63387458090415938</v>
      </c>
      <c r="P84" s="99">
        <v>0.51965170174414987</v>
      </c>
      <c r="Q84" s="99">
        <v>0.6343096965338787</v>
      </c>
      <c r="R84" s="99">
        <v>0.63849319456206344</v>
      </c>
      <c r="S84" s="99">
        <v>0.54540347816335766</v>
      </c>
      <c r="T84" s="99">
        <v>0.62119961838404003</v>
      </c>
      <c r="U84" s="99">
        <v>0.56879019766741046</v>
      </c>
      <c r="V84" s="99">
        <v>0.61815025591394568</v>
      </c>
      <c r="W84" s="99">
        <v>0.6231886375631509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1.5146037783324722E-2</v>
      </c>
      <c r="C85" s="123">
        <f t="shared" si="34"/>
        <v>1.4768927556584937E-2</v>
      </c>
      <c r="D85" s="123">
        <f t="shared" si="34"/>
        <v>1.7715469211083145E-2</v>
      </c>
      <c r="E85" s="123">
        <f t="shared" si="34"/>
        <v>1.8018171545921311E-2</v>
      </c>
      <c r="F85" s="123">
        <f t="shared" si="34"/>
        <v>1.818243579283867E-2</v>
      </c>
      <c r="G85" s="123">
        <f t="shared" si="34"/>
        <v>1.9673582132236904E-2</v>
      </c>
      <c r="H85" s="123">
        <f t="shared" si="34"/>
        <v>2.7028470645664403E-2</v>
      </c>
      <c r="I85" s="123">
        <f t="shared" si="34"/>
        <v>3.5314006838224367E-2</v>
      </c>
      <c r="J85" s="123">
        <f t="shared" si="34"/>
        <v>4.1619005966219882E-2</v>
      </c>
      <c r="K85" s="123">
        <f t="shared" si="34"/>
        <v>4.458355751532507E-2</v>
      </c>
      <c r="L85" s="123">
        <f t="shared" si="34"/>
        <v>5.1143055110703758E-2</v>
      </c>
      <c r="M85" s="123">
        <f t="shared" si="34"/>
        <v>5.1549419559234227E-2</v>
      </c>
      <c r="N85" s="123">
        <f t="shared" si="34"/>
        <v>5.530848549951279E-2</v>
      </c>
      <c r="O85" s="123">
        <f t="shared" si="34"/>
        <v>5.296922944379516E-2</v>
      </c>
      <c r="P85" s="123">
        <f t="shared" si="34"/>
        <v>6.0586661873655218E-2</v>
      </c>
      <c r="Q85" s="123">
        <f t="shared" si="34"/>
        <v>6.1872616710323625E-2</v>
      </c>
      <c r="R85" s="123">
        <f t="shared" si="34"/>
        <v>6.7516811830448539E-2</v>
      </c>
      <c r="S85" s="123">
        <f t="shared" si="34"/>
        <v>6.9787447315928758E-2</v>
      </c>
      <c r="T85" s="123">
        <f t="shared" si="34"/>
        <v>6.7035682319881981E-2</v>
      </c>
      <c r="U85" s="123">
        <f t="shared" si="34"/>
        <v>6.4899446169567804E-2</v>
      </c>
      <c r="V85" s="123">
        <f t="shared" si="34"/>
        <v>5.475819033130945E-2</v>
      </c>
      <c r="W85" s="123">
        <f t="shared" si="34"/>
        <v>3.8618485099981892E-2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1.5146037783324722E-2</v>
      </c>
      <c r="C86" s="99">
        <f>RES_hhdet_tesh!C86/RES_summary!C$19</f>
        <v>1.4768927556584937E-2</v>
      </c>
      <c r="D86" s="99">
        <f>RES_hhdet_tesh!D86/RES_summary!D$19</f>
        <v>1.7715469211083145E-2</v>
      </c>
      <c r="E86" s="99">
        <f>RES_hhdet_tesh!E86/RES_summary!E$19</f>
        <v>1.8018171545921311E-2</v>
      </c>
      <c r="F86" s="99">
        <f>RES_hhdet_tesh!F86/RES_summary!F$19</f>
        <v>1.818243579283867E-2</v>
      </c>
      <c r="G86" s="99">
        <f>RES_hhdet_tesh!G86/RES_summary!G$19</f>
        <v>1.9673582132236904E-2</v>
      </c>
      <c r="H86" s="99">
        <f>RES_hhdet_tesh!H86/RES_summary!H$19</f>
        <v>2.7028470645664403E-2</v>
      </c>
      <c r="I86" s="99">
        <f>RES_hhdet_tesh!I86/RES_summary!I$19</f>
        <v>3.5314006838224367E-2</v>
      </c>
      <c r="J86" s="99">
        <f>RES_hhdet_tesh!J86/RES_summary!J$19</f>
        <v>4.1619005966219882E-2</v>
      </c>
      <c r="K86" s="99">
        <f>RES_hhdet_tesh!K86/RES_summary!K$19</f>
        <v>4.458355751532507E-2</v>
      </c>
      <c r="L86" s="99">
        <f>RES_hhdet_tesh!L86/RES_summary!L$19</f>
        <v>5.1143055110703758E-2</v>
      </c>
      <c r="M86" s="99">
        <f>RES_hhdet_tesh!M86/RES_summary!M$19</f>
        <v>5.1549419559234227E-2</v>
      </c>
      <c r="N86" s="99">
        <f>RES_hhdet_tesh!N86/RES_summary!N$19</f>
        <v>5.530848549951279E-2</v>
      </c>
      <c r="O86" s="99">
        <f>RES_hhdet_tesh!O86/RES_summary!O$19</f>
        <v>5.296922944379516E-2</v>
      </c>
      <c r="P86" s="99">
        <f>RES_hhdet_tesh!P86/RES_summary!P$19</f>
        <v>6.0586661873655218E-2</v>
      </c>
      <c r="Q86" s="99">
        <f>RES_hhdet_tesh!Q86/RES_summary!Q$19</f>
        <v>6.1872616710323625E-2</v>
      </c>
      <c r="R86" s="99">
        <f>RES_hhdet_tesh!R86/RES_summary!R$19</f>
        <v>6.7516811830448539E-2</v>
      </c>
      <c r="S86" s="99">
        <f>RES_hhdet_tesh!S86/RES_summary!S$19</f>
        <v>6.9787447315928758E-2</v>
      </c>
      <c r="T86" s="99">
        <f>RES_hhdet_tesh!T86/RES_summary!T$19</f>
        <v>6.7035682319881981E-2</v>
      </c>
      <c r="U86" s="99">
        <f>RES_hhdet_tesh!U86/RES_summary!U$19</f>
        <v>6.4899446169567804E-2</v>
      </c>
      <c r="V86" s="99">
        <f>RES_hhdet_tesh!V86/RES_summary!V$19</f>
        <v>5.475819033130945E-2</v>
      </c>
      <c r="W86" s="99">
        <f>RES_hhdet_tesh!W86/RES_summary!W$19</f>
        <v>3.8618485099981892E-2</v>
      </c>
      <c r="DA86" s="63" t="s">
        <v>2994</v>
      </c>
    </row>
    <row r="87" spans="1:105" ht="12" customHeight="1" x14ac:dyDescent="0.25">
      <c r="A87" s="121" t="s">
        <v>55</v>
      </c>
      <c r="B87" s="123">
        <v>19.257105748848723</v>
      </c>
      <c r="C87" s="123">
        <v>17.834760899797065</v>
      </c>
      <c r="D87" s="123">
        <v>18.366437152808018</v>
      </c>
      <c r="E87" s="123">
        <v>16.697009819799877</v>
      </c>
      <c r="F87" s="123">
        <v>16.571636577426531</v>
      </c>
      <c r="G87" s="123">
        <v>15.46803878255667</v>
      </c>
      <c r="H87" s="123">
        <v>14.859901169260851</v>
      </c>
      <c r="I87" s="123">
        <v>17.771313468516905</v>
      </c>
      <c r="J87" s="123">
        <v>15.035764154510444</v>
      </c>
      <c r="K87" s="123">
        <v>18.233682890165326</v>
      </c>
      <c r="L87" s="123">
        <v>16.806516536756192</v>
      </c>
      <c r="M87" s="123">
        <v>16.538250628869079</v>
      </c>
      <c r="N87" s="123">
        <v>18.633358669359271</v>
      </c>
      <c r="O87" s="123">
        <v>17.681109468973251</v>
      </c>
      <c r="P87" s="123">
        <v>16.726040108254171</v>
      </c>
      <c r="Q87" s="123">
        <v>18.563931172490307</v>
      </c>
      <c r="R87" s="123">
        <v>19.034499943440228</v>
      </c>
      <c r="S87" s="123">
        <v>18.297577253690129</v>
      </c>
      <c r="T87" s="123">
        <v>19.365440800194431</v>
      </c>
      <c r="U87" s="123">
        <v>18.475825918998744</v>
      </c>
      <c r="V87" s="123">
        <v>19.542602682562542</v>
      </c>
      <c r="W87" s="123">
        <v>20.51081281249418</v>
      </c>
      <c r="DA87" s="130" t="s">
        <v>2995</v>
      </c>
    </row>
    <row r="88" spans="1:105" ht="12" customHeight="1" x14ac:dyDescent="0.25">
      <c r="A88" s="97" t="s">
        <v>132</v>
      </c>
      <c r="B88" s="99">
        <v>19.360845119089472</v>
      </c>
      <c r="C88" s="99">
        <v>17.716083414982304</v>
      </c>
      <c r="D88" s="99">
        <v>18.519105778955307</v>
      </c>
      <c r="E88" s="99">
        <v>16.651341462610155</v>
      </c>
      <c r="F88" s="99">
        <v>16.409510021248604</v>
      </c>
      <c r="G88" s="99">
        <v>15.262390899722476</v>
      </c>
      <c r="H88" s="99">
        <v>14.485186066885202</v>
      </c>
      <c r="I88" s="99">
        <v>18.213316116547222</v>
      </c>
      <c r="J88" s="99">
        <v>14.575140686234635</v>
      </c>
      <c r="K88" s="99">
        <v>18.621723550883583</v>
      </c>
      <c r="L88" s="99">
        <v>16.759927937601891</v>
      </c>
      <c r="M88" s="99">
        <v>16.317621897558006</v>
      </c>
      <c r="N88" s="99">
        <v>18.857928987748423</v>
      </c>
      <c r="O88" s="99">
        <v>17.688941440200683</v>
      </c>
      <c r="P88" s="99">
        <v>16.545026219148454</v>
      </c>
      <c r="Q88" s="99">
        <v>18.879762125629711</v>
      </c>
      <c r="R88" s="99">
        <v>19.296031978398229</v>
      </c>
      <c r="S88" s="99">
        <v>18.242147226724061</v>
      </c>
      <c r="T88" s="99">
        <v>19.422555975563512</v>
      </c>
      <c r="U88" s="99">
        <v>18.349477288440998</v>
      </c>
      <c r="V88" s="99">
        <v>19.409594697134768</v>
      </c>
      <c r="W88" s="99">
        <v>20.705176514848475</v>
      </c>
      <c r="DA88" s="63" t="s">
        <v>2996</v>
      </c>
    </row>
    <row r="89" spans="1:105" ht="12" customHeight="1" x14ac:dyDescent="0.25">
      <c r="A89" s="97" t="s">
        <v>131</v>
      </c>
      <c r="B89" s="99">
        <v>19.360845119089479</v>
      </c>
      <c r="C89" s="99">
        <v>17.71641663575733</v>
      </c>
      <c r="D89" s="99">
        <v>18.520194655567835</v>
      </c>
      <c r="E89" s="99">
        <v>16.653128389670371</v>
      </c>
      <c r="F89" s="99">
        <v>16.414193951713976</v>
      </c>
      <c r="G89" s="99">
        <v>15.27739172149138</v>
      </c>
      <c r="H89" s="99">
        <v>14.451081376433091</v>
      </c>
      <c r="I89" s="99">
        <v>18.127764042174302</v>
      </c>
      <c r="J89" s="99">
        <v>14.510540283775288</v>
      </c>
      <c r="K89" s="99">
        <v>18.538540213630871</v>
      </c>
      <c r="L89" s="99">
        <v>16.699326725313306</v>
      </c>
      <c r="M89" s="99">
        <v>16.26991728457952</v>
      </c>
      <c r="N89" s="99">
        <v>18.82228917380419</v>
      </c>
      <c r="O89" s="99">
        <v>17.665479742776281</v>
      </c>
      <c r="P89" s="99">
        <v>16.527802799296701</v>
      </c>
      <c r="Q89" s="99">
        <v>18.833064890444394</v>
      </c>
      <c r="R89" s="99">
        <v>19.248051189979183</v>
      </c>
      <c r="S89" s="99">
        <v>18.201060380697175</v>
      </c>
      <c r="T89" s="99">
        <v>19.379806001809843</v>
      </c>
      <c r="U89" s="99">
        <v>18.315950207841102</v>
      </c>
      <c r="V89" s="99">
        <v>19.381767708941556</v>
      </c>
      <c r="W89" s="99">
        <v>20.691509407338348</v>
      </c>
      <c r="DA89" s="63" t="s">
        <v>2997</v>
      </c>
    </row>
    <row r="90" spans="1:105" ht="12" customHeight="1" x14ac:dyDescent="0.25">
      <c r="A90" s="100" t="s">
        <v>204</v>
      </c>
      <c r="B90" s="102">
        <v>15.106348093323424</v>
      </c>
      <c r="C90" s="102">
        <v>13.841617274236546</v>
      </c>
      <c r="D90" s="102">
        <v>14.395896233493405</v>
      </c>
      <c r="E90" s="102">
        <v>12.950699616356738</v>
      </c>
      <c r="F90" s="102">
        <v>12.779999026846106</v>
      </c>
      <c r="G90" s="102">
        <v>11.875461803688106</v>
      </c>
      <c r="H90" s="102">
        <v>11.313757241169373</v>
      </c>
      <c r="I90" s="102">
        <v>14.158319924662774</v>
      </c>
      <c r="J90" s="102">
        <v>11.241986399263514</v>
      </c>
      <c r="K90" s="102">
        <v>14.356430181976121</v>
      </c>
      <c r="L90" s="102">
        <v>12.963268071250704</v>
      </c>
      <c r="M90" s="102">
        <v>12.680264330703475</v>
      </c>
      <c r="N90" s="102">
        <v>14.638621705745736</v>
      </c>
      <c r="O90" s="102">
        <v>13.722100355028095</v>
      </c>
      <c r="P90" s="102">
        <v>12.824833421517365</v>
      </c>
      <c r="Q90" s="102">
        <v>14.576233844190677</v>
      </c>
      <c r="R90" s="102">
        <v>14.831538165043423</v>
      </c>
      <c r="S90" s="102">
        <v>14.006149219244794</v>
      </c>
      <c r="T90" s="102">
        <v>14.850542938718439</v>
      </c>
      <c r="U90" s="102">
        <v>13.994789235511684</v>
      </c>
      <c r="V90" s="102">
        <v>14.976027829012185</v>
      </c>
      <c r="W90" s="102">
        <v>16.029010214482007</v>
      </c>
      <c r="DA90" s="131" t="s">
        <v>2998</v>
      </c>
    </row>
    <row r="91" spans="1:105" ht="12" customHeight="1" x14ac:dyDescent="0.25">
      <c r="A91" s="103" t="s">
        <v>52</v>
      </c>
      <c r="B91" s="105">
        <v>4.2544970257660486</v>
      </c>
      <c r="C91" s="105">
        <v>3.8747993615207812</v>
      </c>
      <c r="D91" s="105">
        <v>4.124298422074431</v>
      </c>
      <c r="E91" s="105">
        <v>3.7024287733136299</v>
      </c>
      <c r="F91" s="105">
        <v>3.6341949248678715</v>
      </c>
      <c r="G91" s="105">
        <v>3.4019299178032738</v>
      </c>
      <c r="H91" s="105">
        <v>3.1373241352637216</v>
      </c>
      <c r="I91" s="105">
        <v>3.969444117511526</v>
      </c>
      <c r="J91" s="105">
        <v>3.2685538845117748</v>
      </c>
      <c r="K91" s="105">
        <v>4.1821100316547506</v>
      </c>
      <c r="L91" s="105">
        <v>3.736058654062604</v>
      </c>
      <c r="M91" s="105">
        <v>3.5896529538760462</v>
      </c>
      <c r="N91" s="105">
        <v>4.1836674680584531</v>
      </c>
      <c r="O91" s="105">
        <v>3.9433793877481844</v>
      </c>
      <c r="P91" s="105">
        <v>3.7029693777793358</v>
      </c>
      <c r="Q91" s="105">
        <v>4.256831046253712</v>
      </c>
      <c r="R91" s="105">
        <v>4.4165130249357611</v>
      </c>
      <c r="S91" s="105">
        <v>4.1949111614523806</v>
      </c>
      <c r="T91" s="105">
        <v>4.5292630630914044</v>
      </c>
      <c r="U91" s="105">
        <v>4.3211609723294169</v>
      </c>
      <c r="V91" s="105">
        <v>4.4057398799293708</v>
      </c>
      <c r="W91" s="105">
        <v>4.662499192856342</v>
      </c>
      <c r="DA91" s="132" t="s">
        <v>2999</v>
      </c>
    </row>
    <row r="92" spans="1:105" ht="12" customHeight="1" x14ac:dyDescent="0.25">
      <c r="A92" s="106" t="s">
        <v>124</v>
      </c>
      <c r="B92" s="102">
        <v>18.799949575206789</v>
      </c>
      <c r="C92" s="102">
        <v>18.22293598754867</v>
      </c>
      <c r="D92" s="102">
        <v>17.731982807017229</v>
      </c>
      <c r="E92" s="102">
        <v>17.184628280373875</v>
      </c>
      <c r="F92" s="102">
        <v>16.865400460154422</v>
      </c>
      <c r="G92" s="102">
        <v>16.513190145178225</v>
      </c>
      <c r="H92" s="102">
        <v>16.30441496955229</v>
      </c>
      <c r="I92" s="102">
        <v>16.435241711645912</v>
      </c>
      <c r="J92" s="102">
        <v>16.388604766260816</v>
      </c>
      <c r="K92" s="102">
        <v>16.519523752107119</v>
      </c>
      <c r="L92" s="102">
        <v>16.635524936842252</v>
      </c>
      <c r="M92" s="102">
        <v>17.800317320269563</v>
      </c>
      <c r="N92" s="102">
        <v>16.667734496510413</v>
      </c>
      <c r="O92" s="102">
        <v>18.632894993841187</v>
      </c>
      <c r="P92" s="102">
        <v>17.185140053906036</v>
      </c>
      <c r="Q92" s="102">
        <v>15.654141189686632</v>
      </c>
      <c r="R92" s="102">
        <v>18.871809889577705</v>
      </c>
      <c r="S92" s="102">
        <v>19.014318942369535</v>
      </c>
      <c r="T92" s="102">
        <v>19.604321088062658</v>
      </c>
      <c r="U92" s="102">
        <v>18.890065788647878</v>
      </c>
      <c r="V92" s="102">
        <v>21.073675170515237</v>
      </c>
      <c r="W92" s="102">
        <v>18.817645440581749</v>
      </c>
      <c r="DA92" s="131" t="s">
        <v>3000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3001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3002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3003</v>
      </c>
    </row>
    <row r="96" spans="1:105" ht="12" customHeight="1" x14ac:dyDescent="0.25">
      <c r="A96" s="106" t="s">
        <v>122</v>
      </c>
      <c r="B96" s="102">
        <v>18.811191088225396</v>
      </c>
      <c r="C96" s="102">
        <v>18.33783099881402</v>
      </c>
      <c r="D96" s="102">
        <v>17.762301411620712</v>
      </c>
      <c r="E96" s="102">
        <v>16.845921349285629</v>
      </c>
      <c r="F96" s="102">
        <v>17.190399787344937</v>
      </c>
      <c r="G96" s="102">
        <v>16.189891962619669</v>
      </c>
      <c r="H96" s="102">
        <v>16.216770637944581</v>
      </c>
      <c r="I96" s="102">
        <v>16.124507291737892</v>
      </c>
      <c r="J96" s="102">
        <v>16.811248196391276</v>
      </c>
      <c r="K96" s="102">
        <v>16.727777399068721</v>
      </c>
      <c r="L96" s="102">
        <v>17.07834441237496</v>
      </c>
      <c r="M96" s="102">
        <v>17.607730239046997</v>
      </c>
      <c r="N96" s="102">
        <v>17.736639221688716</v>
      </c>
      <c r="O96" s="102">
        <v>17.586176295907084</v>
      </c>
      <c r="P96" s="102">
        <v>17.496125755107212</v>
      </c>
      <c r="Q96" s="102">
        <v>17.562971015107017</v>
      </c>
      <c r="R96" s="102">
        <v>18.040694208547013</v>
      </c>
      <c r="S96" s="102">
        <v>18.565529076507673</v>
      </c>
      <c r="T96" s="102">
        <v>19.19856860727014</v>
      </c>
      <c r="U96" s="102">
        <v>19.129013731112838</v>
      </c>
      <c r="V96" s="102">
        <v>20.228753442459293</v>
      </c>
      <c r="W96" s="102">
        <v>19.708003904189642</v>
      </c>
      <c r="DA96" s="131" t="s">
        <v>3004</v>
      </c>
    </row>
    <row r="97" spans="1:105" ht="12" customHeight="1" x14ac:dyDescent="0.25">
      <c r="A97" s="107" t="s">
        <v>121</v>
      </c>
      <c r="B97" s="105">
        <v>18.811191088225392</v>
      </c>
      <c r="C97" s="105">
        <v>18.337526517811618</v>
      </c>
      <c r="D97" s="105">
        <v>17.754727964670476</v>
      </c>
      <c r="E97" s="105">
        <v>16.834899689267264</v>
      </c>
      <c r="F97" s="105">
        <v>17.179635399660622</v>
      </c>
      <c r="G97" s="105">
        <v>16.169312991355184</v>
      </c>
      <c r="H97" s="105">
        <v>16.202848412830882</v>
      </c>
      <c r="I97" s="105">
        <v>16.080678169094693</v>
      </c>
      <c r="J97" s="105">
        <v>16.741475424087731</v>
      </c>
      <c r="K97" s="105">
        <v>16.646744643047796</v>
      </c>
      <c r="L97" s="105">
        <v>16.995611900523425</v>
      </c>
      <c r="M97" s="105">
        <v>17.538405153444838</v>
      </c>
      <c r="N97" s="105">
        <v>17.70935582219521</v>
      </c>
      <c r="O97" s="105">
        <v>17.57230519085055</v>
      </c>
      <c r="P97" s="105">
        <v>17.441216777794189</v>
      </c>
      <c r="Q97" s="105">
        <v>17.451400094549228</v>
      </c>
      <c r="R97" s="105">
        <v>17.906440860609194</v>
      </c>
      <c r="S97" s="105">
        <v>18.426959654806573</v>
      </c>
      <c r="T97" s="105">
        <v>19.056683820802103</v>
      </c>
      <c r="U97" s="105">
        <v>18.994087766341497</v>
      </c>
      <c r="V97" s="105">
        <v>20.114044369317252</v>
      </c>
      <c r="W97" s="105">
        <v>19.717448808861992</v>
      </c>
      <c r="DA97" s="132" t="s">
        <v>3005</v>
      </c>
    </row>
    <row r="98" spans="1:105" ht="12" customHeight="1" x14ac:dyDescent="0.25">
      <c r="A98" s="108" t="s">
        <v>53</v>
      </c>
      <c r="B98" s="99">
        <v>14.677213153581066</v>
      </c>
      <c r="C98" s="99">
        <v>14.326645810556093</v>
      </c>
      <c r="D98" s="99">
        <v>13.800818996715309</v>
      </c>
      <c r="E98" s="99">
        <v>13.09206086516812</v>
      </c>
      <c r="F98" s="99">
        <v>13.375640128159716</v>
      </c>
      <c r="G98" s="99">
        <v>12.562383481164526</v>
      </c>
      <c r="H98" s="99">
        <v>12.688169623708832</v>
      </c>
      <c r="I98" s="99">
        <v>12.556943128494352</v>
      </c>
      <c r="J98" s="99">
        <v>12.97521157705873</v>
      </c>
      <c r="K98" s="99">
        <v>12.889214508021135</v>
      </c>
      <c r="L98" s="99">
        <v>13.194737902534095</v>
      </c>
      <c r="M98" s="99">
        <v>13.675424387105254</v>
      </c>
      <c r="N98" s="99">
        <v>13.769706377439695</v>
      </c>
      <c r="O98" s="99">
        <v>13.650691544605797</v>
      </c>
      <c r="P98" s="99">
        <v>13.539488875617245</v>
      </c>
      <c r="Q98" s="99">
        <v>13.505477550101354</v>
      </c>
      <c r="R98" s="99">
        <v>13.79516785841246</v>
      </c>
      <c r="S98" s="99">
        <v>14.174824774907414</v>
      </c>
      <c r="T98" s="99">
        <v>14.600221337400892</v>
      </c>
      <c r="U98" s="99">
        <v>14.507921719522569</v>
      </c>
      <c r="V98" s="99">
        <v>15.535584493953289</v>
      </c>
      <c r="W98" s="99">
        <v>15.275741107224174</v>
      </c>
      <c r="DA98" s="63" t="s">
        <v>3006</v>
      </c>
    </row>
    <row r="99" spans="1:105" ht="12" customHeight="1" x14ac:dyDescent="0.25">
      <c r="A99" s="108" t="s">
        <v>52</v>
      </c>
      <c r="B99" s="99">
        <v>4.1339779346443262</v>
      </c>
      <c r="C99" s="99">
        <v>4.0108807072555237</v>
      </c>
      <c r="D99" s="99">
        <v>3.95390896795517</v>
      </c>
      <c r="E99" s="99">
        <v>3.7428388240991435</v>
      </c>
      <c r="F99" s="99">
        <v>3.803995271500904</v>
      </c>
      <c r="G99" s="99">
        <v>3.6069295101906569</v>
      </c>
      <c r="H99" s="99">
        <v>3.5146787891220472</v>
      </c>
      <c r="I99" s="99">
        <v>3.523735040600342</v>
      </c>
      <c r="J99" s="99">
        <v>3.7662638470290037</v>
      </c>
      <c r="K99" s="99">
        <v>3.7575301350266606</v>
      </c>
      <c r="L99" s="99">
        <v>3.8008739979893273</v>
      </c>
      <c r="M99" s="99">
        <v>3.8629807663395797</v>
      </c>
      <c r="N99" s="99">
        <v>3.9396494447555139</v>
      </c>
      <c r="O99" s="99">
        <v>3.92161364624475</v>
      </c>
      <c r="P99" s="99">
        <v>3.9017279021769484</v>
      </c>
      <c r="Q99" s="99">
        <v>3.9459225444478765</v>
      </c>
      <c r="R99" s="99">
        <v>4.1112730021967332</v>
      </c>
      <c r="S99" s="99">
        <v>4.2521348798991587</v>
      </c>
      <c r="T99" s="99">
        <v>4.456462483401209</v>
      </c>
      <c r="U99" s="99">
        <v>4.4861660468189308</v>
      </c>
      <c r="V99" s="99">
        <v>4.5784598753639605</v>
      </c>
      <c r="W99" s="99">
        <v>4.4417077016378155</v>
      </c>
      <c r="DA99" s="63" t="s">
        <v>3007</v>
      </c>
    </row>
    <row r="100" spans="1:105" ht="12" customHeight="1" x14ac:dyDescent="0.25">
      <c r="A100" s="121" t="s">
        <v>54</v>
      </c>
      <c r="B100" s="123">
        <v>3.3904015177358793</v>
      </c>
      <c r="C100" s="123">
        <v>3.3075762770414951</v>
      </c>
      <c r="D100" s="123">
        <v>3.2744328543790617</v>
      </c>
      <c r="E100" s="123">
        <v>3.2553070453593214</v>
      </c>
      <c r="F100" s="123">
        <v>3.225700768062103</v>
      </c>
      <c r="G100" s="123">
        <v>3.1237902167249976</v>
      </c>
      <c r="H100" s="123">
        <v>3.0395707212831238</v>
      </c>
      <c r="I100" s="123">
        <v>3.0582842337177887</v>
      </c>
      <c r="J100" s="123">
        <v>2.9359590510071314</v>
      </c>
      <c r="K100" s="123">
        <v>2.9065745062057506</v>
      </c>
      <c r="L100" s="123">
        <v>2.8371423665176811</v>
      </c>
      <c r="M100" s="123">
        <v>2.8759446478685398</v>
      </c>
      <c r="N100" s="123">
        <v>2.8987761462930122</v>
      </c>
      <c r="O100" s="123">
        <v>2.7690596085546155</v>
      </c>
      <c r="P100" s="123">
        <v>2.8406859884118987</v>
      </c>
      <c r="Q100" s="123">
        <v>2.878021895981171</v>
      </c>
      <c r="R100" s="123">
        <v>2.890020010918005</v>
      </c>
      <c r="S100" s="123">
        <v>2.8734489835136325</v>
      </c>
      <c r="T100" s="123">
        <v>2.8774050570485206</v>
      </c>
      <c r="U100" s="123">
        <v>2.8450263252296653</v>
      </c>
      <c r="V100" s="123">
        <v>2.9825557324143905</v>
      </c>
      <c r="W100" s="123">
        <v>2.9797304098444846</v>
      </c>
      <c r="DA100" s="130" t="s">
        <v>3008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3009</v>
      </c>
    </row>
    <row r="102" spans="1:105" ht="12" customHeight="1" x14ac:dyDescent="0.25">
      <c r="A102" s="97" t="s">
        <v>50</v>
      </c>
      <c r="B102" s="99">
        <v>3.3778288022877994</v>
      </c>
      <c r="C102" s="99">
        <v>3.3062642673897207</v>
      </c>
      <c r="D102" s="99">
        <v>3.2689779783581683</v>
      </c>
      <c r="E102" s="99">
        <v>3.2555618472306742</v>
      </c>
      <c r="F102" s="99">
        <v>3.1569785532313581</v>
      </c>
      <c r="G102" s="99">
        <v>3.1590944779610259</v>
      </c>
      <c r="H102" s="99">
        <v>3.0505705356811528</v>
      </c>
      <c r="I102" s="99">
        <v>3.0527430670342639</v>
      </c>
      <c r="J102" s="99">
        <v>2.9666166295650198</v>
      </c>
      <c r="K102" s="99">
        <v>2.842476880944798</v>
      </c>
      <c r="L102" s="99">
        <v>2.8713035683559975</v>
      </c>
      <c r="M102" s="99">
        <v>2.8792637509004964</v>
      </c>
      <c r="N102" s="99">
        <v>2.8688231843594614</v>
      </c>
      <c r="O102" s="99">
        <v>2.8895169585102733</v>
      </c>
      <c r="P102" s="99">
        <v>2.7547953091910395</v>
      </c>
      <c r="Q102" s="99">
        <v>2.5823794469877854</v>
      </c>
      <c r="R102" s="99">
        <v>3.0225684063866298</v>
      </c>
      <c r="S102" s="99">
        <v>2.9541102994659973</v>
      </c>
      <c r="T102" s="99">
        <v>3.0878744707192132</v>
      </c>
      <c r="U102" s="99">
        <v>2.9402790292134489</v>
      </c>
      <c r="V102" s="99">
        <v>3.2514794072604531</v>
      </c>
      <c r="W102" s="99">
        <v>2.8357295586022144</v>
      </c>
      <c r="DA102" s="63" t="s">
        <v>3010</v>
      </c>
    </row>
    <row r="103" spans="1:105" ht="12" customHeight="1" x14ac:dyDescent="0.25">
      <c r="A103" s="109" t="s">
        <v>120</v>
      </c>
      <c r="B103" s="110">
        <v>3.3905907210521082</v>
      </c>
      <c r="C103" s="110">
        <v>3.3075957425663822</v>
      </c>
      <c r="D103" s="110">
        <v>3.274513240528039</v>
      </c>
      <c r="E103" s="110">
        <v>3.2553033175616917</v>
      </c>
      <c r="F103" s="110">
        <v>3.2267105638718618</v>
      </c>
      <c r="G103" s="110">
        <v>3.1232709069735818</v>
      </c>
      <c r="H103" s="110">
        <v>3.0394085142698817</v>
      </c>
      <c r="I103" s="110">
        <v>3.058361325615818</v>
      </c>
      <c r="J103" s="110">
        <v>2.9355462132970147</v>
      </c>
      <c r="K103" s="110">
        <v>2.9073965617695734</v>
      </c>
      <c r="L103" s="110">
        <v>2.8366851420188892</v>
      </c>
      <c r="M103" s="110">
        <v>2.8758970715156562</v>
      </c>
      <c r="N103" s="110">
        <v>2.8992252973759256</v>
      </c>
      <c r="O103" s="110">
        <v>2.7671952643592577</v>
      </c>
      <c r="P103" s="110">
        <v>2.8420497476739315</v>
      </c>
      <c r="Q103" s="110">
        <v>2.8829724446121419</v>
      </c>
      <c r="R103" s="110">
        <v>2.8876131658641002</v>
      </c>
      <c r="S103" s="110">
        <v>2.8719455885489493</v>
      </c>
      <c r="T103" s="110">
        <v>2.8735083795832237</v>
      </c>
      <c r="U103" s="110">
        <v>2.8432865279293669</v>
      </c>
      <c r="V103" s="110">
        <v>2.9779981929286374</v>
      </c>
      <c r="W103" s="110">
        <v>2.9821009830421428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3031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3032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0</v>
      </c>
      <c r="C129" s="99">
        <f>RES_hhdet_tesh!C129/RES_summary!C$19</f>
        <v>0</v>
      </c>
      <c r="D129" s="99">
        <f>RES_hhdet_tesh!D129/RES_summary!D$19</f>
        <v>0</v>
      </c>
      <c r="E129" s="99">
        <f>RES_hhdet_tesh!E129/RES_summary!E$19</f>
        <v>0</v>
      </c>
      <c r="F129" s="99">
        <f>RES_hhdet_tesh!F129/RES_summary!F$19</f>
        <v>0</v>
      </c>
      <c r="G129" s="99">
        <f>RES_hhdet_tesh!G129/RES_summary!G$19</f>
        <v>0</v>
      </c>
      <c r="H129" s="99">
        <f>RES_hhdet_tesh!H129/RES_summary!H$19</f>
        <v>0</v>
      </c>
      <c r="I129" s="99">
        <f>RES_hhdet_tesh!I129/RES_summary!I$19</f>
        <v>0</v>
      </c>
      <c r="J129" s="99">
        <f>RES_hhdet_tesh!J129/RES_summary!J$19</f>
        <v>0</v>
      </c>
      <c r="K129" s="99">
        <f>RES_hhdet_tesh!K129/RES_summary!K$19</f>
        <v>0</v>
      </c>
      <c r="L129" s="99">
        <f>RES_hhdet_tesh!L129/RES_summary!L$19</f>
        <v>0</v>
      </c>
      <c r="M129" s="99">
        <f>RES_hhdet_tesh!M129/RES_summary!M$19</f>
        <v>0</v>
      </c>
      <c r="N129" s="99">
        <f>RES_hhdet_tesh!N129/RES_summary!N$19</f>
        <v>0</v>
      </c>
      <c r="O129" s="99">
        <f>RES_hhdet_tesh!O129/RES_summary!O$19</f>
        <v>0</v>
      </c>
      <c r="P129" s="99">
        <f>RES_hhdet_tesh!P129/RES_summary!P$19</f>
        <v>0</v>
      </c>
      <c r="Q129" s="99">
        <f>RES_hhdet_tesh!Q129/RES_summary!Q$19</f>
        <v>0</v>
      </c>
      <c r="R129" s="99">
        <f>RES_hhdet_tesh!R129/RES_summary!R$19</f>
        <v>0</v>
      </c>
      <c r="S129" s="99">
        <f>RES_hhdet_tesh!S129/RES_summary!S$19</f>
        <v>0</v>
      </c>
      <c r="T129" s="99">
        <f>RES_hhdet_tesh!T129/RES_summary!T$19</f>
        <v>0</v>
      </c>
      <c r="U129" s="99">
        <f>RES_hhdet_tesh!U129/RES_summary!U$19</f>
        <v>0</v>
      </c>
      <c r="V129" s="99">
        <f>RES_hhdet_tesh!V129/RES_summary!V$19</f>
        <v>0</v>
      </c>
      <c r="W129" s="99">
        <f>RES_hhdet_tesh!W129/RES_summary!W$19</f>
        <v>0</v>
      </c>
      <c r="DA129" s="63" t="s">
        <v>3035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3036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3037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3038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3039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3040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3041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3042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3043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3044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3045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3046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100.50030201528119</v>
      </c>
      <c r="C143" s="118">
        <f t="shared" si="49"/>
        <v>118.96420942496532</v>
      </c>
      <c r="D143" s="118">
        <f t="shared" si="49"/>
        <v>82.162982775043716</v>
      </c>
      <c r="E143" s="118">
        <f t="shared" si="49"/>
        <v>107.8346125078736</v>
      </c>
      <c r="F143" s="118">
        <f t="shared" si="49"/>
        <v>114.33637290817597</v>
      </c>
      <c r="G143" s="118">
        <f t="shared" si="49"/>
        <v>117.78240621956618</v>
      </c>
      <c r="H143" s="118">
        <f t="shared" si="49"/>
        <v>118.80180595112981</v>
      </c>
      <c r="I143" s="118">
        <f t="shared" si="49"/>
        <v>120.80328070752142</v>
      </c>
      <c r="J143" s="118">
        <f t="shared" si="49"/>
        <v>126.71989417731487</v>
      </c>
      <c r="K143" s="118">
        <f t="shared" si="49"/>
        <v>118.06035435537389</v>
      </c>
      <c r="L143" s="118">
        <f t="shared" si="49"/>
        <v>115.67017285692371</v>
      </c>
      <c r="M143" s="118">
        <f t="shared" si="49"/>
        <v>108.49016158673999</v>
      </c>
      <c r="N143" s="118">
        <f t="shared" si="49"/>
        <v>102.47294216304289</v>
      </c>
      <c r="O143" s="118">
        <f t="shared" si="49"/>
        <v>97.147435738163196</v>
      </c>
      <c r="P143" s="118">
        <f t="shared" si="49"/>
        <v>93.228109286758098</v>
      </c>
      <c r="Q143" s="118">
        <f t="shared" si="49"/>
        <v>94.582903871507966</v>
      </c>
      <c r="R143" s="118">
        <f t="shared" ref="R143:V143" si="50">R144+R146+R148+R157</f>
        <v>96.912594264860829</v>
      </c>
      <c r="S143" s="118">
        <f t="shared" si="50"/>
        <v>97.435562081505751</v>
      </c>
      <c r="T143" s="118">
        <f t="shared" si="50"/>
        <v>98.085650385319809</v>
      </c>
      <c r="U143" s="118">
        <f t="shared" si="50"/>
        <v>99.131567692439262</v>
      </c>
      <c r="V143" s="118">
        <f t="shared" si="50"/>
        <v>104.7614309042479</v>
      </c>
      <c r="W143" s="118">
        <f t="shared" ref="W143" si="51">W144+W146+W148+W157</f>
        <v>110.86036137185225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78.147966418029185</v>
      </c>
      <c r="C144" s="123">
        <f t="shared" si="52"/>
        <v>97.203718090829341</v>
      </c>
      <c r="D144" s="123">
        <f t="shared" si="52"/>
        <v>61.019996061795034</v>
      </c>
      <c r="E144" s="123">
        <f t="shared" si="52"/>
        <v>87.613363289364699</v>
      </c>
      <c r="F144" s="123">
        <f t="shared" si="52"/>
        <v>93.843492299633184</v>
      </c>
      <c r="G144" s="123">
        <f t="shared" si="52"/>
        <v>98.327851676881124</v>
      </c>
      <c r="H144" s="123">
        <f t="shared" si="52"/>
        <v>99.372796030538069</v>
      </c>
      <c r="I144" s="123">
        <f t="shared" si="52"/>
        <v>101.39864655957591</v>
      </c>
      <c r="J144" s="123">
        <f t="shared" si="52"/>
        <v>106.77954759270436</v>
      </c>
      <c r="K144" s="123">
        <f t="shared" si="52"/>
        <v>98.194615442999975</v>
      </c>
      <c r="L144" s="123">
        <f t="shared" si="52"/>
        <v>95.510399813071587</v>
      </c>
      <c r="M144" s="123">
        <f t="shared" si="52"/>
        <v>87.726887746023422</v>
      </c>
      <c r="N144" s="123">
        <f t="shared" si="52"/>
        <v>81.592123611077923</v>
      </c>
      <c r="O144" s="123">
        <f t="shared" si="52"/>
        <v>76.417068092727973</v>
      </c>
      <c r="P144" s="123">
        <f t="shared" si="52"/>
        <v>72.586775969778046</v>
      </c>
      <c r="Q144" s="123">
        <f t="shared" si="52"/>
        <v>74.007830454857768</v>
      </c>
      <c r="R144" s="123">
        <f t="shared" si="52"/>
        <v>75.636377470196692</v>
      </c>
      <c r="S144" s="123">
        <f t="shared" si="52"/>
        <v>75.752218169458573</v>
      </c>
      <c r="T144" s="123">
        <f t="shared" si="52"/>
        <v>75.850845014771465</v>
      </c>
      <c r="U144" s="123">
        <f t="shared" si="52"/>
        <v>77.134305002286723</v>
      </c>
      <c r="V144" s="123">
        <f t="shared" si="52"/>
        <v>81.492044964463147</v>
      </c>
      <c r="W144" s="123">
        <f t="shared" si="52"/>
        <v>88.06691381979094</v>
      </c>
      <c r="DA144" s="130" t="s">
        <v>3049</v>
      </c>
    </row>
    <row r="145" spans="1:105" ht="12" customHeight="1" x14ac:dyDescent="0.25">
      <c r="A145" s="97" t="s">
        <v>53</v>
      </c>
      <c r="B145" s="99">
        <v>78.147966418029185</v>
      </c>
      <c r="C145" s="99">
        <v>97.203718090829341</v>
      </c>
      <c r="D145" s="99">
        <v>61.019996061795034</v>
      </c>
      <c r="E145" s="99">
        <v>87.613363289364699</v>
      </c>
      <c r="F145" s="99">
        <v>93.843492299633184</v>
      </c>
      <c r="G145" s="99">
        <v>98.327851676881124</v>
      </c>
      <c r="H145" s="99">
        <v>99.372796030538069</v>
      </c>
      <c r="I145" s="99">
        <v>101.39864655957591</v>
      </c>
      <c r="J145" s="99">
        <v>106.77954759270436</v>
      </c>
      <c r="K145" s="99">
        <v>98.194615442999975</v>
      </c>
      <c r="L145" s="99">
        <v>95.510399813071587</v>
      </c>
      <c r="M145" s="99">
        <v>87.726887746023422</v>
      </c>
      <c r="N145" s="99">
        <v>81.592123611077923</v>
      </c>
      <c r="O145" s="99">
        <v>76.417068092727973</v>
      </c>
      <c r="P145" s="99">
        <v>72.586775969778046</v>
      </c>
      <c r="Q145" s="99">
        <v>74.007830454857768</v>
      </c>
      <c r="R145" s="99">
        <v>75.636377470196692</v>
      </c>
      <c r="S145" s="99">
        <v>75.752218169458573</v>
      </c>
      <c r="T145" s="99">
        <v>75.850845014771465</v>
      </c>
      <c r="U145" s="99">
        <v>77.134305002286723</v>
      </c>
      <c r="V145" s="99">
        <v>81.492044964463147</v>
      </c>
      <c r="W145" s="99">
        <v>88.06691381979094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0.15148799139347205</v>
      </c>
      <c r="C146" s="123">
        <f t="shared" si="53"/>
        <v>0.12397454049385304</v>
      </c>
      <c r="D146" s="123">
        <f t="shared" si="53"/>
        <v>0.11828015354467181</v>
      </c>
      <c r="E146" s="123">
        <f t="shared" si="53"/>
        <v>0.1109425055476698</v>
      </c>
      <c r="F146" s="123">
        <f t="shared" si="53"/>
        <v>0.12040769039399365</v>
      </c>
      <c r="G146" s="123">
        <f t="shared" si="53"/>
        <v>0.13348002186095623</v>
      </c>
      <c r="H146" s="123">
        <f t="shared" si="53"/>
        <v>0.17297636814324441</v>
      </c>
      <c r="I146" s="123">
        <f t="shared" si="53"/>
        <v>0.20415617697958083</v>
      </c>
      <c r="J146" s="123">
        <f t="shared" si="53"/>
        <v>0.23582452393478295</v>
      </c>
      <c r="K146" s="123">
        <f t="shared" si="53"/>
        <v>0.26010203133497706</v>
      </c>
      <c r="L146" s="123">
        <f t="shared" si="53"/>
        <v>0.29086965859148717</v>
      </c>
      <c r="M146" s="123">
        <f t="shared" si="53"/>
        <v>0.27374697840963941</v>
      </c>
      <c r="N146" s="123">
        <f t="shared" si="53"/>
        <v>0.28837437241305025</v>
      </c>
      <c r="O146" s="123">
        <f t="shared" si="53"/>
        <v>0.25817338044440163</v>
      </c>
      <c r="P146" s="123">
        <f t="shared" si="53"/>
        <v>0.27931276942140176</v>
      </c>
      <c r="Q146" s="123">
        <f t="shared" si="53"/>
        <v>0.27144224929135047</v>
      </c>
      <c r="R146" s="123">
        <f t="shared" si="53"/>
        <v>0.27817555010574502</v>
      </c>
      <c r="S146" s="123">
        <f t="shared" si="53"/>
        <v>0.26723193010338997</v>
      </c>
      <c r="T146" s="123">
        <f t="shared" si="53"/>
        <v>0.26277013099918384</v>
      </c>
      <c r="U146" s="123">
        <f t="shared" si="53"/>
        <v>0.25712635521770277</v>
      </c>
      <c r="V146" s="123">
        <f t="shared" si="53"/>
        <v>0.26888303748299647</v>
      </c>
      <c r="W146" s="123">
        <f t="shared" si="53"/>
        <v>0.26192638050300515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0.15148799139347205</v>
      </c>
      <c r="C147" s="99">
        <f>RES_hhdet_tesh!C147/RES_summary!C$19</f>
        <v>0.12397454049385304</v>
      </c>
      <c r="D147" s="99">
        <f>RES_hhdet_tesh!D147/RES_summary!D$19</f>
        <v>0.11828015354467181</v>
      </c>
      <c r="E147" s="99">
        <f>RES_hhdet_tesh!E147/RES_summary!E$19</f>
        <v>0.1109425055476698</v>
      </c>
      <c r="F147" s="99">
        <f>RES_hhdet_tesh!F147/RES_summary!F$19</f>
        <v>0.12040769039399365</v>
      </c>
      <c r="G147" s="99">
        <f>RES_hhdet_tesh!G147/RES_summary!G$19</f>
        <v>0.13348002186095623</v>
      </c>
      <c r="H147" s="99">
        <f>RES_hhdet_tesh!H147/RES_summary!H$19</f>
        <v>0.17297636814324441</v>
      </c>
      <c r="I147" s="99">
        <f>RES_hhdet_tesh!I147/RES_summary!I$19</f>
        <v>0.20415617697958083</v>
      </c>
      <c r="J147" s="99">
        <f>RES_hhdet_tesh!J147/RES_summary!J$19</f>
        <v>0.23582452393478295</v>
      </c>
      <c r="K147" s="99">
        <f>RES_hhdet_tesh!K147/RES_summary!K$19</f>
        <v>0.26010203133497706</v>
      </c>
      <c r="L147" s="99">
        <f>RES_hhdet_tesh!L147/RES_summary!L$19</f>
        <v>0.29086965859148717</v>
      </c>
      <c r="M147" s="99">
        <f>RES_hhdet_tesh!M147/RES_summary!M$19</f>
        <v>0.27374697840963941</v>
      </c>
      <c r="N147" s="99">
        <f>RES_hhdet_tesh!N147/RES_summary!N$19</f>
        <v>0.28837437241305025</v>
      </c>
      <c r="O147" s="99">
        <f>RES_hhdet_tesh!O147/RES_summary!O$19</f>
        <v>0.25817338044440163</v>
      </c>
      <c r="P147" s="99">
        <f>RES_hhdet_tesh!P147/RES_summary!P$19</f>
        <v>0.27931276942140176</v>
      </c>
      <c r="Q147" s="99">
        <f>RES_hhdet_tesh!Q147/RES_summary!Q$19</f>
        <v>0.27144224929135047</v>
      </c>
      <c r="R147" s="99">
        <f>RES_hhdet_tesh!R147/RES_summary!R$19</f>
        <v>0.27817555010574502</v>
      </c>
      <c r="S147" s="99">
        <f>RES_hhdet_tesh!S147/RES_summary!S$19</f>
        <v>0.26723193010338997</v>
      </c>
      <c r="T147" s="99">
        <f>RES_hhdet_tesh!T147/RES_summary!T$19</f>
        <v>0.26277013099918384</v>
      </c>
      <c r="U147" s="99">
        <f>RES_hhdet_tesh!U147/RES_summary!U$19</f>
        <v>0.25712635521770277</v>
      </c>
      <c r="V147" s="99">
        <f>RES_hhdet_tesh!V147/RES_summary!V$19</f>
        <v>0.26888303748299647</v>
      </c>
      <c r="W147" s="99">
        <f>RES_hhdet_tesh!W147/RES_summary!W$19</f>
        <v>0.26192638050300515</v>
      </c>
      <c r="DA147" s="63" t="s">
        <v>3052</v>
      </c>
    </row>
    <row r="148" spans="1:105" ht="12" customHeight="1" x14ac:dyDescent="0.25">
      <c r="A148" s="121" t="s">
        <v>55</v>
      </c>
      <c r="B148" s="123">
        <v>18.810443020358154</v>
      </c>
      <c r="C148" s="123">
        <v>18.328940738257344</v>
      </c>
      <c r="D148" s="123">
        <v>17.750268731467109</v>
      </c>
      <c r="E148" s="123">
        <v>16.854999795093494</v>
      </c>
      <c r="F148" s="123">
        <v>17.146756643382449</v>
      </c>
      <c r="G148" s="123">
        <v>16.197289159766285</v>
      </c>
      <c r="H148" s="123">
        <v>16.21646448855558</v>
      </c>
      <c r="I148" s="123">
        <v>16.142195386802175</v>
      </c>
      <c r="J148" s="123">
        <v>16.768552822107797</v>
      </c>
      <c r="K148" s="123">
        <v>16.699096616833074</v>
      </c>
      <c r="L148" s="123">
        <v>17.031746718575441</v>
      </c>
      <c r="M148" s="123">
        <v>17.613580798578091</v>
      </c>
      <c r="N148" s="123">
        <v>17.693683531300028</v>
      </c>
      <c r="O148" s="123">
        <v>17.70306839831591</v>
      </c>
      <c r="P148" s="123">
        <v>17.521371084233753</v>
      </c>
      <c r="Q148" s="123">
        <v>17.425641439291333</v>
      </c>
      <c r="R148" s="123">
        <v>18.107965031353316</v>
      </c>
      <c r="S148" s="123">
        <v>18.542585895875067</v>
      </c>
      <c r="T148" s="123">
        <v>19.094526219791309</v>
      </c>
      <c r="U148" s="123">
        <v>18.895106889810158</v>
      </c>
      <c r="V148" s="123">
        <v>20.017870628055206</v>
      </c>
      <c r="W148" s="123">
        <v>19.55183263799659</v>
      </c>
      <c r="DA148" s="130" t="s">
        <v>3053</v>
      </c>
    </row>
    <row r="149" spans="1:105" ht="12" customHeight="1" x14ac:dyDescent="0.25">
      <c r="A149" s="97" t="s">
        <v>124</v>
      </c>
      <c r="B149" s="99">
        <v>18.799949575206789</v>
      </c>
      <c r="C149" s="99">
        <v>18.222027139783076</v>
      </c>
      <c r="D149" s="99">
        <v>17.722233442003482</v>
      </c>
      <c r="E149" s="99">
        <v>17.168245113946899</v>
      </c>
      <c r="F149" s="99">
        <v>16.848224014431356</v>
      </c>
      <c r="G149" s="99">
        <v>16.498219615554987</v>
      </c>
      <c r="H149" s="99">
        <v>16.298839401943518</v>
      </c>
      <c r="I149" s="99">
        <v>16.437721882302618</v>
      </c>
      <c r="J149" s="99">
        <v>16.392406970276681</v>
      </c>
      <c r="K149" s="99">
        <v>16.536906040904213</v>
      </c>
      <c r="L149" s="99">
        <v>16.66220676661462</v>
      </c>
      <c r="M149" s="99">
        <v>17.831938110855329</v>
      </c>
      <c r="N149" s="99">
        <v>16.710584237510833</v>
      </c>
      <c r="O149" s="99">
        <v>18.689690192217633</v>
      </c>
      <c r="P149" s="99">
        <v>17.271812810505125</v>
      </c>
      <c r="Q149" s="99">
        <v>15.744056023044161</v>
      </c>
      <c r="R149" s="99">
        <v>18.944382737710932</v>
      </c>
      <c r="S149" s="99">
        <v>19.026362382926667</v>
      </c>
      <c r="T149" s="99">
        <v>19.551342785060985</v>
      </c>
      <c r="U149" s="99">
        <v>18.794995916923501</v>
      </c>
      <c r="V149" s="99">
        <v>20.89412853846272</v>
      </c>
      <c r="W149" s="99">
        <v>18.738422140366954</v>
      </c>
      <c r="DA149" s="63" t="s">
        <v>3054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16.390309354811475</v>
      </c>
      <c r="J150" s="99">
        <v>16.349901472640678</v>
      </c>
      <c r="K150" s="99">
        <v>16.491322706765725</v>
      </c>
      <c r="L150" s="99">
        <v>16.607299764843628</v>
      </c>
      <c r="M150" s="99">
        <v>17.802033069303707</v>
      </c>
      <c r="N150" s="99">
        <v>16.692214048828099</v>
      </c>
      <c r="O150" s="99">
        <v>18.664694164728711</v>
      </c>
      <c r="P150" s="99">
        <v>17.184572908010768</v>
      </c>
      <c r="Q150" s="99">
        <v>15.584036866381947</v>
      </c>
      <c r="R150" s="99">
        <v>18.822548084686371</v>
      </c>
      <c r="S150" s="99">
        <v>18.910689966260875</v>
      </c>
      <c r="T150" s="99">
        <v>19.425843312539758</v>
      </c>
      <c r="U150" s="99">
        <v>18.674368858201461</v>
      </c>
      <c r="V150" s="99">
        <v>20.811132575342697</v>
      </c>
      <c r="W150" s="99">
        <v>18.668994018722692</v>
      </c>
      <c r="DA150" s="63" t="s">
        <v>3055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12.79832276695401</v>
      </c>
      <c r="J151" s="102">
        <v>12.670369681634481</v>
      </c>
      <c r="K151" s="102">
        <v>12.768250100242794</v>
      </c>
      <c r="L151" s="102">
        <v>12.892112197863671</v>
      </c>
      <c r="M151" s="102">
        <v>13.87907891240625</v>
      </c>
      <c r="N151" s="102">
        <v>12.977344525284545</v>
      </c>
      <c r="O151" s="102">
        <v>14.499334903729929</v>
      </c>
      <c r="P151" s="102">
        <v>13.335565582484815</v>
      </c>
      <c r="Q151" s="102">
        <v>12.054180269543002</v>
      </c>
      <c r="R151" s="102">
        <v>14.502719097467782</v>
      </c>
      <c r="S151" s="102">
        <v>14.548789173484346</v>
      </c>
      <c r="T151" s="102">
        <v>14.882182471111706</v>
      </c>
      <c r="U151" s="102">
        <v>14.262704236942527</v>
      </c>
      <c r="V151" s="102">
        <v>16.077139295605434</v>
      </c>
      <c r="W151" s="102">
        <v>14.458227572722393</v>
      </c>
      <c r="DA151" s="131" t="s">
        <v>3056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3.5919865878574626</v>
      </c>
      <c r="J152" s="105">
        <v>3.6795317910061978</v>
      </c>
      <c r="K152" s="105">
        <v>3.7230726065229334</v>
      </c>
      <c r="L152" s="105">
        <v>3.7151875669799579</v>
      </c>
      <c r="M152" s="105">
        <v>3.9229541568974562</v>
      </c>
      <c r="N152" s="105">
        <v>3.7148695235435532</v>
      </c>
      <c r="O152" s="105">
        <v>4.1653592609987857</v>
      </c>
      <c r="P152" s="105">
        <v>3.8490073255259558</v>
      </c>
      <c r="Q152" s="105">
        <v>3.5298565968389441</v>
      </c>
      <c r="R152" s="105">
        <v>4.3198289872185915</v>
      </c>
      <c r="S152" s="105">
        <v>4.3619007927765283</v>
      </c>
      <c r="T152" s="105">
        <v>4.5436608414280535</v>
      </c>
      <c r="U152" s="105">
        <v>4.4116646212589377</v>
      </c>
      <c r="V152" s="105">
        <v>4.7339932797372652</v>
      </c>
      <c r="W152" s="105">
        <v>4.2107664460003029</v>
      </c>
      <c r="DA152" s="132" t="s">
        <v>3057</v>
      </c>
    </row>
    <row r="153" spans="1:105" ht="12" customHeight="1" x14ac:dyDescent="0.25">
      <c r="A153" s="106" t="s">
        <v>122</v>
      </c>
      <c r="B153" s="102">
        <v>18.811191088225392</v>
      </c>
      <c r="C153" s="102">
        <v>18.336892682937734</v>
      </c>
      <c r="D153" s="102">
        <v>17.752717153662029</v>
      </c>
      <c r="E153" s="102">
        <v>16.828753580024884</v>
      </c>
      <c r="F153" s="102">
        <v>17.170708316969133</v>
      </c>
      <c r="G153" s="102">
        <v>16.173853367490935</v>
      </c>
      <c r="H153" s="102">
        <v>16.210635562709694</v>
      </c>
      <c r="I153" s="102">
        <v>16.125676121490631</v>
      </c>
      <c r="J153" s="102">
        <v>16.814608455570468</v>
      </c>
      <c r="K153" s="102">
        <v>16.73658901562203</v>
      </c>
      <c r="L153" s="102">
        <v>17.089767663280373</v>
      </c>
      <c r="M153" s="102">
        <v>17.62009557899432</v>
      </c>
      <c r="N153" s="102">
        <v>17.774092432169173</v>
      </c>
      <c r="O153" s="102">
        <v>17.634216552747926</v>
      </c>
      <c r="P153" s="102">
        <v>17.563785318945264</v>
      </c>
      <c r="Q153" s="102">
        <v>17.636230980229374</v>
      </c>
      <c r="R153" s="102">
        <v>18.106248379790831</v>
      </c>
      <c r="S153" s="102">
        <v>18.565779759643348</v>
      </c>
      <c r="T153" s="102">
        <v>19.086033944289323</v>
      </c>
      <c r="U153" s="102">
        <v>18.884421027021265</v>
      </c>
      <c r="V153" s="102">
        <v>19.870986507601565</v>
      </c>
      <c r="W153" s="102">
        <v>19.601414044951227</v>
      </c>
      <c r="DA153" s="131" t="s">
        <v>3058</v>
      </c>
    </row>
    <row r="154" spans="1:105" ht="12" customHeight="1" x14ac:dyDescent="0.25">
      <c r="A154" s="107" t="s">
        <v>121</v>
      </c>
      <c r="B154" s="105">
        <v>18.811191088225396</v>
      </c>
      <c r="C154" s="105">
        <v>18.337291385143541</v>
      </c>
      <c r="D154" s="105">
        <v>17.746181374830755</v>
      </c>
      <c r="E154" s="105">
        <v>16.82443456299433</v>
      </c>
      <c r="F154" s="105">
        <v>17.168334923813553</v>
      </c>
      <c r="G154" s="105">
        <v>16.164499003296587</v>
      </c>
      <c r="H154" s="105">
        <v>16.202894965405687</v>
      </c>
      <c r="I154" s="105">
        <v>16.090459159616458</v>
      </c>
      <c r="J154" s="105">
        <v>16.758810251508461</v>
      </c>
      <c r="K154" s="105">
        <v>16.679461218316</v>
      </c>
      <c r="L154" s="105">
        <v>17.037017657549729</v>
      </c>
      <c r="M154" s="105">
        <v>17.582589614177451</v>
      </c>
      <c r="N154" s="105">
        <v>17.757924116550022</v>
      </c>
      <c r="O154" s="105">
        <v>17.62651024490555</v>
      </c>
      <c r="P154" s="105">
        <v>17.529938575744037</v>
      </c>
      <c r="Q154" s="105">
        <v>17.552108176858262</v>
      </c>
      <c r="R154" s="105">
        <v>17.991331061347609</v>
      </c>
      <c r="S154" s="105">
        <v>18.462795774728516</v>
      </c>
      <c r="T154" s="105">
        <v>19.025732905378181</v>
      </c>
      <c r="U154" s="105">
        <v>18.915263593506843</v>
      </c>
      <c r="V154" s="105">
        <v>19.946710474993154</v>
      </c>
      <c r="W154" s="105">
        <v>19.648793304604283</v>
      </c>
      <c r="DA154" s="132" t="s">
        <v>3059</v>
      </c>
    </row>
    <row r="155" spans="1:105" ht="12" customHeight="1" x14ac:dyDescent="0.25">
      <c r="A155" s="108" t="s">
        <v>53</v>
      </c>
      <c r="B155" s="99">
        <v>14.67721315358107</v>
      </c>
      <c r="C155" s="99">
        <v>14.326462107347771</v>
      </c>
      <c r="D155" s="99">
        <v>13.794175699242553</v>
      </c>
      <c r="E155" s="99">
        <v>13.083922410371491</v>
      </c>
      <c r="F155" s="99">
        <v>13.366841856561336</v>
      </c>
      <c r="G155" s="99">
        <v>12.558643361587512</v>
      </c>
      <c r="H155" s="99">
        <v>12.68820607822291</v>
      </c>
      <c r="I155" s="99">
        <v>12.564580825140641</v>
      </c>
      <c r="J155" s="99">
        <v>12.988646656568635</v>
      </c>
      <c r="K155" s="99">
        <v>12.914546244984843</v>
      </c>
      <c r="L155" s="99">
        <v>13.226883736106659</v>
      </c>
      <c r="M155" s="99">
        <v>13.709876849945944</v>
      </c>
      <c r="N155" s="99">
        <v>13.807470097319369</v>
      </c>
      <c r="O155" s="99">
        <v>13.692799649662422</v>
      </c>
      <c r="P155" s="99">
        <v>13.608362957722344</v>
      </c>
      <c r="Q155" s="99">
        <v>13.58341460600343</v>
      </c>
      <c r="R155" s="99">
        <v>13.860567486280271</v>
      </c>
      <c r="S155" s="99">
        <v>14.20239148857163</v>
      </c>
      <c r="T155" s="99">
        <v>14.576508386079793</v>
      </c>
      <c r="U155" s="99">
        <v>14.447714830770694</v>
      </c>
      <c r="V155" s="99">
        <v>15.406339981698959</v>
      </c>
      <c r="W155" s="99">
        <v>15.222551482197458</v>
      </c>
      <c r="DA155" s="63" t="s">
        <v>3060</v>
      </c>
    </row>
    <row r="156" spans="1:105" ht="12" customHeight="1" x14ac:dyDescent="0.25">
      <c r="A156" s="108" t="s">
        <v>52</v>
      </c>
      <c r="B156" s="99">
        <v>4.1339779346443279</v>
      </c>
      <c r="C156" s="99">
        <v>4.0108292777957688</v>
      </c>
      <c r="D156" s="99">
        <v>3.9520056755882038</v>
      </c>
      <c r="E156" s="99">
        <v>3.7405121526228413</v>
      </c>
      <c r="F156" s="99">
        <v>3.8014930672522151</v>
      </c>
      <c r="G156" s="99">
        <v>3.6058556417090748</v>
      </c>
      <c r="H156" s="99">
        <v>3.5146888871827771</v>
      </c>
      <c r="I156" s="99">
        <v>3.52587833447582</v>
      </c>
      <c r="J156" s="99">
        <v>3.7701635949398282</v>
      </c>
      <c r="K156" s="99">
        <v>3.7649149733311562</v>
      </c>
      <c r="L156" s="99">
        <v>3.8101339214430694</v>
      </c>
      <c r="M156" s="99">
        <v>3.8727127642315118</v>
      </c>
      <c r="N156" s="99">
        <v>3.950454019230651</v>
      </c>
      <c r="O156" s="99">
        <v>3.9337105952431251</v>
      </c>
      <c r="P156" s="99">
        <v>3.9215756180216945</v>
      </c>
      <c r="Q156" s="99">
        <v>3.9686935708548337</v>
      </c>
      <c r="R156" s="99">
        <v>4.1307635750673368</v>
      </c>
      <c r="S156" s="99">
        <v>4.2604042861568887</v>
      </c>
      <c r="T156" s="99">
        <v>4.4492245192983892</v>
      </c>
      <c r="U156" s="99">
        <v>4.4675487627361488</v>
      </c>
      <c r="V156" s="99">
        <v>4.5403704932941951</v>
      </c>
      <c r="W156" s="99">
        <v>4.4262418224068192</v>
      </c>
      <c r="DA156" s="63" t="s">
        <v>3061</v>
      </c>
    </row>
    <row r="157" spans="1:105" ht="12" customHeight="1" x14ac:dyDescent="0.25">
      <c r="A157" s="121" t="s">
        <v>54</v>
      </c>
      <c r="B157" s="123">
        <v>3.390404585500395</v>
      </c>
      <c r="C157" s="123">
        <v>3.3075760553847826</v>
      </c>
      <c r="D157" s="123">
        <v>3.2744378282368962</v>
      </c>
      <c r="E157" s="123">
        <v>3.2553069178677396</v>
      </c>
      <c r="F157" s="123">
        <v>3.2257162747663539</v>
      </c>
      <c r="G157" s="123">
        <v>3.123785361057815</v>
      </c>
      <c r="H157" s="123">
        <v>3.0395690638929196</v>
      </c>
      <c r="I157" s="123">
        <v>3.0582825841637611</v>
      </c>
      <c r="J157" s="123">
        <v>2.9359692385679375</v>
      </c>
      <c r="K157" s="123">
        <v>2.9065402642058578</v>
      </c>
      <c r="L157" s="123">
        <v>2.8371566666851975</v>
      </c>
      <c r="M157" s="123">
        <v>2.8759460637288354</v>
      </c>
      <c r="N157" s="123">
        <v>2.8987606482518888</v>
      </c>
      <c r="O157" s="123">
        <v>2.7691258666749077</v>
      </c>
      <c r="P157" s="123">
        <v>2.8406494633249051</v>
      </c>
      <c r="Q157" s="123">
        <v>2.8779897280675217</v>
      </c>
      <c r="R157" s="123">
        <v>2.8900762132050724</v>
      </c>
      <c r="S157" s="123">
        <v>2.8735260860687228</v>
      </c>
      <c r="T157" s="123">
        <v>2.877509019757853</v>
      </c>
      <c r="U157" s="123">
        <v>2.8450294451246814</v>
      </c>
      <c r="V157" s="123">
        <v>2.9826322742465523</v>
      </c>
      <c r="W157" s="123">
        <v>2.9796885335617107</v>
      </c>
      <c r="DA157" s="130" t="s">
        <v>3062</v>
      </c>
    </row>
    <row r="158" spans="1:105" ht="12" customHeight="1" x14ac:dyDescent="0.25">
      <c r="A158" s="97" t="s">
        <v>50</v>
      </c>
      <c r="B158" s="99">
        <v>3.3778288022877998</v>
      </c>
      <c r="C158" s="99">
        <v>3.3062642673897207</v>
      </c>
      <c r="D158" s="99">
        <v>3.2689779783581669</v>
      </c>
      <c r="E158" s="99">
        <v>3.2555618472306738</v>
      </c>
      <c r="F158" s="99">
        <v>3.1569785532313581</v>
      </c>
      <c r="G158" s="99">
        <v>3.1590944779610273</v>
      </c>
      <c r="H158" s="99">
        <v>3.0505705356811528</v>
      </c>
      <c r="I158" s="99">
        <v>3.0527430670342652</v>
      </c>
      <c r="J158" s="99">
        <v>2.9666166295650203</v>
      </c>
      <c r="K158" s="99">
        <v>2.8424768809447971</v>
      </c>
      <c r="L158" s="99">
        <v>2.871303568355998</v>
      </c>
      <c r="M158" s="99">
        <v>2.8792637509004959</v>
      </c>
      <c r="N158" s="99">
        <v>2.8688231843594636</v>
      </c>
      <c r="O158" s="99">
        <v>2.8895169585102689</v>
      </c>
      <c r="P158" s="99">
        <v>2.7547953091910413</v>
      </c>
      <c r="Q158" s="99">
        <v>2.5823794469877814</v>
      </c>
      <c r="R158" s="99">
        <v>3.0225684063866356</v>
      </c>
      <c r="S158" s="99">
        <v>2.9541102994660013</v>
      </c>
      <c r="T158" s="99">
        <v>3.0878744707192132</v>
      </c>
      <c r="U158" s="99">
        <v>2.9402790292134506</v>
      </c>
      <c r="V158" s="99">
        <v>3.2514794072604478</v>
      </c>
      <c r="W158" s="99">
        <v>2.8357295586022087</v>
      </c>
      <c r="DA158" s="63" t="s">
        <v>3063</v>
      </c>
    </row>
    <row r="159" spans="1:105" ht="12" customHeight="1" x14ac:dyDescent="0.25">
      <c r="A159" s="109" t="s">
        <v>120</v>
      </c>
      <c r="B159" s="110">
        <v>3.3905907210521078</v>
      </c>
      <c r="C159" s="110">
        <v>3.3075957425663831</v>
      </c>
      <c r="D159" s="110">
        <v>3.274513240528039</v>
      </c>
      <c r="E159" s="110">
        <v>3.2553033175616908</v>
      </c>
      <c r="F159" s="110">
        <v>3.2267105638718618</v>
      </c>
      <c r="G159" s="110">
        <v>3.1232709069735822</v>
      </c>
      <c r="H159" s="110">
        <v>3.0394085142698812</v>
      </c>
      <c r="I159" s="110">
        <v>3.0583613256158175</v>
      </c>
      <c r="J159" s="110">
        <v>2.9355462132970152</v>
      </c>
      <c r="K159" s="110">
        <v>2.9073965617695725</v>
      </c>
      <c r="L159" s="110">
        <v>2.8366851420188897</v>
      </c>
      <c r="M159" s="110">
        <v>2.8758970715156553</v>
      </c>
      <c r="N159" s="110">
        <v>2.8992252973759256</v>
      </c>
      <c r="O159" s="110">
        <v>2.7671952643592626</v>
      </c>
      <c r="P159" s="110">
        <v>2.8420497476739315</v>
      </c>
      <c r="Q159" s="110">
        <v>2.8829724446121419</v>
      </c>
      <c r="R159" s="110">
        <v>2.8876131658640927</v>
      </c>
      <c r="S159" s="110">
        <v>2.8719455885489533</v>
      </c>
      <c r="T159" s="110">
        <v>2.8735083795832348</v>
      </c>
      <c r="U159" s="110">
        <v>2.8432865279293651</v>
      </c>
      <c r="V159" s="110">
        <v>2.977998192928653</v>
      </c>
      <c r="W159" s="110">
        <v>2.9821009830421672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106.95042752290524</v>
      </c>
      <c r="C161" s="118">
        <f t="shared" si="54"/>
        <v>120.87529532043662</v>
      </c>
      <c r="D161" s="118">
        <f t="shared" si="54"/>
        <v>103.4923520480244</v>
      </c>
      <c r="E161" s="118">
        <f t="shared" si="54"/>
        <v>114.37992337585128</v>
      </c>
      <c r="F161" s="118">
        <f t="shared" si="54"/>
        <v>121.95994541660241</v>
      </c>
      <c r="G161" s="118">
        <f t="shared" si="54"/>
        <v>116.73173757232595</v>
      </c>
      <c r="H161" s="118">
        <f t="shared" si="54"/>
        <v>129.59424711641816</v>
      </c>
      <c r="I161" s="118">
        <f t="shared" si="54"/>
        <v>117.72111238734335</v>
      </c>
      <c r="J161" s="118">
        <f t="shared" si="54"/>
        <v>128.36652083618873</v>
      </c>
      <c r="K161" s="118">
        <f t="shared" si="54"/>
        <v>102.64492559844686</v>
      </c>
      <c r="L161" s="118">
        <f t="shared" si="54"/>
        <v>121.7324930934853</v>
      </c>
      <c r="M161" s="118">
        <f t="shared" si="54"/>
        <v>111.14900505806716</v>
      </c>
      <c r="N161" s="118">
        <f t="shared" si="54"/>
        <v>103.46563662974293</v>
      </c>
      <c r="O161" s="118">
        <f t="shared" si="54"/>
        <v>99.633908232479456</v>
      </c>
      <c r="P161" s="118">
        <f t="shared" si="54"/>
        <v>91.288949338231248</v>
      </c>
      <c r="Q161" s="118">
        <f t="shared" si="54"/>
        <v>96.134615411321008</v>
      </c>
      <c r="R161" s="118">
        <f t="shared" ref="R161:V161" si="55">R162+R164+R166+R175</f>
        <v>95.354703814506379</v>
      </c>
      <c r="S161" s="118">
        <f t="shared" si="55"/>
        <v>97.465829404582237</v>
      </c>
      <c r="T161" s="118">
        <f t="shared" si="55"/>
        <v>102.73185169138097</v>
      </c>
      <c r="U161" s="118">
        <f t="shared" si="55"/>
        <v>98.797106422894956</v>
      </c>
      <c r="V161" s="118">
        <f t="shared" si="55"/>
        <v>109.64830095652039</v>
      </c>
      <c r="W161" s="118">
        <f t="shared" ref="W161" si="56">W162+W164+W166+W175</f>
        <v>104.82148188144451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84.674266012867946</v>
      </c>
      <c r="C162" s="123">
        <f t="shared" si="57"/>
        <v>99.165657706415743</v>
      </c>
      <c r="D162" s="123">
        <f t="shared" si="57"/>
        <v>82.368822149375433</v>
      </c>
      <c r="E162" s="123">
        <f t="shared" si="57"/>
        <v>94.164675436511558</v>
      </c>
      <c r="F162" s="123">
        <f t="shared" si="57"/>
        <v>101.4709286273642</v>
      </c>
      <c r="G162" s="123">
        <f t="shared" si="57"/>
        <v>97.280031045884726</v>
      </c>
      <c r="H162" s="123">
        <f t="shared" si="57"/>
        <v>110.17937199719393</v>
      </c>
      <c r="I162" s="123">
        <f t="shared" si="57"/>
        <v>98.329329012113647</v>
      </c>
      <c r="J162" s="123">
        <f t="shared" si="57"/>
        <v>108.4512449068915</v>
      </c>
      <c r="K162" s="123">
        <f t="shared" si="57"/>
        <v>82.823043877952017</v>
      </c>
      <c r="L162" s="123">
        <f t="shared" si="57"/>
        <v>101.6364552200879</v>
      </c>
      <c r="M162" s="123">
        <f t="shared" si="57"/>
        <v>90.44810627798249</v>
      </c>
      <c r="N162" s="123">
        <f t="shared" si="57"/>
        <v>82.650587488102616</v>
      </c>
      <c r="O162" s="123">
        <f t="shared" si="57"/>
        <v>78.952692155561962</v>
      </c>
      <c r="P162" s="123">
        <f t="shared" si="57"/>
        <v>70.654788815716955</v>
      </c>
      <c r="Q162" s="123">
        <f t="shared" si="57"/>
        <v>75.533503529271741</v>
      </c>
      <c r="R162" s="123">
        <f t="shared" si="57"/>
        <v>74.062379402831723</v>
      </c>
      <c r="S162" s="123">
        <f t="shared" si="57"/>
        <v>75.762490506491517</v>
      </c>
      <c r="T162" s="123">
        <f t="shared" si="57"/>
        <v>80.473387952748112</v>
      </c>
      <c r="U162" s="123">
        <f t="shared" si="57"/>
        <v>76.767332656456801</v>
      </c>
      <c r="V162" s="123">
        <f t="shared" si="57"/>
        <v>86.338274838341846</v>
      </c>
      <c r="W162" s="123">
        <f t="shared" si="57"/>
        <v>81.993748186092418</v>
      </c>
      <c r="DA162" s="130" t="s">
        <v>3066</v>
      </c>
    </row>
    <row r="163" spans="1:105" ht="12" customHeight="1" x14ac:dyDescent="0.25">
      <c r="A163" s="97" t="s">
        <v>53</v>
      </c>
      <c r="B163" s="110">
        <v>84.674266012867946</v>
      </c>
      <c r="C163" s="110">
        <v>99.165657706415743</v>
      </c>
      <c r="D163" s="110">
        <v>82.368822149375433</v>
      </c>
      <c r="E163" s="110">
        <v>94.164675436511558</v>
      </c>
      <c r="F163" s="110">
        <v>101.4709286273642</v>
      </c>
      <c r="G163" s="110">
        <v>97.280031045884726</v>
      </c>
      <c r="H163" s="110">
        <v>110.17937199719393</v>
      </c>
      <c r="I163" s="110">
        <v>98.329329012113647</v>
      </c>
      <c r="J163" s="110">
        <v>108.4512449068915</v>
      </c>
      <c r="K163" s="110">
        <v>82.823043877952017</v>
      </c>
      <c r="L163" s="110">
        <v>101.6364552200879</v>
      </c>
      <c r="M163" s="110">
        <v>90.44810627798249</v>
      </c>
      <c r="N163" s="110">
        <v>82.650587488102616</v>
      </c>
      <c r="O163" s="110">
        <v>78.952692155561962</v>
      </c>
      <c r="P163" s="110">
        <v>70.654788815716955</v>
      </c>
      <c r="Q163" s="110">
        <v>75.533503529271741</v>
      </c>
      <c r="R163" s="110">
        <v>74.062379402831723</v>
      </c>
      <c r="S163" s="110">
        <v>75.762490506491517</v>
      </c>
      <c r="T163" s="110">
        <v>80.473387952748112</v>
      </c>
      <c r="U163" s="110">
        <v>76.767332656456801</v>
      </c>
      <c r="V163" s="110">
        <v>86.338274838341846</v>
      </c>
      <c r="W163" s="110">
        <v>81.993748186092418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7.5317367336152935E-2</v>
      </c>
      <c r="C164" s="123">
        <f t="shared" si="58"/>
        <v>7.0974989845493677E-2</v>
      </c>
      <c r="D164" s="123">
        <f t="shared" si="58"/>
        <v>8.5181340888609416E-2</v>
      </c>
      <c r="E164" s="123">
        <f t="shared" si="58"/>
        <v>8.4414458421064278E-2</v>
      </c>
      <c r="F164" s="123">
        <f t="shared" si="58"/>
        <v>8.8966300741429361E-2</v>
      </c>
      <c r="G164" s="123">
        <f t="shared" si="58"/>
        <v>9.6711154516017944E-2</v>
      </c>
      <c r="H164" s="123">
        <f t="shared" si="58"/>
        <v>0.12327171838064065</v>
      </c>
      <c r="I164" s="123">
        <f t="shared" si="58"/>
        <v>0.145087961193409</v>
      </c>
      <c r="J164" s="123">
        <f t="shared" si="58"/>
        <v>0.15965609124874908</v>
      </c>
      <c r="K164" s="123">
        <f t="shared" si="58"/>
        <v>0.16417754871110402</v>
      </c>
      <c r="L164" s="123">
        <f t="shared" si="58"/>
        <v>0.178398949249684</v>
      </c>
      <c r="M164" s="123">
        <f t="shared" si="58"/>
        <v>0.17010380182570109</v>
      </c>
      <c r="N164" s="123">
        <f t="shared" si="58"/>
        <v>0.18794661835399776</v>
      </c>
      <c r="O164" s="123">
        <f t="shared" si="58"/>
        <v>0.17678207835612361</v>
      </c>
      <c r="P164" s="123">
        <f t="shared" si="58"/>
        <v>0.19164410637729806</v>
      </c>
      <c r="Q164" s="123">
        <f t="shared" si="58"/>
        <v>0.18340694307333588</v>
      </c>
      <c r="R164" s="123">
        <f t="shared" si="58"/>
        <v>0.18094465943551205</v>
      </c>
      <c r="S164" s="123">
        <f t="shared" si="58"/>
        <v>0.17184468562007663</v>
      </c>
      <c r="T164" s="123">
        <f t="shared" si="58"/>
        <v>0.17088581891856064</v>
      </c>
      <c r="U164" s="123">
        <f t="shared" si="58"/>
        <v>0.17661528644254176</v>
      </c>
      <c r="V164" s="123">
        <f t="shared" si="58"/>
        <v>0.1877776644109935</v>
      </c>
      <c r="W164" s="123">
        <f t="shared" si="58"/>
        <v>0.18541966503926652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7.5317367336152935E-2</v>
      </c>
      <c r="C165" s="99">
        <f>RES_hhdet_tesh!C165/RES_summary!C$19</f>
        <v>7.0974989845493677E-2</v>
      </c>
      <c r="D165" s="99">
        <f>RES_hhdet_tesh!D165/RES_summary!D$19</f>
        <v>8.5181340888609416E-2</v>
      </c>
      <c r="E165" s="99">
        <f>RES_hhdet_tesh!E165/RES_summary!E$19</f>
        <v>8.4414458421064278E-2</v>
      </c>
      <c r="F165" s="99">
        <f>RES_hhdet_tesh!F165/RES_summary!F$19</f>
        <v>8.8966300741429361E-2</v>
      </c>
      <c r="G165" s="99">
        <f>RES_hhdet_tesh!G165/RES_summary!G$19</f>
        <v>9.6711154516017944E-2</v>
      </c>
      <c r="H165" s="99">
        <f>RES_hhdet_tesh!H165/RES_summary!H$19</f>
        <v>0.12327171838064065</v>
      </c>
      <c r="I165" s="99">
        <f>RES_hhdet_tesh!I165/RES_summary!I$19</f>
        <v>0.145087961193409</v>
      </c>
      <c r="J165" s="99">
        <f>RES_hhdet_tesh!J165/RES_summary!J$19</f>
        <v>0.15965609124874908</v>
      </c>
      <c r="K165" s="99">
        <f>RES_hhdet_tesh!K165/RES_summary!K$19</f>
        <v>0.16417754871110402</v>
      </c>
      <c r="L165" s="99">
        <f>RES_hhdet_tesh!L165/RES_summary!L$19</f>
        <v>0.178398949249684</v>
      </c>
      <c r="M165" s="99">
        <f>RES_hhdet_tesh!M165/RES_summary!M$19</f>
        <v>0.17010380182570109</v>
      </c>
      <c r="N165" s="99">
        <f>RES_hhdet_tesh!N165/RES_summary!N$19</f>
        <v>0.18794661835399776</v>
      </c>
      <c r="O165" s="99">
        <f>RES_hhdet_tesh!O165/RES_summary!O$19</f>
        <v>0.17678207835612361</v>
      </c>
      <c r="P165" s="99">
        <f>RES_hhdet_tesh!P165/RES_summary!P$19</f>
        <v>0.19164410637729806</v>
      </c>
      <c r="Q165" s="99">
        <f>RES_hhdet_tesh!Q165/RES_summary!Q$19</f>
        <v>0.18340694307333588</v>
      </c>
      <c r="R165" s="99">
        <f>RES_hhdet_tesh!R165/RES_summary!R$19</f>
        <v>0.18094465943551205</v>
      </c>
      <c r="S165" s="99">
        <f>RES_hhdet_tesh!S165/RES_summary!S$19</f>
        <v>0.17184468562007663</v>
      </c>
      <c r="T165" s="99">
        <f>RES_hhdet_tesh!T165/RES_summary!T$19</f>
        <v>0.17088581891856064</v>
      </c>
      <c r="U165" s="99">
        <f>RES_hhdet_tesh!U165/RES_summary!U$19</f>
        <v>0.17661528644254176</v>
      </c>
      <c r="V165" s="99">
        <f>RES_hhdet_tesh!V165/RES_summary!V$19</f>
        <v>0.1877776644109935</v>
      </c>
      <c r="W165" s="99">
        <f>RES_hhdet_tesh!W165/RES_summary!W$19</f>
        <v>0.18541966503926652</v>
      </c>
      <c r="DA165" s="63" t="s">
        <v>3069</v>
      </c>
    </row>
    <row r="166" spans="1:105" ht="12" customHeight="1" x14ac:dyDescent="0.25">
      <c r="A166" s="121" t="s">
        <v>55</v>
      </c>
      <c r="B166" s="123">
        <v>18.810442238012829</v>
      </c>
      <c r="C166" s="123">
        <v>18.331086272944489</v>
      </c>
      <c r="D166" s="123">
        <v>17.763914999080232</v>
      </c>
      <c r="E166" s="123">
        <v>16.875526457014129</v>
      </c>
      <c r="F166" s="123">
        <v>17.174353236414337</v>
      </c>
      <c r="G166" s="123">
        <v>16.231204683830335</v>
      </c>
      <c r="H166" s="123">
        <v>16.252031175149892</v>
      </c>
      <c r="I166" s="123">
        <v>16.188415495551666</v>
      </c>
      <c r="J166" s="123">
        <v>16.81962875681322</v>
      </c>
      <c r="K166" s="123">
        <v>16.751215052690831</v>
      </c>
      <c r="L166" s="123">
        <v>17.080459705683655</v>
      </c>
      <c r="M166" s="123">
        <v>17.654847305567365</v>
      </c>
      <c r="N166" s="123">
        <v>17.728347946672706</v>
      </c>
      <c r="O166" s="123">
        <v>17.735305840125854</v>
      </c>
      <c r="P166" s="123">
        <v>17.601864253422598</v>
      </c>
      <c r="Q166" s="123">
        <v>17.539662628768443</v>
      </c>
      <c r="R166" s="123">
        <v>18.221348191998612</v>
      </c>
      <c r="S166" s="123">
        <v>18.657994243543236</v>
      </c>
      <c r="T166" s="123">
        <v>19.21007058845964</v>
      </c>
      <c r="U166" s="123">
        <v>19.008104138756043</v>
      </c>
      <c r="V166" s="123">
        <v>20.139462432817687</v>
      </c>
      <c r="W166" s="123">
        <v>19.662728219069336</v>
      </c>
      <c r="DA166" s="130" t="s">
        <v>3070</v>
      </c>
    </row>
    <row r="167" spans="1:105" ht="12" customHeight="1" x14ac:dyDescent="0.25">
      <c r="A167" s="97" t="s">
        <v>124</v>
      </c>
      <c r="B167" s="99">
        <v>18.799949575206785</v>
      </c>
      <c r="C167" s="99">
        <v>18.224185367544457</v>
      </c>
      <c r="D167" s="99">
        <v>17.736491997776575</v>
      </c>
      <c r="E167" s="99">
        <v>17.190635861351652</v>
      </c>
      <c r="F167" s="99">
        <v>16.874354378179337</v>
      </c>
      <c r="G167" s="99">
        <v>16.532023484365098</v>
      </c>
      <c r="H167" s="99">
        <v>16.333968408327031</v>
      </c>
      <c r="I167" s="99">
        <v>16.484519184624659</v>
      </c>
      <c r="J167" s="99">
        <v>16.444418125153291</v>
      </c>
      <c r="K167" s="99">
        <v>16.590345014532094</v>
      </c>
      <c r="L167" s="99">
        <v>16.710444618189669</v>
      </c>
      <c r="M167" s="99">
        <v>17.872547653402002</v>
      </c>
      <c r="N167" s="99">
        <v>16.742738888920552</v>
      </c>
      <c r="O167" s="99">
        <v>18.724597000659038</v>
      </c>
      <c r="P167" s="99">
        <v>17.357371730312071</v>
      </c>
      <c r="Q167" s="99">
        <v>15.847333930359278</v>
      </c>
      <c r="R167" s="99">
        <v>19.076961258896752</v>
      </c>
      <c r="S167" s="99">
        <v>19.144749732676356</v>
      </c>
      <c r="T167" s="99">
        <v>19.664048764162278</v>
      </c>
      <c r="U167" s="99">
        <v>18.898403480381027</v>
      </c>
      <c r="V167" s="99">
        <v>21.012185746050218</v>
      </c>
      <c r="W167" s="99">
        <v>18.846167781067525</v>
      </c>
      <c r="DA167" s="63" t="s">
        <v>3071</v>
      </c>
    </row>
    <row r="168" spans="1:105" ht="12" customHeight="1" x14ac:dyDescent="0.25">
      <c r="A168" s="97" t="s">
        <v>123</v>
      </c>
      <c r="B168" s="99">
        <v>18.799949575206785</v>
      </c>
      <c r="C168" s="99">
        <v>18.225373947571825</v>
      </c>
      <c r="D168" s="99">
        <v>17.740217164698393</v>
      </c>
      <c r="E168" s="99">
        <v>17.200316793708765</v>
      </c>
      <c r="F168" s="99">
        <v>16.850979732062861</v>
      </c>
      <c r="G168" s="99">
        <v>16.520876062996983</v>
      </c>
      <c r="H168" s="99">
        <v>16.317468688195067</v>
      </c>
      <c r="I168" s="99">
        <v>16.44621408595755</v>
      </c>
      <c r="J168" s="99">
        <v>16.403026819642925</v>
      </c>
      <c r="K168" s="99">
        <v>16.563040713902119</v>
      </c>
      <c r="L168" s="99">
        <v>16.695591797107529</v>
      </c>
      <c r="M168" s="99">
        <v>17.865382166401428</v>
      </c>
      <c r="N168" s="99">
        <v>16.746768913946426</v>
      </c>
      <c r="O168" s="99">
        <v>18.738606696151468</v>
      </c>
      <c r="P168" s="99">
        <v>17.378285025705679</v>
      </c>
      <c r="Q168" s="99">
        <v>15.870456403665582</v>
      </c>
      <c r="R168" s="99">
        <v>19.051940242039603</v>
      </c>
      <c r="S168" s="99">
        <v>19.122604768038851</v>
      </c>
      <c r="T168" s="99">
        <v>19.643210187998758</v>
      </c>
      <c r="U168" s="99">
        <v>18.898983556756288</v>
      </c>
      <c r="V168" s="99">
        <v>21.026243270513596</v>
      </c>
      <c r="W168" s="99">
        <v>18.883483413519173</v>
      </c>
      <c r="DA168" s="63" t="s">
        <v>3072</v>
      </c>
    </row>
    <row r="169" spans="1:105" ht="12" customHeight="1" x14ac:dyDescent="0.25">
      <c r="A169" s="100" t="s">
        <v>50</v>
      </c>
      <c r="B169" s="102">
        <v>14.668507239422295</v>
      </c>
      <c r="C169" s="102">
        <v>14.239044349420544</v>
      </c>
      <c r="D169" s="102">
        <v>13.789783283202027</v>
      </c>
      <c r="E169" s="102">
        <v>13.377983539300118</v>
      </c>
      <c r="F169" s="102">
        <v>13.120497019856105</v>
      </c>
      <c r="G169" s="102">
        <v>12.833731955679298</v>
      </c>
      <c r="H169" s="102">
        <v>12.778776657732079</v>
      </c>
      <c r="I169" s="102">
        <v>12.841975804728875</v>
      </c>
      <c r="J169" s="102">
        <v>12.711539213274165</v>
      </c>
      <c r="K169" s="102">
        <v>12.823777086652003</v>
      </c>
      <c r="L169" s="102">
        <v>12.960652586863768</v>
      </c>
      <c r="M169" s="102">
        <v>13.928468053198548</v>
      </c>
      <c r="N169" s="102">
        <v>13.01975814867207</v>
      </c>
      <c r="O169" s="102">
        <v>14.556752536037353</v>
      </c>
      <c r="P169" s="102">
        <v>13.485889984695493</v>
      </c>
      <c r="Q169" s="102">
        <v>12.275724453809138</v>
      </c>
      <c r="R169" s="102">
        <v>14.679465094146238</v>
      </c>
      <c r="S169" s="102">
        <v>14.711824143615482</v>
      </c>
      <c r="T169" s="102">
        <v>15.048707725727965</v>
      </c>
      <c r="U169" s="102">
        <v>14.434255577557204</v>
      </c>
      <c r="V169" s="102">
        <v>16.243317882845542</v>
      </c>
      <c r="W169" s="102">
        <v>14.624339173529213</v>
      </c>
      <c r="DA169" s="131" t="s">
        <v>3073</v>
      </c>
    </row>
    <row r="170" spans="1:105" ht="12" customHeight="1" x14ac:dyDescent="0.25">
      <c r="A170" s="103" t="s">
        <v>52</v>
      </c>
      <c r="B170" s="105">
        <v>4.1314423357844907</v>
      </c>
      <c r="C170" s="105">
        <v>3.9863295981512832</v>
      </c>
      <c r="D170" s="105">
        <v>3.9504338814963651</v>
      </c>
      <c r="E170" s="105">
        <v>3.8223332544086492</v>
      </c>
      <c r="F170" s="105">
        <v>3.7304827122067548</v>
      </c>
      <c r="G170" s="105">
        <v>3.6871441073176876</v>
      </c>
      <c r="H170" s="105">
        <v>3.5386920304629874</v>
      </c>
      <c r="I170" s="105">
        <v>3.604238281228676</v>
      </c>
      <c r="J170" s="105">
        <v>3.6914876063687614</v>
      </c>
      <c r="K170" s="105">
        <v>3.7392636272501178</v>
      </c>
      <c r="L170" s="105">
        <v>3.73493921024376</v>
      </c>
      <c r="M170" s="105">
        <v>3.9369141132028798</v>
      </c>
      <c r="N170" s="105">
        <v>3.7270107652743563</v>
      </c>
      <c r="O170" s="105">
        <v>4.1818541601141117</v>
      </c>
      <c r="P170" s="105">
        <v>3.8923950410101882</v>
      </c>
      <c r="Q170" s="105">
        <v>3.5947319498564423</v>
      </c>
      <c r="R170" s="105">
        <v>4.3724751478933674</v>
      </c>
      <c r="S170" s="105">
        <v>4.4107806244233689</v>
      </c>
      <c r="T170" s="105">
        <v>4.5945024622707953</v>
      </c>
      <c r="U170" s="105">
        <v>4.4647279791990853</v>
      </c>
      <c r="V170" s="105">
        <v>4.7829253876680546</v>
      </c>
      <c r="W170" s="105">
        <v>4.2591442399899622</v>
      </c>
      <c r="DA170" s="132" t="s">
        <v>3074</v>
      </c>
    </row>
    <row r="171" spans="1:105" ht="12" customHeight="1" x14ac:dyDescent="0.25">
      <c r="A171" s="106" t="s">
        <v>122</v>
      </c>
      <c r="B171" s="102">
        <v>18.811191088225392</v>
      </c>
      <c r="C171" s="102">
        <v>18.338911119342292</v>
      </c>
      <c r="D171" s="102">
        <v>17.766045944815698</v>
      </c>
      <c r="E171" s="102">
        <v>16.850818268189194</v>
      </c>
      <c r="F171" s="102">
        <v>17.198137686630449</v>
      </c>
      <c r="G171" s="102">
        <v>16.207793331275969</v>
      </c>
      <c r="H171" s="102">
        <v>16.246118391580858</v>
      </c>
      <c r="I171" s="102">
        <v>16.167882912756546</v>
      </c>
      <c r="J171" s="102">
        <v>16.85732852908956</v>
      </c>
      <c r="K171" s="102">
        <v>16.779406579707693</v>
      </c>
      <c r="L171" s="102">
        <v>17.133889250314159</v>
      </c>
      <c r="M171" s="102">
        <v>17.660340381671446</v>
      </c>
      <c r="N171" s="102">
        <v>17.807919018510106</v>
      </c>
      <c r="O171" s="102">
        <v>17.660847024427053</v>
      </c>
      <c r="P171" s="102">
        <v>17.619472075670974</v>
      </c>
      <c r="Q171" s="102">
        <v>17.696073167887864</v>
      </c>
      <c r="R171" s="102">
        <v>18.178770562302454</v>
      </c>
      <c r="S171" s="102">
        <v>18.661904217911477</v>
      </c>
      <c r="T171" s="102">
        <v>19.211389268785307</v>
      </c>
      <c r="U171" s="102">
        <v>19.018282482382418</v>
      </c>
      <c r="V171" s="102">
        <v>19.995339284656197</v>
      </c>
      <c r="W171" s="102">
        <v>19.712141853645445</v>
      </c>
      <c r="DA171" s="131" t="s">
        <v>3075</v>
      </c>
    </row>
    <row r="172" spans="1:105" ht="12" customHeight="1" x14ac:dyDescent="0.25">
      <c r="A172" s="107" t="s">
        <v>121</v>
      </c>
      <c r="B172" s="105">
        <v>18.811191088225396</v>
      </c>
      <c r="C172" s="105">
        <v>18.338736703520595</v>
      </c>
      <c r="D172" s="105">
        <v>17.763040951788142</v>
      </c>
      <c r="E172" s="105">
        <v>16.844581007410923</v>
      </c>
      <c r="F172" s="105">
        <v>17.191072369011632</v>
      </c>
      <c r="G172" s="105">
        <v>16.196798532125115</v>
      </c>
      <c r="H172" s="105">
        <v>16.237293692820998</v>
      </c>
      <c r="I172" s="105">
        <v>16.144387480051876</v>
      </c>
      <c r="J172" s="105">
        <v>16.811145678362578</v>
      </c>
      <c r="K172" s="105">
        <v>16.72905099355663</v>
      </c>
      <c r="L172" s="105">
        <v>17.079092606852278</v>
      </c>
      <c r="M172" s="105">
        <v>17.620236766090276</v>
      </c>
      <c r="N172" s="105">
        <v>17.793191240498384</v>
      </c>
      <c r="O172" s="105">
        <v>17.662793550520494</v>
      </c>
      <c r="P172" s="105">
        <v>17.621108900437591</v>
      </c>
      <c r="Q172" s="105">
        <v>17.671683833935433</v>
      </c>
      <c r="R172" s="105">
        <v>18.12170996915134</v>
      </c>
      <c r="S172" s="105">
        <v>18.582917583440906</v>
      </c>
      <c r="T172" s="105">
        <v>19.137689823336075</v>
      </c>
      <c r="U172" s="105">
        <v>19.021467347784288</v>
      </c>
      <c r="V172" s="105">
        <v>20.062129314464514</v>
      </c>
      <c r="W172" s="105">
        <v>19.765946832680417</v>
      </c>
      <c r="DA172" s="132" t="s">
        <v>3076</v>
      </c>
    </row>
    <row r="173" spans="1:105" ht="12" customHeight="1" x14ac:dyDescent="0.25">
      <c r="A173" s="108" t="s">
        <v>53</v>
      </c>
      <c r="B173" s="99">
        <v>14.677213153581068</v>
      </c>
      <c r="C173" s="99">
        <v>14.327591298051404</v>
      </c>
      <c r="D173" s="99">
        <v>13.807280713885023</v>
      </c>
      <c r="E173" s="99">
        <v>13.09958977289738</v>
      </c>
      <c r="F173" s="99">
        <v>13.384544670231602</v>
      </c>
      <c r="G173" s="99">
        <v>12.583737752896642</v>
      </c>
      <c r="H173" s="99">
        <v>12.715143125164582</v>
      </c>
      <c r="I173" s="99">
        <v>12.60669191309365</v>
      </c>
      <c r="J173" s="99">
        <v>13.029208388387731</v>
      </c>
      <c r="K173" s="99">
        <v>12.952942535922606</v>
      </c>
      <c r="L173" s="99">
        <v>13.259549104765291</v>
      </c>
      <c r="M173" s="99">
        <v>13.739231901039203</v>
      </c>
      <c r="N173" s="99">
        <v>13.834891644800908</v>
      </c>
      <c r="O173" s="99">
        <v>13.720985605220839</v>
      </c>
      <c r="P173" s="99">
        <v>13.679137813209868</v>
      </c>
      <c r="Q173" s="99">
        <v>13.675953103971777</v>
      </c>
      <c r="R173" s="99">
        <v>13.961011730468707</v>
      </c>
      <c r="S173" s="99">
        <v>14.294794447173595</v>
      </c>
      <c r="T173" s="99">
        <v>14.662283844066563</v>
      </c>
      <c r="U173" s="99">
        <v>14.528834586156204</v>
      </c>
      <c r="V173" s="99">
        <v>15.49548660481851</v>
      </c>
      <c r="W173" s="99">
        <v>15.31331408450149</v>
      </c>
      <c r="DA173" s="63" t="s">
        <v>3077</v>
      </c>
    </row>
    <row r="174" spans="1:105" ht="12" customHeight="1" x14ac:dyDescent="0.25">
      <c r="A174" s="115" t="s">
        <v>52</v>
      </c>
      <c r="B174" s="110">
        <v>4.1339779346443262</v>
      </c>
      <c r="C174" s="110">
        <v>4.0111454054691906</v>
      </c>
      <c r="D174" s="110">
        <v>3.9557602379031191</v>
      </c>
      <c r="E174" s="110">
        <v>3.7449912345135425</v>
      </c>
      <c r="F174" s="110">
        <v>3.8065276987800285</v>
      </c>
      <c r="G174" s="110">
        <v>3.6130607792284701</v>
      </c>
      <c r="H174" s="110">
        <v>3.5221505676564155</v>
      </c>
      <c r="I174" s="110">
        <v>3.5376955669582268</v>
      </c>
      <c r="J174" s="110">
        <v>3.7819372899748451</v>
      </c>
      <c r="K174" s="110">
        <v>3.7761084576340274</v>
      </c>
      <c r="L174" s="110">
        <v>3.8195435020869883</v>
      </c>
      <c r="M174" s="110">
        <v>3.8810048650510716</v>
      </c>
      <c r="N174" s="110">
        <v>3.9582995956974751</v>
      </c>
      <c r="O174" s="110">
        <v>3.9418079452996539</v>
      </c>
      <c r="P174" s="110">
        <v>3.941971087227722</v>
      </c>
      <c r="Q174" s="110">
        <v>3.9957307299636513</v>
      </c>
      <c r="R174" s="110">
        <v>4.1606982386826328</v>
      </c>
      <c r="S174" s="110">
        <v>4.2881231362673109</v>
      </c>
      <c r="T174" s="110">
        <v>4.4754059792695076</v>
      </c>
      <c r="U174" s="110">
        <v>4.4926327616280837</v>
      </c>
      <c r="V174" s="110">
        <v>4.5666427096460067</v>
      </c>
      <c r="W174" s="110">
        <v>4.4526327481789263</v>
      </c>
      <c r="DA174" s="60" t="s">
        <v>3078</v>
      </c>
    </row>
    <row r="175" spans="1:105" ht="12" customHeight="1" x14ac:dyDescent="0.25">
      <c r="A175" s="121" t="s">
        <v>54</v>
      </c>
      <c r="B175" s="123">
        <v>3.3904019046883169</v>
      </c>
      <c r="C175" s="123">
        <v>3.3075763512308969</v>
      </c>
      <c r="D175" s="123">
        <v>3.2744335586801263</v>
      </c>
      <c r="E175" s="123">
        <v>3.2553070239045221</v>
      </c>
      <c r="F175" s="123">
        <v>3.2256972520824445</v>
      </c>
      <c r="G175" s="123">
        <v>3.1237906880948874</v>
      </c>
      <c r="H175" s="123">
        <v>3.0395722256937026</v>
      </c>
      <c r="I175" s="123">
        <v>3.0582799184846352</v>
      </c>
      <c r="J175" s="123">
        <v>2.9359910812352661</v>
      </c>
      <c r="K175" s="123">
        <v>2.9064891190928952</v>
      </c>
      <c r="L175" s="123">
        <v>2.8371792184640663</v>
      </c>
      <c r="M175" s="123">
        <v>2.8759476726916091</v>
      </c>
      <c r="N175" s="123">
        <v>2.8987545766136122</v>
      </c>
      <c r="O175" s="123">
        <v>2.7691281584355005</v>
      </c>
      <c r="P175" s="123">
        <v>2.8406521627143992</v>
      </c>
      <c r="Q175" s="123">
        <v>2.8780423102074857</v>
      </c>
      <c r="R175" s="123">
        <v>2.8900315602405291</v>
      </c>
      <c r="S175" s="123">
        <v>2.8734999689274123</v>
      </c>
      <c r="T175" s="123">
        <v>2.8775073312546517</v>
      </c>
      <c r="U175" s="123">
        <v>2.8450543412395737</v>
      </c>
      <c r="V175" s="123">
        <v>2.9827860209498747</v>
      </c>
      <c r="W175" s="123">
        <v>2.9795858112434908</v>
      </c>
      <c r="DA175" s="130" t="s">
        <v>3079</v>
      </c>
    </row>
    <row r="176" spans="1:105" ht="12" customHeight="1" x14ac:dyDescent="0.25">
      <c r="A176" s="97" t="s">
        <v>50</v>
      </c>
      <c r="B176" s="99">
        <v>3.3778288022877994</v>
      </c>
      <c r="C176" s="99">
        <v>3.306264267389722</v>
      </c>
      <c r="D176" s="99">
        <v>3.2689779783581683</v>
      </c>
      <c r="E176" s="99">
        <v>3.2555618472306742</v>
      </c>
      <c r="F176" s="99">
        <v>3.1569785532313577</v>
      </c>
      <c r="G176" s="99">
        <v>3.1590944779610268</v>
      </c>
      <c r="H176" s="99">
        <v>3.0505705356811537</v>
      </c>
      <c r="I176" s="99">
        <v>3.0527430670342643</v>
      </c>
      <c r="J176" s="99">
        <v>2.9666166295650176</v>
      </c>
      <c r="K176" s="99">
        <v>2.8424768809447971</v>
      </c>
      <c r="L176" s="99">
        <v>2.8713035683560033</v>
      </c>
      <c r="M176" s="99">
        <v>2.8792637509004941</v>
      </c>
      <c r="N176" s="99">
        <v>2.8688231843594587</v>
      </c>
      <c r="O176" s="99">
        <v>2.8895169585102702</v>
      </c>
      <c r="P176" s="99">
        <v>2.7547953091910435</v>
      </c>
      <c r="Q176" s="99">
        <v>2.5823794469877797</v>
      </c>
      <c r="R176" s="99">
        <v>3.0225684063866405</v>
      </c>
      <c r="S176" s="99">
        <v>2.9541102994660018</v>
      </c>
      <c r="T176" s="99">
        <v>3.0878744707192012</v>
      </c>
      <c r="U176" s="99">
        <v>2.9402790292134475</v>
      </c>
      <c r="V176" s="99">
        <v>3.251479407260454</v>
      </c>
      <c r="W176" s="99">
        <v>2.8357295586022149</v>
      </c>
      <c r="DA176" s="63" t="s">
        <v>3080</v>
      </c>
    </row>
    <row r="177" spans="1:105" ht="12" customHeight="1" x14ac:dyDescent="0.25">
      <c r="A177" s="109" t="s">
        <v>120</v>
      </c>
      <c r="B177" s="110">
        <v>3.3905907210521082</v>
      </c>
      <c r="C177" s="110">
        <v>3.3075957425663831</v>
      </c>
      <c r="D177" s="110">
        <v>3.2745132405280386</v>
      </c>
      <c r="E177" s="110">
        <v>3.2553033175616899</v>
      </c>
      <c r="F177" s="110">
        <v>3.2267105638718623</v>
      </c>
      <c r="G177" s="110">
        <v>3.1232709069735831</v>
      </c>
      <c r="H177" s="110">
        <v>3.0394085142698817</v>
      </c>
      <c r="I177" s="110">
        <v>3.0583613256158166</v>
      </c>
      <c r="J177" s="110">
        <v>2.9355462132970147</v>
      </c>
      <c r="K177" s="110">
        <v>2.9073965617695694</v>
      </c>
      <c r="L177" s="110">
        <v>2.836685142018887</v>
      </c>
      <c r="M177" s="110">
        <v>2.8758970715156571</v>
      </c>
      <c r="N177" s="110">
        <v>2.8992252973759358</v>
      </c>
      <c r="O177" s="110">
        <v>2.7671952643592572</v>
      </c>
      <c r="P177" s="110">
        <v>2.8420497476739421</v>
      </c>
      <c r="Q177" s="110">
        <v>2.8829724446121241</v>
      </c>
      <c r="R177" s="110">
        <v>2.8876131658640922</v>
      </c>
      <c r="S177" s="110">
        <v>2.8719455885489693</v>
      </c>
      <c r="T177" s="110">
        <v>2.8735083795832517</v>
      </c>
      <c r="U177" s="110">
        <v>2.8432865279293562</v>
      </c>
      <c r="V177" s="110">
        <v>2.9779981929286428</v>
      </c>
      <c r="W177" s="110">
        <v>2.9821009830421477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60.963407210567745</v>
      </c>
      <c r="C3" s="118">
        <f t="shared" si="0"/>
        <v>60.154313921516895</v>
      </c>
      <c r="D3" s="118">
        <f t="shared" si="0"/>
        <v>61.559272249447652</v>
      </c>
      <c r="E3" s="118">
        <f t="shared" si="0"/>
        <v>61.444345305066285</v>
      </c>
      <c r="F3" s="118">
        <f t="shared" si="0"/>
        <v>62.510852694958658</v>
      </c>
      <c r="G3" s="118">
        <f t="shared" si="0"/>
        <v>66.200225354171991</v>
      </c>
      <c r="H3" s="118">
        <f t="shared" si="0"/>
        <v>64.542086343571555</v>
      </c>
      <c r="I3" s="118">
        <f t="shared" si="0"/>
        <v>60.670307363200138</v>
      </c>
      <c r="J3" s="118">
        <f t="shared" si="0"/>
        <v>62.85565036712574</v>
      </c>
      <c r="K3" s="118">
        <f t="shared" si="0"/>
        <v>62.652857430598573</v>
      </c>
      <c r="L3" s="118">
        <f t="shared" si="0"/>
        <v>58.161270963172356</v>
      </c>
      <c r="M3" s="118">
        <f t="shared" si="0"/>
        <v>50.807182994724457</v>
      </c>
      <c r="N3" s="118">
        <f t="shared" si="0"/>
        <v>47.636920320101879</v>
      </c>
      <c r="O3" s="118">
        <f t="shared" si="0"/>
        <v>47.209616802108108</v>
      </c>
      <c r="P3" s="118">
        <f t="shared" si="0"/>
        <v>41.653788456503769</v>
      </c>
      <c r="Q3" s="118">
        <f t="shared" si="0"/>
        <v>43.874952713714329</v>
      </c>
      <c r="R3" s="118">
        <f t="shared" ref="R3:V3" si="1">R4+R7+R9+R19</f>
        <v>46.196885647284098</v>
      </c>
      <c r="S3" s="118">
        <f t="shared" si="1"/>
        <v>41.613764545509397</v>
      </c>
      <c r="T3" s="118">
        <f t="shared" si="1"/>
        <v>46.275229463041164</v>
      </c>
      <c r="U3" s="118">
        <f t="shared" si="1"/>
        <v>44.061753633528433</v>
      </c>
      <c r="V3" s="118">
        <f t="shared" si="1"/>
        <v>47.691350454626459</v>
      </c>
      <c r="W3" s="118">
        <f t="shared" ref="W3" si="2">W4+W7+W9+W19</f>
        <v>44.834711197343253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54.302205593558782</v>
      </c>
      <c r="C4" s="123">
        <f t="shared" si="3"/>
        <v>54.096866740188297</v>
      </c>
      <c r="D4" s="123">
        <f t="shared" si="3"/>
        <v>55.291545541912505</v>
      </c>
      <c r="E4" s="123">
        <f t="shared" si="3"/>
        <v>55.767288818730641</v>
      </c>
      <c r="F4" s="123">
        <f t="shared" si="3"/>
        <v>56.85662760645431</v>
      </c>
      <c r="G4" s="123">
        <f t="shared" si="3"/>
        <v>60.710404210761986</v>
      </c>
      <c r="H4" s="123">
        <f t="shared" si="3"/>
        <v>59.320207895014548</v>
      </c>
      <c r="I4" s="123">
        <f t="shared" si="3"/>
        <v>55.480508326891538</v>
      </c>
      <c r="J4" s="123">
        <f t="shared" si="3"/>
        <v>57.650916771067457</v>
      </c>
      <c r="K4" s="123">
        <f t="shared" si="3"/>
        <v>56.962567889537006</v>
      </c>
      <c r="L4" s="123">
        <f t="shared" si="3"/>
        <v>53.113064902916548</v>
      </c>
      <c r="M4" s="123">
        <f t="shared" si="3"/>
        <v>45.928508204183515</v>
      </c>
      <c r="N4" s="123">
        <f t="shared" si="3"/>
        <v>43.09419514467897</v>
      </c>
      <c r="O4" s="123">
        <f t="shared" si="3"/>
        <v>42.911020124667196</v>
      </c>
      <c r="P4" s="123">
        <f t="shared" si="3"/>
        <v>37.49347987996623</v>
      </c>
      <c r="Q4" s="123">
        <f t="shared" si="3"/>
        <v>39.763449237084025</v>
      </c>
      <c r="R4" s="123">
        <f t="shared" ref="R4:V4" si="4">SUM(R5:R6)</f>
        <v>41.824075836757657</v>
      </c>
      <c r="S4" s="123">
        <f t="shared" si="4"/>
        <v>37.350446444773397</v>
      </c>
      <c r="T4" s="123">
        <f t="shared" si="4"/>
        <v>41.79965495352868</v>
      </c>
      <c r="U4" s="123">
        <f t="shared" si="4"/>
        <v>39.701895339850964</v>
      </c>
      <c r="V4" s="123">
        <f t="shared" si="4"/>
        <v>42.98746436308145</v>
      </c>
      <c r="W4" s="123">
        <f t="shared" ref="W4" si="5">SUM(W5:W6)</f>
        <v>40.440457600063397</v>
      </c>
      <c r="DA4" s="130" t="s">
        <v>3084</v>
      </c>
    </row>
    <row r="5" spans="1:105" ht="12" customHeight="1" x14ac:dyDescent="0.25">
      <c r="A5" s="97" t="s">
        <v>51</v>
      </c>
      <c r="B5" s="99">
        <v>54.302205593558782</v>
      </c>
      <c r="C5" s="99">
        <v>54.096866740188297</v>
      </c>
      <c r="D5" s="99">
        <v>55.291545541912505</v>
      </c>
      <c r="E5" s="99">
        <v>55.767288818730641</v>
      </c>
      <c r="F5" s="99">
        <v>56.85662760645431</v>
      </c>
      <c r="G5" s="99">
        <v>60.710404210761986</v>
      </c>
      <c r="H5" s="99">
        <v>59.320207895014548</v>
      </c>
      <c r="I5" s="99">
        <v>55.480508326891538</v>
      </c>
      <c r="J5" s="99">
        <v>57.650916771067457</v>
      </c>
      <c r="K5" s="99">
        <v>56.962567889537006</v>
      </c>
      <c r="L5" s="99">
        <v>53.113064902916548</v>
      </c>
      <c r="M5" s="99">
        <v>45.928508204183515</v>
      </c>
      <c r="N5" s="99">
        <v>43.09419514467897</v>
      </c>
      <c r="O5" s="99">
        <v>42.911020124667196</v>
      </c>
      <c r="P5" s="99">
        <v>37.49347987996623</v>
      </c>
      <c r="Q5" s="99">
        <v>39.763449237084025</v>
      </c>
      <c r="R5" s="99">
        <v>41.824075836757657</v>
      </c>
      <c r="S5" s="99">
        <v>37.350446444773397</v>
      </c>
      <c r="T5" s="99">
        <v>41.79965495352868</v>
      </c>
      <c r="U5" s="99">
        <v>39.701895339850964</v>
      </c>
      <c r="V5" s="99">
        <v>42.98746436308145</v>
      </c>
      <c r="W5" s="99">
        <v>40.440457600063397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6.6418027109342486</v>
      </c>
      <c r="C9" s="123">
        <v>6.0387031818109973</v>
      </c>
      <c r="D9" s="123">
        <v>6.249396224368029</v>
      </c>
      <c r="E9" s="123">
        <v>5.6589203137291637</v>
      </c>
      <c r="F9" s="123">
        <v>5.6365693924639668</v>
      </c>
      <c r="G9" s="123">
        <v>5.4722393155599551</v>
      </c>
      <c r="H9" s="123">
        <v>5.2048163217872689</v>
      </c>
      <c r="I9" s="123">
        <v>5.173030778345078</v>
      </c>
      <c r="J9" s="123">
        <v>5.1887337353924048</v>
      </c>
      <c r="K9" s="123">
        <v>5.6753882268798446</v>
      </c>
      <c r="L9" s="123">
        <v>5.0328666033844867</v>
      </c>
      <c r="M9" s="123">
        <v>4.8625215040157164</v>
      </c>
      <c r="N9" s="123">
        <v>4.5260479854131193</v>
      </c>
      <c r="O9" s="123">
        <v>4.2814012398902941</v>
      </c>
      <c r="P9" s="123">
        <v>4.1437046551442576</v>
      </c>
      <c r="Q9" s="123">
        <v>4.0955153702488394</v>
      </c>
      <c r="R9" s="123">
        <v>4.3527965931447792</v>
      </c>
      <c r="S9" s="123">
        <v>4.2429542948970767</v>
      </c>
      <c r="T9" s="123">
        <v>4.4543738905561927</v>
      </c>
      <c r="U9" s="123">
        <v>4.3399172607326371</v>
      </c>
      <c r="V9" s="123">
        <v>4.6824935485594077</v>
      </c>
      <c r="W9" s="123">
        <v>4.3760391518887936</v>
      </c>
      <c r="DA9" s="130" t="s">
        <v>3089</v>
      </c>
    </row>
    <row r="10" spans="1:105" ht="12" customHeight="1" x14ac:dyDescent="0.25">
      <c r="A10" s="97" t="s">
        <v>143</v>
      </c>
      <c r="B10" s="99">
        <v>11.058353163363829</v>
      </c>
      <c r="C10" s="99">
        <v>10.051375919509679</v>
      </c>
      <c r="D10" s="99">
        <v>10.454301598904729</v>
      </c>
      <c r="E10" s="99">
        <v>9.4726771757201984</v>
      </c>
      <c r="F10" s="99">
        <v>9.472861954930389</v>
      </c>
      <c r="G10" s="99">
        <v>9.2166588705809094</v>
      </c>
      <c r="H10" s="99">
        <v>8.7754219273159997</v>
      </c>
      <c r="I10" s="99">
        <v>8.7254766336268297</v>
      </c>
      <c r="J10" s="99">
        <v>8.7552008282984719</v>
      </c>
      <c r="K10" s="99">
        <v>9.9307668388983235</v>
      </c>
      <c r="L10" s="99">
        <v>8.728038529159047</v>
      </c>
      <c r="M10" s="99">
        <v>8.8663396147802036</v>
      </c>
      <c r="N10" s="99">
        <v>8.8411013899607092</v>
      </c>
      <c r="O10" s="99">
        <v>8.7088029709810808</v>
      </c>
      <c r="P10" s="99">
        <v>8.651863641913252</v>
      </c>
      <c r="Q10" s="99">
        <v>8.645553393765141</v>
      </c>
      <c r="R10" s="99">
        <v>9.0909055855854071</v>
      </c>
      <c r="S10" s="99">
        <v>8.800998845889465</v>
      </c>
      <c r="T10" s="99">
        <v>9.2071805909161739</v>
      </c>
      <c r="U10" s="99">
        <v>8.9273855098693407</v>
      </c>
      <c r="V10" s="99">
        <v>9.5083950518051452</v>
      </c>
      <c r="W10" s="99">
        <v>8.8985677388254167</v>
      </c>
      <c r="DA10" s="63" t="s">
        <v>3090</v>
      </c>
    </row>
    <row r="11" spans="1:105" ht="12" customHeight="1" x14ac:dyDescent="0.25">
      <c r="A11" s="97" t="s">
        <v>124</v>
      </c>
      <c r="B11" s="99">
        <v>7.479417254866811</v>
      </c>
      <c r="C11" s="99">
        <v>7.2160946617939388</v>
      </c>
      <c r="D11" s="99">
        <v>6.9819434420115689</v>
      </c>
      <c r="E11" s="99">
        <v>6.7273707048766367</v>
      </c>
      <c r="F11" s="99">
        <v>6.557847087384383</v>
      </c>
      <c r="G11" s="99">
        <v>6.3674359407878871</v>
      </c>
      <c r="H11" s="99">
        <v>6.2274655785189692</v>
      </c>
      <c r="I11" s="99">
        <v>6.2447067908726384</v>
      </c>
      <c r="J11" s="99">
        <v>6.2093503306441695</v>
      </c>
      <c r="K11" s="99">
        <v>6.2191503715405938</v>
      </c>
      <c r="L11" s="99">
        <v>6.2204957823194436</v>
      </c>
      <c r="M11" s="99">
        <v>6.5787293394817059</v>
      </c>
      <c r="N11" s="99">
        <v>6.0642952682176379</v>
      </c>
      <c r="O11" s="99">
        <v>6.6177583340844253</v>
      </c>
      <c r="P11" s="99">
        <v>5.9777197204281478</v>
      </c>
      <c r="Q11" s="99">
        <v>5.3316240691279884</v>
      </c>
      <c r="R11" s="99">
        <v>6.2653528464785273</v>
      </c>
      <c r="S11" s="99">
        <v>6.1461640867458494</v>
      </c>
      <c r="T11" s="99">
        <v>6.143361210216522</v>
      </c>
      <c r="U11" s="99">
        <v>5.7289476869217735</v>
      </c>
      <c r="V11" s="99">
        <v>6.1773437547178469</v>
      </c>
      <c r="W11" s="99">
        <v>5.383547828742131</v>
      </c>
      <c r="DA11" s="63" t="s">
        <v>3091</v>
      </c>
    </row>
    <row r="12" spans="1:105" ht="12" customHeight="1" x14ac:dyDescent="0.25">
      <c r="A12" s="97" t="s">
        <v>123</v>
      </c>
      <c r="B12" s="99">
        <v>5.8357542774668376</v>
      </c>
      <c r="C12" s="99">
        <v>5.6648957261204984</v>
      </c>
      <c r="D12" s="99">
        <v>5.4861606206260634</v>
      </c>
      <c r="E12" s="99">
        <v>5.322329217899771</v>
      </c>
      <c r="F12" s="99">
        <v>4.9790781412916445</v>
      </c>
      <c r="G12" s="99">
        <v>4.8554878818823868</v>
      </c>
      <c r="H12" s="99">
        <v>4.8243562586284199</v>
      </c>
      <c r="I12" s="99">
        <v>4.8257551316309373</v>
      </c>
      <c r="J12" s="99">
        <v>4.7438748748835984</v>
      </c>
      <c r="K12" s="99">
        <v>4.7489273264678191</v>
      </c>
      <c r="L12" s="99">
        <v>4.7773544183628234</v>
      </c>
      <c r="M12" s="99">
        <v>5.0925967305902722</v>
      </c>
      <c r="N12" s="99">
        <v>4.733076195012444</v>
      </c>
      <c r="O12" s="99">
        <v>5.1198248154049093</v>
      </c>
      <c r="P12" s="99">
        <v>4.6305051603465195</v>
      </c>
      <c r="Q12" s="99">
        <v>4.1396709277725972</v>
      </c>
      <c r="R12" s="99">
        <v>4.7602436529303125</v>
      </c>
      <c r="S12" s="99">
        <v>4.6666058372922183</v>
      </c>
      <c r="T12" s="99">
        <v>4.6643835928391688</v>
      </c>
      <c r="U12" s="99">
        <v>4.3923143079437308</v>
      </c>
      <c r="V12" s="99">
        <v>4.8242457458673078</v>
      </c>
      <c r="W12" s="99">
        <v>4.2211570412756565</v>
      </c>
      <c r="DA12" s="63" t="s">
        <v>3092</v>
      </c>
    </row>
    <row r="13" spans="1:105" ht="12" customHeight="1" x14ac:dyDescent="0.25">
      <c r="A13" s="100" t="s">
        <v>50</v>
      </c>
      <c r="B13" s="102">
        <v>5.8357542774668376</v>
      </c>
      <c r="C13" s="102">
        <v>5.6648957261204984</v>
      </c>
      <c r="D13" s="102">
        <v>5.4861606206260634</v>
      </c>
      <c r="E13" s="102">
        <v>5.322329217899771</v>
      </c>
      <c r="F13" s="102">
        <v>4.9790781412916445</v>
      </c>
      <c r="G13" s="102">
        <v>4.8554878818823868</v>
      </c>
      <c r="H13" s="102">
        <v>4.8243562586284199</v>
      </c>
      <c r="I13" s="102">
        <v>4.8257551316309373</v>
      </c>
      <c r="J13" s="102">
        <v>4.7438748748835984</v>
      </c>
      <c r="K13" s="102">
        <v>4.7489273264678191</v>
      </c>
      <c r="L13" s="102">
        <v>4.7773544183628234</v>
      </c>
      <c r="M13" s="102">
        <v>5.0925967305902722</v>
      </c>
      <c r="N13" s="102">
        <v>4.733076195012444</v>
      </c>
      <c r="O13" s="102">
        <v>5.1198248154049093</v>
      </c>
      <c r="P13" s="102">
        <v>4.6305051603465195</v>
      </c>
      <c r="Q13" s="102">
        <v>4.1396709277725972</v>
      </c>
      <c r="R13" s="102">
        <v>4.7602436529303125</v>
      </c>
      <c r="S13" s="102">
        <v>4.6666058372922183</v>
      </c>
      <c r="T13" s="102">
        <v>4.6643835928391688</v>
      </c>
      <c r="U13" s="102">
        <v>4.3923143079437308</v>
      </c>
      <c r="V13" s="102">
        <v>4.8242457458673078</v>
      </c>
      <c r="W13" s="102">
        <v>4.2211570412756565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1.939890607471452E-2</v>
      </c>
      <c r="C19" s="123">
        <v>1.8743999517604939E-2</v>
      </c>
      <c r="D19" s="123">
        <v>1.8330483167121846E-2</v>
      </c>
      <c r="E19" s="123">
        <v>1.8136172606481989E-2</v>
      </c>
      <c r="F19" s="123">
        <v>1.7655696040378269E-2</v>
      </c>
      <c r="G19" s="123">
        <v>1.7581827850048332E-2</v>
      </c>
      <c r="H19" s="123">
        <v>1.7062126769738853E-2</v>
      </c>
      <c r="I19" s="123">
        <v>1.6768257963517268E-2</v>
      </c>
      <c r="J19" s="123">
        <v>1.5999860665877344E-2</v>
      </c>
      <c r="K19" s="123">
        <v>1.4901314181720682E-2</v>
      </c>
      <c r="L19" s="123">
        <v>1.5339456871326162E-2</v>
      </c>
      <c r="M19" s="123">
        <v>1.6153286525221119E-2</v>
      </c>
      <c r="N19" s="123">
        <v>1.6677190009787044E-2</v>
      </c>
      <c r="O19" s="123">
        <v>1.719543755061852E-2</v>
      </c>
      <c r="P19" s="123">
        <v>1.6603921393279899E-2</v>
      </c>
      <c r="Q19" s="123">
        <v>1.5988106381460906E-2</v>
      </c>
      <c r="R19" s="123">
        <v>2.0013217381660713E-2</v>
      </c>
      <c r="S19" s="123">
        <v>2.0363805838923939E-2</v>
      </c>
      <c r="T19" s="123">
        <v>2.12006189562941E-2</v>
      </c>
      <c r="U19" s="123">
        <v>1.9941032944832286E-2</v>
      </c>
      <c r="V19" s="123">
        <v>2.1392542985598721E-2</v>
      </c>
      <c r="W19" s="123">
        <v>1.8214445391065148E-2</v>
      </c>
      <c r="DA19" s="130" t="s">
        <v>3099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3100</v>
      </c>
    </row>
    <row r="21" spans="1:105" ht="12" customHeight="1" x14ac:dyDescent="0.25">
      <c r="A21" s="97" t="s">
        <v>50</v>
      </c>
      <c r="B21" s="99">
        <v>1.31114201195543</v>
      </c>
      <c r="C21" s="99">
        <v>1.2817240951989115</v>
      </c>
      <c r="D21" s="99">
        <v>1.2651903402060685</v>
      </c>
      <c r="E21" s="99">
        <v>1.2575232060117267</v>
      </c>
      <c r="F21" s="99">
        <v>1.2161587552491078</v>
      </c>
      <c r="G21" s="99">
        <v>1.2130350451235963</v>
      </c>
      <c r="H21" s="99">
        <v>1.1669022774542468</v>
      </c>
      <c r="I21" s="99">
        <v>1.1654508343172674</v>
      </c>
      <c r="J21" s="99">
        <v>1.1315782338997717</v>
      </c>
      <c r="K21" s="99">
        <v>1.0828422733116505</v>
      </c>
      <c r="L21" s="99">
        <v>1.0923071512688896</v>
      </c>
      <c r="M21" s="99">
        <v>1.0936218553492507</v>
      </c>
      <c r="N21" s="99">
        <v>1.0882721095808217</v>
      </c>
      <c r="O21" s="99">
        <v>1.0951616691582844</v>
      </c>
      <c r="P21" s="99">
        <v>1.0437399708995416</v>
      </c>
      <c r="Q21" s="99">
        <v>0.97817530675941278</v>
      </c>
      <c r="R21" s="99">
        <v>1.1440304642466523</v>
      </c>
      <c r="S21" s="99">
        <v>1.1164913324975181</v>
      </c>
      <c r="T21" s="99">
        <v>1.1643042773157313</v>
      </c>
      <c r="U21" s="99">
        <v>1.1041955142867905</v>
      </c>
      <c r="V21" s="99">
        <v>1.2147105068160784</v>
      </c>
      <c r="W21" s="99">
        <v>1.0523098276882701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42.640869519527691</v>
      </c>
      <c r="C24" s="118">
        <f t="shared" si="7"/>
        <v>44.279056691090922</v>
      </c>
      <c r="D24" s="118">
        <f t="shared" si="7"/>
        <v>43.199444340484433</v>
      </c>
      <c r="E24" s="118">
        <f t="shared" si="7"/>
        <v>43.526553651452318</v>
      </c>
      <c r="F24" s="118">
        <f t="shared" si="7"/>
        <v>44.285155219540748</v>
      </c>
      <c r="G24" s="118">
        <f t="shared" si="7"/>
        <v>48.855238066945475</v>
      </c>
      <c r="H24" s="118">
        <f t="shared" si="7"/>
        <v>47.205562442744267</v>
      </c>
      <c r="I24" s="118">
        <f t="shared" si="7"/>
        <v>47.064491403680499</v>
      </c>
      <c r="J24" s="118">
        <f t="shared" si="7"/>
        <v>42.658440121697389</v>
      </c>
      <c r="K24" s="118">
        <f t="shared" si="7"/>
        <v>30.443033971725811</v>
      </c>
      <c r="L24" s="118">
        <f t="shared" si="7"/>
        <v>40.025118915565876</v>
      </c>
      <c r="M24" s="118">
        <f t="shared" si="7"/>
        <v>33.873963614132855</v>
      </c>
      <c r="N24" s="118">
        <f t="shared" si="7"/>
        <v>29.567749028903286</v>
      </c>
      <c r="O24" s="118">
        <f t="shared" si="7"/>
        <v>31.93866346832527</v>
      </c>
      <c r="P24" s="118">
        <f t="shared" si="7"/>
        <v>25.818462912833414</v>
      </c>
      <c r="Q24" s="118">
        <f t="shared" si="7"/>
        <v>24.687008133522703</v>
      </c>
      <c r="R24" s="118">
        <f t="shared" ref="R24:V24" si="8">R25+R28+R30+R39</f>
        <v>29.10741222709936</v>
      </c>
      <c r="S24" s="118">
        <f t="shared" si="8"/>
        <v>26.265844786568596</v>
      </c>
      <c r="T24" s="118">
        <f t="shared" si="8"/>
        <v>28.396420485393236</v>
      </c>
      <c r="U24" s="118">
        <f t="shared" si="8"/>
        <v>26.239424950640963</v>
      </c>
      <c r="V24" s="118">
        <f t="shared" si="8"/>
        <v>29.167048309195696</v>
      </c>
      <c r="W24" s="118">
        <f t="shared" ref="W24" si="9">W25+W28+W30+W39</f>
        <v>25.957213741063168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42.123333107785541</v>
      </c>
      <c r="C25" s="123">
        <f t="shared" si="10"/>
        <v>43.771099251920091</v>
      </c>
      <c r="D25" s="123">
        <f t="shared" si="10"/>
        <v>42.694794143667202</v>
      </c>
      <c r="E25" s="123">
        <f t="shared" si="10"/>
        <v>43.028860877367322</v>
      </c>
      <c r="F25" s="123">
        <f t="shared" si="10"/>
        <v>43.79626299103478</v>
      </c>
      <c r="G25" s="123">
        <f t="shared" si="10"/>
        <v>48.374604748616143</v>
      </c>
      <c r="H25" s="123">
        <f t="shared" si="10"/>
        <v>46.738951972866047</v>
      </c>
      <c r="I25" s="123">
        <f t="shared" si="10"/>
        <v>46.597467525567509</v>
      </c>
      <c r="J25" s="123">
        <f t="shared" si="10"/>
        <v>42.202925605217182</v>
      </c>
      <c r="K25" s="123">
        <f t="shared" si="10"/>
        <v>29.999424819742742</v>
      </c>
      <c r="L25" s="123">
        <f t="shared" si="10"/>
        <v>39.570830364341631</v>
      </c>
      <c r="M25" s="123">
        <f t="shared" si="10"/>
        <v>33.397135246890748</v>
      </c>
      <c r="N25" s="123">
        <f t="shared" si="10"/>
        <v>29.139454680431268</v>
      </c>
      <c r="O25" s="123">
        <f t="shared" si="10"/>
        <v>31.458076774871582</v>
      </c>
      <c r="P25" s="123">
        <f t="shared" si="10"/>
        <v>25.369637296622439</v>
      </c>
      <c r="Q25" s="123">
        <f t="shared" si="10"/>
        <v>24.25590550518719</v>
      </c>
      <c r="R25" s="123">
        <f t="shared" ref="R25:V25" si="11">SUM(R26:R27)</f>
        <v>28.52186676429875</v>
      </c>
      <c r="S25" s="123">
        <f t="shared" si="11"/>
        <v>25.652228792394634</v>
      </c>
      <c r="T25" s="123">
        <f t="shared" si="11"/>
        <v>27.757903886324414</v>
      </c>
      <c r="U25" s="123">
        <f t="shared" si="11"/>
        <v>25.637054710636765</v>
      </c>
      <c r="V25" s="123">
        <f t="shared" si="11"/>
        <v>28.512521354656531</v>
      </c>
      <c r="W25" s="123">
        <f t="shared" ref="W25" si="12">SUM(W26:W27)</f>
        <v>25.396724837403017</v>
      </c>
      <c r="DA25" s="130" t="s">
        <v>3104</v>
      </c>
    </row>
    <row r="26" spans="1:105" ht="12" customHeight="1" x14ac:dyDescent="0.25">
      <c r="A26" s="97" t="s">
        <v>74</v>
      </c>
      <c r="B26" s="99">
        <v>42.123333107785541</v>
      </c>
      <c r="C26" s="99">
        <v>43.771099251920091</v>
      </c>
      <c r="D26" s="99">
        <v>42.694794143667202</v>
      </c>
      <c r="E26" s="99">
        <v>43.028860877367322</v>
      </c>
      <c r="F26" s="99">
        <v>43.79626299103478</v>
      </c>
      <c r="G26" s="99">
        <v>48.374604748616143</v>
      </c>
      <c r="H26" s="99">
        <v>46.738951972866047</v>
      </c>
      <c r="I26" s="99">
        <v>46.597467525567509</v>
      </c>
      <c r="J26" s="99">
        <v>42.202925605217182</v>
      </c>
      <c r="K26" s="99">
        <v>29.999424819742742</v>
      </c>
      <c r="L26" s="99">
        <v>39.570830364341631</v>
      </c>
      <c r="M26" s="99">
        <v>33.397135246890748</v>
      </c>
      <c r="N26" s="99">
        <v>29.139454680431268</v>
      </c>
      <c r="O26" s="99">
        <v>31.458076774871582</v>
      </c>
      <c r="P26" s="99">
        <v>25.369637296622439</v>
      </c>
      <c r="Q26" s="99">
        <v>24.25590550518719</v>
      </c>
      <c r="R26" s="99">
        <v>28.52186676429875</v>
      </c>
      <c r="S26" s="99">
        <v>25.652228792394634</v>
      </c>
      <c r="T26" s="99">
        <v>27.757903886324414</v>
      </c>
      <c r="U26" s="99">
        <v>25.637054710636765</v>
      </c>
      <c r="V26" s="99">
        <v>28.512521354656531</v>
      </c>
      <c r="W26" s="99">
        <v>25.396724837403017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0.49813142294732665</v>
      </c>
      <c r="C30" s="123">
        <v>0.48921038264740985</v>
      </c>
      <c r="D30" s="123">
        <v>0.48622429474353213</v>
      </c>
      <c r="E30" s="123">
        <v>0.47948537350780224</v>
      </c>
      <c r="F30" s="123">
        <v>0.47123099176366068</v>
      </c>
      <c r="G30" s="123">
        <v>0.46307654052189906</v>
      </c>
      <c r="H30" s="123">
        <v>0.44960270244086242</v>
      </c>
      <c r="I30" s="123">
        <v>0.45029404164350495</v>
      </c>
      <c r="J30" s="123">
        <v>0.43961742986518071</v>
      </c>
      <c r="K30" s="123">
        <v>0.4286852512856773</v>
      </c>
      <c r="L30" s="123">
        <v>0.43888116215899309</v>
      </c>
      <c r="M30" s="123">
        <v>0.46045012230864335</v>
      </c>
      <c r="N30" s="123">
        <v>0.4114317344214149</v>
      </c>
      <c r="O30" s="123">
        <v>0.46311780271443631</v>
      </c>
      <c r="P30" s="123">
        <v>0.43212230798351736</v>
      </c>
      <c r="Q30" s="123">
        <v>0.41484361637321893</v>
      </c>
      <c r="R30" s="123">
        <v>0.56496688138396267</v>
      </c>
      <c r="S30" s="123">
        <v>0.59292964695742079</v>
      </c>
      <c r="T30" s="123">
        <v>0.61729081670206587</v>
      </c>
      <c r="U30" s="123">
        <v>0.58265759979844256</v>
      </c>
      <c r="V30" s="123">
        <v>0.63362335045303231</v>
      </c>
      <c r="W30" s="123">
        <v>0.54325764507040464</v>
      </c>
      <c r="DA30" s="130" t="s">
        <v>3109</v>
      </c>
    </row>
    <row r="31" spans="1:105" ht="12" customHeight="1" x14ac:dyDescent="0.25">
      <c r="A31" s="97" t="s">
        <v>141</v>
      </c>
      <c r="B31" s="99">
        <v>7.479417254866811</v>
      </c>
      <c r="C31" s="99">
        <v>7.216911232663163</v>
      </c>
      <c r="D31" s="99">
        <v>6.9920970504621298</v>
      </c>
      <c r="E31" s="99">
        <v>6.7397146414073354</v>
      </c>
      <c r="F31" s="99">
        <v>6.5701360703287621</v>
      </c>
      <c r="G31" s="99">
        <v>6.3777786769359137</v>
      </c>
      <c r="H31" s="99">
        <v>6.2404639203136272</v>
      </c>
      <c r="I31" s="99">
        <v>6.2676141477266842</v>
      </c>
      <c r="J31" s="99">
        <v>6.2400464005451202</v>
      </c>
      <c r="K31" s="99">
        <v>6.2653082609831445</v>
      </c>
      <c r="L31" s="99">
        <v>6.252454310053321</v>
      </c>
      <c r="M31" s="99">
        <v>6.6066601730392751</v>
      </c>
      <c r="N31" s="99">
        <v>6.0664504384470543</v>
      </c>
      <c r="O31" s="99">
        <v>6.5761891184449759</v>
      </c>
      <c r="P31" s="99">
        <v>5.9595520269467217</v>
      </c>
      <c r="Q31" s="99">
        <v>5.2832734433703097</v>
      </c>
      <c r="R31" s="99">
        <v>6.08193489854456</v>
      </c>
      <c r="S31" s="99">
        <v>5.9228582800339344</v>
      </c>
      <c r="T31" s="99">
        <v>5.9201631496876104</v>
      </c>
      <c r="U31" s="99">
        <v>5.5842386004707301</v>
      </c>
      <c r="V31" s="99">
        <v>6.0945591792427622</v>
      </c>
      <c r="W31" s="99">
        <v>5.386838677706149</v>
      </c>
      <c r="DA31" s="63" t="s">
        <v>3110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4.6358940930616264</v>
      </c>
      <c r="L32" s="99">
        <v>4.6952327880315368</v>
      </c>
      <c r="M32" s="99">
        <v>5.0060316004236398</v>
      </c>
      <c r="N32" s="99">
        <v>4.6807858931537707</v>
      </c>
      <c r="O32" s="99">
        <v>5.0772707958215886</v>
      </c>
      <c r="P32" s="99">
        <v>4.6356278689222901</v>
      </c>
      <c r="Q32" s="99">
        <v>4.1566686244898348</v>
      </c>
      <c r="R32" s="99">
        <v>4.5539790569852201</v>
      </c>
      <c r="S32" s="99">
        <v>4.4454346123202448</v>
      </c>
      <c r="T32" s="99">
        <v>4.4533251900078099</v>
      </c>
      <c r="U32" s="99">
        <v>4.2487821263370007</v>
      </c>
      <c r="V32" s="99">
        <v>4.7702476302279475</v>
      </c>
      <c r="W32" s="99">
        <v>4.2524480483371532</v>
      </c>
      <c r="DA32" s="63" t="s">
        <v>3111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4.6358940930616264</v>
      </c>
      <c r="L33" s="102">
        <v>4.6952327880315368</v>
      </c>
      <c r="M33" s="102">
        <v>5.0060316004236398</v>
      </c>
      <c r="N33" s="102">
        <v>4.6807858931537707</v>
      </c>
      <c r="O33" s="102">
        <v>5.0772707958215886</v>
      </c>
      <c r="P33" s="102">
        <v>4.6356278689222901</v>
      </c>
      <c r="Q33" s="102">
        <v>4.1566686244898348</v>
      </c>
      <c r="R33" s="102">
        <v>4.5539790569852201</v>
      </c>
      <c r="S33" s="102">
        <v>4.4454346123202448</v>
      </c>
      <c r="T33" s="102">
        <v>4.4533251900078099</v>
      </c>
      <c r="U33" s="102">
        <v>4.2487821263370007</v>
      </c>
      <c r="V33" s="102">
        <v>4.7702476302279475</v>
      </c>
      <c r="W33" s="102">
        <v>4.2524480483371532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1.9404988794827334E-2</v>
      </c>
      <c r="C39" s="123">
        <v>1.8747056523420985E-2</v>
      </c>
      <c r="D39" s="123">
        <v>1.8425902073704693E-2</v>
      </c>
      <c r="E39" s="123">
        <v>1.8207400577193913E-2</v>
      </c>
      <c r="F39" s="123">
        <v>1.766123674230851E-2</v>
      </c>
      <c r="G39" s="123">
        <v>1.7556777807435264E-2</v>
      </c>
      <c r="H39" s="123">
        <v>1.7007767437357144E-2</v>
      </c>
      <c r="I39" s="123">
        <v>1.6729836469485625E-2</v>
      </c>
      <c r="J39" s="123">
        <v>1.5897086615027162E-2</v>
      </c>
      <c r="K39" s="123">
        <v>1.4923900697391785E-2</v>
      </c>
      <c r="L39" s="123">
        <v>1.540738906525182E-2</v>
      </c>
      <c r="M39" s="123">
        <v>1.6378244933460458E-2</v>
      </c>
      <c r="N39" s="123">
        <v>1.6862614050603211E-2</v>
      </c>
      <c r="O39" s="123">
        <v>1.7468890739252351E-2</v>
      </c>
      <c r="P39" s="123">
        <v>1.6703308227458361E-2</v>
      </c>
      <c r="Q39" s="123">
        <v>1.6259011962293117E-2</v>
      </c>
      <c r="R39" s="123">
        <v>2.0578581416647597E-2</v>
      </c>
      <c r="S39" s="123">
        <v>2.0686347216541438E-2</v>
      </c>
      <c r="T39" s="123">
        <v>2.1225782366753917E-2</v>
      </c>
      <c r="U39" s="123">
        <v>1.9712640205757075E-2</v>
      </c>
      <c r="V39" s="123">
        <v>2.0903604086132413E-2</v>
      </c>
      <c r="W39" s="123">
        <v>1.7231258589746667E-2</v>
      </c>
      <c r="DA39" s="130" t="s">
        <v>3118</v>
      </c>
    </row>
    <row r="40" spans="1:105" ht="12" customHeight="1" x14ac:dyDescent="0.25">
      <c r="A40" s="97" t="s">
        <v>50</v>
      </c>
      <c r="B40" s="99">
        <v>1.31114201195543</v>
      </c>
      <c r="C40" s="99">
        <v>1.2816973455210556</v>
      </c>
      <c r="D40" s="99">
        <v>1.2655265872097634</v>
      </c>
      <c r="E40" s="99">
        <v>1.2579522906980942</v>
      </c>
      <c r="F40" s="99">
        <v>1.2165180285625343</v>
      </c>
      <c r="G40" s="99">
        <v>1.2131834365959648</v>
      </c>
      <c r="H40" s="99">
        <v>1.1670255614879721</v>
      </c>
      <c r="I40" s="99">
        <v>1.1658197407291235</v>
      </c>
      <c r="J40" s="99">
        <v>1.1322957268494707</v>
      </c>
      <c r="K40" s="99">
        <v>1.0836473894848444</v>
      </c>
      <c r="L40" s="99">
        <v>1.0927705120924109</v>
      </c>
      <c r="M40" s="99">
        <v>1.0938208083889223</v>
      </c>
      <c r="N40" s="99">
        <v>1.0880449343133192</v>
      </c>
      <c r="O40" s="99">
        <v>1.0947776513160539</v>
      </c>
      <c r="P40" s="99">
        <v>1.043498320195585</v>
      </c>
      <c r="Q40" s="99">
        <v>0.97808227635267786</v>
      </c>
      <c r="R40" s="99">
        <v>1.1434565115787403</v>
      </c>
      <c r="S40" s="99">
        <v>1.1152754492937285</v>
      </c>
      <c r="T40" s="99">
        <v>1.1626610928558869</v>
      </c>
      <c r="U40" s="99">
        <v>1.1037511532695683</v>
      </c>
      <c r="V40" s="99">
        <v>1.2159395788229366</v>
      </c>
      <c r="W40" s="99">
        <v>1.0554145886219835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59.110729103431787</v>
      </c>
      <c r="C43" s="118">
        <f t="shared" si="14"/>
        <v>62.221062261513616</v>
      </c>
      <c r="D43" s="118">
        <f t="shared" si="14"/>
        <v>59.724589467631212</v>
      </c>
      <c r="E43" s="118">
        <f t="shared" si="14"/>
        <v>61.063041728850273</v>
      </c>
      <c r="F43" s="118">
        <f t="shared" si="14"/>
        <v>61.132205505834264</v>
      </c>
      <c r="G43" s="118">
        <f t="shared" si="14"/>
        <v>63.314328332029589</v>
      </c>
      <c r="H43" s="118">
        <f t="shared" si="14"/>
        <v>60.568497247665874</v>
      </c>
      <c r="I43" s="118">
        <f t="shared" si="14"/>
        <v>57.677531157084736</v>
      </c>
      <c r="J43" s="118">
        <f t="shared" si="14"/>
        <v>60.223221376147251</v>
      </c>
      <c r="K43" s="118">
        <f t="shared" si="14"/>
        <v>55.36849317449272</v>
      </c>
      <c r="L43" s="118">
        <f t="shared" si="14"/>
        <v>56.937459248752596</v>
      </c>
      <c r="M43" s="118">
        <f t="shared" si="14"/>
        <v>51.045112719873252</v>
      </c>
      <c r="N43" s="118">
        <f t="shared" si="14"/>
        <v>46.512507440259263</v>
      </c>
      <c r="O43" s="118">
        <f t="shared" si="14"/>
        <v>44.45618415975764</v>
      </c>
      <c r="P43" s="118">
        <f t="shared" si="14"/>
        <v>39.071164788861871</v>
      </c>
      <c r="Q43" s="118">
        <f t="shared" si="14"/>
        <v>42.048594285236668</v>
      </c>
      <c r="R43" s="118">
        <f t="shared" ref="R43:V43" si="15">R44+R47+R49+R58</f>
        <v>42.969008526197307</v>
      </c>
      <c r="S43" s="118">
        <f t="shared" si="15"/>
        <v>40.018951450922899</v>
      </c>
      <c r="T43" s="118">
        <f t="shared" si="15"/>
        <v>40.405702432497407</v>
      </c>
      <c r="U43" s="118">
        <f t="shared" si="15"/>
        <v>38.559042853679614</v>
      </c>
      <c r="V43" s="118">
        <f t="shared" si="15"/>
        <v>41.794731512994318</v>
      </c>
      <c r="W43" s="118">
        <f t="shared" ref="W43" si="16">W44+W47+W49+W58</f>
        <v>37.756710108372246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50.692688060171719</v>
      </c>
      <c r="C44" s="123">
        <f t="shared" si="17"/>
        <v>53.937199859318909</v>
      </c>
      <c r="D44" s="123">
        <f t="shared" si="17"/>
        <v>51.561307825463942</v>
      </c>
      <c r="E44" s="123">
        <f t="shared" si="17"/>
        <v>53.378852807217839</v>
      </c>
      <c r="F44" s="123">
        <f t="shared" si="17"/>
        <v>53.50622326594123</v>
      </c>
      <c r="G44" s="123">
        <f t="shared" si="17"/>
        <v>55.958798141436361</v>
      </c>
      <c r="H44" s="123">
        <f t="shared" si="17"/>
        <v>53.631350990600097</v>
      </c>
      <c r="I44" s="123">
        <f t="shared" si="17"/>
        <v>50.629113651730613</v>
      </c>
      <c r="J44" s="123">
        <f t="shared" si="17"/>
        <v>52.988891585166719</v>
      </c>
      <c r="K44" s="123">
        <f t="shared" si="17"/>
        <v>48.018904193945815</v>
      </c>
      <c r="L44" s="123">
        <f t="shared" si="17"/>
        <v>49.695348156641309</v>
      </c>
      <c r="M44" s="123">
        <f t="shared" si="17"/>
        <v>43.197768207157068</v>
      </c>
      <c r="N44" s="123">
        <f t="shared" si="17"/>
        <v>38.308456460732891</v>
      </c>
      <c r="O44" s="123">
        <f t="shared" si="17"/>
        <v>36.523089824992631</v>
      </c>
      <c r="P44" s="123">
        <f t="shared" si="17"/>
        <v>31.452744543991827</v>
      </c>
      <c r="Q44" s="123">
        <f t="shared" si="17"/>
        <v>34.248091394186559</v>
      </c>
      <c r="R44" s="123">
        <f t="shared" ref="R44:V44" si="18">SUM(R45:R46)</f>
        <v>34.979345038833287</v>
      </c>
      <c r="S44" s="123">
        <f t="shared" si="18"/>
        <v>32.077296110944786</v>
      </c>
      <c r="T44" s="123">
        <f t="shared" si="18"/>
        <v>32.753000961009739</v>
      </c>
      <c r="U44" s="123">
        <f t="shared" si="18"/>
        <v>31.114820199740006</v>
      </c>
      <c r="V44" s="123">
        <f t="shared" si="18"/>
        <v>33.897082711421163</v>
      </c>
      <c r="W44" s="123">
        <f t="shared" ref="W44" si="19">SUM(W45:W46)</f>
        <v>30.652597695703896</v>
      </c>
      <c r="DA44" s="130" t="s">
        <v>3122</v>
      </c>
    </row>
    <row r="45" spans="1:105" ht="12" customHeight="1" x14ac:dyDescent="0.25">
      <c r="A45" s="97" t="s">
        <v>216</v>
      </c>
      <c r="B45" s="99">
        <v>50.692688060171719</v>
      </c>
      <c r="C45" s="99">
        <v>53.937199859318909</v>
      </c>
      <c r="D45" s="99">
        <v>51.561307825463942</v>
      </c>
      <c r="E45" s="99">
        <v>53.378852807217839</v>
      </c>
      <c r="F45" s="99">
        <v>53.50622326594123</v>
      </c>
      <c r="G45" s="99">
        <v>55.958798141436361</v>
      </c>
      <c r="H45" s="99">
        <v>53.631350990600097</v>
      </c>
      <c r="I45" s="99">
        <v>50.629113651730613</v>
      </c>
      <c r="J45" s="99">
        <v>52.988891585166719</v>
      </c>
      <c r="K45" s="99">
        <v>48.018904193945815</v>
      </c>
      <c r="L45" s="99">
        <v>49.695348156641309</v>
      </c>
      <c r="M45" s="99">
        <v>43.197768207157068</v>
      </c>
      <c r="N45" s="99">
        <v>38.308456460732891</v>
      </c>
      <c r="O45" s="99">
        <v>36.523089824992631</v>
      </c>
      <c r="P45" s="99">
        <v>31.452744543991827</v>
      </c>
      <c r="Q45" s="99">
        <v>34.248091394186559</v>
      </c>
      <c r="R45" s="99">
        <v>34.979345038833287</v>
      </c>
      <c r="S45" s="99">
        <v>32.077296110944786</v>
      </c>
      <c r="T45" s="99">
        <v>32.753000961009739</v>
      </c>
      <c r="U45" s="99">
        <v>31.114820199740006</v>
      </c>
      <c r="V45" s="99">
        <v>33.897082711421163</v>
      </c>
      <c r="W45" s="99">
        <v>30.652597695703896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8.3986417448812531</v>
      </c>
      <c r="C49" s="123">
        <v>8.2652885425671574</v>
      </c>
      <c r="D49" s="123">
        <v>8.1451787336696988</v>
      </c>
      <c r="E49" s="123">
        <v>7.6662638676170278</v>
      </c>
      <c r="F49" s="123">
        <v>7.6085050892556927</v>
      </c>
      <c r="G49" s="123">
        <v>7.3380802458003016</v>
      </c>
      <c r="H49" s="123">
        <v>6.9201883568060332</v>
      </c>
      <c r="I49" s="123">
        <v>7.0317712423589951</v>
      </c>
      <c r="J49" s="123">
        <v>7.2185413946455812</v>
      </c>
      <c r="K49" s="123">
        <v>7.3348855994688389</v>
      </c>
      <c r="L49" s="123">
        <v>7.2269749485321997</v>
      </c>
      <c r="M49" s="123">
        <v>7.8317726834449424</v>
      </c>
      <c r="N49" s="123">
        <v>8.1881958371413361</v>
      </c>
      <c r="O49" s="123">
        <v>7.9167652644879718</v>
      </c>
      <c r="P49" s="123">
        <v>7.6025233824064715</v>
      </c>
      <c r="Q49" s="123">
        <v>7.7847639699866606</v>
      </c>
      <c r="R49" s="123">
        <v>7.9687598632666194</v>
      </c>
      <c r="S49" s="123">
        <v>7.9199471505098629</v>
      </c>
      <c r="T49" s="123">
        <v>7.6303981916499026</v>
      </c>
      <c r="U49" s="123">
        <v>7.4233692390481893</v>
      </c>
      <c r="V49" s="123">
        <v>7.8755258785019038</v>
      </c>
      <c r="W49" s="123">
        <v>7.085320507141577</v>
      </c>
      <c r="DA49" s="130" t="s">
        <v>3127</v>
      </c>
    </row>
    <row r="50" spans="1:105" ht="12" customHeight="1" x14ac:dyDescent="0.25">
      <c r="A50" s="97" t="s">
        <v>138</v>
      </c>
      <c r="B50" s="99">
        <v>9.6873728732690427</v>
      </c>
      <c r="C50" s="99">
        <v>9.5019566590726612</v>
      </c>
      <c r="D50" s="99">
        <v>9.3449662648422507</v>
      </c>
      <c r="E50" s="99">
        <v>8.7805635638057282</v>
      </c>
      <c r="F50" s="99">
        <v>8.7204137747060901</v>
      </c>
      <c r="G50" s="99">
        <v>8.3880153569340798</v>
      </c>
      <c r="H50" s="99">
        <v>7.9249414323405718</v>
      </c>
      <c r="I50" s="99">
        <v>8.047122063600904</v>
      </c>
      <c r="J50" s="99">
        <v>8.250416207944701</v>
      </c>
      <c r="K50" s="99">
        <v>8.3432086434961334</v>
      </c>
      <c r="L50" s="99">
        <v>8.1254817906153676</v>
      </c>
      <c r="M50" s="99">
        <v>8.6008462818945137</v>
      </c>
      <c r="N50" s="99">
        <v>8.6937054996534577</v>
      </c>
      <c r="O50" s="99">
        <v>8.2247692262783989</v>
      </c>
      <c r="P50" s="99">
        <v>7.824372048205972</v>
      </c>
      <c r="Q50" s="99">
        <v>8.0026872554223356</v>
      </c>
      <c r="R50" s="99">
        <v>8.1946085952096634</v>
      </c>
      <c r="S50" s="99">
        <v>8.1431018110694851</v>
      </c>
      <c r="T50" s="99">
        <v>7.8379662734893794</v>
      </c>
      <c r="U50" s="99">
        <v>7.6202104084586617</v>
      </c>
      <c r="V50" s="99">
        <v>8.0643940498637043</v>
      </c>
      <c r="W50" s="99">
        <v>7.2458991240586057</v>
      </c>
      <c r="DA50" s="63" t="s">
        <v>3128</v>
      </c>
    </row>
    <row r="51" spans="1:105" ht="12" customHeight="1" x14ac:dyDescent="0.25">
      <c r="A51" s="97" t="s">
        <v>137</v>
      </c>
      <c r="B51" s="99">
        <v>7.5584567297652736</v>
      </c>
      <c r="C51" s="99">
        <v>7.4158139641935588</v>
      </c>
      <c r="D51" s="99">
        <v>7.1855554888412652</v>
      </c>
      <c r="E51" s="99">
        <v>6.7295038415557347</v>
      </c>
      <c r="F51" s="99">
        <v>6.6753383104662358</v>
      </c>
      <c r="G51" s="99">
        <v>6.3720477354455731</v>
      </c>
      <c r="H51" s="99">
        <v>6.0661795311608877</v>
      </c>
      <c r="I51" s="99">
        <v>6.1006441118879513</v>
      </c>
      <c r="J51" s="99">
        <v>6.1937083500675998</v>
      </c>
      <c r="K51" s="99">
        <v>6.2613473054069146</v>
      </c>
      <c r="L51" s="99">
        <v>6.1246738134490259</v>
      </c>
      <c r="M51" s="99">
        <v>6.5312794841262836</v>
      </c>
      <c r="N51" s="99">
        <v>6.6329007409388829</v>
      </c>
      <c r="O51" s="99">
        <v>6.3246942474449996</v>
      </c>
      <c r="P51" s="99">
        <v>6.029315178273249</v>
      </c>
      <c r="Q51" s="99">
        <v>6.0997927805302483</v>
      </c>
      <c r="R51" s="99">
        <v>6.2408040479561784</v>
      </c>
      <c r="S51" s="99">
        <v>6.2586615733924091</v>
      </c>
      <c r="T51" s="99">
        <v>6.0718835187498197</v>
      </c>
      <c r="U51" s="99">
        <v>5.9268652793218211</v>
      </c>
      <c r="V51" s="99">
        <v>6.3414261084812793</v>
      </c>
      <c r="W51" s="99">
        <v>5.7930013967466403</v>
      </c>
      <c r="DA51" s="63" t="s">
        <v>3129</v>
      </c>
    </row>
    <row r="52" spans="1:105" ht="12" customHeight="1" x14ac:dyDescent="0.25">
      <c r="A52" s="100" t="s">
        <v>216</v>
      </c>
      <c r="B52" s="102">
        <v>7.5584567297652736</v>
      </c>
      <c r="C52" s="102">
        <v>7.4158139641935588</v>
      </c>
      <c r="D52" s="102">
        <v>7.1855554888412652</v>
      </c>
      <c r="E52" s="102">
        <v>6.7295038415557347</v>
      </c>
      <c r="F52" s="102">
        <v>6.6753383104662358</v>
      </c>
      <c r="G52" s="102">
        <v>6.3720477354455731</v>
      </c>
      <c r="H52" s="102">
        <v>6.0661795311608877</v>
      </c>
      <c r="I52" s="102">
        <v>6.1006441118879513</v>
      </c>
      <c r="J52" s="102">
        <v>6.1937083500675998</v>
      </c>
      <c r="K52" s="102">
        <v>6.2613473054069146</v>
      </c>
      <c r="L52" s="102">
        <v>6.1246738134490259</v>
      </c>
      <c r="M52" s="102">
        <v>6.5312794841262836</v>
      </c>
      <c r="N52" s="102">
        <v>6.6329007409388829</v>
      </c>
      <c r="O52" s="102">
        <v>6.3246942474449996</v>
      </c>
      <c r="P52" s="102">
        <v>6.029315178273249</v>
      </c>
      <c r="Q52" s="102">
        <v>6.0997927805302483</v>
      </c>
      <c r="R52" s="102">
        <v>6.2408040479561784</v>
      </c>
      <c r="S52" s="102">
        <v>6.2586615733924091</v>
      </c>
      <c r="T52" s="102">
        <v>6.0718835187498197</v>
      </c>
      <c r="U52" s="102">
        <v>5.9268652793218211</v>
      </c>
      <c r="V52" s="102">
        <v>6.3414261084812793</v>
      </c>
      <c r="W52" s="102">
        <v>5.7930013967466403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1.9399298378817636E-2</v>
      </c>
      <c r="C58" s="123">
        <v>1.8573859627550048E-2</v>
      </c>
      <c r="D58" s="123">
        <v>1.8102908497571867E-2</v>
      </c>
      <c r="E58" s="123">
        <v>1.7925054015409853E-2</v>
      </c>
      <c r="F58" s="123">
        <v>1.7477150637337541E-2</v>
      </c>
      <c r="G58" s="123">
        <v>1.7449944792928732E-2</v>
      </c>
      <c r="H58" s="123">
        <v>1.6957900259736817E-2</v>
      </c>
      <c r="I58" s="123">
        <v>1.6646262995132978E-2</v>
      </c>
      <c r="J58" s="123">
        <v>1.5788396334946539E-2</v>
      </c>
      <c r="K58" s="123">
        <v>1.4703381078061678E-2</v>
      </c>
      <c r="L58" s="123">
        <v>1.5136143579086941E-2</v>
      </c>
      <c r="M58" s="123">
        <v>1.5571829271243637E-2</v>
      </c>
      <c r="N58" s="123">
        <v>1.5855142385035669E-2</v>
      </c>
      <c r="O58" s="123">
        <v>1.6329070277039354E-2</v>
      </c>
      <c r="P58" s="123">
        <v>1.5896862463571925E-2</v>
      </c>
      <c r="Q58" s="123">
        <v>1.5738921063445994E-2</v>
      </c>
      <c r="R58" s="123">
        <v>2.0903624097396573E-2</v>
      </c>
      <c r="S58" s="123">
        <v>2.1708189468249983E-2</v>
      </c>
      <c r="T58" s="123">
        <v>2.2303279837764759E-2</v>
      </c>
      <c r="U58" s="123">
        <v>2.0853414891423189E-2</v>
      </c>
      <c r="V58" s="123">
        <v>2.2122923071250487E-2</v>
      </c>
      <c r="W58" s="123">
        <v>1.879190552677858E-2</v>
      </c>
      <c r="DA58" s="130" t="s">
        <v>3136</v>
      </c>
    </row>
    <row r="59" spans="1:105" ht="12" customHeight="1" x14ac:dyDescent="0.25">
      <c r="A59" s="97" t="s">
        <v>50</v>
      </c>
      <c r="B59" s="99">
        <v>1.31114201195543</v>
      </c>
      <c r="C59" s="99">
        <v>1.2805549930598124</v>
      </c>
      <c r="D59" s="99">
        <v>1.2632347702305402</v>
      </c>
      <c r="E59" s="99">
        <v>1.25508608851409</v>
      </c>
      <c r="F59" s="99">
        <v>1.2142168710034216</v>
      </c>
      <c r="G59" s="99">
        <v>1.2117125295328102</v>
      </c>
      <c r="H59" s="99">
        <v>1.1668099631949009</v>
      </c>
      <c r="I59" s="99">
        <v>1.1656888341398077</v>
      </c>
      <c r="J59" s="99">
        <v>1.1315571091991008</v>
      </c>
      <c r="K59" s="99">
        <v>1.0826335194949634</v>
      </c>
      <c r="L59" s="99">
        <v>1.0920716083480346</v>
      </c>
      <c r="M59" s="99">
        <v>1.0938531822742441</v>
      </c>
      <c r="N59" s="99">
        <v>1.0887952143911299</v>
      </c>
      <c r="O59" s="99">
        <v>1.0956935270195873</v>
      </c>
      <c r="P59" s="99">
        <v>1.0440946673960387</v>
      </c>
      <c r="Q59" s="99">
        <v>0.97831805802170912</v>
      </c>
      <c r="R59" s="99">
        <v>1.1434142817020081</v>
      </c>
      <c r="S59" s="99">
        <v>1.1146312123763704</v>
      </c>
      <c r="T59" s="99">
        <v>1.1618169045440301</v>
      </c>
      <c r="U59" s="99">
        <v>1.1028659544186912</v>
      </c>
      <c r="V59" s="99">
        <v>1.2144572032551693</v>
      </c>
      <c r="W59" s="99">
        <v>1.0541684453075657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41.361827514758822</v>
      </c>
      <c r="C62" s="118">
        <f t="shared" si="21"/>
        <v>43.783407941023889</v>
      </c>
      <c r="D62" s="118">
        <f t="shared" si="21"/>
        <v>40.198319158188909</v>
      </c>
      <c r="E62" s="118">
        <f t="shared" si="21"/>
        <v>42.135859805480727</v>
      </c>
      <c r="F62" s="118">
        <f t="shared" si="21"/>
        <v>43.806507441027442</v>
      </c>
      <c r="G62" s="118">
        <f t="shared" si="21"/>
        <v>42.372173530672434</v>
      </c>
      <c r="H62" s="118">
        <f t="shared" si="21"/>
        <v>42.300818151281433</v>
      </c>
      <c r="I62" s="118">
        <f t="shared" si="21"/>
        <v>38.507853907524513</v>
      </c>
      <c r="J62" s="118">
        <f t="shared" si="21"/>
        <v>41.377888973436669</v>
      </c>
      <c r="K62" s="118">
        <f t="shared" si="21"/>
        <v>37.952601586323532</v>
      </c>
      <c r="L62" s="118">
        <f t="shared" si="21"/>
        <v>40.335315173631713</v>
      </c>
      <c r="M62" s="118">
        <f t="shared" si="21"/>
        <v>31.531112113102171</v>
      </c>
      <c r="N62" s="118">
        <f t="shared" si="21"/>
        <v>31.421033224319082</v>
      </c>
      <c r="O62" s="118">
        <f t="shared" si="21"/>
        <v>30.669731870330995</v>
      </c>
      <c r="P62" s="118">
        <f t="shared" si="21"/>
        <v>26.686598502673551</v>
      </c>
      <c r="Q62" s="118">
        <f t="shared" si="21"/>
        <v>27.701000437199433</v>
      </c>
      <c r="R62" s="118">
        <f t="shared" ref="R62:V62" si="22">R63+R66+R68+R77</f>
        <v>27.965257397730383</v>
      </c>
      <c r="S62" s="118">
        <f t="shared" si="22"/>
        <v>26.903351889902289</v>
      </c>
      <c r="T62" s="118">
        <f t="shared" si="22"/>
        <v>28.585048904368609</v>
      </c>
      <c r="U62" s="118">
        <f t="shared" si="22"/>
        <v>27.576659213393182</v>
      </c>
      <c r="V62" s="118">
        <f t="shared" si="22"/>
        <v>27.753915556570856</v>
      </c>
      <c r="W62" s="118">
        <f t="shared" ref="W62" si="23">W63+W66+W68+W77</f>
        <v>27.636100650513725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33.767714675786884</v>
      </c>
      <c r="C63" s="123">
        <f t="shared" si="24"/>
        <v>36.264904896558519</v>
      </c>
      <c r="D63" s="123">
        <f t="shared" si="24"/>
        <v>33.127522878489586</v>
      </c>
      <c r="E63" s="123">
        <f t="shared" si="24"/>
        <v>35.252926436357036</v>
      </c>
      <c r="F63" s="123">
        <f t="shared" si="24"/>
        <v>36.715343216476001</v>
      </c>
      <c r="G63" s="123">
        <f t="shared" si="24"/>
        <v>35.976167108270531</v>
      </c>
      <c r="H63" s="123">
        <f t="shared" si="24"/>
        <v>36.006920727507747</v>
      </c>
      <c r="I63" s="123">
        <f t="shared" si="24"/>
        <v>32.435108623054489</v>
      </c>
      <c r="J63" s="123">
        <f t="shared" si="24"/>
        <v>35.023219157868901</v>
      </c>
      <c r="K63" s="123">
        <f t="shared" si="24"/>
        <v>31.58012304067643</v>
      </c>
      <c r="L63" s="123">
        <f t="shared" si="24"/>
        <v>33.841204654444105</v>
      </c>
      <c r="M63" s="123">
        <f t="shared" si="24"/>
        <v>25.578192348031653</v>
      </c>
      <c r="N63" s="123">
        <f t="shared" si="24"/>
        <v>25.054366431348999</v>
      </c>
      <c r="O63" s="123">
        <f t="shared" si="24"/>
        <v>24.468798223596842</v>
      </c>
      <c r="P63" s="123">
        <f t="shared" si="24"/>
        <v>20.78794384942633</v>
      </c>
      <c r="Q63" s="123">
        <f t="shared" si="24"/>
        <v>21.86459667226806</v>
      </c>
      <c r="R63" s="123">
        <f t="shared" ref="R63:V63" si="25">SUM(R64:R65)</f>
        <v>22.075002986829926</v>
      </c>
      <c r="S63" s="123">
        <f t="shared" si="25"/>
        <v>20.876193172924221</v>
      </c>
      <c r="T63" s="123">
        <f t="shared" si="25"/>
        <v>22.471007885579954</v>
      </c>
      <c r="U63" s="123">
        <f t="shared" si="25"/>
        <v>21.569119700740668</v>
      </c>
      <c r="V63" s="123">
        <f t="shared" si="25"/>
        <v>21.813427386963735</v>
      </c>
      <c r="W63" s="123">
        <f t="shared" ref="W63" si="26">SUM(W64:W65)</f>
        <v>21.746753096116446</v>
      </c>
      <c r="DA63" s="130" t="s">
        <v>3140</v>
      </c>
    </row>
    <row r="64" spans="1:105" ht="12" customHeight="1" x14ac:dyDescent="0.25">
      <c r="A64" s="97" t="s">
        <v>217</v>
      </c>
      <c r="B64" s="99">
        <v>33.767714675786884</v>
      </c>
      <c r="C64" s="99">
        <v>36.264904896558519</v>
      </c>
      <c r="D64" s="99">
        <v>33.127522878489586</v>
      </c>
      <c r="E64" s="99">
        <v>35.252926436357036</v>
      </c>
      <c r="F64" s="99">
        <v>36.715343216476001</v>
      </c>
      <c r="G64" s="99">
        <v>35.976167108270531</v>
      </c>
      <c r="H64" s="99">
        <v>36.006920727507747</v>
      </c>
      <c r="I64" s="99">
        <v>32.435108623054489</v>
      </c>
      <c r="J64" s="99">
        <v>35.023219157868901</v>
      </c>
      <c r="K64" s="99">
        <v>31.58012304067643</v>
      </c>
      <c r="L64" s="99">
        <v>33.841204654444105</v>
      </c>
      <c r="M64" s="99">
        <v>25.578192348031653</v>
      </c>
      <c r="N64" s="99">
        <v>25.054366431348999</v>
      </c>
      <c r="O64" s="99">
        <v>24.468798223596842</v>
      </c>
      <c r="P64" s="99">
        <v>20.78794384942633</v>
      </c>
      <c r="Q64" s="99">
        <v>21.86459667226806</v>
      </c>
      <c r="R64" s="99">
        <v>22.075002986829926</v>
      </c>
      <c r="S64" s="99">
        <v>20.876193172924221</v>
      </c>
      <c r="T64" s="99">
        <v>22.471007885579954</v>
      </c>
      <c r="U64" s="99">
        <v>21.569119700740668</v>
      </c>
      <c r="V64" s="99">
        <v>21.813427386963735</v>
      </c>
      <c r="W64" s="99">
        <v>21.746753096116446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6.7761055091512326</v>
      </c>
      <c r="C68" s="123">
        <v>6.6959265113533499</v>
      </c>
      <c r="D68" s="123">
        <v>6.2920264928941778</v>
      </c>
      <c r="E68" s="123">
        <v>6.0802936262659451</v>
      </c>
      <c r="F68" s="123">
        <v>6.2715959765772356</v>
      </c>
      <c r="G68" s="123">
        <v>5.6432905373525024</v>
      </c>
      <c r="H68" s="123">
        <v>5.5455205771064717</v>
      </c>
      <c r="I68" s="123">
        <v>5.3460458533570065</v>
      </c>
      <c r="J68" s="123">
        <v>5.6345251787681372</v>
      </c>
      <c r="K68" s="123">
        <v>5.6694580850243286</v>
      </c>
      <c r="L68" s="123">
        <v>5.7731593970678761</v>
      </c>
      <c r="M68" s="123">
        <v>5.2436620327072889</v>
      </c>
      <c r="N68" s="123">
        <v>5.6996333086828441</v>
      </c>
      <c r="O68" s="123">
        <v>5.5488096945553744</v>
      </c>
      <c r="P68" s="123">
        <v>5.2537233687332119</v>
      </c>
      <c r="Q68" s="123">
        <v>5.1855394246200053</v>
      </c>
      <c r="R68" s="123">
        <v>5.233180877260148</v>
      </c>
      <c r="S68" s="123">
        <v>5.3517683573534232</v>
      </c>
      <c r="T68" s="123">
        <v>5.4312242961413917</v>
      </c>
      <c r="U68" s="123">
        <v>5.3331114534695265</v>
      </c>
      <c r="V68" s="123">
        <v>5.2617246160166493</v>
      </c>
      <c r="W68" s="123">
        <v>5.2134656488567375</v>
      </c>
      <c r="DA68" s="130" t="s">
        <v>3145</v>
      </c>
    </row>
    <row r="69" spans="1:105" ht="12" customHeight="1" x14ac:dyDescent="0.25">
      <c r="A69" s="97" t="s">
        <v>134</v>
      </c>
      <c r="B69" s="99">
        <v>6.9767388571140572</v>
      </c>
      <c r="C69" s="99">
        <v>6.88794460381758</v>
      </c>
      <c r="D69" s="99">
        <v>6.4625266587443528</v>
      </c>
      <c r="E69" s="99">
        <v>6.2362711976542489</v>
      </c>
      <c r="F69" s="99">
        <v>6.425436479510279</v>
      </c>
      <c r="G69" s="99">
        <v>5.7772289359017899</v>
      </c>
      <c r="H69" s="99">
        <v>5.6750594477601926</v>
      </c>
      <c r="I69" s="99">
        <v>5.4698388679899423</v>
      </c>
      <c r="J69" s="99">
        <v>5.7506360962694174</v>
      </c>
      <c r="K69" s="99">
        <v>5.6939849348429163</v>
      </c>
      <c r="L69" s="99">
        <v>5.8979459120321582</v>
      </c>
      <c r="M69" s="99">
        <v>5.3765518032091659</v>
      </c>
      <c r="N69" s="99">
        <v>5.8587174129276578</v>
      </c>
      <c r="O69" s="99">
        <v>5.7075567259400151</v>
      </c>
      <c r="P69" s="99">
        <v>5.4059508987378591</v>
      </c>
      <c r="Q69" s="99">
        <v>5.3377894458428123</v>
      </c>
      <c r="R69" s="99">
        <v>5.3884099104316636</v>
      </c>
      <c r="S69" s="99">
        <v>5.5115143568448319</v>
      </c>
      <c r="T69" s="99">
        <v>5.5907638386397327</v>
      </c>
      <c r="U69" s="99">
        <v>5.4837239730367511</v>
      </c>
      <c r="V69" s="99">
        <v>5.3956619065835003</v>
      </c>
      <c r="W69" s="99">
        <v>5.3390768150898014</v>
      </c>
      <c r="DA69" s="63" t="s">
        <v>3146</v>
      </c>
    </row>
    <row r="70" spans="1:105" ht="12" customHeight="1" x14ac:dyDescent="0.25">
      <c r="A70" s="97" t="s">
        <v>133</v>
      </c>
      <c r="B70" s="99">
        <v>5.4435190405578364</v>
      </c>
      <c r="C70" s="99">
        <v>5.3475462644269554</v>
      </c>
      <c r="D70" s="99">
        <v>4.9059792898016497</v>
      </c>
      <c r="E70" s="99">
        <v>4.6590207176253795</v>
      </c>
      <c r="F70" s="99">
        <v>4.7773152686472429</v>
      </c>
      <c r="G70" s="99">
        <v>4.2504667650837877</v>
      </c>
      <c r="H70" s="99">
        <v>4.205925781939496</v>
      </c>
      <c r="I70" s="99">
        <v>3.9958035392599913</v>
      </c>
      <c r="J70" s="99">
        <v>4.1510140155301185</v>
      </c>
      <c r="K70" s="99">
        <v>4.1163511443427554</v>
      </c>
      <c r="L70" s="99">
        <v>4.3002254639987303</v>
      </c>
      <c r="M70" s="99">
        <v>3.9940819873672222</v>
      </c>
      <c r="N70" s="99">
        <v>4.3814732435927857</v>
      </c>
      <c r="O70" s="99">
        <v>4.3068682022132654</v>
      </c>
      <c r="P70" s="99">
        <v>4.0975802222850248</v>
      </c>
      <c r="Q70" s="99">
        <v>4.0415960335675152</v>
      </c>
      <c r="R70" s="99">
        <v>4.0960017435770855</v>
      </c>
      <c r="S70" s="99">
        <v>4.2237190626486498</v>
      </c>
      <c r="T70" s="99">
        <v>4.3043348688524583</v>
      </c>
      <c r="U70" s="99">
        <v>4.2552553101088177</v>
      </c>
      <c r="V70" s="99">
        <v>4.3031933823751309</v>
      </c>
      <c r="W70" s="99">
        <v>4.2683888981709552</v>
      </c>
      <c r="DA70" s="63" t="s">
        <v>3147</v>
      </c>
    </row>
    <row r="71" spans="1:105" ht="12" customHeight="1" x14ac:dyDescent="0.25">
      <c r="A71" s="100" t="s">
        <v>217</v>
      </c>
      <c r="B71" s="102">
        <v>5.4435190405578364</v>
      </c>
      <c r="C71" s="102">
        <v>5.3475462644269554</v>
      </c>
      <c r="D71" s="102">
        <v>4.9059792898016497</v>
      </c>
      <c r="E71" s="102">
        <v>4.6590207176253795</v>
      </c>
      <c r="F71" s="102">
        <v>4.7773152686472429</v>
      </c>
      <c r="G71" s="102">
        <v>4.2504667650837877</v>
      </c>
      <c r="H71" s="102">
        <v>4.205925781939496</v>
      </c>
      <c r="I71" s="102">
        <v>3.9958035392599913</v>
      </c>
      <c r="J71" s="102">
        <v>4.1510140155301185</v>
      </c>
      <c r="K71" s="102">
        <v>4.1163511443427554</v>
      </c>
      <c r="L71" s="102">
        <v>4.3002254639987303</v>
      </c>
      <c r="M71" s="102">
        <v>3.9940819873672222</v>
      </c>
      <c r="N71" s="102">
        <v>4.3814732435927857</v>
      </c>
      <c r="O71" s="102">
        <v>4.3068682022132654</v>
      </c>
      <c r="P71" s="102">
        <v>4.0975802222850248</v>
      </c>
      <c r="Q71" s="102">
        <v>4.0415960335675152</v>
      </c>
      <c r="R71" s="102">
        <v>4.0960017435770855</v>
      </c>
      <c r="S71" s="102">
        <v>4.2237190626486498</v>
      </c>
      <c r="T71" s="102">
        <v>4.3043348688524583</v>
      </c>
      <c r="U71" s="102">
        <v>4.2552553101088177</v>
      </c>
      <c r="V71" s="102">
        <v>4.3031933823751309</v>
      </c>
      <c r="W71" s="102">
        <v>4.2683888981709552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0.81800732982070956</v>
      </c>
      <c r="C77" s="123">
        <v>0.82257653311202228</v>
      </c>
      <c r="D77" s="123">
        <v>0.77876978680514475</v>
      </c>
      <c r="E77" s="123">
        <v>0.80263974285774597</v>
      </c>
      <c r="F77" s="123">
        <v>0.81956824797420602</v>
      </c>
      <c r="G77" s="123">
        <v>0.7527158850494079</v>
      </c>
      <c r="H77" s="123">
        <v>0.7483768466672126</v>
      </c>
      <c r="I77" s="123">
        <v>0.72669943111301616</v>
      </c>
      <c r="J77" s="123">
        <v>0.7201446367996297</v>
      </c>
      <c r="K77" s="123">
        <v>0.70302046062277446</v>
      </c>
      <c r="L77" s="123">
        <v>0.72095112211972578</v>
      </c>
      <c r="M77" s="123">
        <v>0.70925773236322931</v>
      </c>
      <c r="N77" s="123">
        <v>0.66703348428723952</v>
      </c>
      <c r="O77" s="123">
        <v>0.6521239521787805</v>
      </c>
      <c r="P77" s="123">
        <v>0.64493128451400805</v>
      </c>
      <c r="Q77" s="123">
        <v>0.65086434031136564</v>
      </c>
      <c r="R77" s="123">
        <v>0.65707353364030685</v>
      </c>
      <c r="S77" s="123">
        <v>0.67539035962464167</v>
      </c>
      <c r="T77" s="123">
        <v>0.6828167226472629</v>
      </c>
      <c r="U77" s="123">
        <v>0.67442805918298532</v>
      </c>
      <c r="V77" s="123">
        <v>0.67876355359046958</v>
      </c>
      <c r="W77" s="123">
        <v>0.67588190554054239</v>
      </c>
      <c r="DA77" s="130" t="s">
        <v>3154</v>
      </c>
    </row>
    <row r="78" spans="1:105" ht="12" customHeight="1" x14ac:dyDescent="0.25">
      <c r="A78" s="97" t="s">
        <v>192</v>
      </c>
      <c r="B78" s="99">
        <v>1.1516414356474014</v>
      </c>
      <c r="C78" s="99">
        <v>1.1578336937664553</v>
      </c>
      <c r="D78" s="99">
        <v>1.0961816257878205</v>
      </c>
      <c r="E78" s="99">
        <v>1.129849623803268</v>
      </c>
      <c r="F78" s="99">
        <v>1.1538983086253143</v>
      </c>
      <c r="G78" s="99">
        <v>1.0599785794402112</v>
      </c>
      <c r="H78" s="99">
        <v>1.0539081835299469</v>
      </c>
      <c r="I78" s="99">
        <v>1.0233134897629061</v>
      </c>
      <c r="J78" s="99">
        <v>1.0110236802501256</v>
      </c>
      <c r="K78" s="99">
        <v>0.96294531500780589</v>
      </c>
      <c r="L78" s="99">
        <v>1.0019615163222226</v>
      </c>
      <c r="M78" s="99">
        <v>0.98530095142152252</v>
      </c>
      <c r="N78" s="99">
        <v>0.96444375898928381</v>
      </c>
      <c r="O78" s="99">
        <v>0.9601882698534866</v>
      </c>
      <c r="P78" s="99">
        <v>0.96117824629845483</v>
      </c>
      <c r="Q78" s="99">
        <v>0.96008315792382837</v>
      </c>
      <c r="R78" s="99">
        <v>0.95657782408004777</v>
      </c>
      <c r="S78" s="99">
        <v>0.9743413013069695</v>
      </c>
      <c r="T78" s="99">
        <v>0.98125345437991573</v>
      </c>
      <c r="U78" s="99">
        <v>0.97066129287169878</v>
      </c>
      <c r="V78" s="99">
        <v>0.97340913134991791</v>
      </c>
      <c r="W78" s="99">
        <v>0.98435935035795197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0.11305617969496221</v>
      </c>
      <c r="C81" s="118">
        <f t="shared" si="28"/>
        <v>0.113306963875486</v>
      </c>
      <c r="D81" s="118">
        <f t="shared" si="28"/>
        <v>0.1177218557331354</v>
      </c>
      <c r="E81" s="118">
        <f t="shared" si="28"/>
        <v>0.12018632356570889</v>
      </c>
      <c r="F81" s="118">
        <f t="shared" si="28"/>
        <v>0.12098440725118149</v>
      </c>
      <c r="G81" s="118">
        <f t="shared" si="28"/>
        <v>0.11886001190990628</v>
      </c>
      <c r="H81" s="118">
        <f t="shared" si="28"/>
        <v>0.11387249298707458</v>
      </c>
      <c r="I81" s="118">
        <f t="shared" si="28"/>
        <v>0.11068650799928302</v>
      </c>
      <c r="J81" s="118">
        <f t="shared" si="28"/>
        <v>0.10515706616801465</v>
      </c>
      <c r="K81" s="118">
        <f t="shared" si="28"/>
        <v>9.5707317674001632E-2</v>
      </c>
      <c r="L81" s="118">
        <f t="shared" si="28"/>
        <v>9.3218537755984557E-2</v>
      </c>
      <c r="M81" s="118">
        <f t="shared" si="28"/>
        <v>9.1830114975284011E-2</v>
      </c>
      <c r="N81" s="118">
        <f t="shared" si="28"/>
        <v>8.8470242836954607E-2</v>
      </c>
      <c r="O81" s="118">
        <f t="shared" si="28"/>
        <v>0.10311277416025469</v>
      </c>
      <c r="P81" s="118">
        <f t="shared" si="28"/>
        <v>0.10226370506522336</v>
      </c>
      <c r="Q81" s="118">
        <f t="shared" si="28"/>
        <v>0.10046360499071766</v>
      </c>
      <c r="R81" s="118">
        <f t="shared" ref="R81:V81" si="29">R82+R85+R87+R100</f>
        <v>0.13114718047873258</v>
      </c>
      <c r="S81" s="118">
        <f t="shared" si="29"/>
        <v>0.13399288266211123</v>
      </c>
      <c r="T81" s="118">
        <f t="shared" si="29"/>
        <v>0.13785289337780737</v>
      </c>
      <c r="U81" s="118">
        <f t="shared" si="29"/>
        <v>0.12638888686901703</v>
      </c>
      <c r="V81" s="118">
        <f t="shared" si="29"/>
        <v>0.12213576328620945</v>
      </c>
      <c r="W81" s="118">
        <f t="shared" ref="W81" si="30">W82+W85+W87+W100</f>
        <v>0.10535147666662836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9.3617690758449584E-2</v>
      </c>
      <c r="C87" s="123">
        <v>9.4570554760791792E-2</v>
      </c>
      <c r="D87" s="123">
        <v>9.9352137980045302E-2</v>
      </c>
      <c r="E87" s="123">
        <v>0.10205874961096789</v>
      </c>
      <c r="F87" s="123">
        <v>0.10337966686512409</v>
      </c>
      <c r="G87" s="123">
        <v>0.10128906424079172</v>
      </c>
      <c r="H87" s="123">
        <v>9.6925784886203001E-2</v>
      </c>
      <c r="I87" s="123">
        <v>9.4706662202524217E-2</v>
      </c>
      <c r="J87" s="123">
        <v>9.0131537027562103E-2</v>
      </c>
      <c r="K87" s="123">
        <v>8.2004782553754652E-2</v>
      </c>
      <c r="L87" s="123">
        <v>7.8799659839392203E-2</v>
      </c>
      <c r="M87" s="123">
        <v>7.6379548703831276E-2</v>
      </c>
      <c r="N87" s="123">
        <v>7.2394201102146574E-2</v>
      </c>
      <c r="O87" s="123">
        <v>8.6420663562345193E-2</v>
      </c>
      <c r="P87" s="123">
        <v>8.5951102543335017E-2</v>
      </c>
      <c r="Q87" s="123">
        <v>8.4354710034707098E-2</v>
      </c>
      <c r="R87" s="123">
        <v>0.11074533971157781</v>
      </c>
      <c r="S87" s="123">
        <v>0.11355729514190492</v>
      </c>
      <c r="T87" s="123">
        <v>0.11665983639917971</v>
      </c>
      <c r="U87" s="123">
        <v>0.10652400396824629</v>
      </c>
      <c r="V87" s="123">
        <v>0.10181251538930784</v>
      </c>
      <c r="W87" s="123">
        <v>8.8262977315933605E-2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7.4794172548668119</v>
      </c>
      <c r="C92" s="102">
        <v>7.20807761667254</v>
      </c>
      <c r="D92" s="102">
        <v>6.9644953659705617</v>
      </c>
      <c r="E92" s="102">
        <v>6.7054388998785051</v>
      </c>
      <c r="F92" s="102">
        <v>6.5339453854245386</v>
      </c>
      <c r="G92" s="102">
        <v>6.3422537147695737</v>
      </c>
      <c r="H92" s="102">
        <v>6.2066157113588742</v>
      </c>
      <c r="I92" s="102">
        <v>6.2198049781378693</v>
      </c>
      <c r="J92" s="102">
        <v>6.1837205901009185</v>
      </c>
      <c r="K92" s="102">
        <v>6.2019913323987783</v>
      </c>
      <c r="L92" s="102">
        <v>6.2110295986228614</v>
      </c>
      <c r="M92" s="102">
        <v>6.6028938727420323</v>
      </c>
      <c r="N92" s="102">
        <v>6.0607917133235683</v>
      </c>
      <c r="O92" s="102">
        <v>6.58469701078256</v>
      </c>
      <c r="P92" s="102">
        <v>5.869052917235388</v>
      </c>
      <c r="Q92" s="102">
        <v>5.1594221061959757</v>
      </c>
      <c r="R92" s="102">
        <v>6.0740675405127389</v>
      </c>
      <c r="S92" s="102">
        <v>6.0249162658435393</v>
      </c>
      <c r="T92" s="102">
        <v>6.1114162505059531</v>
      </c>
      <c r="U92" s="102">
        <v>5.7949630868424737</v>
      </c>
      <c r="V92" s="102">
        <v>6.329734153482149</v>
      </c>
      <c r="W92" s="102">
        <v>5.414877079500914</v>
      </c>
      <c r="DA92" s="131" t="s">
        <v>3168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3169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1.9438488936512628E-2</v>
      </c>
      <c r="C100" s="123">
        <v>1.8736409114694205E-2</v>
      </c>
      <c r="D100" s="123">
        <v>1.8369717753090101E-2</v>
      </c>
      <c r="E100" s="123">
        <v>1.8127573954741003E-2</v>
      </c>
      <c r="F100" s="123">
        <v>1.7604740386057399E-2</v>
      </c>
      <c r="G100" s="123">
        <v>1.7570947669114562E-2</v>
      </c>
      <c r="H100" s="123">
        <v>1.6946708100871573E-2</v>
      </c>
      <c r="I100" s="123">
        <v>1.5979845796758808E-2</v>
      </c>
      <c r="J100" s="123">
        <v>1.5025529140452546E-2</v>
      </c>
      <c r="K100" s="123">
        <v>1.3702535120246986E-2</v>
      </c>
      <c r="L100" s="123">
        <v>1.4418877916592352E-2</v>
      </c>
      <c r="M100" s="123">
        <v>1.5450566271452736E-2</v>
      </c>
      <c r="N100" s="123">
        <v>1.6076041734808033E-2</v>
      </c>
      <c r="O100" s="123">
        <v>1.6692110597909489E-2</v>
      </c>
      <c r="P100" s="123">
        <v>1.6312602521888351E-2</v>
      </c>
      <c r="Q100" s="123">
        <v>1.6108894956010564E-2</v>
      </c>
      <c r="R100" s="123">
        <v>2.0401840767154775E-2</v>
      </c>
      <c r="S100" s="123">
        <v>2.0435587520206324E-2</v>
      </c>
      <c r="T100" s="123">
        <v>2.1193056978627674E-2</v>
      </c>
      <c r="U100" s="123">
        <v>1.986488290077074E-2</v>
      </c>
      <c r="V100" s="123">
        <v>2.0323247896901604E-2</v>
      </c>
      <c r="W100" s="123">
        <v>1.7088499350694751E-2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1.3111420119554296</v>
      </c>
      <c r="C102" s="99">
        <v>1.2816024114948521</v>
      </c>
      <c r="D102" s="99">
        <v>1.2649095029804787</v>
      </c>
      <c r="E102" s="99">
        <v>1.2571808233426862</v>
      </c>
      <c r="F102" s="99">
        <v>1.2157051277705193</v>
      </c>
      <c r="G102" s="99">
        <v>1.2120975764965471</v>
      </c>
      <c r="H102" s="99">
        <v>1.1661611596875878</v>
      </c>
      <c r="I102" s="99">
        <v>1.1645699233560483</v>
      </c>
      <c r="J102" s="99">
        <v>1.1308304294917559</v>
      </c>
      <c r="K102" s="99">
        <v>1.082121751429892</v>
      </c>
      <c r="L102" s="99">
        <v>1.091715042256278</v>
      </c>
      <c r="M102" s="99">
        <v>1.0933394385592146</v>
      </c>
      <c r="N102" s="99">
        <v>1.088154200829843</v>
      </c>
      <c r="O102" s="99">
        <v>1.095187923118395</v>
      </c>
      <c r="P102" s="99">
        <v>1.043693716968928</v>
      </c>
      <c r="Q102" s="99">
        <v>0.97811806007718405</v>
      </c>
      <c r="R102" s="99">
        <v>1.1439603573011785</v>
      </c>
      <c r="S102" s="99">
        <v>1.1168616235001652</v>
      </c>
      <c r="T102" s="99">
        <v>1.1658837109796425</v>
      </c>
      <c r="U102" s="99">
        <v>1.107453540669139</v>
      </c>
      <c r="V102" s="99">
        <v>1.2195235019653425</v>
      </c>
      <c r="W102" s="99">
        <v>1.0551321486182199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3213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0.51684205268602013</v>
      </c>
      <c r="C143" s="118">
        <f t="shared" si="49"/>
        <v>0.51590172051421546</v>
      </c>
      <c r="D143" s="118">
        <f t="shared" si="49"/>
        <v>0.53832735990699188</v>
      </c>
      <c r="E143" s="118">
        <f t="shared" si="49"/>
        <v>0.53014785259652852</v>
      </c>
      <c r="F143" s="118">
        <f t="shared" si="49"/>
        <v>0.49449436659816759</v>
      </c>
      <c r="G143" s="118">
        <f t="shared" si="49"/>
        <v>0.48027181269741237</v>
      </c>
      <c r="H143" s="118">
        <f t="shared" si="49"/>
        <v>0.45566655306312226</v>
      </c>
      <c r="I143" s="118">
        <f t="shared" si="49"/>
        <v>0.44991202228643212</v>
      </c>
      <c r="J143" s="118">
        <f t="shared" si="49"/>
        <v>0.43587276032932509</v>
      </c>
      <c r="K143" s="118">
        <f t="shared" si="49"/>
        <v>0.42553522842751235</v>
      </c>
      <c r="L143" s="118">
        <f t="shared" si="49"/>
        <v>0.44153920058850821</v>
      </c>
      <c r="M143" s="118">
        <f t="shared" si="49"/>
        <v>0.4690498572607586</v>
      </c>
      <c r="N143" s="118">
        <f t="shared" si="49"/>
        <v>0.42574026471408916</v>
      </c>
      <c r="O143" s="118">
        <f t="shared" si="49"/>
        <v>0.47815278831243502</v>
      </c>
      <c r="P143" s="118">
        <f t="shared" si="49"/>
        <v>0.450422185146654</v>
      </c>
      <c r="Q143" s="118">
        <f t="shared" si="49"/>
        <v>0.43959068095308457</v>
      </c>
      <c r="R143" s="118">
        <f t="shared" ref="R143:V143" si="50">R144+R146+R148+R157</f>
        <v>0.59833707729645458</v>
      </c>
      <c r="S143" s="118">
        <f t="shared" si="50"/>
        <v>0.62784458073369021</v>
      </c>
      <c r="T143" s="118">
        <f t="shared" si="50"/>
        <v>0.64705908565644199</v>
      </c>
      <c r="U143" s="118">
        <f t="shared" si="50"/>
        <v>0.57706998396976805</v>
      </c>
      <c r="V143" s="118">
        <f t="shared" si="50"/>
        <v>0.60262895126373128</v>
      </c>
      <c r="W143" s="118">
        <f t="shared" ref="W143" si="51">W144+W146+W148+W157</f>
        <v>0.4986492347304266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0.4977187416638808</v>
      </c>
      <c r="C148" s="123">
        <v>0.49698318387695728</v>
      </c>
      <c r="D148" s="123">
        <v>0.52117738557258542</v>
      </c>
      <c r="E148" s="123">
        <v>0.51274708213273124</v>
      </c>
      <c r="F148" s="123">
        <v>0.47725737337171287</v>
      </c>
      <c r="G148" s="123">
        <v>0.46292598798036388</v>
      </c>
      <c r="H148" s="123">
        <v>0.43891416063619454</v>
      </c>
      <c r="I148" s="123">
        <v>0.43359309639721366</v>
      </c>
      <c r="J148" s="123">
        <v>0.42048003646820459</v>
      </c>
      <c r="K148" s="123">
        <v>0.41126041578156036</v>
      </c>
      <c r="L148" s="123">
        <v>0.42666779859781762</v>
      </c>
      <c r="M148" s="123">
        <v>0.45314032093691903</v>
      </c>
      <c r="N148" s="123">
        <v>0.40910934811153471</v>
      </c>
      <c r="O148" s="123">
        <v>0.46086643269712813</v>
      </c>
      <c r="P148" s="123">
        <v>0.43367276210415234</v>
      </c>
      <c r="Q148" s="123">
        <v>0.4233775394019218</v>
      </c>
      <c r="R148" s="123">
        <v>0.57746990233096662</v>
      </c>
      <c r="S148" s="123">
        <v>0.60640414566071388</v>
      </c>
      <c r="T148" s="123">
        <v>0.62538371077032984</v>
      </c>
      <c r="U148" s="123">
        <v>0.55729846768662916</v>
      </c>
      <c r="V148" s="123">
        <v>0.58212328699067661</v>
      </c>
      <c r="W148" s="123">
        <v>0.48136027818094562</v>
      </c>
      <c r="DA148" s="130" t="s">
        <v>3221</v>
      </c>
    </row>
    <row r="149" spans="1:105" ht="12" customHeight="1" x14ac:dyDescent="0.25">
      <c r="A149" s="97" t="s">
        <v>124</v>
      </c>
      <c r="B149" s="99">
        <v>7.479417254866811</v>
      </c>
      <c r="C149" s="99">
        <v>7.1755437222684275</v>
      </c>
      <c r="D149" s="99">
        <v>6.8720515151546886</v>
      </c>
      <c r="E149" s="99">
        <v>6.60206070580558</v>
      </c>
      <c r="F149" s="99">
        <v>6.4457428547488185</v>
      </c>
      <c r="G149" s="99">
        <v>6.2836150349474122</v>
      </c>
      <c r="H149" s="99">
        <v>6.1839775587825718</v>
      </c>
      <c r="I149" s="99">
        <v>6.213688704435584</v>
      </c>
      <c r="J149" s="99">
        <v>6.1763731861814559</v>
      </c>
      <c r="K149" s="99">
        <v>6.204907182240964</v>
      </c>
      <c r="L149" s="99">
        <v>6.210394712886389</v>
      </c>
      <c r="M149" s="99">
        <v>6.5836008521368976</v>
      </c>
      <c r="N149" s="99">
        <v>6.0840410341633291</v>
      </c>
      <c r="O149" s="99">
        <v>6.6437517933997752</v>
      </c>
      <c r="P149" s="99">
        <v>5.941688695758538</v>
      </c>
      <c r="Q149" s="99">
        <v>5.2060043480998104</v>
      </c>
      <c r="R149" s="99">
        <v>6.0093380470685656</v>
      </c>
      <c r="S149" s="99">
        <v>5.839131813768943</v>
      </c>
      <c r="T149" s="99">
        <v>5.8331922864801289</v>
      </c>
      <c r="U149" s="99">
        <v>5.4766919484565033</v>
      </c>
      <c r="V149" s="99">
        <v>5.961467473548181</v>
      </c>
      <c r="W149" s="99">
        <v>5.2585472479329738</v>
      </c>
      <c r="DA149" s="63" t="s">
        <v>3222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4.7923076535614957</v>
      </c>
      <c r="J150" s="99">
        <v>4.7291389333951468</v>
      </c>
      <c r="K150" s="99">
        <v>4.7483211575625139</v>
      </c>
      <c r="L150" s="99">
        <v>4.774832007991848</v>
      </c>
      <c r="M150" s="99">
        <v>5.122519616699992</v>
      </c>
      <c r="N150" s="99">
        <v>4.7897055937928288</v>
      </c>
      <c r="O150" s="99">
        <v>5.221631297305426</v>
      </c>
      <c r="P150" s="99">
        <v>4.6771733547208516</v>
      </c>
      <c r="Q150" s="99">
        <v>4.091643117772799</v>
      </c>
      <c r="R150" s="99">
        <v>4.4462390270849417</v>
      </c>
      <c r="S150" s="99">
        <v>4.3537261004185659</v>
      </c>
      <c r="T150" s="99">
        <v>4.3779862616059946</v>
      </c>
      <c r="U150" s="99">
        <v>4.1666905463914974</v>
      </c>
      <c r="V150" s="99">
        <v>4.6065047924738129</v>
      </c>
      <c r="W150" s="99">
        <v>4.1088222704538175</v>
      </c>
      <c r="DA150" s="63" t="s">
        <v>3223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4.7923076535614957</v>
      </c>
      <c r="J151" s="102">
        <v>4.7291389333951468</v>
      </c>
      <c r="K151" s="102">
        <v>4.7483211575625139</v>
      </c>
      <c r="L151" s="102">
        <v>4.774832007991848</v>
      </c>
      <c r="M151" s="102">
        <v>5.122519616699992</v>
      </c>
      <c r="N151" s="102">
        <v>4.7897055937928288</v>
      </c>
      <c r="O151" s="102">
        <v>5.221631297305426</v>
      </c>
      <c r="P151" s="102">
        <v>4.6771733547208516</v>
      </c>
      <c r="Q151" s="102">
        <v>4.091643117772799</v>
      </c>
      <c r="R151" s="102">
        <v>4.4462390270849417</v>
      </c>
      <c r="S151" s="102">
        <v>4.3537261004185659</v>
      </c>
      <c r="T151" s="102">
        <v>4.3779862616059946</v>
      </c>
      <c r="U151" s="102">
        <v>4.1666905463914974</v>
      </c>
      <c r="V151" s="102">
        <v>4.6065047924738129</v>
      </c>
      <c r="W151" s="102">
        <v>4.1088222704538175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1.9123311022139364E-2</v>
      </c>
      <c r="C157" s="123">
        <v>1.8918536637258152E-2</v>
      </c>
      <c r="D157" s="123">
        <v>1.7149974334406463E-2</v>
      </c>
      <c r="E157" s="123">
        <v>1.7400770463797271E-2</v>
      </c>
      <c r="F157" s="123">
        <v>1.7236993226454733E-2</v>
      </c>
      <c r="G157" s="123">
        <v>1.7345824717048486E-2</v>
      </c>
      <c r="H157" s="123">
        <v>1.6752392426927745E-2</v>
      </c>
      <c r="I157" s="123">
        <v>1.6318925889218454E-2</v>
      </c>
      <c r="J157" s="123">
        <v>1.5392723861120514E-2</v>
      </c>
      <c r="K157" s="123">
        <v>1.4274812645951998E-2</v>
      </c>
      <c r="L157" s="123">
        <v>1.4871401990690611E-2</v>
      </c>
      <c r="M157" s="123">
        <v>1.5909536323839592E-2</v>
      </c>
      <c r="N157" s="123">
        <v>1.6630916602554464E-2</v>
      </c>
      <c r="O157" s="123">
        <v>1.7286355615306892E-2</v>
      </c>
      <c r="P157" s="123">
        <v>1.6749423042501627E-2</v>
      </c>
      <c r="Q157" s="123">
        <v>1.6213141551162758E-2</v>
      </c>
      <c r="R157" s="123">
        <v>2.0867174965488004E-2</v>
      </c>
      <c r="S157" s="123">
        <v>2.1440435072976299E-2</v>
      </c>
      <c r="T157" s="123">
        <v>2.1675374886112191E-2</v>
      </c>
      <c r="U157" s="123">
        <v>1.9771516283138897E-2</v>
      </c>
      <c r="V157" s="123">
        <v>2.050566427305462E-2</v>
      </c>
      <c r="W157" s="123">
        <v>1.7288956549480972E-2</v>
      </c>
      <c r="DA157" s="130" t="s">
        <v>3230</v>
      </c>
    </row>
    <row r="158" spans="1:105" ht="12" customHeight="1" x14ac:dyDescent="0.25">
      <c r="A158" s="97" t="s">
        <v>50</v>
      </c>
      <c r="B158" s="99">
        <v>1.31114201195543</v>
      </c>
      <c r="C158" s="99">
        <v>1.2794905041514066</v>
      </c>
      <c r="D158" s="99">
        <v>1.2588081161454343</v>
      </c>
      <c r="E158" s="99">
        <v>1.249509171381135</v>
      </c>
      <c r="F158" s="99">
        <v>1.2088739466408795</v>
      </c>
      <c r="G158" s="99">
        <v>1.2078616967603275</v>
      </c>
      <c r="H158" s="99">
        <v>1.1646901401578338</v>
      </c>
      <c r="I158" s="99">
        <v>1.1643669633278855</v>
      </c>
      <c r="J158" s="99">
        <v>1.1305668259987312</v>
      </c>
      <c r="K158" s="99">
        <v>1.0822362693512471</v>
      </c>
      <c r="L158" s="99">
        <v>1.0918294866208704</v>
      </c>
      <c r="M158" s="99">
        <v>1.0932820643708154</v>
      </c>
      <c r="N158" s="99">
        <v>1.0881651981297871</v>
      </c>
      <c r="O158" s="99">
        <v>1.0952521331948861</v>
      </c>
      <c r="P158" s="99">
        <v>1.0436890932205516</v>
      </c>
      <c r="Q158" s="99">
        <v>0.97809232697254889</v>
      </c>
      <c r="R158" s="99">
        <v>1.1433538323195458</v>
      </c>
      <c r="S158" s="99">
        <v>1.1146155736856544</v>
      </c>
      <c r="T158" s="99">
        <v>1.1614304674842097</v>
      </c>
      <c r="U158" s="99">
        <v>1.1002753450555784</v>
      </c>
      <c r="V158" s="99">
        <v>1.2101457832460651</v>
      </c>
      <c r="W158" s="99">
        <v>1.0489791466013345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0.51762114779038426</v>
      </c>
      <c r="C161" s="118">
        <f t="shared" si="54"/>
        <v>0.51002254118504997</v>
      </c>
      <c r="D161" s="118">
        <f t="shared" si="54"/>
        <v>0.51146671314555059</v>
      </c>
      <c r="E161" s="118">
        <f t="shared" si="54"/>
        <v>0.50715395976800914</v>
      </c>
      <c r="F161" s="118">
        <f t="shared" si="54"/>
        <v>0.49359849119931082</v>
      </c>
      <c r="G161" s="118">
        <f t="shared" si="54"/>
        <v>0.48359186114300651</v>
      </c>
      <c r="H161" s="118">
        <f t="shared" si="54"/>
        <v>0.46551801031753742</v>
      </c>
      <c r="I161" s="118">
        <f t="shared" si="54"/>
        <v>0.4642270434697639</v>
      </c>
      <c r="J161" s="118">
        <f t="shared" si="54"/>
        <v>0.4515336718350848</v>
      </c>
      <c r="K161" s="118">
        <f t="shared" si="54"/>
        <v>0.43878301763734401</v>
      </c>
      <c r="L161" s="118">
        <f t="shared" si="54"/>
        <v>0.44791695265632619</v>
      </c>
      <c r="M161" s="118">
        <f t="shared" si="54"/>
        <v>0.47010379815497427</v>
      </c>
      <c r="N161" s="118">
        <f t="shared" si="54"/>
        <v>0.42792156143804727</v>
      </c>
      <c r="O161" s="118">
        <f t="shared" si="54"/>
        <v>0.47786548865914974</v>
      </c>
      <c r="P161" s="118">
        <f t="shared" si="54"/>
        <v>0.44797602951678805</v>
      </c>
      <c r="Q161" s="118">
        <f t="shared" si="54"/>
        <v>0.42653496792595813</v>
      </c>
      <c r="R161" s="118">
        <f t="shared" ref="R161:V161" si="55">R162+R164+R166+R175</f>
        <v>0.56831754512976662</v>
      </c>
      <c r="S161" s="118">
        <f t="shared" si="55"/>
        <v>0.60356864237000107</v>
      </c>
      <c r="T161" s="118">
        <f t="shared" si="55"/>
        <v>0.63055858638430207</v>
      </c>
      <c r="U161" s="118">
        <f t="shared" si="55"/>
        <v>0.5832357524636621</v>
      </c>
      <c r="V161" s="118">
        <f t="shared" si="55"/>
        <v>0.62475562023856834</v>
      </c>
      <c r="W161" s="118">
        <f t="shared" ref="W161" si="56">W162+W164+W166+W175</f>
        <v>0.52876703814941828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0.49822241381604082</v>
      </c>
      <c r="C166" s="123">
        <v>0.49136392623871966</v>
      </c>
      <c r="D166" s="123">
        <v>0.49326851065237393</v>
      </c>
      <c r="E166" s="123">
        <v>0.489154677712482</v>
      </c>
      <c r="F166" s="123">
        <v>0.47596061832351005</v>
      </c>
      <c r="G166" s="123">
        <v>0.46601796522269656</v>
      </c>
      <c r="H166" s="123">
        <v>0.44841396068623651</v>
      </c>
      <c r="I166" s="123">
        <v>0.4473390351539917</v>
      </c>
      <c r="J166" s="123">
        <v>0.43532819533983785</v>
      </c>
      <c r="K166" s="123">
        <v>0.42364118803105877</v>
      </c>
      <c r="L166" s="123">
        <v>0.43232261965966778</v>
      </c>
      <c r="M166" s="123">
        <v>0.45366473797978479</v>
      </c>
      <c r="N166" s="123">
        <v>0.4110702245912109</v>
      </c>
      <c r="O166" s="123">
        <v>0.46055828903056312</v>
      </c>
      <c r="P166" s="123">
        <v>0.43125805299088354</v>
      </c>
      <c r="Q166" s="123">
        <v>0.4104914433324276</v>
      </c>
      <c r="R166" s="123">
        <v>0.54782128838301802</v>
      </c>
      <c r="S166" s="123">
        <v>0.58247400231320912</v>
      </c>
      <c r="T166" s="123">
        <v>0.6088865814822495</v>
      </c>
      <c r="U166" s="123">
        <v>0.56316683881197438</v>
      </c>
      <c r="V166" s="123">
        <v>0.60354164586300696</v>
      </c>
      <c r="W166" s="123">
        <v>0.51069552301797683</v>
      </c>
      <c r="DA166" s="130" t="s">
        <v>3238</v>
      </c>
    </row>
    <row r="167" spans="1:105" ht="12" customHeight="1" x14ac:dyDescent="0.25">
      <c r="A167" s="97" t="s">
        <v>124</v>
      </c>
      <c r="B167" s="99">
        <v>7.4794172548668119</v>
      </c>
      <c r="C167" s="99">
        <v>7.2058747785832677</v>
      </c>
      <c r="D167" s="99">
        <v>6.9657388800404245</v>
      </c>
      <c r="E167" s="99">
        <v>6.6975271442592117</v>
      </c>
      <c r="F167" s="99">
        <v>6.5246897987954107</v>
      </c>
      <c r="G167" s="99">
        <v>6.3445568208982799</v>
      </c>
      <c r="H167" s="99">
        <v>6.2205627564333561</v>
      </c>
      <c r="I167" s="99">
        <v>6.2534571700465724</v>
      </c>
      <c r="J167" s="99">
        <v>6.2215671898839515</v>
      </c>
      <c r="K167" s="99">
        <v>6.2480858141735052</v>
      </c>
      <c r="L167" s="99">
        <v>6.2476871450558944</v>
      </c>
      <c r="M167" s="99">
        <v>6.610864616037027</v>
      </c>
      <c r="N167" s="99">
        <v>6.1060082167715466</v>
      </c>
      <c r="O167" s="99">
        <v>6.6935207859767809</v>
      </c>
      <c r="P167" s="99">
        <v>6.0791295312018692</v>
      </c>
      <c r="Q167" s="99">
        <v>5.3950636352503398</v>
      </c>
      <c r="R167" s="99">
        <v>6.2328367567831116</v>
      </c>
      <c r="S167" s="99">
        <v>5.9957146896109181</v>
      </c>
      <c r="T167" s="99">
        <v>5.9320040442707507</v>
      </c>
      <c r="U167" s="99">
        <v>5.5417186875238711</v>
      </c>
      <c r="V167" s="99">
        <v>6.0227866921178954</v>
      </c>
      <c r="W167" s="99">
        <v>5.3171078103781486</v>
      </c>
      <c r="DA167" s="63" t="s">
        <v>3239</v>
      </c>
    </row>
    <row r="168" spans="1:105" ht="12" customHeight="1" x14ac:dyDescent="0.25">
      <c r="A168" s="97" t="s">
        <v>123</v>
      </c>
      <c r="B168" s="99">
        <v>5.8357542774668376</v>
      </c>
      <c r="C168" s="99">
        <v>5.6648957261204984</v>
      </c>
      <c r="D168" s="99">
        <v>5.4861606206260634</v>
      </c>
      <c r="E168" s="99">
        <v>5.322329217899771</v>
      </c>
      <c r="F168" s="99">
        <v>4.9870895159032305</v>
      </c>
      <c r="G168" s="99">
        <v>4.8780903642004265</v>
      </c>
      <c r="H168" s="99">
        <v>4.8343074320880444</v>
      </c>
      <c r="I168" s="99">
        <v>4.8384584577480911</v>
      </c>
      <c r="J168" s="99">
        <v>4.7565391068940768</v>
      </c>
      <c r="K168" s="99">
        <v>4.7734407330587896</v>
      </c>
      <c r="L168" s="99">
        <v>4.7987360264175116</v>
      </c>
      <c r="M168" s="99">
        <v>5.1136318738260735</v>
      </c>
      <c r="N168" s="99">
        <v>4.7689408097416095</v>
      </c>
      <c r="O168" s="99">
        <v>5.2193265620549729</v>
      </c>
      <c r="P168" s="99">
        <v>4.7707292175754148</v>
      </c>
      <c r="Q168" s="99">
        <v>4.2434228430181964</v>
      </c>
      <c r="R168" s="99">
        <v>4.7167120491292271</v>
      </c>
      <c r="S168" s="99">
        <v>4.5317498543622339</v>
      </c>
      <c r="T168" s="99">
        <v>4.4924046287797355</v>
      </c>
      <c r="U168" s="99">
        <v>4.2283932343071555</v>
      </c>
      <c r="V168" s="99">
        <v>4.6958106897452714</v>
      </c>
      <c r="W168" s="99">
        <v>4.177396325009445</v>
      </c>
      <c r="DA168" s="63" t="s">
        <v>3240</v>
      </c>
    </row>
    <row r="169" spans="1:105" ht="12" customHeight="1" x14ac:dyDescent="0.25">
      <c r="A169" s="100" t="s">
        <v>50</v>
      </c>
      <c r="B169" s="102">
        <v>5.8357542774668376</v>
      </c>
      <c r="C169" s="102">
        <v>5.6648957261204984</v>
      </c>
      <c r="D169" s="102">
        <v>5.4861606206260634</v>
      </c>
      <c r="E169" s="102">
        <v>5.322329217899771</v>
      </c>
      <c r="F169" s="102">
        <v>4.9870895159032305</v>
      </c>
      <c r="G169" s="102">
        <v>4.8780903642004265</v>
      </c>
      <c r="H169" s="102">
        <v>4.8343074320880444</v>
      </c>
      <c r="I169" s="102">
        <v>4.8384584577480911</v>
      </c>
      <c r="J169" s="102">
        <v>4.7565391068940768</v>
      </c>
      <c r="K169" s="102">
        <v>4.7734407330587896</v>
      </c>
      <c r="L169" s="102">
        <v>4.7987360264175116</v>
      </c>
      <c r="M169" s="102">
        <v>5.1136318738260735</v>
      </c>
      <c r="N169" s="102">
        <v>4.7689408097416095</v>
      </c>
      <c r="O169" s="102">
        <v>5.2193265620549729</v>
      </c>
      <c r="P169" s="102">
        <v>4.7707292175754148</v>
      </c>
      <c r="Q169" s="102">
        <v>4.2434228430181964</v>
      </c>
      <c r="R169" s="102">
        <v>4.7167120491292271</v>
      </c>
      <c r="S169" s="102">
        <v>4.5317498543622339</v>
      </c>
      <c r="T169" s="102">
        <v>4.4924046287797355</v>
      </c>
      <c r="U169" s="102">
        <v>4.2283932343071555</v>
      </c>
      <c r="V169" s="102">
        <v>4.6958106897452714</v>
      </c>
      <c r="W169" s="102">
        <v>4.177396325009445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1.9398733974343392E-2</v>
      </c>
      <c r="C175" s="123">
        <v>1.8658614946330355E-2</v>
      </c>
      <c r="D175" s="123">
        <v>1.8198202493176684E-2</v>
      </c>
      <c r="E175" s="123">
        <v>1.7999282055527095E-2</v>
      </c>
      <c r="F175" s="123">
        <v>1.7637872875800771E-2</v>
      </c>
      <c r="G175" s="123">
        <v>1.7573895920309938E-2</v>
      </c>
      <c r="H175" s="123">
        <v>1.7104049631300928E-2</v>
      </c>
      <c r="I175" s="123">
        <v>1.688800831577222E-2</v>
      </c>
      <c r="J175" s="123">
        <v>1.6205476495246944E-2</v>
      </c>
      <c r="K175" s="123">
        <v>1.5141829606285261E-2</v>
      </c>
      <c r="L175" s="123">
        <v>1.5594332996658394E-2</v>
      </c>
      <c r="M175" s="123">
        <v>1.6439060175189507E-2</v>
      </c>
      <c r="N175" s="123">
        <v>1.6851336846836398E-2</v>
      </c>
      <c r="O175" s="123">
        <v>1.7307199628586602E-2</v>
      </c>
      <c r="P175" s="123">
        <v>1.6717976525904527E-2</v>
      </c>
      <c r="Q175" s="123">
        <v>1.6043524593530537E-2</v>
      </c>
      <c r="R175" s="123">
        <v>2.0496256746748636E-2</v>
      </c>
      <c r="S175" s="123">
        <v>2.1094640056791965E-2</v>
      </c>
      <c r="T175" s="123">
        <v>2.167200490205257E-2</v>
      </c>
      <c r="U175" s="123">
        <v>2.0068913651687774E-2</v>
      </c>
      <c r="V175" s="123">
        <v>2.1213974375561408E-2</v>
      </c>
      <c r="W175" s="123">
        <v>1.8071515131441396E-2</v>
      </c>
      <c r="DA175" s="130" t="s">
        <v>3247</v>
      </c>
    </row>
    <row r="176" spans="1:105" ht="12" customHeight="1" x14ac:dyDescent="0.25">
      <c r="A176" s="97" t="s">
        <v>50</v>
      </c>
      <c r="B176" s="99">
        <v>1.31114201195543</v>
      </c>
      <c r="C176" s="99">
        <v>1.281164087439161</v>
      </c>
      <c r="D176" s="99">
        <v>1.2641752727728484</v>
      </c>
      <c r="E176" s="99">
        <v>1.2555094448083837</v>
      </c>
      <c r="F176" s="99">
        <v>1.2137669292858462</v>
      </c>
      <c r="G176" s="99">
        <v>1.2112015658582258</v>
      </c>
      <c r="H176" s="99">
        <v>1.1661725476999498</v>
      </c>
      <c r="I176" s="99">
        <v>1.1655145718603621</v>
      </c>
      <c r="J176" s="99">
        <v>1.1318210579689707</v>
      </c>
      <c r="K176" s="99">
        <v>1.0832670431003453</v>
      </c>
      <c r="L176" s="99">
        <v>1.0926472479895275</v>
      </c>
      <c r="M176" s="99">
        <v>1.0937501739163642</v>
      </c>
      <c r="N176" s="99">
        <v>1.0883655200748528</v>
      </c>
      <c r="O176" s="99">
        <v>1.0952726306108997</v>
      </c>
      <c r="P176" s="99">
        <v>1.043741666205797</v>
      </c>
      <c r="Q176" s="99">
        <v>0.97818249041896499</v>
      </c>
      <c r="R176" s="99">
        <v>1.1437659986393385</v>
      </c>
      <c r="S176" s="99">
        <v>1.1150649005887563</v>
      </c>
      <c r="T176" s="99">
        <v>1.1617402158565102</v>
      </c>
      <c r="U176" s="99">
        <v>1.1010971135246608</v>
      </c>
      <c r="V176" s="99">
        <v>1.2117443331933739</v>
      </c>
      <c r="W176" s="99">
        <v>1.0516790196953023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10.109148010017606</v>
      </c>
      <c r="D3" s="117">
        <f t="shared" si="0"/>
        <v>10.933731930810731</v>
      </c>
      <c r="E3" s="117">
        <f t="shared" si="0"/>
        <v>8.4116081908724425</v>
      </c>
      <c r="F3" s="117">
        <f t="shared" si="0"/>
        <v>12.068746952383671</v>
      </c>
      <c r="G3" s="117">
        <f t="shared" si="0"/>
        <v>20.63085642268446</v>
      </c>
      <c r="H3" s="117">
        <f t="shared" si="0"/>
        <v>19.686527798524256</v>
      </c>
      <c r="I3" s="117">
        <f t="shared" si="0"/>
        <v>27.498581039069997</v>
      </c>
      <c r="J3" s="117">
        <f t="shared" si="0"/>
        <v>29.349514759012461</v>
      </c>
      <c r="K3" s="117">
        <f t="shared" si="0"/>
        <v>34.572700873556258</v>
      </c>
      <c r="L3" s="117">
        <f t="shared" si="0"/>
        <v>20.435816910315303</v>
      </c>
      <c r="M3" s="117">
        <f t="shared" si="0"/>
        <v>17.25101332044872</v>
      </c>
      <c r="N3" s="117">
        <f t="shared" si="0"/>
        <v>20.948724158662372</v>
      </c>
      <c r="O3" s="117">
        <f t="shared" si="0"/>
        <v>18.384800520715689</v>
      </c>
      <c r="P3" s="117">
        <f t="shared" si="0"/>
        <v>11.115058218626851</v>
      </c>
      <c r="Q3" s="117">
        <f t="shared" si="0"/>
        <v>2.9822896974512689</v>
      </c>
      <c r="R3" s="117">
        <f t="shared" ref="R3:V3" si="1">R4+R7+R9+R19</f>
        <v>0.50059036663962075</v>
      </c>
      <c r="S3" s="117">
        <f t="shared" si="1"/>
        <v>0</v>
      </c>
      <c r="T3" s="117">
        <f t="shared" si="1"/>
        <v>0.75941632753207466</v>
      </c>
      <c r="U3" s="117">
        <f t="shared" si="1"/>
        <v>2.4888194940098063</v>
      </c>
      <c r="V3" s="117">
        <f t="shared" si="1"/>
        <v>5.6713603350825705</v>
      </c>
      <c r="W3" s="117">
        <f t="shared" ref="W3" si="2">W4+W7+W9+W19</f>
        <v>6.7068847965957508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8.2904060158314117</v>
      </c>
      <c r="D4" s="122">
        <f t="shared" si="3"/>
        <v>9.0354775513773742</v>
      </c>
      <c r="E4" s="122">
        <f t="shared" si="3"/>
        <v>7.0062702666634094</v>
      </c>
      <c r="F4" s="122">
        <f t="shared" si="3"/>
        <v>10.044376041000119</v>
      </c>
      <c r="G4" s="122">
        <f t="shared" si="3"/>
        <v>17.475085024356272</v>
      </c>
      <c r="H4" s="122">
        <f t="shared" si="3"/>
        <v>16.600245302167714</v>
      </c>
      <c r="I4" s="122">
        <f t="shared" si="3"/>
        <v>23.047948175473582</v>
      </c>
      <c r="J4" s="122">
        <f t="shared" si="3"/>
        <v>24.770734688772944</v>
      </c>
      <c r="K4" s="122">
        <f t="shared" si="3"/>
        <v>28.872056128386653</v>
      </c>
      <c r="L4" s="122">
        <f t="shared" si="3"/>
        <v>16.947335224752248</v>
      </c>
      <c r="M4" s="122">
        <f t="shared" si="3"/>
        <v>13.778954659486606</v>
      </c>
      <c r="N4" s="122">
        <f t="shared" si="3"/>
        <v>16.465168449516995</v>
      </c>
      <c r="O4" s="122">
        <f t="shared" si="3"/>
        <v>14.47628415690226</v>
      </c>
      <c r="P4" s="122">
        <f t="shared" si="3"/>
        <v>8.460149237759774</v>
      </c>
      <c r="Q4" s="122">
        <f t="shared" si="3"/>
        <v>2.2926669603906076</v>
      </c>
      <c r="R4" s="122">
        <f t="shared" ref="R4:V4" si="4">SUM(R5:R6)</f>
        <v>0.38105109169046519</v>
      </c>
      <c r="S4" s="122">
        <f t="shared" si="4"/>
        <v>0</v>
      </c>
      <c r="T4" s="122">
        <f t="shared" si="4"/>
        <v>0.55159783468507084</v>
      </c>
      <c r="U4" s="122">
        <f t="shared" si="4"/>
        <v>1.7450910307804708</v>
      </c>
      <c r="V4" s="122">
        <f t="shared" si="4"/>
        <v>3.9202506529362835</v>
      </c>
      <c r="W4" s="122">
        <f t="shared" ref="W4" si="5">SUM(W5:W6)</f>
        <v>4.3754001816598862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8.240425093692755</v>
      </c>
      <c r="D5" s="98">
        <v>8.9816713440769629</v>
      </c>
      <c r="E5" s="98">
        <v>6.9653048888890927</v>
      </c>
      <c r="F5" s="98">
        <v>9.98619670864848</v>
      </c>
      <c r="G5" s="98">
        <v>17.374806352462773</v>
      </c>
      <c r="H5" s="98">
        <v>16.50578656343059</v>
      </c>
      <c r="I5" s="98">
        <v>22.917064385549228</v>
      </c>
      <c r="J5" s="98">
        <v>24.628795443156008</v>
      </c>
      <c r="K5" s="98">
        <v>28.705804318614909</v>
      </c>
      <c r="L5" s="98">
        <v>16.849801898628801</v>
      </c>
      <c r="M5" s="98">
        <v>13.700585986950875</v>
      </c>
      <c r="N5" s="98">
        <v>16.37105145365658</v>
      </c>
      <c r="O5" s="98">
        <v>14.39438711738549</v>
      </c>
      <c r="P5" s="98">
        <v>8.4127034379674406</v>
      </c>
      <c r="Q5" s="98">
        <v>2.2795887170361699</v>
      </c>
      <c r="R5" s="98">
        <v>0.37885364907310282</v>
      </c>
      <c r="S5" s="98">
        <v>0</v>
      </c>
      <c r="T5" s="98">
        <v>0.54825370975292664</v>
      </c>
      <c r="U5" s="98">
        <v>1.7342975774062681</v>
      </c>
      <c r="V5" s="98">
        <v>3.8955207243244576</v>
      </c>
      <c r="W5" s="98">
        <v>4.3474483570438585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4.9980922138656778E-2</v>
      </c>
      <c r="D6" s="98">
        <v>5.380620730041058E-2</v>
      </c>
      <c r="E6" s="98">
        <v>4.0965377774316365E-2</v>
      </c>
      <c r="F6" s="98">
        <v>5.8179332351638413E-2</v>
      </c>
      <c r="G6" s="98">
        <v>0.10027867189349869</v>
      </c>
      <c r="H6" s="98">
        <v>9.4458738737123404E-2</v>
      </c>
      <c r="I6" s="98">
        <v>0.13088378992435309</v>
      </c>
      <c r="J6" s="98">
        <v>0.14193924561693386</v>
      </c>
      <c r="K6" s="98">
        <v>0.16625180977174259</v>
      </c>
      <c r="L6" s="98">
        <v>9.7533326123448422E-2</v>
      </c>
      <c r="M6" s="98">
        <v>7.8368672535730807E-2</v>
      </c>
      <c r="N6" s="98">
        <v>9.411699586041547E-2</v>
      </c>
      <c r="O6" s="98">
        <v>8.1897039516770631E-2</v>
      </c>
      <c r="P6" s="98">
        <v>4.7445799792332766E-2</v>
      </c>
      <c r="Q6" s="98">
        <v>1.3078243354437507E-2</v>
      </c>
      <c r="R6" s="98">
        <v>2.1974426173623648E-3</v>
      </c>
      <c r="S6" s="98">
        <v>0</v>
      </c>
      <c r="T6" s="98">
        <v>3.3441249321441474E-3</v>
      </c>
      <c r="U6" s="98">
        <v>1.0793453374202695E-2</v>
      </c>
      <c r="V6" s="98">
        <v>2.4729928611825758E-2</v>
      </c>
      <c r="W6" s="98">
        <v>2.7951824616027531E-2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5.1851228926666991E-4</v>
      </c>
      <c r="E7" s="122">
        <f t="shared" si="6"/>
        <v>2.4495056411778278E-4</v>
      </c>
      <c r="F7" s="122">
        <f t="shared" si="6"/>
        <v>7.1999989161873157E-4</v>
      </c>
      <c r="G7" s="122">
        <f t="shared" si="6"/>
        <v>1.5269621602110313E-3</v>
      </c>
      <c r="H7" s="122">
        <f t="shared" si="6"/>
        <v>1.924807363006615E-3</v>
      </c>
      <c r="I7" s="122">
        <f t="shared" si="6"/>
        <v>3.2588017852227032E-3</v>
      </c>
      <c r="J7" s="122">
        <f t="shared" si="6"/>
        <v>2.5537585895177646E-3</v>
      </c>
      <c r="K7" s="122">
        <f t="shared" si="6"/>
        <v>2.3859056505977057E-3</v>
      </c>
      <c r="L7" s="122">
        <f t="shared" si="6"/>
        <v>1.6139210559821243E-3</v>
      </c>
      <c r="M7" s="122">
        <f t="shared" si="6"/>
        <v>1.1833717311018632E-3</v>
      </c>
      <c r="N7" s="122">
        <f t="shared" si="6"/>
        <v>1.6343792652138821E-3</v>
      </c>
      <c r="O7" s="122">
        <f t="shared" si="6"/>
        <v>8.5655847867049928E-4</v>
      </c>
      <c r="P7" s="122">
        <f t="shared" si="6"/>
        <v>7.8706500818556712E-4</v>
      </c>
      <c r="Q7" s="122">
        <f t="shared" si="6"/>
        <v>6.1820684466769546E-5</v>
      </c>
      <c r="R7" s="122">
        <f t="shared" si="6"/>
        <v>1.0843637890704421E-5</v>
      </c>
      <c r="S7" s="122">
        <f t="shared" si="6"/>
        <v>0</v>
      </c>
      <c r="T7" s="122">
        <f t="shared" si="6"/>
        <v>1.9266546721046556E-5</v>
      </c>
      <c r="U7" s="122">
        <f t="shared" si="6"/>
        <v>5.2212587325359165E-5</v>
      </c>
      <c r="V7" s="122">
        <f t="shared" si="6"/>
        <v>4.2680675688512376E-4</v>
      </c>
      <c r="W7" s="122">
        <f t="shared" si="6"/>
        <v>4.060606806319703E-4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0</v>
      </c>
      <c r="D8" s="98">
        <v>5.1851228926666991E-4</v>
      </c>
      <c r="E8" s="98">
        <v>2.4495056411778278E-4</v>
      </c>
      <c r="F8" s="98">
        <v>7.1999989161873157E-4</v>
      </c>
      <c r="G8" s="98">
        <v>1.5269621602110313E-3</v>
      </c>
      <c r="H8" s="98">
        <v>1.924807363006615E-3</v>
      </c>
      <c r="I8" s="98">
        <v>3.2588017852227032E-3</v>
      </c>
      <c r="J8" s="98">
        <v>2.5537585895177646E-3</v>
      </c>
      <c r="K8" s="98">
        <v>2.3859056505977057E-3</v>
      </c>
      <c r="L8" s="98">
        <v>1.6139210559821243E-3</v>
      </c>
      <c r="M8" s="98">
        <v>1.1833717311018632E-3</v>
      </c>
      <c r="N8" s="98">
        <v>1.6343792652138821E-3</v>
      </c>
      <c r="O8" s="98">
        <v>8.5655847867049928E-4</v>
      </c>
      <c r="P8" s="98">
        <v>7.8706500818556712E-4</v>
      </c>
      <c r="Q8" s="98">
        <v>6.1820684466769546E-5</v>
      </c>
      <c r="R8" s="98">
        <v>1.0843637890704421E-5</v>
      </c>
      <c r="S8" s="98">
        <v>0</v>
      </c>
      <c r="T8" s="98">
        <v>1.9266546721046556E-5</v>
      </c>
      <c r="U8" s="98">
        <v>5.2212587325359165E-5</v>
      </c>
      <c r="V8" s="98">
        <v>4.2680675688512376E-4</v>
      </c>
      <c r="W8" s="98">
        <v>4.060606806319703E-4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1.5697436844571817</v>
      </c>
      <c r="D9" s="122">
        <v>1.6327076447532962</v>
      </c>
      <c r="E9" s="122">
        <v>1.2002659859566558</v>
      </c>
      <c r="F9" s="122">
        <v>1.7337513510927927</v>
      </c>
      <c r="G9" s="122">
        <v>2.6909903682245973</v>
      </c>
      <c r="H9" s="122">
        <v>2.6387357134811422</v>
      </c>
      <c r="I9" s="122">
        <v>3.7738249023705213</v>
      </c>
      <c r="J9" s="122">
        <v>3.904613748901328</v>
      </c>
      <c r="K9" s="122">
        <v>4.9105549202369652</v>
      </c>
      <c r="L9" s="122">
        <v>2.9959606098801759</v>
      </c>
      <c r="M9" s="122">
        <v>2.9989495119786214</v>
      </c>
      <c r="N9" s="122">
        <v>3.8722251949486499</v>
      </c>
      <c r="O9" s="122">
        <v>3.3859095812018816</v>
      </c>
      <c r="P9" s="122">
        <v>2.2835738503010719</v>
      </c>
      <c r="Q9" s="122">
        <v>0.58961377398544701</v>
      </c>
      <c r="R9" s="122">
        <v>0.10275198555238113</v>
      </c>
      <c r="S9" s="122">
        <v>0</v>
      </c>
      <c r="T9" s="122">
        <v>0.18004859870132059</v>
      </c>
      <c r="U9" s="122">
        <v>0.64493632698497816</v>
      </c>
      <c r="V9" s="122">
        <v>1.5194811369826735</v>
      </c>
      <c r="W9" s="122">
        <v>2.0096905431701657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3.2373381913691109E-2</v>
      </c>
      <c r="D10" s="98">
        <v>6.2095883298394342E-2</v>
      </c>
      <c r="E10" s="98">
        <v>4.1838326373966624E-2</v>
      </c>
      <c r="F10" s="98">
        <v>9.4650231817285366E-2</v>
      </c>
      <c r="G10" s="98">
        <v>0.23678259042699989</v>
      </c>
      <c r="H10" s="98">
        <v>0.27774430483912099</v>
      </c>
      <c r="I10" s="98">
        <v>1.6605348504439279</v>
      </c>
      <c r="J10" s="98">
        <v>2.2441014132418249</v>
      </c>
      <c r="K10" s="98">
        <v>1.9295948630047646</v>
      </c>
      <c r="L10" s="98">
        <v>1.423589928809476</v>
      </c>
      <c r="M10" s="98">
        <v>0.88527051030063098</v>
      </c>
      <c r="N10" s="98">
        <v>1.0544663697843077</v>
      </c>
      <c r="O10" s="98">
        <v>0.9143243503820121</v>
      </c>
      <c r="P10" s="98">
        <v>0.13065612618047456</v>
      </c>
      <c r="Q10" s="98">
        <v>4.9438920026018733E-2</v>
      </c>
      <c r="R10" s="98">
        <v>1.5841753173733014E-2</v>
      </c>
      <c r="S10" s="98">
        <v>0</v>
      </c>
      <c r="T10" s="98">
        <v>2.8326611103776201E-2</v>
      </c>
      <c r="U10" s="98">
        <v>0.10306031548251327</v>
      </c>
      <c r="V10" s="98">
        <v>0.29183734101057462</v>
      </c>
      <c r="W10" s="98">
        <v>0.45049004922613234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0.12964213016918458</v>
      </c>
      <c r="D11" s="98">
        <v>0.1444916471693963</v>
      </c>
      <c r="E11" s="98">
        <v>0.10292616295374611</v>
      </c>
      <c r="F11" s="98">
        <v>0.12311702176315871</v>
      </c>
      <c r="G11" s="98">
        <v>0.19946627473963349</v>
      </c>
      <c r="H11" s="98">
        <v>0.16978361100725675</v>
      </c>
      <c r="I11" s="98">
        <v>0.16373991279553868</v>
      </c>
      <c r="J11" s="98">
        <v>0.11662496460398451</v>
      </c>
      <c r="K11" s="98">
        <v>0.20640179089100569</v>
      </c>
      <c r="L11" s="98">
        <v>0.14755897730987283</v>
      </c>
      <c r="M11" s="98">
        <v>0.16105007388087783</v>
      </c>
      <c r="N11" s="98">
        <v>0.17594706909633501</v>
      </c>
      <c r="O11" s="98">
        <v>0.21314604980997801</v>
      </c>
      <c r="P11" s="98">
        <v>0.18608635690004027</v>
      </c>
      <c r="Q11" s="98">
        <v>5.6277158656299744E-2</v>
      </c>
      <c r="R11" s="98">
        <v>1.3385592518135578E-2</v>
      </c>
      <c r="S11" s="98">
        <v>0</v>
      </c>
      <c r="T11" s="98">
        <v>1.6220335632486146E-2</v>
      </c>
      <c r="U11" s="98">
        <v>3.95968067447326E-2</v>
      </c>
      <c r="V11" s="98">
        <v>9.7646076303741086E-2</v>
      </c>
      <c r="W11" s="98">
        <v>0.10061414557832009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2.3233511213235154E-4</v>
      </c>
      <c r="G12" s="98">
        <v>2.2693816463406367E-4</v>
      </c>
      <c r="H12" s="98">
        <v>2.2403602013059768E-4</v>
      </c>
      <c r="I12" s="98">
        <v>6.7553905696787417E-4</v>
      </c>
      <c r="J12" s="98">
        <v>1.3397823875907081E-3</v>
      </c>
      <c r="K12" s="98">
        <v>2.0164099590980439E-3</v>
      </c>
      <c r="L12" s="98">
        <v>1.3446178350069993E-3</v>
      </c>
      <c r="M12" s="98">
        <v>1.1789598520567323E-3</v>
      </c>
      <c r="N12" s="98">
        <v>4.2954277122589233E-4</v>
      </c>
      <c r="O12" s="98">
        <v>2.3106763717305094E-3</v>
      </c>
      <c r="P12" s="98">
        <v>1.433799962843944E-3</v>
      </c>
      <c r="Q12" s="98">
        <v>3.5990442603520882E-4</v>
      </c>
      <c r="R12" s="98">
        <v>2.1146949828186213E-4</v>
      </c>
      <c r="S12" s="98">
        <v>0</v>
      </c>
      <c r="T12" s="98">
        <v>2.0961546967392881E-4</v>
      </c>
      <c r="U12" s="98">
        <v>1.9786046365768471E-4</v>
      </c>
      <c r="V12" s="98">
        <v>8.7099315377892029E-4</v>
      </c>
      <c r="W12" s="98">
        <v>3.8437782551885177E-4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1.9859025050036037E-4</v>
      </c>
      <c r="G13" s="101">
        <v>1.9355414014939903E-4</v>
      </c>
      <c r="H13" s="101">
        <v>1.9196400159574351E-4</v>
      </c>
      <c r="I13" s="101">
        <v>5.7725374225605394E-4</v>
      </c>
      <c r="J13" s="101">
        <v>1.1379970025969036E-3</v>
      </c>
      <c r="K13" s="101">
        <v>1.7096513059410017E-3</v>
      </c>
      <c r="L13" s="101">
        <v>1.1405153068870051E-3</v>
      </c>
      <c r="M13" s="101">
        <v>1.0000615844369962E-3</v>
      </c>
      <c r="N13" s="101">
        <v>3.6192028265128986E-4</v>
      </c>
      <c r="O13" s="101">
        <v>1.932180310766524E-3</v>
      </c>
      <c r="P13" s="101">
        <v>1.1878360782700678E-3</v>
      </c>
      <c r="Q13" s="101">
        <v>2.9511576928670789E-4</v>
      </c>
      <c r="R13" s="101">
        <v>1.7195500833219868E-4</v>
      </c>
      <c r="S13" s="101">
        <v>0</v>
      </c>
      <c r="T13" s="101">
        <v>1.679946731630951E-4</v>
      </c>
      <c r="U13" s="101">
        <v>1.575446322932319E-4</v>
      </c>
      <c r="V13" s="101">
        <v>6.9847711478301293E-4</v>
      </c>
      <c r="W13" s="101">
        <v>3.0852344795618538E-4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3.374486163199116E-5</v>
      </c>
      <c r="G14" s="104">
        <v>3.3384024484664646E-5</v>
      </c>
      <c r="H14" s="104">
        <v>3.207201853485416E-5</v>
      </c>
      <c r="I14" s="104">
        <v>9.8285314711820215E-5</v>
      </c>
      <c r="J14" s="104">
        <v>2.0178538499380458E-4</v>
      </c>
      <c r="K14" s="104">
        <v>3.0675865315704204E-4</v>
      </c>
      <c r="L14" s="104">
        <v>2.0410252811999417E-4</v>
      </c>
      <c r="M14" s="104">
        <v>1.7889826761973598E-4</v>
      </c>
      <c r="N14" s="104">
        <v>6.7622488574602471E-5</v>
      </c>
      <c r="O14" s="104">
        <v>3.7849606096398563E-4</v>
      </c>
      <c r="P14" s="104">
        <v>2.4596388457387631E-4</v>
      </c>
      <c r="Q14" s="104">
        <v>6.4788656748500964E-5</v>
      </c>
      <c r="R14" s="104">
        <v>3.9514489949663463E-5</v>
      </c>
      <c r="S14" s="104">
        <v>0</v>
      </c>
      <c r="T14" s="104">
        <v>4.1620796510833707E-5</v>
      </c>
      <c r="U14" s="104">
        <v>4.0315831364452808E-5</v>
      </c>
      <c r="V14" s="104">
        <v>1.7251603899590736E-4</v>
      </c>
      <c r="W14" s="104">
        <v>7.5854377562666389E-5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1.3931952801763305</v>
      </c>
      <c r="D15" s="101">
        <v>1.3790588683876861</v>
      </c>
      <c r="E15" s="101">
        <v>1.0187080651252962</v>
      </c>
      <c r="F15" s="101">
        <v>1.4616310151696732</v>
      </c>
      <c r="G15" s="101">
        <v>2.0713617522405703</v>
      </c>
      <c r="H15" s="101">
        <v>2.0424863493409968</v>
      </c>
      <c r="I15" s="101">
        <v>1.1172765970382967</v>
      </c>
      <c r="J15" s="101">
        <v>0</v>
      </c>
      <c r="K15" s="101">
        <v>0.32266301850787305</v>
      </c>
      <c r="L15" s="101">
        <v>0</v>
      </c>
      <c r="M15" s="101">
        <v>1.0334139680240764</v>
      </c>
      <c r="N15" s="101">
        <v>1.7754716000674324</v>
      </c>
      <c r="O15" s="101">
        <v>0.85847097685237606</v>
      </c>
      <c r="P15" s="101">
        <v>0.41192960823689528</v>
      </c>
      <c r="Q15" s="101">
        <v>2.1791790064620339E-3</v>
      </c>
      <c r="R15" s="101">
        <v>6.6031808395887476E-3</v>
      </c>
      <c r="S15" s="101">
        <v>0</v>
      </c>
      <c r="T15" s="101">
        <v>3.9025933966428075E-2</v>
      </c>
      <c r="U15" s="101">
        <v>0.25053442804666115</v>
      </c>
      <c r="V15" s="101">
        <v>0.49969594011182966</v>
      </c>
      <c r="W15" s="101">
        <v>0.4083617334776089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1.4532892197975494E-2</v>
      </c>
      <c r="D16" s="104">
        <v>4.7061245897819397E-2</v>
      </c>
      <c r="E16" s="104">
        <v>3.679343150364689E-2</v>
      </c>
      <c r="F16" s="104">
        <v>5.412074723054295E-2</v>
      </c>
      <c r="G16" s="104">
        <v>0.18315281265275951</v>
      </c>
      <c r="H16" s="104">
        <v>0.14849741227363678</v>
      </c>
      <c r="I16" s="104">
        <v>0.8315980030357899</v>
      </c>
      <c r="J16" s="104">
        <v>1.5425475886679278</v>
      </c>
      <c r="K16" s="104">
        <v>2.4498788378742242</v>
      </c>
      <c r="L16" s="104">
        <v>1.4234670859258203</v>
      </c>
      <c r="M16" s="104">
        <v>0.9180359999209794</v>
      </c>
      <c r="N16" s="104">
        <v>0.86591061322934892</v>
      </c>
      <c r="O16" s="104">
        <v>1.397657527785785</v>
      </c>
      <c r="P16" s="104">
        <v>1.553467959020818</v>
      </c>
      <c r="Q16" s="104">
        <v>0.48135861187063134</v>
      </c>
      <c r="R16" s="104">
        <v>6.6709989522641927E-2</v>
      </c>
      <c r="S16" s="104">
        <v>0</v>
      </c>
      <c r="T16" s="104">
        <v>9.6266102528956232E-2</v>
      </c>
      <c r="U16" s="104">
        <v>0.25154691624741349</v>
      </c>
      <c r="V16" s="104">
        <v>0.62943078640274919</v>
      </c>
      <c r="W16" s="104">
        <v>1.0498402370625857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1.2258454295269649E-2</v>
      </c>
      <c r="D17" s="98">
        <v>3.9538452057897154E-2</v>
      </c>
      <c r="E17" s="98">
        <v>3.0911588682951782E-2</v>
      </c>
      <c r="F17" s="98">
        <v>4.5490663480398583E-2</v>
      </c>
      <c r="G17" s="98">
        <v>0.15365389042105562</v>
      </c>
      <c r="H17" s="98">
        <v>0.12524227138512198</v>
      </c>
      <c r="I17" s="98">
        <v>0.6996419468366567</v>
      </c>
      <c r="J17" s="98">
        <v>1.2901197651065943</v>
      </c>
      <c r="K17" s="98">
        <v>2.0463955027717393</v>
      </c>
      <c r="L17" s="98">
        <v>1.1906280256818764</v>
      </c>
      <c r="M17" s="98">
        <v>0.76947005558996484</v>
      </c>
      <c r="N17" s="98">
        <v>0.72297924333429886</v>
      </c>
      <c r="O17" s="98">
        <v>1.163008464367064</v>
      </c>
      <c r="P17" s="98">
        <v>1.2874440099083402</v>
      </c>
      <c r="Q17" s="98">
        <v>0.39659841583992372</v>
      </c>
      <c r="R17" s="98">
        <v>5.4631754230340487E-2</v>
      </c>
      <c r="S17" s="98">
        <v>0</v>
      </c>
      <c r="T17" s="98">
        <v>7.8100216121464491E-2</v>
      </c>
      <c r="U17" s="98">
        <v>0.20310216302943573</v>
      </c>
      <c r="V17" s="98">
        <v>0.51182667373843449</v>
      </c>
      <c r="W17" s="98">
        <v>0.85450063648514163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2.2744379027058452E-3</v>
      </c>
      <c r="D18" s="98">
        <v>7.5227938399222401E-3</v>
      </c>
      <c r="E18" s="98">
        <v>5.8818428206951056E-3</v>
      </c>
      <c r="F18" s="98">
        <v>8.6300837501443652E-3</v>
      </c>
      <c r="G18" s="98">
        <v>2.9498922231703903E-2</v>
      </c>
      <c r="H18" s="98">
        <v>2.325514088851479E-2</v>
      </c>
      <c r="I18" s="98">
        <v>0.13195605619913317</v>
      </c>
      <c r="J18" s="98">
        <v>0.25242782356133348</v>
      </c>
      <c r="K18" s="98">
        <v>0.40348333510248496</v>
      </c>
      <c r="L18" s="98">
        <v>0.2328390602439438</v>
      </c>
      <c r="M18" s="98">
        <v>0.14856594433101458</v>
      </c>
      <c r="N18" s="98">
        <v>0.14293136989505004</v>
      </c>
      <c r="O18" s="98">
        <v>0.23464906341872102</v>
      </c>
      <c r="P18" s="98">
        <v>0.26602394911247784</v>
      </c>
      <c r="Q18" s="98">
        <v>8.4760196030707599E-2</v>
      </c>
      <c r="R18" s="98">
        <v>1.2078235292301443E-2</v>
      </c>
      <c r="S18" s="98">
        <v>0</v>
      </c>
      <c r="T18" s="98">
        <v>1.8165886407491748E-2</v>
      </c>
      <c r="U18" s="98">
        <v>4.8444753217977761E-2</v>
      </c>
      <c r="V18" s="98">
        <v>0.1176041126643147</v>
      </c>
      <c r="W18" s="98">
        <v>0.19533960057744407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0.24899830972901299</v>
      </c>
      <c r="D19" s="122">
        <v>0.26502822239079515</v>
      </c>
      <c r="E19" s="122">
        <v>0.20482698768826132</v>
      </c>
      <c r="F19" s="122">
        <v>0.289899560399142</v>
      </c>
      <c r="G19" s="122">
        <v>0.46325406794338175</v>
      </c>
      <c r="H19" s="122">
        <v>0.44562197551239208</v>
      </c>
      <c r="I19" s="122">
        <v>0.67354915944067206</v>
      </c>
      <c r="J19" s="122">
        <v>0.67161256274867309</v>
      </c>
      <c r="K19" s="122">
        <v>0.78770391928204042</v>
      </c>
      <c r="L19" s="122">
        <v>0.49090715462689805</v>
      </c>
      <c r="M19" s="122">
        <v>0.47192577725239071</v>
      </c>
      <c r="N19" s="122">
        <v>0.60969613493151453</v>
      </c>
      <c r="O19" s="122">
        <v>0.52175022413287597</v>
      </c>
      <c r="P19" s="122">
        <v>0.37054806555781827</v>
      </c>
      <c r="Q19" s="122">
        <v>9.9947142390747395E-2</v>
      </c>
      <c r="R19" s="122">
        <v>1.6776445758883655E-2</v>
      </c>
      <c r="S19" s="122">
        <v>0</v>
      </c>
      <c r="T19" s="122">
        <v>2.7750627598962137E-2</v>
      </c>
      <c r="U19" s="122">
        <v>9.8739923657031742E-2</v>
      </c>
      <c r="V19" s="122">
        <v>0.23120173840672845</v>
      </c>
      <c r="W19" s="122">
        <v>0.32138801108506676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4.2304289777904342E-3</v>
      </c>
      <c r="D21" s="98">
        <v>4.6391028738460779E-3</v>
      </c>
      <c r="E21" s="98">
        <v>3.7330314615391198E-3</v>
      </c>
      <c r="F21" s="98">
        <v>5.5587224214732594E-3</v>
      </c>
      <c r="G21" s="98">
        <v>8.6809575087796569E-3</v>
      </c>
      <c r="H21" s="98">
        <v>8.6806673647766321E-3</v>
      </c>
      <c r="I21" s="98">
        <v>1.1021329679585861E-2</v>
      </c>
      <c r="J21" s="98">
        <v>1.0614026052040581E-2</v>
      </c>
      <c r="K21" s="98">
        <v>1.1843205942101189E-2</v>
      </c>
      <c r="L21" s="98">
        <v>1.0294386284612182E-2</v>
      </c>
      <c r="M21" s="98">
        <v>1.1065639370182873E-2</v>
      </c>
      <c r="N21" s="98">
        <v>1.3405295836446972E-2</v>
      </c>
      <c r="O21" s="98">
        <v>1.1592736515598858E-2</v>
      </c>
      <c r="P21" s="98">
        <v>7.3945543607911064E-3</v>
      </c>
      <c r="Q21" s="98">
        <v>2.1284959235547797E-3</v>
      </c>
      <c r="R21" s="98">
        <v>5.7504694658196598E-4</v>
      </c>
      <c r="S21" s="98">
        <v>0</v>
      </c>
      <c r="T21" s="98">
        <v>6.834661586957926E-4</v>
      </c>
      <c r="U21" s="98">
        <v>2.270700843458351E-3</v>
      </c>
      <c r="V21" s="98">
        <v>5.0152915832254617E-3</v>
      </c>
      <c r="W21" s="98">
        <v>6.6843732710518255E-3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0.24476788075122255</v>
      </c>
      <c r="D22" s="33">
        <v>0.2603891195169491</v>
      </c>
      <c r="E22" s="33">
        <v>0.20109395622672221</v>
      </c>
      <c r="F22" s="33">
        <v>0.28434083797766874</v>
      </c>
      <c r="G22" s="33">
        <v>0.45457311043460208</v>
      </c>
      <c r="H22" s="33">
        <v>0.43694130814761545</v>
      </c>
      <c r="I22" s="33">
        <v>0.66252782976108615</v>
      </c>
      <c r="J22" s="33">
        <v>0.66099853669663255</v>
      </c>
      <c r="K22" s="33">
        <v>0.77586071333993922</v>
      </c>
      <c r="L22" s="33">
        <v>0.48061276834228589</v>
      </c>
      <c r="M22" s="33">
        <v>0.46086013788220781</v>
      </c>
      <c r="N22" s="33">
        <v>0.59629083909506753</v>
      </c>
      <c r="O22" s="33">
        <v>0.51015748761727708</v>
      </c>
      <c r="P22" s="33">
        <v>0.36315351119702716</v>
      </c>
      <c r="Q22" s="33">
        <v>9.7818646467192613E-2</v>
      </c>
      <c r="R22" s="33">
        <v>1.620139881230169E-2</v>
      </c>
      <c r="S22" s="33">
        <v>0</v>
      </c>
      <c r="T22" s="33">
        <v>2.7067161440266344E-2</v>
      </c>
      <c r="U22" s="33">
        <v>9.6469222813573396E-2</v>
      </c>
      <c r="V22" s="33">
        <v>0.22618644682350297</v>
      </c>
      <c r="W22" s="33">
        <v>0.31470363781401495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1.0020029383473004</v>
      </c>
      <c r="D24" s="117">
        <f t="shared" si="7"/>
        <v>0.30330111915160007</v>
      </c>
      <c r="E24" s="117">
        <f t="shared" si="7"/>
        <v>0.54674090625891869</v>
      </c>
      <c r="F24" s="117">
        <f t="shared" si="7"/>
        <v>1.0244897222125271</v>
      </c>
      <c r="G24" s="117">
        <f t="shared" si="7"/>
        <v>2.1960255473349544</v>
      </c>
      <c r="H24" s="117">
        <f t="shared" si="7"/>
        <v>1.2650060237610372</v>
      </c>
      <c r="I24" s="117">
        <f t="shared" si="7"/>
        <v>0.7342543252225413</v>
      </c>
      <c r="J24" s="117">
        <f t="shared" si="7"/>
        <v>0.71912840198899119</v>
      </c>
      <c r="K24" s="117">
        <f t="shared" si="7"/>
        <v>1.0438972348016704</v>
      </c>
      <c r="L24" s="117">
        <f t="shared" si="7"/>
        <v>1.7793117193181776</v>
      </c>
      <c r="M24" s="117">
        <f t="shared" si="7"/>
        <v>1.284137810470392</v>
      </c>
      <c r="N24" s="117">
        <f t="shared" si="7"/>
        <v>1.8383350290326186</v>
      </c>
      <c r="O24" s="117">
        <f t="shared" si="7"/>
        <v>1.9807380639768524</v>
      </c>
      <c r="P24" s="117">
        <f t="shared" si="7"/>
        <v>1.5237195219273956</v>
      </c>
      <c r="Q24" s="117">
        <f t="shared" si="7"/>
        <v>1.2180427112251826</v>
      </c>
      <c r="R24" s="117">
        <f t="shared" ref="R24:V24" si="8">R25+R28+R30+R39</f>
        <v>1.9560951114203773</v>
      </c>
      <c r="S24" s="117">
        <f t="shared" si="8"/>
        <v>1.4163915250877952</v>
      </c>
      <c r="T24" s="117">
        <f t="shared" si="8"/>
        <v>1.425461798454394</v>
      </c>
      <c r="U24" s="117">
        <f t="shared" si="8"/>
        <v>0.47012318083347326</v>
      </c>
      <c r="V24" s="117">
        <f t="shared" si="8"/>
        <v>0.59420138946490764</v>
      </c>
      <c r="W24" s="117">
        <f t="shared" ref="W24" si="9">W25+W28+W30+W39</f>
        <v>0.23078799567079525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0.84874779903120878</v>
      </c>
      <c r="D25" s="122">
        <f t="shared" si="10"/>
        <v>0.25670912103303806</v>
      </c>
      <c r="E25" s="122">
        <f t="shared" si="10"/>
        <v>0.46556283438619955</v>
      </c>
      <c r="F25" s="122">
        <f t="shared" si="10"/>
        <v>0.87150597795258378</v>
      </c>
      <c r="G25" s="122">
        <f t="shared" si="10"/>
        <v>1.9074505218331101</v>
      </c>
      <c r="H25" s="122">
        <f t="shared" si="10"/>
        <v>1.0926599417686409</v>
      </c>
      <c r="I25" s="122">
        <f t="shared" si="10"/>
        <v>0.63473743914369141</v>
      </c>
      <c r="J25" s="122">
        <f t="shared" si="10"/>
        <v>0.61308747821584475</v>
      </c>
      <c r="K25" s="122">
        <f t="shared" si="10"/>
        <v>0.83873713251514026</v>
      </c>
      <c r="L25" s="122">
        <f t="shared" si="10"/>
        <v>1.499851262961956</v>
      </c>
      <c r="M25" s="122">
        <f t="shared" si="10"/>
        <v>1.0424297988791156</v>
      </c>
      <c r="N25" s="122">
        <f t="shared" si="10"/>
        <v>1.4507150553538615</v>
      </c>
      <c r="O25" s="122">
        <f t="shared" si="10"/>
        <v>1.5933799373644646</v>
      </c>
      <c r="P25" s="122">
        <f t="shared" si="10"/>
        <v>1.1633490796310559</v>
      </c>
      <c r="Q25" s="122">
        <f t="shared" si="10"/>
        <v>0.91517345363723401</v>
      </c>
      <c r="R25" s="122">
        <f t="shared" ref="R25:V25" si="11">SUM(R26:R27)</f>
        <v>1.5072596104031963</v>
      </c>
      <c r="S25" s="122">
        <f t="shared" si="11"/>
        <v>1.051933660867729</v>
      </c>
      <c r="T25" s="122">
        <f t="shared" si="11"/>
        <v>1.0644041039927365</v>
      </c>
      <c r="U25" s="122">
        <f t="shared" si="11"/>
        <v>0.33917921930625605</v>
      </c>
      <c r="V25" s="122">
        <f t="shared" si="11"/>
        <v>0.42750396688856412</v>
      </c>
      <c r="W25" s="122">
        <f t="shared" ref="W25" si="12">SUM(W26:W27)</f>
        <v>0.15387511750747687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0.83805072951427495</v>
      </c>
      <c r="D26" s="98">
        <v>0.25350121553840788</v>
      </c>
      <c r="E26" s="98">
        <v>0.45982912686618077</v>
      </c>
      <c r="F26" s="98">
        <v>0.8608385489409458</v>
      </c>
      <c r="G26" s="98">
        <v>1.8842461752568824</v>
      </c>
      <c r="H26" s="98">
        <v>1.0794386289869677</v>
      </c>
      <c r="I26" s="98">
        <v>0.62704927007557487</v>
      </c>
      <c r="J26" s="98">
        <v>0.60556965810720964</v>
      </c>
      <c r="K26" s="98">
        <v>0.82836091460619676</v>
      </c>
      <c r="L26" s="98">
        <v>1.4812188446367012</v>
      </c>
      <c r="M26" s="98">
        <v>1.0294631819941249</v>
      </c>
      <c r="N26" s="98">
        <v>1.43215122207046</v>
      </c>
      <c r="O26" s="98">
        <v>1.5725004523445147</v>
      </c>
      <c r="P26" s="98">
        <v>1.1476546296512888</v>
      </c>
      <c r="Q26" s="98">
        <v>0.90231692039378453</v>
      </c>
      <c r="R26" s="98">
        <v>1.4859794893638172</v>
      </c>
      <c r="S26" s="98">
        <v>1.0370519871869337</v>
      </c>
      <c r="T26" s="98">
        <v>1.0491912285920983</v>
      </c>
      <c r="U26" s="98">
        <v>0.33432940689197549</v>
      </c>
      <c r="V26" s="98">
        <v>0.42136021405706675</v>
      </c>
      <c r="W26" s="98">
        <v>0.15165931071615923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1.0697069516933852E-2</v>
      </c>
      <c r="D27" s="98">
        <v>3.207905494630155E-3</v>
      </c>
      <c r="E27" s="98">
        <v>5.7337075200187791E-3</v>
      </c>
      <c r="F27" s="98">
        <v>1.066742901163794E-2</v>
      </c>
      <c r="G27" s="98">
        <v>2.3204346576227736E-2</v>
      </c>
      <c r="H27" s="98">
        <v>1.3221312781673111E-2</v>
      </c>
      <c r="I27" s="98">
        <v>7.6881690681165201E-3</v>
      </c>
      <c r="J27" s="98">
        <v>7.5178201086350746E-3</v>
      </c>
      <c r="K27" s="98">
        <v>1.0376217908943483E-2</v>
      </c>
      <c r="L27" s="98">
        <v>1.8632418325254831E-2</v>
      </c>
      <c r="M27" s="98">
        <v>1.2966616884990604E-2</v>
      </c>
      <c r="N27" s="98">
        <v>1.8563833283401523E-2</v>
      </c>
      <c r="O27" s="98">
        <v>2.0879485019949785E-2</v>
      </c>
      <c r="P27" s="98">
        <v>1.5694449979767173E-2</v>
      </c>
      <c r="Q27" s="98">
        <v>1.2856533243449479E-2</v>
      </c>
      <c r="R27" s="98">
        <v>2.1280121039379107E-2</v>
      </c>
      <c r="S27" s="98">
        <v>1.4881673680795231E-2</v>
      </c>
      <c r="T27" s="98">
        <v>1.5212875400638126E-2</v>
      </c>
      <c r="U27" s="98">
        <v>4.8498124142805849E-3</v>
      </c>
      <c r="V27" s="98">
        <v>6.1437528314973672E-3</v>
      </c>
      <c r="W27" s="98">
        <v>2.2158067913176462E-3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8.6418714877778327E-6</v>
      </c>
      <c r="E28" s="122">
        <f t="shared" si="13"/>
        <v>1.6893142352950536E-5</v>
      </c>
      <c r="F28" s="122">
        <f t="shared" si="13"/>
        <v>5.6629204958776645E-5</v>
      </c>
      <c r="G28" s="122">
        <f t="shared" si="13"/>
        <v>1.3749896229388436E-4</v>
      </c>
      <c r="H28" s="122">
        <f t="shared" si="13"/>
        <v>1.0693374238925639E-4</v>
      </c>
      <c r="I28" s="122">
        <f t="shared" si="13"/>
        <v>7.2741111277292475E-5</v>
      </c>
      <c r="J28" s="122">
        <f t="shared" si="13"/>
        <v>5.5819859880169708E-5</v>
      </c>
      <c r="K28" s="122">
        <f t="shared" si="13"/>
        <v>8.6157704049361598E-5</v>
      </c>
      <c r="L28" s="122">
        <f t="shared" si="13"/>
        <v>1.2884243724227044E-4</v>
      </c>
      <c r="M28" s="122">
        <f t="shared" si="13"/>
        <v>8.2708776904968928E-5</v>
      </c>
      <c r="N28" s="122">
        <f t="shared" si="13"/>
        <v>1.3341871552766384E-4</v>
      </c>
      <c r="O28" s="122">
        <f t="shared" si="13"/>
        <v>8.8609497793499934E-5</v>
      </c>
      <c r="P28" s="122">
        <f t="shared" si="13"/>
        <v>1.0897823190261698E-4</v>
      </c>
      <c r="Q28" s="122">
        <f t="shared" si="13"/>
        <v>2.8100311121258885E-5</v>
      </c>
      <c r="R28" s="122">
        <f t="shared" si="13"/>
        <v>5.4218189453522093E-5</v>
      </c>
      <c r="S28" s="122">
        <f t="shared" si="13"/>
        <v>4.0738726637156927E-5</v>
      </c>
      <c r="T28" s="122">
        <f t="shared" si="13"/>
        <v>3.371645676183147E-5</v>
      </c>
      <c r="U28" s="122">
        <f t="shared" si="13"/>
        <v>9.4931976955198468E-6</v>
      </c>
      <c r="V28" s="122">
        <f t="shared" si="13"/>
        <v>4.0013133457980355E-5</v>
      </c>
      <c r="W28" s="122">
        <f t="shared" si="13"/>
        <v>1.1279463350888067E-5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8.6418714877778327E-6</v>
      </c>
      <c r="E29" s="98">
        <v>1.6893142352950536E-5</v>
      </c>
      <c r="F29" s="98">
        <v>5.6629204958776645E-5</v>
      </c>
      <c r="G29" s="98">
        <v>1.3749896229388436E-4</v>
      </c>
      <c r="H29" s="98">
        <v>1.0693374238925639E-4</v>
      </c>
      <c r="I29" s="98">
        <v>7.2741111277292475E-5</v>
      </c>
      <c r="J29" s="98">
        <v>5.5819859880169708E-5</v>
      </c>
      <c r="K29" s="98">
        <v>8.6157704049361598E-5</v>
      </c>
      <c r="L29" s="98">
        <v>1.2884243724227044E-4</v>
      </c>
      <c r="M29" s="98">
        <v>8.2708776904968928E-5</v>
      </c>
      <c r="N29" s="98">
        <v>1.3341871552766384E-4</v>
      </c>
      <c r="O29" s="98">
        <v>8.8609497793499934E-5</v>
      </c>
      <c r="P29" s="98">
        <v>1.0897823190261698E-4</v>
      </c>
      <c r="Q29" s="98">
        <v>2.8100311121258885E-5</v>
      </c>
      <c r="R29" s="98">
        <v>5.4218189453522093E-5</v>
      </c>
      <c r="S29" s="98">
        <v>4.0738726637156927E-5</v>
      </c>
      <c r="T29" s="98">
        <v>3.371645676183147E-5</v>
      </c>
      <c r="U29" s="98">
        <v>9.4931976955198468E-6</v>
      </c>
      <c r="V29" s="98">
        <v>4.0013133457980355E-5</v>
      </c>
      <c r="W29" s="98">
        <v>1.1279463350888067E-5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0.13230058058467342</v>
      </c>
      <c r="D30" s="122">
        <v>4.0082832566235939E-2</v>
      </c>
      <c r="E30" s="122">
        <v>6.9353744554975963E-2</v>
      </c>
      <c r="F30" s="122">
        <v>0.13109091981545212</v>
      </c>
      <c r="G30" s="122">
        <v>0.24619319848507365</v>
      </c>
      <c r="H30" s="122">
        <v>0.14756051773259726</v>
      </c>
      <c r="I30" s="122">
        <v>8.4732007157640232E-2</v>
      </c>
      <c r="J30" s="122">
        <v>9.0756095332142475E-2</v>
      </c>
      <c r="K30" s="122">
        <v>0.17583894940847913</v>
      </c>
      <c r="L30" s="122">
        <v>0.24065177782630706</v>
      </c>
      <c r="M30" s="122">
        <v>0.20944784104950021</v>
      </c>
      <c r="N30" s="122">
        <v>0.33562874364192136</v>
      </c>
      <c r="O30" s="122">
        <v>0.33604612116605903</v>
      </c>
      <c r="P30" s="122">
        <v>0.31001003594915855</v>
      </c>
      <c r="Q30" s="122">
        <v>0.25891722498943914</v>
      </c>
      <c r="R30" s="122">
        <v>0.38576750157553341</v>
      </c>
      <c r="S30" s="122">
        <v>0.31476367551479933</v>
      </c>
      <c r="T30" s="122">
        <v>0.31326779175099884</v>
      </c>
      <c r="U30" s="122">
        <v>0.11381709174152305</v>
      </c>
      <c r="V30" s="122">
        <v>0.14502419375894759</v>
      </c>
      <c r="W30" s="122">
        <v>6.6573166114421684E-2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1.1104250978088618E-2</v>
      </c>
      <c r="D31" s="98">
        <v>3.7740355603946801E-3</v>
      </c>
      <c r="E31" s="98">
        <v>6.2537415465567254E-3</v>
      </c>
      <c r="F31" s="98">
        <v>9.9411259808761705E-3</v>
      </c>
      <c r="G31" s="98">
        <v>1.9921725317316702E-2</v>
      </c>
      <c r="H31" s="98">
        <v>1.053491381430309E-2</v>
      </c>
      <c r="I31" s="98">
        <v>6.6480866849316445E-3</v>
      </c>
      <c r="J31" s="98">
        <v>6.3569163096511465E-3</v>
      </c>
      <c r="K31" s="98">
        <v>1.2011505645676103E-2</v>
      </c>
      <c r="L31" s="98">
        <v>2.2513144133512936E-2</v>
      </c>
      <c r="M31" s="98">
        <v>1.5899848058303225E-2</v>
      </c>
      <c r="N31" s="98">
        <v>2.0946079654325593E-2</v>
      </c>
      <c r="O31" s="98">
        <v>2.9099285680008666E-2</v>
      </c>
      <c r="P31" s="98">
        <v>2.6896147942073973E-2</v>
      </c>
      <c r="Q31" s="98">
        <v>2.6898574137417839E-2</v>
      </c>
      <c r="R31" s="98">
        <v>5.9565886705703321E-2</v>
      </c>
      <c r="S31" s="98">
        <v>3.8188899562587982E-2</v>
      </c>
      <c r="T31" s="98">
        <v>3.3975027338315575E-2</v>
      </c>
      <c r="U31" s="98">
        <v>8.2493347384859587E-3</v>
      </c>
      <c r="V31" s="98">
        <v>1.1527661785858323E-2</v>
      </c>
      <c r="W31" s="98">
        <v>4.3831905004416668E-3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2.2404555101089373E-4</v>
      </c>
      <c r="L32" s="98">
        <v>2.2410297250116646E-4</v>
      </c>
      <c r="M32" s="98">
        <v>2.3579197041134636E-4</v>
      </c>
      <c r="N32" s="98">
        <v>0</v>
      </c>
      <c r="O32" s="98">
        <v>2.3106763717305098E-4</v>
      </c>
      <c r="P32" s="98">
        <v>2.0482856612056346E-4</v>
      </c>
      <c r="Q32" s="98">
        <v>1.7995221301760441E-4</v>
      </c>
      <c r="R32" s="98">
        <v>1.0573474914093105E-3</v>
      </c>
      <c r="S32" s="98">
        <v>4.1571907576601043E-4</v>
      </c>
      <c r="T32" s="98">
        <v>2.0961546967392881E-4</v>
      </c>
      <c r="U32" s="98">
        <v>0</v>
      </c>
      <c r="V32" s="98">
        <v>0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1.8996125621566684E-4</v>
      </c>
      <c r="L33" s="101">
        <v>1.9008588448116745E-4</v>
      </c>
      <c r="M33" s="101">
        <v>2.0001231688739917E-4</v>
      </c>
      <c r="N33" s="101">
        <v>0</v>
      </c>
      <c r="O33" s="101">
        <v>1.9321803107665242E-4</v>
      </c>
      <c r="P33" s="101">
        <v>1.696908683242954E-4</v>
      </c>
      <c r="Q33" s="101">
        <v>1.4755788464335394E-4</v>
      </c>
      <c r="R33" s="101">
        <v>8.5977504166099325E-4</v>
      </c>
      <c r="S33" s="101">
        <v>3.3590982740715544E-4</v>
      </c>
      <c r="T33" s="101">
        <v>1.679946731630951E-4</v>
      </c>
      <c r="U33" s="101">
        <v>0</v>
      </c>
      <c r="V33" s="101">
        <v>0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3.4084294795226893E-5</v>
      </c>
      <c r="L34" s="104">
        <v>3.4017088019999007E-5</v>
      </c>
      <c r="M34" s="104">
        <v>3.5779653523947195E-5</v>
      </c>
      <c r="N34" s="104">
        <v>0</v>
      </c>
      <c r="O34" s="104">
        <v>3.7849606096398557E-5</v>
      </c>
      <c r="P34" s="104">
        <v>3.5137697796268053E-5</v>
      </c>
      <c r="Q34" s="104">
        <v>3.2394328374250482E-5</v>
      </c>
      <c r="R34" s="104">
        <v>1.9757244974831734E-4</v>
      </c>
      <c r="S34" s="104">
        <v>7.9809248358854974E-5</v>
      </c>
      <c r="T34" s="104">
        <v>4.1620796510833707E-5</v>
      </c>
      <c r="U34" s="104">
        <v>0</v>
      </c>
      <c r="V34" s="104">
        <v>0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0.12004292546388835</v>
      </c>
      <c r="D35" s="101">
        <v>3.5193601605419005E-2</v>
      </c>
      <c r="E35" s="101">
        <v>6.0985437979474012E-2</v>
      </c>
      <c r="F35" s="101">
        <v>0.11683738369668406</v>
      </c>
      <c r="G35" s="101">
        <v>0.20779375038349851</v>
      </c>
      <c r="H35" s="101">
        <v>0.1276553968338123</v>
      </c>
      <c r="I35" s="101">
        <v>4.4682345375117227E-2</v>
      </c>
      <c r="J35" s="101">
        <v>0</v>
      </c>
      <c r="K35" s="101">
        <v>1.8927160303534453E-2</v>
      </c>
      <c r="L35" s="101">
        <v>0</v>
      </c>
      <c r="M35" s="101">
        <v>0.1023808442590164</v>
      </c>
      <c r="N35" s="101">
        <v>0.21150477794669298</v>
      </c>
      <c r="O35" s="101">
        <v>0.11661903426596354</v>
      </c>
      <c r="P35" s="101">
        <v>5.9291215848652851E-2</v>
      </c>
      <c r="Q35" s="101">
        <v>1.0895895032310169E-3</v>
      </c>
      <c r="R35" s="101">
        <v>2.9714313778149367E-2</v>
      </c>
      <c r="S35" s="101">
        <v>6.10649339983853E-2</v>
      </c>
      <c r="T35" s="101">
        <v>8.0547712546988184E-2</v>
      </c>
      <c r="U35" s="101">
        <v>5.2732379615505046E-2</v>
      </c>
      <c r="V35" s="101">
        <v>5.8978981778998484E-2</v>
      </c>
      <c r="W35" s="101">
        <v>1.7520470413230748E-2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1.1534041426964677E-3</v>
      </c>
      <c r="D36" s="104">
        <v>1.1151954004222605E-3</v>
      </c>
      <c r="E36" s="104">
        <v>2.1145650289452235E-3</v>
      </c>
      <c r="F36" s="104">
        <v>4.3124101378918681E-3</v>
      </c>
      <c r="G36" s="104">
        <v>1.8477722784258445E-2</v>
      </c>
      <c r="H36" s="104">
        <v>9.3702070844818783E-3</v>
      </c>
      <c r="I36" s="104">
        <v>3.3401575097591368E-2</v>
      </c>
      <c r="J36" s="104">
        <v>8.4399179022491333E-2</v>
      </c>
      <c r="K36" s="104">
        <v>0.14467623790825768</v>
      </c>
      <c r="L36" s="104">
        <v>0.21791453072029296</v>
      </c>
      <c r="M36" s="104">
        <v>9.0931356761769222E-2</v>
      </c>
      <c r="N36" s="104">
        <v>0.10317788604090279</v>
      </c>
      <c r="O36" s="104">
        <v>0.19009673358291374</v>
      </c>
      <c r="P36" s="104">
        <v>0.22361784359231113</v>
      </c>
      <c r="Q36" s="104">
        <v>0.23074910913577268</v>
      </c>
      <c r="R36" s="104">
        <v>0.29542995360027141</v>
      </c>
      <c r="S36" s="104">
        <v>0.21509412287806007</v>
      </c>
      <c r="T36" s="104">
        <v>0.19853543639602114</v>
      </c>
      <c r="U36" s="104">
        <v>5.2835377387532051E-2</v>
      </c>
      <c r="V36" s="104">
        <v>7.4517550194090801E-2</v>
      </c>
      <c r="W36" s="104">
        <v>4.466950520074927E-2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9.7289319803727371E-4</v>
      </c>
      <c r="D37" s="98">
        <v>9.3693014355206519E-4</v>
      </c>
      <c r="E37" s="98">
        <v>1.7765280852271139E-3</v>
      </c>
      <c r="F37" s="98">
        <v>3.6247540621831536E-3</v>
      </c>
      <c r="G37" s="98">
        <v>1.5501667437157496E-2</v>
      </c>
      <c r="H37" s="98">
        <v>7.9028045044109881E-3</v>
      </c>
      <c r="I37" s="98">
        <v>2.8101490074987436E-2</v>
      </c>
      <c r="J37" s="98">
        <v>7.0587805404249457E-2</v>
      </c>
      <c r="K37" s="98">
        <v>0.12084875302253319</v>
      </c>
      <c r="L37" s="98">
        <v>0.18226986071135315</v>
      </c>
      <c r="M37" s="98">
        <v>7.6215917620193682E-2</v>
      </c>
      <c r="N37" s="98">
        <v>8.6146847999109502E-2</v>
      </c>
      <c r="O37" s="98">
        <v>0.15818189063504567</v>
      </c>
      <c r="P37" s="98">
        <v>0.18532435868391345</v>
      </c>
      <c r="Q37" s="98">
        <v>0.19011757322483799</v>
      </c>
      <c r="R37" s="98">
        <v>0.24194062587722215</v>
      </c>
      <c r="S37" s="98">
        <v>0.17549942366651869</v>
      </c>
      <c r="T37" s="98">
        <v>0.1610708243395905</v>
      </c>
      <c r="U37" s="98">
        <v>4.2659952234634632E-2</v>
      </c>
      <c r="V37" s="98">
        <v>6.05945414093138E-2</v>
      </c>
      <c r="W37" s="98">
        <v>3.6358027896049389E-2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1.8051094465919412E-4</v>
      </c>
      <c r="D38" s="98">
        <v>1.7826525687019524E-4</v>
      </c>
      <c r="E38" s="98">
        <v>3.3803694371810946E-4</v>
      </c>
      <c r="F38" s="98">
        <v>6.8765607570871461E-4</v>
      </c>
      <c r="G38" s="98">
        <v>2.9760553471009487E-3</v>
      </c>
      <c r="H38" s="98">
        <v>1.4674025800708911E-3</v>
      </c>
      <c r="I38" s="98">
        <v>5.3000850226039339E-3</v>
      </c>
      <c r="J38" s="98">
        <v>1.3811373618241876E-2</v>
      </c>
      <c r="K38" s="98">
        <v>2.3827484885724497E-2</v>
      </c>
      <c r="L38" s="98">
        <v>3.5644670008939817E-2</v>
      </c>
      <c r="M38" s="98">
        <v>1.4715439141575547E-2</v>
      </c>
      <c r="N38" s="98">
        <v>1.7031038041793293E-2</v>
      </c>
      <c r="O38" s="98">
        <v>3.1914842947868054E-2</v>
      </c>
      <c r="P38" s="98">
        <v>3.8293484908397665E-2</v>
      </c>
      <c r="Q38" s="98">
        <v>4.0631535910934699E-2</v>
      </c>
      <c r="R38" s="98">
        <v>5.3489327723049249E-2</v>
      </c>
      <c r="S38" s="98">
        <v>3.9594699211541393E-2</v>
      </c>
      <c r="T38" s="98">
        <v>3.7464612056430639E-2</v>
      </c>
      <c r="U38" s="98">
        <v>1.0175425152897417E-2</v>
      </c>
      <c r="V38" s="98">
        <v>1.3923008784777006E-2</v>
      </c>
      <c r="W38" s="98">
        <v>8.3114773046998828E-3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2.0954558731418178E-2</v>
      </c>
      <c r="D39" s="122">
        <v>6.5005236808382558E-3</v>
      </c>
      <c r="E39" s="122">
        <v>1.180743417539025E-2</v>
      </c>
      <c r="F39" s="122">
        <v>2.1836195239532584E-2</v>
      </c>
      <c r="G39" s="122">
        <v>4.224432805447656E-2</v>
      </c>
      <c r="H39" s="122">
        <v>2.4678630517409674E-2</v>
      </c>
      <c r="I39" s="122">
        <v>1.4712137809932389E-2</v>
      </c>
      <c r="J39" s="122">
        <v>1.5229008581123877E-2</v>
      </c>
      <c r="K39" s="122">
        <v>2.9234995174001605E-2</v>
      </c>
      <c r="L39" s="122">
        <v>3.8679836092672122E-2</v>
      </c>
      <c r="M39" s="122">
        <v>3.2177461764871393E-2</v>
      </c>
      <c r="N39" s="122">
        <v>5.185781132130797E-2</v>
      </c>
      <c r="O39" s="122">
        <v>5.1223395948535234E-2</v>
      </c>
      <c r="P39" s="122">
        <v>5.0251428115278378E-2</v>
      </c>
      <c r="Q39" s="122">
        <v>4.3923932287388244E-2</v>
      </c>
      <c r="R39" s="122">
        <v>6.3013781252193785E-2</v>
      </c>
      <c r="S39" s="122">
        <v>4.9653449978629742E-2</v>
      </c>
      <c r="T39" s="122">
        <v>4.7756186253896868E-2</v>
      </c>
      <c r="U39" s="122">
        <v>1.7117376587998653E-2</v>
      </c>
      <c r="V39" s="122">
        <v>2.163321568393797E-2</v>
      </c>
      <c r="W39" s="122">
        <v>1.0328432585545805E-2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3.5253574814920292E-4</v>
      </c>
      <c r="D40" s="98">
        <v>9.9765653200990927E-5</v>
      </c>
      <c r="E40" s="98">
        <v>1.9909501128208639E-4</v>
      </c>
      <c r="F40" s="98">
        <v>4.3503045037616815E-4</v>
      </c>
      <c r="G40" s="98">
        <v>7.7595150916466224E-4</v>
      </c>
      <c r="H40" s="98">
        <v>4.6922526296089913E-4</v>
      </c>
      <c r="I40" s="98">
        <v>2.3549849742704834E-4</v>
      </c>
      <c r="J40" s="98">
        <v>2.2974082363724199E-4</v>
      </c>
      <c r="K40" s="98">
        <v>4.419106694813877E-4</v>
      </c>
      <c r="L40" s="98">
        <v>8.0564762227399681E-4</v>
      </c>
      <c r="M40" s="98">
        <v>7.64698655663044E-4</v>
      </c>
      <c r="N40" s="98">
        <v>1.124605355406625E-3</v>
      </c>
      <c r="O40" s="98">
        <v>1.1365427956469469E-3</v>
      </c>
      <c r="P40" s="98">
        <v>1.0004397076364439E-3</v>
      </c>
      <c r="Q40" s="98">
        <v>9.4145012003384466E-4</v>
      </c>
      <c r="R40" s="98">
        <v>2.1564260496823723E-3</v>
      </c>
      <c r="S40" s="98">
        <v>1.4501862338913763E-3</v>
      </c>
      <c r="T40" s="98">
        <v>1.17165627204993E-3</v>
      </c>
      <c r="U40" s="98">
        <v>4.1706750185969711E-4</v>
      </c>
      <c r="V40" s="98">
        <v>4.6058800254111381E-4</v>
      </c>
      <c r="W40" s="98">
        <v>2.2281244236839422E-4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2.0602022983268974E-2</v>
      </c>
      <c r="D41" s="33">
        <v>6.4007580276372652E-3</v>
      </c>
      <c r="E41" s="33">
        <v>1.1608339164108163E-2</v>
      </c>
      <c r="F41" s="33">
        <v>2.1401164789156414E-2</v>
      </c>
      <c r="G41" s="33">
        <v>4.1468376545311894E-2</v>
      </c>
      <c r="H41" s="33">
        <v>2.4209405254448774E-2</v>
      </c>
      <c r="I41" s="33">
        <v>1.4476639312505341E-2</v>
      </c>
      <c r="J41" s="33">
        <v>1.4999267757486634E-2</v>
      </c>
      <c r="K41" s="33">
        <v>2.8793084504520217E-2</v>
      </c>
      <c r="L41" s="33">
        <v>3.7874188470398126E-2</v>
      </c>
      <c r="M41" s="33">
        <v>3.1412763109208347E-2</v>
      </c>
      <c r="N41" s="33">
        <v>5.0733205965901342E-2</v>
      </c>
      <c r="O41" s="33">
        <v>5.0086853152888286E-2</v>
      </c>
      <c r="P41" s="33">
        <v>4.9250988407641937E-2</v>
      </c>
      <c r="Q41" s="33">
        <v>4.2982482167354397E-2</v>
      </c>
      <c r="R41" s="33">
        <v>6.0857355202511412E-2</v>
      </c>
      <c r="S41" s="33">
        <v>4.8203263744738364E-2</v>
      </c>
      <c r="T41" s="33">
        <v>4.6584529981846937E-2</v>
      </c>
      <c r="U41" s="33">
        <v>1.6700309086138957E-2</v>
      </c>
      <c r="V41" s="33">
        <v>2.1172627681396855E-2</v>
      </c>
      <c r="W41" s="33">
        <v>1.010562014317741E-2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69.83137195152753</v>
      </c>
      <c r="D43" s="117">
        <f t="shared" si="14"/>
        <v>66.75171326052093</v>
      </c>
      <c r="E43" s="117">
        <f t="shared" si="14"/>
        <v>62.510013199623039</v>
      </c>
      <c r="F43" s="117">
        <f t="shared" si="14"/>
        <v>40.960282111238222</v>
      </c>
      <c r="G43" s="117">
        <f t="shared" si="14"/>
        <v>76.564827810499338</v>
      </c>
      <c r="H43" s="117">
        <f t="shared" si="14"/>
        <v>47.171770029230757</v>
      </c>
      <c r="I43" s="117">
        <f t="shared" si="14"/>
        <v>83.727575861648987</v>
      </c>
      <c r="J43" s="117">
        <f t="shared" si="14"/>
        <v>99.230301250357371</v>
      </c>
      <c r="K43" s="117">
        <f t="shared" si="14"/>
        <v>86.783818478565152</v>
      </c>
      <c r="L43" s="117">
        <f t="shared" si="14"/>
        <v>46.052959554477738</v>
      </c>
      <c r="M43" s="117">
        <f t="shared" si="14"/>
        <v>10.714982676011774</v>
      </c>
      <c r="N43" s="117">
        <f t="shared" si="14"/>
        <v>14.354668613135489</v>
      </c>
      <c r="O43" s="117">
        <f t="shared" si="14"/>
        <v>12.311583436301904</v>
      </c>
      <c r="P43" s="117">
        <f t="shared" si="14"/>
        <v>15.502547016958145</v>
      </c>
      <c r="Q43" s="117">
        <f t="shared" si="14"/>
        <v>32.0355508352134</v>
      </c>
      <c r="R43" s="117">
        <f t="shared" ref="R43:V43" si="15">R44+R47+R49+R58</f>
        <v>37.927912971051292</v>
      </c>
      <c r="S43" s="117">
        <f t="shared" si="15"/>
        <v>46.756939176480756</v>
      </c>
      <c r="T43" s="117">
        <f t="shared" si="15"/>
        <v>51.786606906656161</v>
      </c>
      <c r="U43" s="117">
        <f t="shared" si="15"/>
        <v>29.631903631383452</v>
      </c>
      <c r="V43" s="117">
        <f t="shared" si="15"/>
        <v>46.982163253140897</v>
      </c>
      <c r="W43" s="117">
        <f t="shared" ref="W43" si="16">W44+W47+W49+W58</f>
        <v>21.531649500459704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58.235809305328196</v>
      </c>
      <c r="D44" s="122">
        <f t="shared" si="17"/>
        <v>55.457215200249813</v>
      </c>
      <c r="E44" s="122">
        <f t="shared" si="17"/>
        <v>52.665152419754762</v>
      </c>
      <c r="F44" s="122">
        <f t="shared" si="17"/>
        <v>34.559131978738364</v>
      </c>
      <c r="G44" s="122">
        <f t="shared" si="17"/>
        <v>65.261930333519672</v>
      </c>
      <c r="H44" s="122">
        <f t="shared" si="17"/>
        <v>40.263779554010753</v>
      </c>
      <c r="I44" s="122">
        <f t="shared" si="17"/>
        <v>70.436489611624268</v>
      </c>
      <c r="J44" s="122">
        <f t="shared" si="17"/>
        <v>83.821163404485731</v>
      </c>
      <c r="K44" s="122">
        <f t="shared" si="17"/>
        <v>72.026410652216299</v>
      </c>
      <c r="L44" s="122">
        <f t="shared" si="17"/>
        <v>38.418868679736526</v>
      </c>
      <c r="M44" s="122">
        <f t="shared" si="17"/>
        <v>8.5820189543570837</v>
      </c>
      <c r="N44" s="122">
        <f t="shared" si="17"/>
        <v>11.135423028555737</v>
      </c>
      <c r="O44" s="122">
        <f t="shared" si="17"/>
        <v>9.5215736539375104</v>
      </c>
      <c r="P44" s="122">
        <f t="shared" si="17"/>
        <v>11.604903454736066</v>
      </c>
      <c r="Q44" s="122">
        <f t="shared" si="17"/>
        <v>24.251328485040208</v>
      </c>
      <c r="R44" s="122">
        <f t="shared" ref="R44:V44" si="18">SUM(R45:R46)</f>
        <v>28.614728743836796</v>
      </c>
      <c r="S44" s="122">
        <f t="shared" si="18"/>
        <v>34.374107497638889</v>
      </c>
      <c r="T44" s="122">
        <f t="shared" si="18"/>
        <v>38.31501900187277</v>
      </c>
      <c r="U44" s="122">
        <f t="shared" si="18"/>
        <v>21.516484386958481</v>
      </c>
      <c r="V44" s="122">
        <f t="shared" si="18"/>
        <v>33.844161485491441</v>
      </c>
      <c r="W44" s="122">
        <f t="shared" ref="W44" si="19">SUM(W45:W46)</f>
        <v>14.763911559642736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57.537920316104</v>
      </c>
      <c r="D45" s="98">
        <v>54.79802621165372</v>
      </c>
      <c r="E45" s="98">
        <v>52.047963080978327</v>
      </c>
      <c r="F45" s="98">
        <v>34.156456888913389</v>
      </c>
      <c r="G45" s="98">
        <v>64.505885300504374</v>
      </c>
      <c r="H45" s="98">
        <v>39.799640691022503</v>
      </c>
      <c r="I45" s="98">
        <v>69.623381661057792</v>
      </c>
      <c r="J45" s="98">
        <v>82.841140391219881</v>
      </c>
      <c r="K45" s="98">
        <v>71.17640083313664</v>
      </c>
      <c r="L45" s="98">
        <v>37.963352268519678</v>
      </c>
      <c r="M45" s="98">
        <v>8.480047705892078</v>
      </c>
      <c r="N45" s="98">
        <v>10.999139243983601</v>
      </c>
      <c r="O45" s="98">
        <v>9.4020492158349658</v>
      </c>
      <c r="P45" s="98">
        <v>11.454672425680759</v>
      </c>
      <c r="Q45" s="98">
        <v>23.923986742554735</v>
      </c>
      <c r="R45" s="98">
        <v>28.226319414381667</v>
      </c>
      <c r="S45" s="98">
        <v>33.906356131861187</v>
      </c>
      <c r="T45" s="98">
        <v>37.788087520994189</v>
      </c>
      <c r="U45" s="98">
        <v>21.220368207258947</v>
      </c>
      <c r="V45" s="98">
        <v>33.375946832432547</v>
      </c>
      <c r="W45" s="98">
        <v>14.55925028240539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0.69788898922419473</v>
      </c>
      <c r="D46" s="98">
        <v>0.65918898859609054</v>
      </c>
      <c r="E46" s="98">
        <v>0.61718933877643656</v>
      </c>
      <c r="F46" s="98">
        <v>0.40267508982497785</v>
      </c>
      <c r="G46" s="98">
        <v>0.75604503301529458</v>
      </c>
      <c r="H46" s="98">
        <v>0.46413886298825341</v>
      </c>
      <c r="I46" s="98">
        <v>0.81310795056647223</v>
      </c>
      <c r="J46" s="98">
        <v>0.98002301326585306</v>
      </c>
      <c r="K46" s="98">
        <v>0.85000981907966633</v>
      </c>
      <c r="L46" s="98">
        <v>0.45551641121685116</v>
      </c>
      <c r="M46" s="98">
        <v>0.10197124846500644</v>
      </c>
      <c r="N46" s="98">
        <v>0.13628378457213544</v>
      </c>
      <c r="O46" s="98">
        <v>0.11952443810254469</v>
      </c>
      <c r="P46" s="98">
        <v>0.15023102905530669</v>
      </c>
      <c r="Q46" s="98">
        <v>0.32734174248547293</v>
      </c>
      <c r="R46" s="98">
        <v>0.38840932945512957</v>
      </c>
      <c r="S46" s="98">
        <v>0.46775136577770215</v>
      </c>
      <c r="T46" s="98">
        <v>0.52693148087858022</v>
      </c>
      <c r="U46" s="98">
        <v>0.29611617969953352</v>
      </c>
      <c r="V46" s="98">
        <v>0.46821465305889653</v>
      </c>
      <c r="W46" s="98">
        <v>0.20466127723734551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2.6357708037722388E-3</v>
      </c>
      <c r="E47" s="122">
        <f t="shared" si="20"/>
        <v>1.4781499558831721E-3</v>
      </c>
      <c r="F47" s="122">
        <f t="shared" si="20"/>
        <v>1.9739322871345001E-3</v>
      </c>
      <c r="G47" s="122">
        <f t="shared" si="20"/>
        <v>4.6532543555246123E-3</v>
      </c>
      <c r="H47" s="122">
        <f t="shared" si="20"/>
        <v>3.8572528504696051E-3</v>
      </c>
      <c r="I47" s="122">
        <f t="shared" si="20"/>
        <v>8.1179080185458403E-3</v>
      </c>
      <c r="J47" s="122">
        <f t="shared" si="20"/>
        <v>6.9495725550811297E-3</v>
      </c>
      <c r="K47" s="122">
        <f t="shared" si="20"/>
        <v>5.2357373999227432E-3</v>
      </c>
      <c r="L47" s="122">
        <f t="shared" si="20"/>
        <v>2.9023454284048287E-3</v>
      </c>
      <c r="M47" s="122">
        <f t="shared" si="20"/>
        <v>5.916858655509316E-4</v>
      </c>
      <c r="N47" s="122">
        <f t="shared" si="20"/>
        <v>9.7395662335194601E-4</v>
      </c>
      <c r="O47" s="122">
        <f t="shared" si="20"/>
        <v>5.3756428661389953E-4</v>
      </c>
      <c r="P47" s="122">
        <f t="shared" si="20"/>
        <v>1.0837279728093578E-3</v>
      </c>
      <c r="Q47" s="122">
        <f t="shared" si="20"/>
        <v>6.5754728023745778E-4</v>
      </c>
      <c r="R47" s="122">
        <f t="shared" si="20"/>
        <v>1.008458323835511E-3</v>
      </c>
      <c r="S47" s="122">
        <f t="shared" si="20"/>
        <v>1.2119771174554184E-3</v>
      </c>
      <c r="T47" s="122">
        <f t="shared" si="20"/>
        <v>1.3245750870719505E-3</v>
      </c>
      <c r="U47" s="122">
        <f t="shared" si="20"/>
        <v>5.4111226864463123E-4</v>
      </c>
      <c r="V47" s="122">
        <f t="shared" si="20"/>
        <v>3.0232145279362938E-3</v>
      </c>
      <c r="W47" s="122">
        <f t="shared" si="20"/>
        <v>1.1429856195566573E-3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2.6357708037722388E-3</v>
      </c>
      <c r="E48" s="98">
        <v>1.4781499558831721E-3</v>
      </c>
      <c r="F48" s="98">
        <v>1.9739322871345001E-3</v>
      </c>
      <c r="G48" s="98">
        <v>4.6532543555246123E-3</v>
      </c>
      <c r="H48" s="98">
        <v>3.8572528504696051E-3</v>
      </c>
      <c r="I48" s="98">
        <v>8.1179080185458403E-3</v>
      </c>
      <c r="J48" s="98">
        <v>6.9495725550811297E-3</v>
      </c>
      <c r="K48" s="98">
        <v>5.2357373999227432E-3</v>
      </c>
      <c r="L48" s="98">
        <v>2.9023454284048287E-3</v>
      </c>
      <c r="M48" s="98">
        <v>5.916858655509316E-4</v>
      </c>
      <c r="N48" s="98">
        <v>9.7395662335194601E-4</v>
      </c>
      <c r="O48" s="98">
        <v>5.3756428661389953E-4</v>
      </c>
      <c r="P48" s="98">
        <v>1.0837279728093578E-3</v>
      </c>
      <c r="Q48" s="98">
        <v>6.5754728023745778E-4</v>
      </c>
      <c r="R48" s="98">
        <v>1.008458323835511E-3</v>
      </c>
      <c r="S48" s="98">
        <v>1.2119771174554184E-3</v>
      </c>
      <c r="T48" s="98">
        <v>1.3245750870719505E-3</v>
      </c>
      <c r="U48" s="98">
        <v>5.4111226864463123E-4</v>
      </c>
      <c r="V48" s="98">
        <v>3.0232145279362938E-3</v>
      </c>
      <c r="W48" s="98">
        <v>1.1429856195566573E-3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10.232126301409169</v>
      </c>
      <c r="D49" s="122">
        <v>9.9572755197707377</v>
      </c>
      <c r="E49" s="122">
        <v>8.6187307770941892</v>
      </c>
      <c r="F49" s="122">
        <v>5.6005010433260924</v>
      </c>
      <c r="G49" s="122">
        <v>9.8860142961557145</v>
      </c>
      <c r="H49" s="122">
        <v>6.0123398899849656</v>
      </c>
      <c r="I49" s="122">
        <v>11.605773388314971</v>
      </c>
      <c r="J49" s="122">
        <v>13.571622720790673</v>
      </c>
      <c r="K49" s="122">
        <v>13.022226241123201</v>
      </c>
      <c r="L49" s="122">
        <v>6.7450916316087914</v>
      </c>
      <c r="M49" s="122">
        <v>1.8953271519891814</v>
      </c>
      <c r="N49" s="122">
        <v>2.8536915102996363</v>
      </c>
      <c r="O49" s="122">
        <v>2.4603807704909473</v>
      </c>
      <c r="P49" s="122">
        <v>3.3877962510827677</v>
      </c>
      <c r="Q49" s="122">
        <v>6.7529493203777795</v>
      </c>
      <c r="R49" s="122">
        <v>8.0991572288743754</v>
      </c>
      <c r="S49" s="122">
        <v>10.802222909772796</v>
      </c>
      <c r="T49" s="122">
        <v>11.738769994355884</v>
      </c>
      <c r="U49" s="122">
        <v>7.0770457607737951</v>
      </c>
      <c r="V49" s="122">
        <v>11.507863655119355</v>
      </c>
      <c r="W49" s="122">
        <v>5.8582842391158128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8.6558502703780356</v>
      </c>
      <c r="D50" s="98">
        <v>8.3628876905071206</v>
      </c>
      <c r="E50" s="98">
        <v>7.1541997290800623</v>
      </c>
      <c r="F50" s="98">
        <v>4.2919076372491318</v>
      </c>
      <c r="G50" s="98">
        <v>8.1594850614978398</v>
      </c>
      <c r="H50" s="98">
        <v>4.3013794147666573</v>
      </c>
      <c r="I50" s="98">
        <v>9.8809766021589258</v>
      </c>
      <c r="J50" s="98">
        <v>11.826017973738621</v>
      </c>
      <c r="K50" s="98">
        <v>11.123115514023237</v>
      </c>
      <c r="L50" s="98">
        <v>6.0744686988825327</v>
      </c>
      <c r="M50" s="98">
        <v>1.8723870871691941</v>
      </c>
      <c r="N50" s="98">
        <v>2.8398399979480216</v>
      </c>
      <c r="O50" s="98">
        <v>2.4525428425615106</v>
      </c>
      <c r="P50" s="98">
        <v>3.3677303213624499</v>
      </c>
      <c r="Q50" s="98">
        <v>6.3842287742412109</v>
      </c>
      <c r="R50" s="98">
        <v>7.414095101461661</v>
      </c>
      <c r="S50" s="98">
        <v>10.03960010869798</v>
      </c>
      <c r="T50" s="98">
        <v>11.39180996220348</v>
      </c>
      <c r="U50" s="98">
        <v>6.9819317884829299</v>
      </c>
      <c r="V50" s="98">
        <v>11.387196161695192</v>
      </c>
      <c r="W50" s="98">
        <v>5.7500020171780859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8.3397144977880489E-4</v>
      </c>
      <c r="D51" s="98">
        <v>3.5793615685348083E-3</v>
      </c>
      <c r="E51" s="98">
        <v>3.3674312462374434E-3</v>
      </c>
      <c r="F51" s="98">
        <v>3.1082044455693321E-3</v>
      </c>
      <c r="G51" s="98">
        <v>1.1685550108671561E-2</v>
      </c>
      <c r="H51" s="98">
        <v>5.9115242266059402E-3</v>
      </c>
      <c r="I51" s="98">
        <v>4.9239201044281714E-2</v>
      </c>
      <c r="J51" s="98">
        <v>0.1146590157670509</v>
      </c>
      <c r="K51" s="98">
        <v>0.14746631276484762</v>
      </c>
      <c r="L51" s="98">
        <v>0.10051255401564849</v>
      </c>
      <c r="M51" s="98">
        <v>2.2940064819987376E-2</v>
      </c>
      <c r="N51" s="98">
        <v>1.3851512351614829E-2</v>
      </c>
      <c r="O51" s="98">
        <v>7.8379279294369074E-3</v>
      </c>
      <c r="P51" s="98">
        <v>2.0065929720317951E-2</v>
      </c>
      <c r="Q51" s="98">
        <v>7.8106480428480105E-2</v>
      </c>
      <c r="R51" s="98">
        <v>6.3518773935349951E-2</v>
      </c>
      <c r="S51" s="98">
        <v>7.0189886515730729E-2</v>
      </c>
      <c r="T51" s="98">
        <v>6.8532580412754299E-2</v>
      </c>
      <c r="U51" s="98">
        <v>4.7520081841706571E-2</v>
      </c>
      <c r="V51" s="98">
        <v>0.10263122734914909</v>
      </c>
      <c r="W51" s="98">
        <v>4.9281272266319467E-3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7.2573324253444359E-4</v>
      </c>
      <c r="D52" s="101">
        <v>3.1038059351682639E-3</v>
      </c>
      <c r="E52" s="101">
        <v>2.9191040087073452E-3</v>
      </c>
      <c r="F52" s="101">
        <v>2.6946128584953563E-3</v>
      </c>
      <c r="G52" s="101">
        <v>1.0110786490277111E-2</v>
      </c>
      <c r="H52" s="101">
        <v>5.1353453179476738E-3</v>
      </c>
      <c r="I52" s="101">
        <v>4.2665864123467019E-2</v>
      </c>
      <c r="J52" s="101">
        <v>9.8805022730626135E-2</v>
      </c>
      <c r="K52" s="101">
        <v>0.12684480414689719</v>
      </c>
      <c r="L52" s="101">
        <v>8.6473465192462989E-2</v>
      </c>
      <c r="M52" s="101">
        <v>1.9729417282065918E-2</v>
      </c>
      <c r="N52" s="101">
        <v>1.1834077658282526E-2</v>
      </c>
      <c r="O52" s="101">
        <v>6.6424939798346849E-3</v>
      </c>
      <c r="P52" s="101">
        <v>1.6843162889685959E-2</v>
      </c>
      <c r="Q52" s="101">
        <v>6.4900457733207143E-2</v>
      </c>
      <c r="R52" s="101">
        <v>5.2321600377841691E-2</v>
      </c>
      <c r="S52" s="101">
        <v>5.7448061269503262E-2</v>
      </c>
      <c r="T52" s="101">
        <v>5.5631841813922119E-2</v>
      </c>
      <c r="U52" s="101">
        <v>3.8326960438520234E-2</v>
      </c>
      <c r="V52" s="101">
        <v>8.3312782939557614E-2</v>
      </c>
      <c r="W52" s="101">
        <v>4.0037558921294522E-3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1.0823820724436132E-4</v>
      </c>
      <c r="D53" s="104">
        <v>4.7555563336654433E-4</v>
      </c>
      <c r="E53" s="104">
        <v>4.4832723753009812E-4</v>
      </c>
      <c r="F53" s="104">
        <v>4.1359158707397585E-4</v>
      </c>
      <c r="G53" s="104">
        <v>1.5747636183944499E-3</v>
      </c>
      <c r="H53" s="104">
        <v>7.7617890865826623E-4</v>
      </c>
      <c r="I53" s="104">
        <v>6.5733369208146961E-3</v>
      </c>
      <c r="J53" s="104">
        <v>1.585399303642477E-2</v>
      </c>
      <c r="K53" s="104">
        <v>2.0621508617950434E-2</v>
      </c>
      <c r="L53" s="104">
        <v>1.4039088823185499E-2</v>
      </c>
      <c r="M53" s="104">
        <v>3.2106475379214574E-3</v>
      </c>
      <c r="N53" s="104">
        <v>2.0174346933323028E-3</v>
      </c>
      <c r="O53" s="104">
        <v>1.1954339496022227E-3</v>
      </c>
      <c r="P53" s="104">
        <v>3.2227668306319922E-3</v>
      </c>
      <c r="Q53" s="104">
        <v>1.3206022695272965E-2</v>
      </c>
      <c r="R53" s="104">
        <v>1.1197173557508263E-2</v>
      </c>
      <c r="S53" s="104">
        <v>1.2741825246227467E-2</v>
      </c>
      <c r="T53" s="104">
        <v>1.2900738598832184E-2</v>
      </c>
      <c r="U53" s="104">
        <v>9.193121403186337E-3</v>
      </c>
      <c r="V53" s="104">
        <v>1.9318444409591469E-2</v>
      </c>
      <c r="W53" s="104">
        <v>9.243713345024945E-4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1.5590637207550642</v>
      </c>
      <c r="D54" s="101">
        <v>1.538394283875234</v>
      </c>
      <c r="E54" s="101">
        <v>1.4102025995703091</v>
      </c>
      <c r="F54" s="101">
        <v>1.2589111721421595</v>
      </c>
      <c r="G54" s="101">
        <v>1.5755500820217165</v>
      </c>
      <c r="H54" s="101">
        <v>1.5895509636677625</v>
      </c>
      <c r="I54" s="101">
        <v>0.9605614442348368</v>
      </c>
      <c r="J54" s="101">
        <v>0</v>
      </c>
      <c r="K54" s="101">
        <v>0.20369229659994217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1.3075074038772201E-3</v>
      </c>
      <c r="R54" s="101">
        <v>5.6787355220463229E-2</v>
      </c>
      <c r="S54" s="101">
        <v>0.15333092916382876</v>
      </c>
      <c r="T54" s="101">
        <v>8.0320817582067078E-2</v>
      </c>
      <c r="U54" s="101">
        <v>2.3807445649194261E-2</v>
      </c>
      <c r="V54" s="101">
        <v>7.8948243326218449E-3</v>
      </c>
      <c r="W54" s="101">
        <v>2.8976162606496998E-2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1.6378338826289845E-2</v>
      </c>
      <c r="D55" s="104">
        <v>5.241418381984625E-2</v>
      </c>
      <c r="E55" s="104">
        <v>5.096101719757988E-2</v>
      </c>
      <c r="F55" s="104">
        <v>4.6574029489232179E-2</v>
      </c>
      <c r="G55" s="104">
        <v>0.13929360252748671</v>
      </c>
      <c r="H55" s="104">
        <v>0.11549798732393972</v>
      </c>
      <c r="I55" s="104">
        <v>0.71499614087692542</v>
      </c>
      <c r="J55" s="104">
        <v>1.6309457312850006</v>
      </c>
      <c r="K55" s="104">
        <v>1.5479521177351729</v>
      </c>
      <c r="L55" s="104">
        <v>0.57011037871061032</v>
      </c>
      <c r="M55" s="104">
        <v>0</v>
      </c>
      <c r="N55" s="104">
        <v>0</v>
      </c>
      <c r="O55" s="104">
        <v>0</v>
      </c>
      <c r="P55" s="104">
        <v>0</v>
      </c>
      <c r="Q55" s="104">
        <v>0.28930655830421192</v>
      </c>
      <c r="R55" s="104">
        <v>0.56475599825690026</v>
      </c>
      <c r="S55" s="104">
        <v>0.53910198539525533</v>
      </c>
      <c r="T55" s="104">
        <v>0.19810663415758478</v>
      </c>
      <c r="U55" s="104">
        <v>2.3786444799964626E-2</v>
      </c>
      <c r="V55" s="104">
        <v>1.0141441742391056E-2</v>
      </c>
      <c r="W55" s="104">
        <v>7.4377932104596853E-2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1.381508341212929E-2</v>
      </c>
      <c r="D56" s="98">
        <v>4.4035716746947069E-2</v>
      </c>
      <c r="E56" s="98">
        <v>4.2814326853973447E-2</v>
      </c>
      <c r="F56" s="98">
        <v>3.9147343871578061E-2</v>
      </c>
      <c r="G56" s="98">
        <v>0.11685872375703341</v>
      </c>
      <c r="H56" s="98">
        <v>9.7410655521761549E-2</v>
      </c>
      <c r="I56" s="98">
        <v>0.60154219966579148</v>
      </c>
      <c r="J56" s="98">
        <v>1.3640521298691495</v>
      </c>
      <c r="K56" s="98">
        <v>1.2930118025705717</v>
      </c>
      <c r="L56" s="98">
        <v>0.47685640316964378</v>
      </c>
      <c r="M56" s="98">
        <v>0</v>
      </c>
      <c r="N56" s="98">
        <v>0</v>
      </c>
      <c r="O56" s="98">
        <v>0</v>
      </c>
      <c r="P56" s="98">
        <v>0</v>
      </c>
      <c r="Q56" s="98">
        <v>0.23836391390123879</v>
      </c>
      <c r="R56" s="98">
        <v>0.46250360879474584</v>
      </c>
      <c r="S56" s="98">
        <v>0.43986365814365014</v>
      </c>
      <c r="T56" s="98">
        <v>0.16072293918982894</v>
      </c>
      <c r="U56" s="98">
        <v>1.9205476504038695E-2</v>
      </c>
      <c r="V56" s="98">
        <v>8.2465943929835341E-3</v>
      </c>
      <c r="W56" s="98">
        <v>6.0538725874761647E-2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2.5632554141605561E-3</v>
      </c>
      <c r="D57" s="98">
        <v>8.3784670728991786E-3</v>
      </c>
      <c r="E57" s="98">
        <v>8.1466903436064365E-3</v>
      </c>
      <c r="F57" s="98">
        <v>7.4266856176541168E-3</v>
      </c>
      <c r="G57" s="98">
        <v>2.24348787704533E-2</v>
      </c>
      <c r="H57" s="98">
        <v>1.8087331802178166E-2</v>
      </c>
      <c r="I57" s="98">
        <v>0.11345394121113389</v>
      </c>
      <c r="J57" s="98">
        <v>0.26689360141585117</v>
      </c>
      <c r="K57" s="98">
        <v>0.25494031516460131</v>
      </c>
      <c r="L57" s="98">
        <v>9.325397554096658E-2</v>
      </c>
      <c r="M57" s="98">
        <v>0</v>
      </c>
      <c r="N57" s="98">
        <v>0</v>
      </c>
      <c r="O57" s="98">
        <v>0</v>
      </c>
      <c r="P57" s="98">
        <v>0</v>
      </c>
      <c r="Q57" s="98">
        <v>5.0942644402973129E-2</v>
      </c>
      <c r="R57" s="98">
        <v>0.10225238946215444</v>
      </c>
      <c r="S57" s="98">
        <v>9.9238327251605168E-2</v>
      </c>
      <c r="T57" s="98">
        <v>3.7383694967755843E-2</v>
      </c>
      <c r="U57" s="98">
        <v>4.58096829592593E-3</v>
      </c>
      <c r="V57" s="98">
        <v>1.8948473494075216E-3</v>
      </c>
      <c r="W57" s="98">
        <v>1.3839206229835204E-2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1.3634363447901587</v>
      </c>
      <c r="D58" s="122">
        <v>1.3345867696966107</v>
      </c>
      <c r="E58" s="122">
        <v>1.2246518528182029</v>
      </c>
      <c r="F58" s="122">
        <v>0.79867515688662871</v>
      </c>
      <c r="G58" s="122">
        <v>1.4122299264684228</v>
      </c>
      <c r="H58" s="122">
        <v>0.89179333238456748</v>
      </c>
      <c r="I58" s="122">
        <v>1.6771949536911999</v>
      </c>
      <c r="J58" s="122">
        <v>1.8305655525258817</v>
      </c>
      <c r="K58" s="122">
        <v>1.7299458478257155</v>
      </c>
      <c r="L58" s="122">
        <v>0.88609689770401434</v>
      </c>
      <c r="M58" s="122">
        <v>0.23704488379995697</v>
      </c>
      <c r="N58" s="122">
        <v>0.36458011765676435</v>
      </c>
      <c r="O58" s="122">
        <v>0.32909144758683107</v>
      </c>
      <c r="P58" s="122">
        <v>0.50876358316650405</v>
      </c>
      <c r="Q58" s="122">
        <v>1.0306154825151763</v>
      </c>
      <c r="R58" s="122">
        <v>1.2130185400162874</v>
      </c>
      <c r="S58" s="122">
        <v>1.5793967919516185</v>
      </c>
      <c r="T58" s="122">
        <v>1.7314933353404327</v>
      </c>
      <c r="U58" s="122">
        <v>1.0378323713825275</v>
      </c>
      <c r="V58" s="122">
        <v>1.627114898002159</v>
      </c>
      <c r="W58" s="122">
        <v>0.90831071608159619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2.3116272628640591E-2</v>
      </c>
      <c r="D59" s="98">
        <v>2.3295280022431381E-2</v>
      </c>
      <c r="E59" s="98">
        <v>2.2348415016414196E-2</v>
      </c>
      <c r="F59" s="98">
        <v>1.5322739196582813E-2</v>
      </c>
      <c r="G59" s="98">
        <v>2.6479345250244101E-2</v>
      </c>
      <c r="H59" s="98">
        <v>1.7361334729553264E-2</v>
      </c>
      <c r="I59" s="98">
        <v>2.7412025100508424E-2</v>
      </c>
      <c r="J59" s="98">
        <v>2.894734377829249E-2</v>
      </c>
      <c r="K59" s="98">
        <v>2.607272949940187E-2</v>
      </c>
      <c r="L59" s="98">
        <v>1.8574653513539371E-2</v>
      </c>
      <c r="M59" s="98">
        <v>5.5328196850914363E-3</v>
      </c>
      <c r="N59" s="98">
        <v>8.0071901304951711E-3</v>
      </c>
      <c r="O59" s="98">
        <v>7.3193356039663385E-3</v>
      </c>
      <c r="P59" s="98">
        <v>1.0178386590735994E-2</v>
      </c>
      <c r="Q59" s="98">
        <v>2.2021746286009065E-2</v>
      </c>
      <c r="R59" s="98">
        <v>4.1786744784956191E-2</v>
      </c>
      <c r="S59" s="98">
        <v>4.6780201093270211E-2</v>
      </c>
      <c r="T59" s="98">
        <v>4.1691435680443339E-2</v>
      </c>
      <c r="U59" s="98">
        <v>2.4004551773702566E-2</v>
      </c>
      <c r="V59" s="98">
        <v>3.5260570416758605E-2</v>
      </c>
      <c r="W59" s="98">
        <v>1.8849932624366152E-2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1.3403200721615181</v>
      </c>
      <c r="D60" s="33">
        <v>1.3112914896741794</v>
      </c>
      <c r="E60" s="33">
        <v>1.2023034378017887</v>
      </c>
      <c r="F60" s="33">
        <v>0.78335241769004593</v>
      </c>
      <c r="G60" s="33">
        <v>1.3857505812181787</v>
      </c>
      <c r="H60" s="33">
        <v>0.87443199765501423</v>
      </c>
      <c r="I60" s="33">
        <v>1.6497829285906915</v>
      </c>
      <c r="J60" s="33">
        <v>1.8016182087475892</v>
      </c>
      <c r="K60" s="33">
        <v>1.7038731183263136</v>
      </c>
      <c r="L60" s="33">
        <v>0.86752224419047497</v>
      </c>
      <c r="M60" s="33">
        <v>0.23151206411486555</v>
      </c>
      <c r="N60" s="33">
        <v>0.35657292752626918</v>
      </c>
      <c r="O60" s="33">
        <v>0.32177211198286471</v>
      </c>
      <c r="P60" s="33">
        <v>0.49858519657576811</v>
      </c>
      <c r="Q60" s="33">
        <v>1.0085937362291673</v>
      </c>
      <c r="R60" s="33">
        <v>1.1712317952313311</v>
      </c>
      <c r="S60" s="33">
        <v>1.5326165908583482</v>
      </c>
      <c r="T60" s="33">
        <v>1.6898018996599893</v>
      </c>
      <c r="U60" s="33">
        <v>1.0138278196088248</v>
      </c>
      <c r="V60" s="33">
        <v>1.5918543275854005</v>
      </c>
      <c r="W60" s="33">
        <v>0.88946078345723001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20.929484195038434</v>
      </c>
      <c r="D62" s="117">
        <f t="shared" si="21"/>
        <v>27.454071215899233</v>
      </c>
      <c r="E62" s="117">
        <f t="shared" si="21"/>
        <v>31.307587590224106</v>
      </c>
      <c r="F62" s="117">
        <f t="shared" si="21"/>
        <v>29.436833582243395</v>
      </c>
      <c r="G62" s="117">
        <f t="shared" si="21"/>
        <v>27.543462744265916</v>
      </c>
      <c r="H62" s="117">
        <f t="shared" si="21"/>
        <v>25.337173824914032</v>
      </c>
      <c r="I62" s="117">
        <f t="shared" si="21"/>
        <v>23.877235022257295</v>
      </c>
      <c r="J62" s="117">
        <f t="shared" si="21"/>
        <v>33.441702183944827</v>
      </c>
      <c r="K62" s="117">
        <f t="shared" si="21"/>
        <v>22.035929717228818</v>
      </c>
      <c r="L62" s="117">
        <f t="shared" si="21"/>
        <v>32.84907917879341</v>
      </c>
      <c r="M62" s="117">
        <f t="shared" si="21"/>
        <v>12.573567153899102</v>
      </c>
      <c r="N62" s="117">
        <f t="shared" si="21"/>
        <v>20.062446389697719</v>
      </c>
      <c r="O62" s="117">
        <f t="shared" si="21"/>
        <v>14.633666616168806</v>
      </c>
      <c r="P62" s="117">
        <f t="shared" si="21"/>
        <v>12.412153677124316</v>
      </c>
      <c r="Q62" s="117">
        <f t="shared" si="21"/>
        <v>9.2187595492388947</v>
      </c>
      <c r="R62" s="117">
        <f t="shared" ref="R62:V62" si="22">R63+R66+R68+R77</f>
        <v>11.14257975760923</v>
      </c>
      <c r="S62" s="117">
        <f t="shared" si="22"/>
        <v>15.876628288475045</v>
      </c>
      <c r="T62" s="117">
        <f t="shared" si="22"/>
        <v>18.438834703196473</v>
      </c>
      <c r="U62" s="117">
        <f t="shared" si="22"/>
        <v>12.841229026423516</v>
      </c>
      <c r="V62" s="117">
        <f t="shared" si="22"/>
        <v>10.213889470931266</v>
      </c>
      <c r="W62" s="117">
        <f t="shared" ref="W62" si="23">W63+W66+W68+W77</f>
        <v>10.069560116490857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17.118991273511526</v>
      </c>
      <c r="D63" s="122">
        <f t="shared" si="24"/>
        <v>22.319524361466254</v>
      </c>
      <c r="E63" s="122">
        <f t="shared" si="24"/>
        <v>25.855853981732611</v>
      </c>
      <c r="F63" s="122">
        <f t="shared" si="24"/>
        <v>24.344984957863939</v>
      </c>
      <c r="G63" s="122">
        <f t="shared" si="24"/>
        <v>23.054680877612817</v>
      </c>
      <c r="H63" s="122">
        <f t="shared" si="24"/>
        <v>21.238991024981445</v>
      </c>
      <c r="I63" s="122">
        <f t="shared" si="24"/>
        <v>19.7381600845268</v>
      </c>
      <c r="J63" s="122">
        <f t="shared" si="24"/>
        <v>27.786039595852831</v>
      </c>
      <c r="K63" s="122">
        <f t="shared" si="24"/>
        <v>17.980295404886441</v>
      </c>
      <c r="L63" s="122">
        <f t="shared" si="24"/>
        <v>27.049657373547433</v>
      </c>
      <c r="M63" s="122">
        <f t="shared" si="24"/>
        <v>9.9108384842397115</v>
      </c>
      <c r="N63" s="122">
        <f t="shared" si="24"/>
        <v>15.480868187306143</v>
      </c>
      <c r="O63" s="122">
        <f t="shared" si="24"/>
        <v>11.250955626257346</v>
      </c>
      <c r="P63" s="122">
        <f t="shared" si="24"/>
        <v>9.2177479525767314</v>
      </c>
      <c r="Q63" s="122">
        <f t="shared" si="24"/>
        <v>6.8884618760511405</v>
      </c>
      <c r="R63" s="122">
        <f t="shared" ref="R63:V63" si="25">SUM(R64:R65)</f>
        <v>8.2666380480117336</v>
      </c>
      <c r="S63" s="122">
        <f t="shared" si="25"/>
        <v>11.443334996549488</v>
      </c>
      <c r="T63" s="122">
        <f t="shared" si="25"/>
        <v>13.383795541423931</v>
      </c>
      <c r="U63" s="122">
        <f t="shared" si="25"/>
        <v>9.1247020312349569</v>
      </c>
      <c r="V63" s="122">
        <f t="shared" si="25"/>
        <v>7.1558918517114645</v>
      </c>
      <c r="W63" s="122">
        <f t="shared" ref="W63" si="26">SUM(W64:W65)</f>
        <v>6.7155546930596284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16.879560731972514</v>
      </c>
      <c r="D64" s="98">
        <v>22.008604652191909</v>
      </c>
      <c r="E64" s="98">
        <v>25.499451065678183</v>
      </c>
      <c r="F64" s="98">
        <v>24.010209910611234</v>
      </c>
      <c r="G64" s="98">
        <v>22.738553295772178</v>
      </c>
      <c r="H64" s="98">
        <v>20.94847391789062</v>
      </c>
      <c r="I64" s="98">
        <v>19.467229029906228</v>
      </c>
      <c r="J64" s="98">
        <v>27.399200199995239</v>
      </c>
      <c r="K64" s="98">
        <v>17.727452117672676</v>
      </c>
      <c r="L64" s="98">
        <v>26.667505325219288</v>
      </c>
      <c r="M64" s="98">
        <v>9.7711955194992299</v>
      </c>
      <c r="N64" s="98">
        <v>15.258494834560452</v>
      </c>
      <c r="O64" s="98">
        <v>11.087741798650733</v>
      </c>
      <c r="P64" s="98">
        <v>9.0822258599280818</v>
      </c>
      <c r="Q64" s="98">
        <v>6.7841996121511681</v>
      </c>
      <c r="R64" s="98">
        <v>8.1412906602070336</v>
      </c>
      <c r="S64" s="98">
        <v>11.269691423096868</v>
      </c>
      <c r="T64" s="98">
        <v>13.178643037956261</v>
      </c>
      <c r="U64" s="98">
        <v>8.9847087537416979</v>
      </c>
      <c r="V64" s="98">
        <v>7.0455026431403827</v>
      </c>
      <c r="W64" s="98">
        <v>6.6116884320680089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0.23943054153901269</v>
      </c>
      <c r="D65" s="98">
        <v>0.31091970927434587</v>
      </c>
      <c r="E65" s="98">
        <v>0.35640291605442936</v>
      </c>
      <c r="F65" s="98">
        <v>0.33477504725270607</v>
      </c>
      <c r="G65" s="98">
        <v>0.31612758184063983</v>
      </c>
      <c r="H65" s="98">
        <v>0.29051710709082379</v>
      </c>
      <c r="I65" s="98">
        <v>0.27093105462057238</v>
      </c>
      <c r="J65" s="98">
        <v>0.38683939585759214</v>
      </c>
      <c r="K65" s="98">
        <v>0.25284328721376342</v>
      </c>
      <c r="L65" s="98">
        <v>0.38215204832814642</v>
      </c>
      <c r="M65" s="98">
        <v>0.13964296474048118</v>
      </c>
      <c r="N65" s="98">
        <v>0.22237335274569131</v>
      </c>
      <c r="O65" s="98">
        <v>0.16321382760661352</v>
      </c>
      <c r="P65" s="98">
        <v>0.13552209264864981</v>
      </c>
      <c r="Q65" s="98">
        <v>0.10426226389997262</v>
      </c>
      <c r="R65" s="98">
        <v>0.12534738780470073</v>
      </c>
      <c r="S65" s="98">
        <v>0.17364357345262116</v>
      </c>
      <c r="T65" s="98">
        <v>0.20515250346766956</v>
      </c>
      <c r="U65" s="98">
        <v>0.13999327749325852</v>
      </c>
      <c r="V65" s="98">
        <v>0.1103892085710816</v>
      </c>
      <c r="W65" s="98">
        <v>0.10386626099161958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1.2962807231666747E-3</v>
      </c>
      <c r="E66" s="122">
        <f t="shared" si="27"/>
        <v>8.531036888240022E-4</v>
      </c>
      <c r="F66" s="122">
        <f t="shared" si="27"/>
        <v>1.5856177388457462E-3</v>
      </c>
      <c r="G66" s="122">
        <f t="shared" si="27"/>
        <v>1.9828797720275954E-3</v>
      </c>
      <c r="H66" s="122">
        <f t="shared" si="27"/>
        <v>2.3525423325636403E-3</v>
      </c>
      <c r="I66" s="122">
        <f t="shared" si="27"/>
        <v>2.7641622285371138E-3</v>
      </c>
      <c r="J66" s="122">
        <f t="shared" si="27"/>
        <v>2.7281956516432945E-3</v>
      </c>
      <c r="K66" s="122">
        <f t="shared" si="27"/>
        <v>1.5640937042807183E-3</v>
      </c>
      <c r="L66" s="122">
        <f t="shared" si="27"/>
        <v>2.3327262321758439E-3</v>
      </c>
      <c r="M66" s="122">
        <f t="shared" si="27"/>
        <v>8.9070990513043474E-4</v>
      </c>
      <c r="N66" s="122">
        <f t="shared" si="27"/>
        <v>1.5476571001209007E-3</v>
      </c>
      <c r="O66" s="122">
        <f t="shared" si="27"/>
        <v>6.9706138264219951E-4</v>
      </c>
      <c r="P66" s="122">
        <f t="shared" si="27"/>
        <v>9.323693173890565E-4</v>
      </c>
      <c r="Q66" s="122">
        <f t="shared" si="27"/>
        <v>2.1356236452156746E-4</v>
      </c>
      <c r="R66" s="122">
        <f t="shared" si="27"/>
        <v>3.4157459355718922E-4</v>
      </c>
      <c r="S66" s="122">
        <f t="shared" si="27"/>
        <v>4.5831067466801538E-4</v>
      </c>
      <c r="T66" s="122">
        <f t="shared" si="27"/>
        <v>5.057468514274721E-4</v>
      </c>
      <c r="U66" s="122">
        <f t="shared" si="27"/>
        <v>2.5156973893127597E-4</v>
      </c>
      <c r="V66" s="122">
        <f t="shared" si="27"/>
        <v>7.6914134313673353E-4</v>
      </c>
      <c r="W66" s="122">
        <f t="shared" si="27"/>
        <v>5.7149280977832864E-4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1.2962807231666747E-3</v>
      </c>
      <c r="E67" s="98">
        <v>8.531036888240022E-4</v>
      </c>
      <c r="F67" s="98">
        <v>1.5856177388457462E-3</v>
      </c>
      <c r="G67" s="98">
        <v>1.9828797720275954E-3</v>
      </c>
      <c r="H67" s="98">
        <v>2.3525423325636403E-3</v>
      </c>
      <c r="I67" s="98">
        <v>2.7641622285371138E-3</v>
      </c>
      <c r="J67" s="98">
        <v>2.7281956516432945E-3</v>
      </c>
      <c r="K67" s="98">
        <v>1.5640937042807183E-3</v>
      </c>
      <c r="L67" s="98">
        <v>2.3327262321758439E-3</v>
      </c>
      <c r="M67" s="98">
        <v>8.9070990513043474E-4</v>
      </c>
      <c r="N67" s="98">
        <v>1.5476571001209007E-3</v>
      </c>
      <c r="O67" s="98">
        <v>6.9706138264219951E-4</v>
      </c>
      <c r="P67" s="98">
        <v>9.323693173890565E-4</v>
      </c>
      <c r="Q67" s="98">
        <v>2.1356236452156746E-4</v>
      </c>
      <c r="R67" s="98">
        <v>3.4157459355718922E-4</v>
      </c>
      <c r="S67" s="98">
        <v>4.5831067466801538E-4</v>
      </c>
      <c r="T67" s="98">
        <v>5.057468514274721E-4</v>
      </c>
      <c r="U67" s="98">
        <v>2.5156973893127597E-4</v>
      </c>
      <c r="V67" s="98">
        <v>7.6914134313673353E-4</v>
      </c>
      <c r="W67" s="98">
        <v>5.7149280977832864E-4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3.2759346632044366</v>
      </c>
      <c r="D68" s="122">
        <v>4.3909311400801938</v>
      </c>
      <c r="E68" s="122">
        <v>4.6264532347209206</v>
      </c>
      <c r="F68" s="122">
        <v>4.3359908937866249</v>
      </c>
      <c r="G68" s="122">
        <v>3.8001325283835152</v>
      </c>
      <c r="H68" s="122">
        <v>3.4650445964165484</v>
      </c>
      <c r="I68" s="122">
        <v>3.481503676427701</v>
      </c>
      <c r="J68" s="122">
        <v>4.7976836048251981</v>
      </c>
      <c r="K68" s="122">
        <v>3.4458574083178233</v>
      </c>
      <c r="L68" s="122">
        <v>4.9552913154255034</v>
      </c>
      <c r="M68" s="122">
        <v>2.2439089094949289</v>
      </c>
      <c r="N68" s="122">
        <v>3.9291160147009245</v>
      </c>
      <c r="O68" s="122">
        <v>2.8838008220125069</v>
      </c>
      <c r="P68" s="122">
        <v>2.687399222694109</v>
      </c>
      <c r="Q68" s="122">
        <v>1.9333708209899352</v>
      </c>
      <c r="R68" s="122">
        <v>2.3877617112410365</v>
      </c>
      <c r="S68" s="122">
        <v>3.6981036782014307</v>
      </c>
      <c r="T68" s="122">
        <v>4.2458953370978181</v>
      </c>
      <c r="U68" s="122">
        <v>3.1249979629557947</v>
      </c>
      <c r="V68" s="122">
        <v>2.5612571582922388</v>
      </c>
      <c r="W68" s="122">
        <v>2.8101661616603684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3.1569675813018598</v>
      </c>
      <c r="D69" s="98">
        <v>4.2608671439511143</v>
      </c>
      <c r="E69" s="98">
        <v>4.4945132254470472</v>
      </c>
      <c r="F69" s="98">
        <v>4.2059211794859248</v>
      </c>
      <c r="G69" s="98">
        <v>3.6552953875781165</v>
      </c>
      <c r="H69" s="98">
        <v>3.3086383343053334</v>
      </c>
      <c r="I69" s="98">
        <v>3.3479769195531945</v>
      </c>
      <c r="J69" s="98">
        <v>4.7246707449179919</v>
      </c>
      <c r="K69" s="98">
        <v>3.3870659047871849</v>
      </c>
      <c r="L69" s="98">
        <v>4.2960039174187354</v>
      </c>
      <c r="M69" s="98">
        <v>2.1329108745159635</v>
      </c>
      <c r="N69" s="98">
        <v>3.7702843318775714</v>
      </c>
      <c r="O69" s="98">
        <v>2.7950860484954267</v>
      </c>
      <c r="P69" s="98">
        <v>2.5419708992451033</v>
      </c>
      <c r="Q69" s="98">
        <v>1.7840535832429816</v>
      </c>
      <c r="R69" s="98">
        <v>2.2299222558249512</v>
      </c>
      <c r="S69" s="98">
        <v>3.4503506572914908</v>
      </c>
      <c r="T69" s="98">
        <v>3.9063701985944324</v>
      </c>
      <c r="U69" s="98">
        <v>3.0157457935177012</v>
      </c>
      <c r="V69" s="98">
        <v>2.5411897587303915</v>
      </c>
      <c r="W69" s="98">
        <v>2.7179241073265481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5.1032113437919331E-4</v>
      </c>
      <c r="D70" s="98">
        <v>1.2023355937643481E-3</v>
      </c>
      <c r="E70" s="98">
        <v>2.1023985530463406E-3</v>
      </c>
      <c r="F70" s="98">
        <v>2.4202175691690271E-3</v>
      </c>
      <c r="G70" s="98">
        <v>5.2390783855409762E-3</v>
      </c>
      <c r="H70" s="98">
        <v>4.5281507085557539E-3</v>
      </c>
      <c r="I70" s="98">
        <v>2.1671360647797764E-2</v>
      </c>
      <c r="J70" s="98">
        <v>5.8069364369557799E-2</v>
      </c>
      <c r="K70" s="98">
        <v>5.8582433822678623E-2</v>
      </c>
      <c r="L70" s="98">
        <v>7.8962275668643944E-2</v>
      </c>
      <c r="M70" s="98">
        <v>3.9299602565847471E-3</v>
      </c>
      <c r="N70" s="98">
        <v>3.9021313861221603E-2</v>
      </c>
      <c r="O70" s="98">
        <v>2.2180714862874276E-2</v>
      </c>
      <c r="P70" s="98">
        <v>1.4092045327031288E-2</v>
      </c>
      <c r="Q70" s="98">
        <v>1.8035328207727373E-2</v>
      </c>
      <c r="R70" s="98">
        <v>1.3492027377179815E-2</v>
      </c>
      <c r="S70" s="98">
        <v>2.4826656704864641E-2</v>
      </c>
      <c r="T70" s="98">
        <v>2.9938572887418895E-2</v>
      </c>
      <c r="U70" s="98">
        <v>1.796137957174973E-2</v>
      </c>
      <c r="V70" s="98">
        <v>0</v>
      </c>
      <c r="W70" s="98">
        <v>2.4418864701801397E-2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4.3806172164966191E-4</v>
      </c>
      <c r="D71" s="101">
        <v>1.0270603456138654E-3</v>
      </c>
      <c r="E71" s="101">
        <v>1.7935440588418331E-3</v>
      </c>
      <c r="F71" s="101">
        <v>2.0628847307737918E-3</v>
      </c>
      <c r="G71" s="101">
        <v>4.4515361262882957E-3</v>
      </c>
      <c r="H71" s="101">
        <v>3.8613058703045296E-3</v>
      </c>
      <c r="I71" s="101">
        <v>1.8410735510848854E-2</v>
      </c>
      <c r="J71" s="101">
        <v>4.8987916450238748E-2</v>
      </c>
      <c r="K71" s="101">
        <v>4.9281347265305843E-2</v>
      </c>
      <c r="L71" s="101">
        <v>6.6410728257650153E-2</v>
      </c>
      <c r="M71" s="101">
        <v>3.302972967994023E-3</v>
      </c>
      <c r="N71" s="101">
        <v>3.2584763111533799E-2</v>
      </c>
      <c r="O71" s="101">
        <v>1.8388790393919136E-2</v>
      </c>
      <c r="P71" s="101">
        <v>1.158627608205612E-2</v>
      </c>
      <c r="Q71" s="101">
        <v>1.4694566526590283E-2</v>
      </c>
      <c r="R71" s="101">
        <v>1.0905078598452625E-2</v>
      </c>
      <c r="S71" s="101">
        <v>1.9962672145459215E-2</v>
      </c>
      <c r="T71" s="101">
        <v>2.3901986531824213E-2</v>
      </c>
      <c r="U71" s="101">
        <v>1.4260454512029458E-2</v>
      </c>
      <c r="V71" s="101">
        <v>0</v>
      </c>
      <c r="W71" s="101">
        <v>1.9560462092141725E-2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7.2259412729531447E-5</v>
      </c>
      <c r="D72" s="104">
        <v>1.7527524815048263E-4</v>
      </c>
      <c r="E72" s="104">
        <v>3.0885449420450735E-4</v>
      </c>
      <c r="F72" s="104">
        <v>3.5733283839523521E-4</v>
      </c>
      <c r="G72" s="104">
        <v>7.8754225925268065E-4</v>
      </c>
      <c r="H72" s="104">
        <v>6.6684483825122461E-4</v>
      </c>
      <c r="I72" s="104">
        <v>3.2606251369489102E-3</v>
      </c>
      <c r="J72" s="104">
        <v>9.0814479193190509E-3</v>
      </c>
      <c r="K72" s="104">
        <v>9.30108655737278E-3</v>
      </c>
      <c r="L72" s="104">
        <v>1.2551547410993796E-2</v>
      </c>
      <c r="M72" s="104">
        <v>6.2698728859072377E-4</v>
      </c>
      <c r="N72" s="104">
        <v>6.4365507496878015E-3</v>
      </c>
      <c r="O72" s="104">
        <v>3.791924468955142E-3</v>
      </c>
      <c r="P72" s="104">
        <v>2.5057692449751683E-3</v>
      </c>
      <c r="Q72" s="104">
        <v>3.3407616811370923E-3</v>
      </c>
      <c r="R72" s="104">
        <v>2.5869487787271907E-3</v>
      </c>
      <c r="S72" s="104">
        <v>4.8639845594054274E-3</v>
      </c>
      <c r="T72" s="104">
        <v>6.0365863555946831E-3</v>
      </c>
      <c r="U72" s="104">
        <v>3.7009250597202729E-3</v>
      </c>
      <c r="V72" s="104">
        <v>0</v>
      </c>
      <c r="W72" s="104">
        <v>4.8584026096596704E-3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0.11730335662550086</v>
      </c>
      <c r="D73" s="101">
        <v>0.1246239180137098</v>
      </c>
      <c r="E73" s="101">
        <v>0.12539702416004206</v>
      </c>
      <c r="F73" s="101">
        <v>0.12312146608674478</v>
      </c>
      <c r="G73" s="101">
        <v>0.12822715609108293</v>
      </c>
      <c r="H73" s="101">
        <v>0.14169310370213531</v>
      </c>
      <c r="I73" s="101">
        <v>6.408102214772908E-2</v>
      </c>
      <c r="J73" s="101">
        <v>0</v>
      </c>
      <c r="K73" s="101">
        <v>0</v>
      </c>
      <c r="L73" s="101">
        <v>0</v>
      </c>
      <c r="M73" s="101">
        <v>5.6696028170896959E-2</v>
      </c>
      <c r="N73" s="101">
        <v>8.0628893250396752E-2</v>
      </c>
      <c r="O73" s="101">
        <v>2.5282642194378809E-2</v>
      </c>
      <c r="P73" s="101">
        <v>2.7535995375404319E-2</v>
      </c>
      <c r="Q73" s="101">
        <v>6.5375370193861007E-4</v>
      </c>
      <c r="R73" s="101">
        <v>1.3206361679177495E-2</v>
      </c>
      <c r="S73" s="101">
        <v>4.925310369942755E-2</v>
      </c>
      <c r="T73" s="101">
        <v>8.9396616178910843E-2</v>
      </c>
      <c r="U73" s="101">
        <v>4.5612395869951618E-2</v>
      </c>
      <c r="V73" s="101">
        <v>8.8236271952832363E-3</v>
      </c>
      <c r="W73" s="101">
        <v>1.9092820322110429E-2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1.1534041426964677E-3</v>
      </c>
      <c r="D74" s="104">
        <v>4.2377425216045903E-3</v>
      </c>
      <c r="E74" s="104">
        <v>4.4405865607849686E-3</v>
      </c>
      <c r="F74" s="104">
        <v>4.5280306447864618E-3</v>
      </c>
      <c r="G74" s="104">
        <v>1.1370906328774428E-2</v>
      </c>
      <c r="H74" s="104">
        <v>1.0185007700523784E-2</v>
      </c>
      <c r="I74" s="104">
        <v>4.7774374078979165E-2</v>
      </c>
      <c r="J74" s="104">
        <v>1.4943495537648092E-2</v>
      </c>
      <c r="K74" s="104">
        <v>2.0906970795990995E-4</v>
      </c>
      <c r="L74" s="104">
        <v>0.58032512233812417</v>
      </c>
      <c r="M74" s="104">
        <v>5.0372046551483668E-2</v>
      </c>
      <c r="N74" s="104">
        <v>3.9181475711735234E-2</v>
      </c>
      <c r="O74" s="104">
        <v>4.1251416459826905E-2</v>
      </c>
      <c r="P74" s="104">
        <v>0.10380028274657047</v>
      </c>
      <c r="Q74" s="104">
        <v>0.13062815583728746</v>
      </c>
      <c r="R74" s="104">
        <v>0.13114106635972778</v>
      </c>
      <c r="S74" s="104">
        <v>0.17367326050564774</v>
      </c>
      <c r="T74" s="104">
        <v>0.22018994943705583</v>
      </c>
      <c r="U74" s="104">
        <v>4.5678393996392244E-2</v>
      </c>
      <c r="V74" s="104">
        <v>1.1243772366563999E-2</v>
      </c>
      <c r="W74" s="104">
        <v>4.8730369309908296E-2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9.7289319803727371E-4</v>
      </c>
      <c r="D75" s="98">
        <v>3.5603345454978483E-3</v>
      </c>
      <c r="E75" s="98">
        <v>3.7307089789769387E-3</v>
      </c>
      <c r="F75" s="98">
        <v>3.805991765292312E-3</v>
      </c>
      <c r="G75" s="98">
        <v>9.5394876536353829E-3</v>
      </c>
      <c r="H75" s="98">
        <v>8.5900048960989017E-3</v>
      </c>
      <c r="I75" s="98">
        <v>4.0193646410285055E-2</v>
      </c>
      <c r="J75" s="98">
        <v>1.2498090233670104E-2</v>
      </c>
      <c r="K75" s="98">
        <v>1.7463692633314044E-4</v>
      </c>
      <c r="L75" s="98">
        <v>0.48540030289048852</v>
      </c>
      <c r="M75" s="98">
        <v>4.2220328465862683E-2</v>
      </c>
      <c r="N75" s="98">
        <v>3.2713992911054236E-2</v>
      </c>
      <c r="O75" s="98">
        <v>3.4325824142280602E-2</v>
      </c>
      <c r="P75" s="98">
        <v>8.6024981379788659E-2</v>
      </c>
      <c r="Q75" s="98">
        <v>0.10762645227812478</v>
      </c>
      <c r="R75" s="98">
        <v>0.1073972062975327</v>
      </c>
      <c r="S75" s="98">
        <v>0.14170334696827416</v>
      </c>
      <c r="T75" s="98">
        <v>0.178639024402548</v>
      </c>
      <c r="U75" s="98">
        <v>3.6881313286516788E-2</v>
      </c>
      <c r="V75" s="98">
        <v>9.1429633487426151E-3</v>
      </c>
      <c r="W75" s="98">
        <v>3.9663303159326604E-2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1.8051094465919412E-4</v>
      </c>
      <c r="D76" s="98">
        <v>6.7740797610674197E-4</v>
      </c>
      <c r="E76" s="98">
        <v>7.0987758180802985E-4</v>
      </c>
      <c r="F76" s="98">
        <v>7.2203887949415008E-4</v>
      </c>
      <c r="G76" s="98">
        <v>1.8314186751390447E-3</v>
      </c>
      <c r="H76" s="98">
        <v>1.5950028044248821E-3</v>
      </c>
      <c r="I76" s="98">
        <v>7.5807276686941111E-3</v>
      </c>
      <c r="J76" s="98">
        <v>2.4454053039779881E-3</v>
      </c>
      <c r="K76" s="98">
        <v>3.4432781626769498E-5</v>
      </c>
      <c r="L76" s="98">
        <v>9.4924819447635617E-2</v>
      </c>
      <c r="M76" s="98">
        <v>8.1517180856209865E-3</v>
      </c>
      <c r="N76" s="98">
        <v>6.4674828006809973E-3</v>
      </c>
      <c r="O76" s="98">
        <v>6.9255923175463056E-3</v>
      </c>
      <c r="P76" s="98">
        <v>1.7775301366781803E-2</v>
      </c>
      <c r="Q76" s="98">
        <v>2.3001703559162676E-2</v>
      </c>
      <c r="R76" s="98">
        <v>2.3743860062195071E-2</v>
      </c>
      <c r="S76" s="98">
        <v>3.1969913537373593E-2</v>
      </c>
      <c r="T76" s="98">
        <v>4.1550925034507837E-2</v>
      </c>
      <c r="U76" s="98">
        <v>8.7970807098754576E-3</v>
      </c>
      <c r="V76" s="98">
        <v>2.1008090178213832E-3</v>
      </c>
      <c r="W76" s="98">
        <v>9.0670661505816898E-3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0.53455825832247084</v>
      </c>
      <c r="D77" s="122">
        <v>0.74231943362961661</v>
      </c>
      <c r="E77" s="122">
        <v>0.82442727008174732</v>
      </c>
      <c r="F77" s="122">
        <v>0.75427211285398132</v>
      </c>
      <c r="G77" s="122">
        <v>0.68666645849756036</v>
      </c>
      <c r="H77" s="122">
        <v>0.63078566118347701</v>
      </c>
      <c r="I77" s="122">
        <v>0.65480709907425627</v>
      </c>
      <c r="J77" s="122">
        <v>0.8552507876151576</v>
      </c>
      <c r="K77" s="122">
        <v>0.60821281032026975</v>
      </c>
      <c r="L77" s="122">
        <v>0.84179776358829861</v>
      </c>
      <c r="M77" s="122">
        <v>0.41792905025933225</v>
      </c>
      <c r="N77" s="122">
        <v>0.65091453059053128</v>
      </c>
      <c r="O77" s="122">
        <v>0.49821310651631201</v>
      </c>
      <c r="P77" s="122">
        <v>0.50607413253608424</v>
      </c>
      <c r="Q77" s="122">
        <v>0.39671328983329746</v>
      </c>
      <c r="R77" s="122">
        <v>0.48783842376290287</v>
      </c>
      <c r="S77" s="122">
        <v>0.73473130304945811</v>
      </c>
      <c r="T77" s="122">
        <v>0.80863807782329733</v>
      </c>
      <c r="U77" s="122">
        <v>0.59127746249383084</v>
      </c>
      <c r="V77" s="122">
        <v>0.49597131958442575</v>
      </c>
      <c r="W77" s="122">
        <v>0.54326776896108186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0.30722285855709125</v>
      </c>
      <c r="D78" s="98">
        <v>0.45503142301492805</v>
      </c>
      <c r="E78" s="98">
        <v>0.51799838440293255</v>
      </c>
      <c r="F78" s="98">
        <v>0.46888447877249523</v>
      </c>
      <c r="G78" s="98">
        <v>0.40526047622951011</v>
      </c>
      <c r="H78" s="98">
        <v>0.38158627638579251</v>
      </c>
      <c r="I78" s="98">
        <v>0.41697659608309712</v>
      </c>
      <c r="J78" s="98">
        <v>0.61412511826257632</v>
      </c>
      <c r="K78" s="98">
        <v>0.47133980199547337</v>
      </c>
      <c r="L78" s="98">
        <v>0.53042989022155884</v>
      </c>
      <c r="M78" s="98">
        <v>0.2848436438866529</v>
      </c>
      <c r="N78" s="98">
        <v>0.35069621689342112</v>
      </c>
      <c r="O78" s="98">
        <v>0.30618565817098248</v>
      </c>
      <c r="P78" s="98">
        <v>0.28708983480674904</v>
      </c>
      <c r="Q78" s="98">
        <v>0.28343331884547379</v>
      </c>
      <c r="R78" s="98">
        <v>0.35400670080078045</v>
      </c>
      <c r="S78" s="98">
        <v>0.51673095710478545</v>
      </c>
      <c r="T78" s="98">
        <v>0.52428452432476247</v>
      </c>
      <c r="U78" s="98">
        <v>0.37970803620989318</v>
      </c>
      <c r="V78" s="98">
        <v>0.31213012812371649</v>
      </c>
      <c r="W78" s="98">
        <v>0.32307162478868984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0.22733539976537956</v>
      </c>
      <c r="D79" s="33">
        <v>0.28728801061468856</v>
      </c>
      <c r="E79" s="33">
        <v>0.30642888567881477</v>
      </c>
      <c r="F79" s="33">
        <v>0.28538763408148615</v>
      </c>
      <c r="G79" s="33">
        <v>0.2814059822680503</v>
      </c>
      <c r="H79" s="33">
        <v>0.24919938479768444</v>
      </c>
      <c r="I79" s="33">
        <v>0.23783050299115918</v>
      </c>
      <c r="J79" s="33">
        <v>0.24112566935258134</v>
      </c>
      <c r="K79" s="33">
        <v>0.13687300832479643</v>
      </c>
      <c r="L79" s="33">
        <v>0.31136787336673977</v>
      </c>
      <c r="M79" s="33">
        <v>0.13308540637267938</v>
      </c>
      <c r="N79" s="33">
        <v>0.30021831369711011</v>
      </c>
      <c r="O79" s="33">
        <v>0.19202744834532953</v>
      </c>
      <c r="P79" s="33">
        <v>0.21898429772933517</v>
      </c>
      <c r="Q79" s="33">
        <v>0.11327997098782369</v>
      </c>
      <c r="R79" s="33">
        <v>0.1338317229621224</v>
      </c>
      <c r="S79" s="33">
        <v>0.21800034594467263</v>
      </c>
      <c r="T79" s="33">
        <v>0.28435355349853492</v>
      </c>
      <c r="U79" s="33">
        <v>0.21156942628393763</v>
      </c>
      <c r="V79" s="33">
        <v>0.18384119146070929</v>
      </c>
      <c r="W79" s="33">
        <v>0.22019614417239197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0.32576802456307424</v>
      </c>
      <c r="D81" s="117">
        <f t="shared" si="28"/>
        <v>0.34692322747400572</v>
      </c>
      <c r="E81" s="117">
        <f t="shared" si="28"/>
        <v>0.28394906770648776</v>
      </c>
      <c r="F81" s="117">
        <f t="shared" si="28"/>
        <v>0.44497761966241328</v>
      </c>
      <c r="G81" s="117">
        <f t="shared" si="28"/>
        <v>1.148454811946795</v>
      </c>
      <c r="H81" s="117">
        <f t="shared" si="28"/>
        <v>1.2666650796213439</v>
      </c>
      <c r="I81" s="117">
        <f t="shared" si="28"/>
        <v>2.6577479857770232</v>
      </c>
      <c r="J81" s="117">
        <f t="shared" si="28"/>
        <v>1.4770968148566521</v>
      </c>
      <c r="K81" s="117">
        <f t="shared" si="28"/>
        <v>2.3010857961341271</v>
      </c>
      <c r="L81" s="117">
        <f t="shared" si="28"/>
        <v>1.2236231079955235</v>
      </c>
      <c r="M81" s="117">
        <f t="shared" si="28"/>
        <v>0.75437495861082682</v>
      </c>
      <c r="N81" s="117">
        <f t="shared" si="28"/>
        <v>1.3453679961889593</v>
      </c>
      <c r="O81" s="117">
        <f t="shared" si="28"/>
        <v>1.0866406818841923</v>
      </c>
      <c r="P81" s="117">
        <f t="shared" si="28"/>
        <v>1.414823476990781</v>
      </c>
      <c r="Q81" s="117">
        <f t="shared" si="28"/>
        <v>1.2611855155274867</v>
      </c>
      <c r="R81" s="117">
        <f t="shared" ref="R81:V81" si="29">R82+R85+R87+R100</f>
        <v>0.41557265213439626</v>
      </c>
      <c r="S81" s="117">
        <f t="shared" si="29"/>
        <v>0</v>
      </c>
      <c r="T81" s="117">
        <f t="shared" si="29"/>
        <v>0</v>
      </c>
      <c r="U81" s="117">
        <f t="shared" si="29"/>
        <v>0</v>
      </c>
      <c r="V81" s="117">
        <f t="shared" si="29"/>
        <v>0</v>
      </c>
      <c r="W81" s="117">
        <f t="shared" ref="W81" si="30">W82+W85+W87+W100</f>
        <v>0.54384361967759964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0.27199278194909149</v>
      </c>
      <c r="D82" s="122">
        <f t="shared" si="31"/>
        <v>0.29059215855325476</v>
      </c>
      <c r="E82" s="122">
        <f t="shared" si="31"/>
        <v>0.23974702019475988</v>
      </c>
      <c r="F82" s="122">
        <f t="shared" si="31"/>
        <v>0.37476274918571911</v>
      </c>
      <c r="G82" s="122">
        <f t="shared" si="31"/>
        <v>0.97782917499911992</v>
      </c>
      <c r="H82" s="122">
        <f t="shared" si="31"/>
        <v>1.0768875646527252</v>
      </c>
      <c r="I82" s="122">
        <f t="shared" si="31"/>
        <v>2.2640063363098064</v>
      </c>
      <c r="J82" s="122">
        <f t="shared" si="31"/>
        <v>1.2495118211521947</v>
      </c>
      <c r="K82" s="122">
        <f t="shared" si="31"/>
        <v>1.9373352008183671</v>
      </c>
      <c r="L82" s="122">
        <f t="shared" si="31"/>
        <v>1.0325132603596627</v>
      </c>
      <c r="M82" s="122">
        <f t="shared" si="31"/>
        <v>0.60563591592189547</v>
      </c>
      <c r="N82" s="122">
        <f t="shared" si="31"/>
        <v>1.0751556663244812</v>
      </c>
      <c r="O82" s="122">
        <f t="shared" si="31"/>
        <v>0.86146325254506739</v>
      </c>
      <c r="P82" s="122">
        <f t="shared" si="31"/>
        <v>1.0800553545631506</v>
      </c>
      <c r="Q82" s="122">
        <f t="shared" si="31"/>
        <v>0.98647806208817246</v>
      </c>
      <c r="R82" s="122">
        <f t="shared" ref="R82:V82" si="32">SUM(R83:R84)</f>
        <v>0.32171990753085683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0.36671543437353243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0.27053900346567933</v>
      </c>
      <c r="D83" s="98">
        <v>0.2890401946461163</v>
      </c>
      <c r="E83" s="98">
        <v>0.23847595820104239</v>
      </c>
      <c r="F83" s="98">
        <v>0.37277361589065944</v>
      </c>
      <c r="G83" s="98">
        <v>0.97263552508918572</v>
      </c>
      <c r="H83" s="98">
        <v>1.0711613322430413</v>
      </c>
      <c r="I83" s="98">
        <v>2.251882374614588</v>
      </c>
      <c r="J83" s="98">
        <v>1.2427021297950558</v>
      </c>
      <c r="K83" s="98">
        <v>1.9266403129366194</v>
      </c>
      <c r="L83" s="98">
        <v>1.0267741568514637</v>
      </c>
      <c r="M83" s="98">
        <v>0.60229032051583986</v>
      </c>
      <c r="N83" s="98">
        <v>1.0691641849921936</v>
      </c>
      <c r="O83" s="98">
        <v>0.85670369423594572</v>
      </c>
      <c r="P83" s="98">
        <v>1.0741404605240552</v>
      </c>
      <c r="Q83" s="98">
        <v>0.98099764308444837</v>
      </c>
      <c r="R83" s="98">
        <v>0.31992608254543359</v>
      </c>
      <c r="S83" s="98">
        <v>0</v>
      </c>
      <c r="T83" s="98">
        <v>0</v>
      </c>
      <c r="U83" s="98">
        <v>0</v>
      </c>
      <c r="V83" s="98">
        <v>0</v>
      </c>
      <c r="W83" s="98">
        <v>0.36454923513594045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1.4537784834121759E-3</v>
      </c>
      <c r="D84" s="98">
        <v>1.5519639071384728E-3</v>
      </c>
      <c r="E84" s="98">
        <v>1.2710619937174748E-3</v>
      </c>
      <c r="F84" s="98">
        <v>1.9891332950596873E-3</v>
      </c>
      <c r="G84" s="98">
        <v>5.1936499099342094E-3</v>
      </c>
      <c r="H84" s="98">
        <v>5.7262324096839078E-3</v>
      </c>
      <c r="I84" s="98">
        <v>1.2123961695218611E-2</v>
      </c>
      <c r="J84" s="98">
        <v>6.8096913571388641E-3</v>
      </c>
      <c r="K84" s="98">
        <v>1.0694887881747578E-2</v>
      </c>
      <c r="L84" s="98">
        <v>5.7391035081990477E-3</v>
      </c>
      <c r="M84" s="98">
        <v>3.3455954060556152E-3</v>
      </c>
      <c r="N84" s="98">
        <v>5.991481332287588E-3</v>
      </c>
      <c r="O84" s="98">
        <v>4.7595583091216698E-3</v>
      </c>
      <c r="P84" s="98">
        <v>5.9148940390954382E-3</v>
      </c>
      <c r="Q84" s="98">
        <v>5.4804190037241107E-3</v>
      </c>
      <c r="R84" s="98">
        <v>1.7938249854232175E-3</v>
      </c>
      <c r="S84" s="98">
        <v>0</v>
      </c>
      <c r="T84" s="98">
        <v>0</v>
      </c>
      <c r="U84" s="98">
        <v>0</v>
      </c>
      <c r="V84" s="98">
        <v>0</v>
      </c>
      <c r="W84" s="98">
        <v>2.1661992375919862E-3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1.7283742975555665E-5</v>
      </c>
      <c r="E85" s="122">
        <f t="shared" si="34"/>
        <v>8.4465711764752679E-6</v>
      </c>
      <c r="F85" s="122">
        <f t="shared" si="34"/>
        <v>2.4269659268047137E-5</v>
      </c>
      <c r="G85" s="122">
        <f t="shared" si="34"/>
        <v>8.6841449869821697E-5</v>
      </c>
      <c r="H85" s="122">
        <f t="shared" si="34"/>
        <v>1.2984811575838276E-4</v>
      </c>
      <c r="I85" s="122">
        <f t="shared" si="34"/>
        <v>2.618680005982529E-4</v>
      </c>
      <c r="J85" s="122">
        <f t="shared" si="34"/>
        <v>1.3257216721540305E-4</v>
      </c>
      <c r="K85" s="122">
        <f t="shared" si="34"/>
        <v>1.4580534531430424E-4</v>
      </c>
      <c r="L85" s="122">
        <f t="shared" si="34"/>
        <v>8.8155351797342937E-5</v>
      </c>
      <c r="M85" s="122">
        <f t="shared" si="34"/>
        <v>5.7259922472670789E-5</v>
      </c>
      <c r="N85" s="122">
        <f t="shared" si="34"/>
        <v>9.3393100869364705E-5</v>
      </c>
      <c r="O85" s="122">
        <f t="shared" si="34"/>
        <v>4.7258398823199957E-5</v>
      </c>
      <c r="P85" s="122">
        <f t="shared" si="34"/>
        <v>1.0897823190261698E-4</v>
      </c>
      <c r="Q85" s="122">
        <f t="shared" si="34"/>
        <v>2.8100311121258885E-5</v>
      </c>
      <c r="R85" s="122">
        <f t="shared" si="34"/>
        <v>1.0843637890704421E-5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3.0078568935701511E-5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1.7283742975555665E-5</v>
      </c>
      <c r="E86" s="98">
        <v>8.4465711764752679E-6</v>
      </c>
      <c r="F86" s="98">
        <v>2.4269659268047137E-5</v>
      </c>
      <c r="G86" s="98">
        <v>8.6841449869821697E-5</v>
      </c>
      <c r="H86" s="98">
        <v>1.2984811575838276E-4</v>
      </c>
      <c r="I86" s="98">
        <v>2.618680005982529E-4</v>
      </c>
      <c r="J86" s="98">
        <v>1.3257216721540305E-4</v>
      </c>
      <c r="K86" s="98">
        <v>1.4580534531430424E-4</v>
      </c>
      <c r="L86" s="98">
        <v>8.8155351797342937E-5</v>
      </c>
      <c r="M86" s="98">
        <v>5.7259922472670789E-5</v>
      </c>
      <c r="N86" s="98">
        <v>9.3393100869364705E-5</v>
      </c>
      <c r="O86" s="98">
        <v>4.7258398823199957E-5</v>
      </c>
      <c r="P86" s="98">
        <v>1.0897823190261698E-4</v>
      </c>
      <c r="Q86" s="98">
        <v>2.8100311121258885E-5</v>
      </c>
      <c r="R86" s="98">
        <v>1.0843637890704421E-5</v>
      </c>
      <c r="S86" s="98">
        <v>0</v>
      </c>
      <c r="T86" s="98">
        <v>0</v>
      </c>
      <c r="U86" s="98">
        <v>0</v>
      </c>
      <c r="V86" s="98">
        <v>0</v>
      </c>
      <c r="W86" s="98">
        <v>3.0078568935701511E-5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4.6543048620303069E-2</v>
      </c>
      <c r="D87" s="122">
        <v>4.870313040809001E-2</v>
      </c>
      <c r="E87" s="122">
        <v>3.7801317389720417E-2</v>
      </c>
      <c r="F87" s="122">
        <v>6.0033305851293045E-2</v>
      </c>
      <c r="G87" s="122">
        <v>0.14463893682485779</v>
      </c>
      <c r="H87" s="122">
        <v>0.16022376243669362</v>
      </c>
      <c r="I87" s="122">
        <v>0.33910995420571266</v>
      </c>
      <c r="J87" s="122">
        <v>0.1917131879209113</v>
      </c>
      <c r="K87" s="122">
        <v>0.31486506765812694</v>
      </c>
      <c r="L87" s="122">
        <v>0.16366254318253595</v>
      </c>
      <c r="M87" s="122">
        <v>0.12661688041898111</v>
      </c>
      <c r="N87" s="122">
        <v>0.23340247818115706</v>
      </c>
      <c r="O87" s="122">
        <v>0.19417560419785901</v>
      </c>
      <c r="P87" s="122">
        <v>0.28549990709156836</v>
      </c>
      <c r="Q87" s="122">
        <v>0.23586020102808497</v>
      </c>
      <c r="R87" s="122">
        <v>8.0749018364585701E-2</v>
      </c>
      <c r="S87" s="122">
        <v>0</v>
      </c>
      <c r="T87" s="122">
        <v>0</v>
      </c>
      <c r="U87" s="122">
        <v>0</v>
      </c>
      <c r="V87" s="122">
        <v>0</v>
      </c>
      <c r="W87" s="122">
        <v>0.15290625106558725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2.0431604900981334E-2</v>
      </c>
      <c r="D88" s="98">
        <v>1.9804767493749178E-2</v>
      </c>
      <c r="E88" s="98">
        <v>1.1997760170962853E-2</v>
      </c>
      <c r="F88" s="98">
        <v>3.1042156891211661E-2</v>
      </c>
      <c r="G88" s="98">
        <v>9.5134039099849327E-2</v>
      </c>
      <c r="H88" s="98">
        <v>0.10658538142758812</v>
      </c>
      <c r="I88" s="98">
        <v>0.2666977057688229</v>
      </c>
      <c r="J88" s="98">
        <v>0.14536033316133337</v>
      </c>
      <c r="K88" s="98">
        <v>0.25260132009308622</v>
      </c>
      <c r="L88" s="98">
        <v>0.12913813773708027</v>
      </c>
      <c r="M88" s="98">
        <v>0.10166408510258597</v>
      </c>
      <c r="N88" s="98">
        <v>0.15404144086319577</v>
      </c>
      <c r="O88" s="98">
        <v>0.12282768621472548</v>
      </c>
      <c r="P88" s="98">
        <v>0.15604437613291716</v>
      </c>
      <c r="Q88" s="98">
        <v>0.14336867174361043</v>
      </c>
      <c r="R88" s="98">
        <v>3.8456279300580001E-2</v>
      </c>
      <c r="S88" s="98">
        <v>0</v>
      </c>
      <c r="T88" s="98">
        <v>0</v>
      </c>
      <c r="U88" s="98">
        <v>0</v>
      </c>
      <c r="V88" s="98">
        <v>0</v>
      </c>
      <c r="W88" s="98">
        <v>5.9422878300604547E-2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1.7864578253200849E-4</v>
      </c>
      <c r="I89" s="98">
        <v>1.1056604307728738E-3</v>
      </c>
      <c r="J89" s="98">
        <v>8.6957120943875115E-4</v>
      </c>
      <c r="K89" s="98">
        <v>3.2832648230853908E-3</v>
      </c>
      <c r="L89" s="98">
        <v>1.5501980492398817E-3</v>
      </c>
      <c r="M89" s="98">
        <v>7.4239590148130234E-4</v>
      </c>
      <c r="N89" s="98">
        <v>1.9023086156922438E-3</v>
      </c>
      <c r="O89" s="98">
        <v>7.8296645257085727E-4</v>
      </c>
      <c r="P89" s="98">
        <v>1.0869260489698633E-3</v>
      </c>
      <c r="Q89" s="98">
        <v>3.2663876490119535E-3</v>
      </c>
      <c r="R89" s="98">
        <v>4.0949411548876291E-4</v>
      </c>
      <c r="S89" s="98">
        <v>0</v>
      </c>
      <c r="T89" s="98">
        <v>0</v>
      </c>
      <c r="U89" s="98">
        <v>0</v>
      </c>
      <c r="V89" s="98">
        <v>0</v>
      </c>
      <c r="W89" s="98">
        <v>3.9976135739153471E-4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1.5018046129778803E-4</v>
      </c>
      <c r="I90" s="101">
        <v>9.2453493145662805E-4</v>
      </c>
      <c r="J90" s="101">
        <v>7.2007662689228737E-4</v>
      </c>
      <c r="K90" s="101">
        <v>2.7079589697829361E-3</v>
      </c>
      <c r="L90" s="101">
        <v>1.276352501727871E-3</v>
      </c>
      <c r="M90" s="101">
        <v>6.1117853310665147E-4</v>
      </c>
      <c r="N90" s="101">
        <v>1.5589827209327451E-3</v>
      </c>
      <c r="O90" s="101">
        <v>6.3950652644571187E-4</v>
      </c>
      <c r="P90" s="101">
        <v>8.8516707855624448E-4</v>
      </c>
      <c r="Q90" s="101">
        <v>2.6478420643091822E-3</v>
      </c>
      <c r="R90" s="101">
        <v>3.2949385820603541E-4</v>
      </c>
      <c r="S90" s="101">
        <v>0</v>
      </c>
      <c r="T90" s="101">
        <v>0</v>
      </c>
      <c r="U90" s="101">
        <v>0</v>
      </c>
      <c r="V90" s="101">
        <v>0</v>
      </c>
      <c r="W90" s="101">
        <v>3.1752459162146332E-4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2.846532123422046E-5</v>
      </c>
      <c r="I91" s="104">
        <v>1.8112549931624574E-4</v>
      </c>
      <c r="J91" s="104">
        <v>1.494945825464638E-4</v>
      </c>
      <c r="K91" s="104">
        <v>5.7530585330245454E-4</v>
      </c>
      <c r="L91" s="104">
        <v>2.7384554751201066E-4</v>
      </c>
      <c r="M91" s="104">
        <v>1.3121736837465089E-4</v>
      </c>
      <c r="N91" s="104">
        <v>3.4332589475949865E-4</v>
      </c>
      <c r="O91" s="104">
        <v>1.4345992612514535E-4</v>
      </c>
      <c r="P91" s="104">
        <v>2.0175897041361883E-4</v>
      </c>
      <c r="Q91" s="104">
        <v>6.1854558470277119E-4</v>
      </c>
      <c r="R91" s="104">
        <v>8.0000257282727478E-5</v>
      </c>
      <c r="S91" s="104">
        <v>0</v>
      </c>
      <c r="T91" s="104">
        <v>0</v>
      </c>
      <c r="U91" s="104">
        <v>0</v>
      </c>
      <c r="V91" s="104">
        <v>0</v>
      </c>
      <c r="W91" s="104">
        <v>8.2236765770071408E-5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2.2208501956177233E-3</v>
      </c>
      <c r="D92" s="101">
        <v>2.6957396859961995E-3</v>
      </c>
      <c r="E92" s="101">
        <v>2.3451530799587722E-3</v>
      </c>
      <c r="F92" s="101">
        <v>2.2941059955868086E-3</v>
      </c>
      <c r="G92" s="101">
        <v>3.9843450634633416E-3</v>
      </c>
      <c r="H92" s="101">
        <v>3.9199679309034757E-3</v>
      </c>
      <c r="I92" s="101">
        <v>5.6631849538306611E-3</v>
      </c>
      <c r="J92" s="101">
        <v>3.1784581548255733E-3</v>
      </c>
      <c r="K92" s="101">
        <v>4.1672570607447709E-3</v>
      </c>
      <c r="L92" s="101">
        <v>3.1812051493007409E-3</v>
      </c>
      <c r="M92" s="101">
        <v>1.79514413561488E-3</v>
      </c>
      <c r="N92" s="101">
        <v>4.8874185860093055E-3</v>
      </c>
      <c r="O92" s="101">
        <v>6.2177960854719388E-3</v>
      </c>
      <c r="P92" s="101">
        <v>1.1152061341835549E-2</v>
      </c>
      <c r="Q92" s="101">
        <v>9.3477314378260581E-3</v>
      </c>
      <c r="R92" s="101">
        <v>6.469703050432196E-3</v>
      </c>
      <c r="S92" s="101">
        <v>0</v>
      </c>
      <c r="T92" s="101">
        <v>0</v>
      </c>
      <c r="U92" s="101">
        <v>0</v>
      </c>
      <c r="V92" s="101">
        <v>0</v>
      </c>
      <c r="W92" s="101">
        <v>5.9770779551477273E-3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2.3659912695164716E-2</v>
      </c>
      <c r="D96" s="101">
        <v>2.5310466908006819E-2</v>
      </c>
      <c r="E96" s="101">
        <v>2.26125781272207E-2</v>
      </c>
      <c r="F96" s="101">
        <v>2.5834560936916197E-2</v>
      </c>
      <c r="G96" s="101">
        <v>4.1865618484439045E-2</v>
      </c>
      <c r="H96" s="101">
        <v>4.6280564831502391E-2</v>
      </c>
      <c r="I96" s="101">
        <v>3.7707540243391603E-2</v>
      </c>
      <c r="J96" s="101">
        <v>0</v>
      </c>
      <c r="K96" s="101">
        <v>6.3090534345114852E-3</v>
      </c>
      <c r="L96" s="101">
        <v>0</v>
      </c>
      <c r="M96" s="101">
        <v>1.1948336515354317E-2</v>
      </c>
      <c r="N96" s="101">
        <v>4.8844749824153405E-2</v>
      </c>
      <c r="O96" s="101">
        <v>2.4371555989175977E-2</v>
      </c>
      <c r="P96" s="101">
        <v>2.4649157150563546E-2</v>
      </c>
      <c r="Q96" s="101">
        <v>4.358358012924067E-4</v>
      </c>
      <c r="R96" s="101">
        <v>3.3015904197943738E-3</v>
      </c>
      <c r="S96" s="101">
        <v>0</v>
      </c>
      <c r="T96" s="101">
        <v>0</v>
      </c>
      <c r="U96" s="101">
        <v>0</v>
      </c>
      <c r="V96" s="101">
        <v>0</v>
      </c>
      <c r="W96" s="101">
        <v>2.4483734295412188E-2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2.3068082853929355E-4</v>
      </c>
      <c r="D97" s="104">
        <v>8.9215632033780843E-4</v>
      </c>
      <c r="E97" s="104">
        <v>8.4582601157808944E-4</v>
      </c>
      <c r="F97" s="104">
        <v>8.6248202757837386E-4</v>
      </c>
      <c r="G97" s="104">
        <v>3.6549341771060658E-3</v>
      </c>
      <c r="H97" s="104">
        <v>3.2592024641676107E-3</v>
      </c>
      <c r="I97" s="104">
        <v>2.7935862808894599E-2</v>
      </c>
      <c r="J97" s="104">
        <v>4.2304825395313606E-2</v>
      </c>
      <c r="K97" s="104">
        <v>4.850417224669909E-2</v>
      </c>
      <c r="L97" s="104">
        <v>2.9793002246915057E-2</v>
      </c>
      <c r="M97" s="104">
        <v>1.0466918763944658E-2</v>
      </c>
      <c r="N97" s="104">
        <v>2.3726560292106336E-2</v>
      </c>
      <c r="O97" s="104">
        <v>3.9975599455914737E-2</v>
      </c>
      <c r="P97" s="104">
        <v>9.2567386417282266E-2</v>
      </c>
      <c r="Q97" s="104">
        <v>7.9441574396344097E-2</v>
      </c>
      <c r="R97" s="104">
        <v>3.2111951478290372E-2</v>
      </c>
      <c r="S97" s="104">
        <v>0</v>
      </c>
      <c r="T97" s="104">
        <v>0</v>
      </c>
      <c r="U97" s="104">
        <v>0</v>
      </c>
      <c r="V97" s="104">
        <v>0</v>
      </c>
      <c r="W97" s="104">
        <v>6.2622799157031256E-2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1.9457863960745472E-4</v>
      </c>
      <c r="D98" s="98">
        <v>7.4954411484165224E-4</v>
      </c>
      <c r="E98" s="98">
        <v>7.1061123409084566E-4</v>
      </c>
      <c r="F98" s="98">
        <v>7.2495081243663091E-4</v>
      </c>
      <c r="G98" s="98">
        <v>3.0662638886685156E-3</v>
      </c>
      <c r="H98" s="98">
        <v>2.7488015667516486E-3</v>
      </c>
      <c r="I98" s="98">
        <v>2.3503064426353127E-2</v>
      </c>
      <c r="J98" s="98">
        <v>3.5381917422080147E-2</v>
      </c>
      <c r="K98" s="98">
        <v>4.051576690928857E-2</v>
      </c>
      <c r="L98" s="98">
        <v>2.4919707519130318E-2</v>
      </c>
      <c r="M98" s="98">
        <v>8.7730552656338032E-3</v>
      </c>
      <c r="N98" s="98">
        <v>1.9810140151693956E-2</v>
      </c>
      <c r="O98" s="98">
        <v>3.3264200715199761E-2</v>
      </c>
      <c r="P98" s="98">
        <v>7.6715664757526961E-2</v>
      </c>
      <c r="Q98" s="98">
        <v>6.5453077560991252E-2</v>
      </c>
      <c r="R98" s="98">
        <v>2.6297894117089365E-2</v>
      </c>
      <c r="S98" s="98">
        <v>0</v>
      </c>
      <c r="T98" s="98">
        <v>0</v>
      </c>
      <c r="U98" s="98">
        <v>0</v>
      </c>
      <c r="V98" s="98">
        <v>0</v>
      </c>
      <c r="W98" s="98">
        <v>5.0970823796853915E-2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3.610218893183883E-5</v>
      </c>
      <c r="D99" s="98">
        <v>1.4261220549615622E-4</v>
      </c>
      <c r="E99" s="98">
        <v>1.3521477748724376E-4</v>
      </c>
      <c r="F99" s="98">
        <v>1.3753121514174292E-4</v>
      </c>
      <c r="G99" s="98">
        <v>5.8867028843755033E-4</v>
      </c>
      <c r="H99" s="98">
        <v>5.1040089741596223E-4</v>
      </c>
      <c r="I99" s="98">
        <v>4.4327983825414715E-3</v>
      </c>
      <c r="J99" s="98">
        <v>6.9229079732334589E-3</v>
      </c>
      <c r="K99" s="98">
        <v>7.9884053374105219E-3</v>
      </c>
      <c r="L99" s="98">
        <v>4.8732947277847398E-3</v>
      </c>
      <c r="M99" s="98">
        <v>1.6938634983108545E-3</v>
      </c>
      <c r="N99" s="98">
        <v>3.9164201404123808E-3</v>
      </c>
      <c r="O99" s="98">
        <v>6.7113987407149793E-3</v>
      </c>
      <c r="P99" s="98">
        <v>1.5851721659755309E-2</v>
      </c>
      <c r="Q99" s="98">
        <v>1.3988496835352849E-2</v>
      </c>
      <c r="R99" s="98">
        <v>5.8140573612010049E-3</v>
      </c>
      <c r="S99" s="98">
        <v>0</v>
      </c>
      <c r="T99" s="98">
        <v>0</v>
      </c>
      <c r="U99" s="98">
        <v>0</v>
      </c>
      <c r="V99" s="98">
        <v>0</v>
      </c>
      <c r="W99" s="98">
        <v>1.165197536017734E-2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7.2321939936796911E-3</v>
      </c>
      <c r="D100" s="122">
        <v>7.6106547696854158E-3</v>
      </c>
      <c r="E100" s="122">
        <v>6.3922835508309905E-3</v>
      </c>
      <c r="F100" s="122">
        <v>1.0157294966133124E-2</v>
      </c>
      <c r="G100" s="122">
        <v>2.5899858672947623E-2</v>
      </c>
      <c r="H100" s="122">
        <v>2.9423904416166741E-2</v>
      </c>
      <c r="I100" s="122">
        <v>5.4369827260905772E-2</v>
      </c>
      <c r="J100" s="122">
        <v>3.5739233616330732E-2</v>
      </c>
      <c r="K100" s="122">
        <v>4.8739722312318712E-2</v>
      </c>
      <c r="L100" s="122">
        <v>2.7359149101527484E-2</v>
      </c>
      <c r="M100" s="122">
        <v>2.2064902347477586E-2</v>
      </c>
      <c r="N100" s="122">
        <v>3.6716458582451747E-2</v>
      </c>
      <c r="O100" s="122">
        <v>3.0954566742442728E-2</v>
      </c>
      <c r="P100" s="122">
        <v>4.9159237104159502E-2</v>
      </c>
      <c r="Q100" s="122">
        <v>3.8819152100108008E-2</v>
      </c>
      <c r="R100" s="122">
        <v>1.3092882601063009E-2</v>
      </c>
      <c r="S100" s="122">
        <v>0</v>
      </c>
      <c r="T100" s="122">
        <v>0</v>
      </c>
      <c r="U100" s="122">
        <v>0</v>
      </c>
      <c r="V100" s="122">
        <v>0</v>
      </c>
      <c r="W100" s="122">
        <v>2.4191855669544324E-2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1.0072449947120082E-4</v>
      </c>
      <c r="D102" s="98">
        <v>1.4964847980148641E-4</v>
      </c>
      <c r="E102" s="98">
        <v>9.9547505641043197E-5</v>
      </c>
      <c r="F102" s="98">
        <v>1.9334686683385253E-4</v>
      </c>
      <c r="G102" s="98">
        <v>4.8496969322791395E-4</v>
      </c>
      <c r="H102" s="98">
        <v>5.6307031555307893E-4</v>
      </c>
      <c r="I102" s="98">
        <v>8.9489429022278355E-4</v>
      </c>
      <c r="J102" s="98">
        <v>5.5137797672938078E-4</v>
      </c>
      <c r="K102" s="98">
        <v>7.5124813811835902E-4</v>
      </c>
      <c r="L102" s="98">
        <v>5.8185661608677541E-4</v>
      </c>
      <c r="M102" s="98">
        <v>4.9480501248785208E-4</v>
      </c>
      <c r="N102" s="98">
        <v>8.0971585589277009E-4</v>
      </c>
      <c r="O102" s="98">
        <v>6.8192567738816813E-4</v>
      </c>
      <c r="P102" s="98">
        <v>1.0004397076364439E-3</v>
      </c>
      <c r="Q102" s="98">
        <v>8.1865227829029978E-4</v>
      </c>
      <c r="R102" s="98">
        <v>4.3128520993647446E-4</v>
      </c>
      <c r="S102" s="98">
        <v>0</v>
      </c>
      <c r="T102" s="98">
        <v>0</v>
      </c>
      <c r="U102" s="98">
        <v>0</v>
      </c>
      <c r="V102" s="98">
        <v>0</v>
      </c>
      <c r="W102" s="98">
        <v>4.901873732104672E-4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7.1314694942084906E-3</v>
      </c>
      <c r="D103" s="33">
        <v>7.4610062898839294E-3</v>
      </c>
      <c r="E103" s="33">
        <v>6.2927360451899474E-3</v>
      </c>
      <c r="F103" s="33">
        <v>9.9639480992992722E-3</v>
      </c>
      <c r="G103" s="33">
        <v>2.5414888979719708E-2</v>
      </c>
      <c r="H103" s="33">
        <v>2.8860834100613662E-2</v>
      </c>
      <c r="I103" s="33">
        <v>5.3474932970682988E-2</v>
      </c>
      <c r="J103" s="33">
        <v>3.5187855639601348E-2</v>
      </c>
      <c r="K103" s="33">
        <v>4.7988474174200352E-2</v>
      </c>
      <c r="L103" s="33">
        <v>2.677729248544071E-2</v>
      </c>
      <c r="M103" s="33">
        <v>2.1570097334989734E-2</v>
      </c>
      <c r="N103" s="33">
        <v>3.5906742726558978E-2</v>
      </c>
      <c r="O103" s="33">
        <v>3.0272641065054558E-2</v>
      </c>
      <c r="P103" s="33">
        <v>4.8158797396523061E-2</v>
      </c>
      <c r="Q103" s="33">
        <v>3.8000499821817711E-2</v>
      </c>
      <c r="R103" s="33">
        <v>1.2661597391126534E-2</v>
      </c>
      <c r="S103" s="33">
        <v>0</v>
      </c>
      <c r="T103" s="33">
        <v>0</v>
      </c>
      <c r="U103" s="33">
        <v>0</v>
      </c>
      <c r="V103" s="33">
        <v>0</v>
      </c>
      <c r="W103" s="33">
        <v>2.3701668296333859E-2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0.10631182901399056</v>
      </c>
      <c r="D143" s="117">
        <f t="shared" si="49"/>
        <v>0.29152667815945255</v>
      </c>
      <c r="E143" s="117">
        <f t="shared" si="49"/>
        <v>0.55155160698795125</v>
      </c>
      <c r="F143" s="117">
        <f t="shared" si="49"/>
        <v>0.68198696114638135</v>
      </c>
      <c r="G143" s="117">
        <f t="shared" si="49"/>
        <v>1.03868711311354</v>
      </c>
      <c r="H143" s="117">
        <f t="shared" si="49"/>
        <v>1.0141859996689171</v>
      </c>
      <c r="I143" s="117">
        <f t="shared" si="49"/>
        <v>1.2354744437811755</v>
      </c>
      <c r="J143" s="117">
        <f t="shared" si="49"/>
        <v>1.0175056778379741</v>
      </c>
      <c r="K143" s="117">
        <f t="shared" si="49"/>
        <v>0.80788888164174499</v>
      </c>
      <c r="L143" s="117">
        <f t="shared" si="49"/>
        <v>0.55183371468997522</v>
      </c>
      <c r="M143" s="117">
        <f t="shared" si="49"/>
        <v>0.47761843428740347</v>
      </c>
      <c r="N143" s="117">
        <f t="shared" si="49"/>
        <v>0.57567514045982515</v>
      </c>
      <c r="O143" s="117">
        <f t="shared" si="49"/>
        <v>0.53991119426479084</v>
      </c>
      <c r="P143" s="117">
        <f t="shared" si="49"/>
        <v>1.1693346155046593</v>
      </c>
      <c r="Q143" s="117">
        <f t="shared" si="49"/>
        <v>0.97749823874286668</v>
      </c>
      <c r="R143" s="117">
        <f t="shared" ref="R143:V143" si="50">R144+R146+R148+R157</f>
        <v>1.0820035509036301</v>
      </c>
      <c r="S143" s="117">
        <f t="shared" si="50"/>
        <v>1.4563761630175072</v>
      </c>
      <c r="T143" s="117">
        <f t="shared" si="50"/>
        <v>1.7897156614205267</v>
      </c>
      <c r="U143" s="117">
        <f t="shared" si="50"/>
        <v>2.0538205275984716</v>
      </c>
      <c r="V143" s="117">
        <f t="shared" si="50"/>
        <v>2.6870278563007082</v>
      </c>
      <c r="W143" s="117">
        <f t="shared" ref="W143" si="51">W144+W146+W148+W157</f>
        <v>2.0882105170210137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7.1699875373380351E-2</v>
      </c>
      <c r="D144" s="122">
        <f t="shared" si="52"/>
        <v>0.1612573991494245</v>
      </c>
      <c r="E144" s="122">
        <f t="shared" si="52"/>
        <v>0.34907708893179723</v>
      </c>
      <c r="F144" s="122">
        <f t="shared" si="52"/>
        <v>0.42895060880129288</v>
      </c>
      <c r="G144" s="122">
        <f t="shared" si="52"/>
        <v>0.66094224848585703</v>
      </c>
      <c r="H144" s="122">
        <f t="shared" si="52"/>
        <v>0.63220950163502831</v>
      </c>
      <c r="I144" s="122">
        <f t="shared" si="52"/>
        <v>0.76326634873821297</v>
      </c>
      <c r="J144" s="122">
        <f t="shared" si="52"/>
        <v>0.62809416728314771</v>
      </c>
      <c r="K144" s="122">
        <f t="shared" si="52"/>
        <v>0.46938315972196637</v>
      </c>
      <c r="L144" s="122">
        <f t="shared" si="52"/>
        <v>0.30636615324788929</v>
      </c>
      <c r="M144" s="122">
        <f t="shared" si="52"/>
        <v>0.24045175177816533</v>
      </c>
      <c r="N144" s="122">
        <f t="shared" si="52"/>
        <v>0.26729407446661485</v>
      </c>
      <c r="O144" s="122">
        <f t="shared" si="52"/>
        <v>0.23531137923517367</v>
      </c>
      <c r="P144" s="122">
        <f t="shared" si="52"/>
        <v>0.48134995022752824</v>
      </c>
      <c r="Q144" s="122">
        <f t="shared" si="52"/>
        <v>0.39744215324254134</v>
      </c>
      <c r="R144" s="122">
        <f t="shared" si="52"/>
        <v>0.42509252886419135</v>
      </c>
      <c r="S144" s="122">
        <f t="shared" si="52"/>
        <v>0.5530110295393782</v>
      </c>
      <c r="T144" s="122">
        <f t="shared" si="52"/>
        <v>0.65403621490422637</v>
      </c>
      <c r="U144" s="122">
        <f t="shared" si="52"/>
        <v>0.73679103159527248</v>
      </c>
      <c r="V144" s="122">
        <f t="shared" si="52"/>
        <v>0.9287092893271045</v>
      </c>
      <c r="W144" s="122">
        <f t="shared" si="52"/>
        <v>0.69643944069868413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7.1699875373380351E-2</v>
      </c>
      <c r="D145" s="98">
        <v>0.1612573991494245</v>
      </c>
      <c r="E145" s="98">
        <v>0.34907708893179723</v>
      </c>
      <c r="F145" s="98">
        <v>0.42895060880129288</v>
      </c>
      <c r="G145" s="98">
        <v>0.66094224848585703</v>
      </c>
      <c r="H145" s="98">
        <v>0.63220950163502831</v>
      </c>
      <c r="I145" s="98">
        <v>0.76326634873821297</v>
      </c>
      <c r="J145" s="98">
        <v>0.62809416728314771</v>
      </c>
      <c r="K145" s="98">
        <v>0.46938315972196637</v>
      </c>
      <c r="L145" s="98">
        <v>0.30636615324788929</v>
      </c>
      <c r="M145" s="98">
        <v>0.24045175177816533</v>
      </c>
      <c r="N145" s="98">
        <v>0.26729407446661485</v>
      </c>
      <c r="O145" s="98">
        <v>0.23531137923517367</v>
      </c>
      <c r="P145" s="98">
        <v>0.48134995022752824</v>
      </c>
      <c r="Q145" s="98">
        <v>0.39744215324254134</v>
      </c>
      <c r="R145" s="98">
        <v>0.42509252886419135</v>
      </c>
      <c r="S145" s="98">
        <v>0.5530110295393782</v>
      </c>
      <c r="T145" s="98">
        <v>0.65403621490422637</v>
      </c>
      <c r="U145" s="98">
        <v>0.73679103159527248</v>
      </c>
      <c r="V145" s="98">
        <v>0.9287092893271045</v>
      </c>
      <c r="W145" s="98">
        <v>0.69643944069868413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1.641955582677788E-4</v>
      </c>
      <c r="E146" s="122">
        <f t="shared" si="53"/>
        <v>2.7873684882368384E-4</v>
      </c>
      <c r="F146" s="122">
        <f t="shared" si="53"/>
        <v>3.5595500259802464E-4</v>
      </c>
      <c r="G146" s="122">
        <f t="shared" si="53"/>
        <v>6.0789014908875191E-4</v>
      </c>
      <c r="H146" s="122">
        <f t="shared" si="53"/>
        <v>7.4853619672479472E-4</v>
      </c>
      <c r="I146" s="122">
        <f t="shared" si="53"/>
        <v>1.0547461135207411E-3</v>
      </c>
      <c r="J146" s="122">
        <f t="shared" si="53"/>
        <v>9.2102768802280013E-4</v>
      </c>
      <c r="K146" s="122">
        <f t="shared" si="53"/>
        <v>8.0855691492477807E-4</v>
      </c>
      <c r="L146" s="122">
        <f t="shared" si="53"/>
        <v>6.306498243963763E-4</v>
      </c>
      <c r="M146" s="122">
        <f t="shared" si="53"/>
        <v>5.5987479751055892E-4</v>
      </c>
      <c r="N146" s="122">
        <f t="shared" si="53"/>
        <v>8.1385416471874941E-4</v>
      </c>
      <c r="O146" s="122">
        <f t="shared" si="53"/>
        <v>6.6161758352479942E-4</v>
      </c>
      <c r="P146" s="122">
        <f t="shared" si="53"/>
        <v>1.8707929809949253E-3</v>
      </c>
      <c r="Q146" s="122">
        <f t="shared" si="53"/>
        <v>5.3390591130391882E-4</v>
      </c>
      <c r="R146" s="122">
        <f t="shared" si="53"/>
        <v>7.6447647129466154E-4</v>
      </c>
      <c r="S146" s="122">
        <f t="shared" si="53"/>
        <v>9.3699071265460922E-4</v>
      </c>
      <c r="T146" s="122">
        <f t="shared" si="53"/>
        <v>1.1463595299022701E-3</v>
      </c>
      <c r="U146" s="122">
        <f t="shared" si="53"/>
        <v>8.9710718222662579E-4</v>
      </c>
      <c r="V146" s="122">
        <f t="shared" si="53"/>
        <v>3.5745065889129118E-3</v>
      </c>
      <c r="W146" s="122">
        <f t="shared" si="53"/>
        <v>2.3423685558677551E-3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1.641955582677788E-4</v>
      </c>
      <c r="E147" s="98">
        <v>2.7873684882368384E-4</v>
      </c>
      <c r="F147" s="98">
        <v>3.5595500259802464E-4</v>
      </c>
      <c r="G147" s="98">
        <v>6.0789014908875191E-4</v>
      </c>
      <c r="H147" s="98">
        <v>7.4853619672479472E-4</v>
      </c>
      <c r="I147" s="98">
        <v>1.0547461135207411E-3</v>
      </c>
      <c r="J147" s="98">
        <v>9.2102768802280013E-4</v>
      </c>
      <c r="K147" s="98">
        <v>8.0855691492477807E-4</v>
      </c>
      <c r="L147" s="98">
        <v>6.306498243963763E-4</v>
      </c>
      <c r="M147" s="98">
        <v>5.5987479751055892E-4</v>
      </c>
      <c r="N147" s="98">
        <v>8.1385416471874941E-4</v>
      </c>
      <c r="O147" s="98">
        <v>6.6161758352479942E-4</v>
      </c>
      <c r="P147" s="98">
        <v>1.8707929809949253E-3</v>
      </c>
      <c r="Q147" s="98">
        <v>5.3390591130391882E-4</v>
      </c>
      <c r="R147" s="98">
        <v>7.6447647129466154E-4</v>
      </c>
      <c r="S147" s="98">
        <v>9.3699071265460922E-4</v>
      </c>
      <c r="T147" s="98">
        <v>1.1463595299022701E-3</v>
      </c>
      <c r="U147" s="98">
        <v>8.9710718222662579E-4</v>
      </c>
      <c r="V147" s="98">
        <v>3.5745065889129118E-3</v>
      </c>
      <c r="W147" s="98">
        <v>2.3423685558677551E-3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2.9875773969903482E-2</v>
      </c>
      <c r="D148" s="122">
        <v>0.11193863985059314</v>
      </c>
      <c r="E148" s="122">
        <v>0.17276422062571223</v>
      </c>
      <c r="F148" s="122">
        <v>0.21660646690911589</v>
      </c>
      <c r="G148" s="122">
        <v>0.32190512109802882</v>
      </c>
      <c r="H148" s="122">
        <v>0.32660237386547936</v>
      </c>
      <c r="I148" s="122">
        <v>0.40144357041903089</v>
      </c>
      <c r="J148" s="122">
        <v>0.33266754367756413</v>
      </c>
      <c r="K148" s="122">
        <v>0.28956620404388556</v>
      </c>
      <c r="L148" s="122">
        <v>0.21093347967269177</v>
      </c>
      <c r="M148" s="122">
        <v>0.20510258348290289</v>
      </c>
      <c r="N148" s="122">
        <v>0.26640419372358243</v>
      </c>
      <c r="O148" s="122">
        <v>0.26373467414500074</v>
      </c>
      <c r="P148" s="122">
        <v>0.59040808455821525</v>
      </c>
      <c r="Q148" s="122">
        <v>0.49546689812702543</v>
      </c>
      <c r="R148" s="122">
        <v>0.56401224010279072</v>
      </c>
      <c r="S148" s="122">
        <v>0.77945700149724328</v>
      </c>
      <c r="T148" s="122">
        <v>0.98447427902983931</v>
      </c>
      <c r="U148" s="122">
        <v>1.1441142947707983</v>
      </c>
      <c r="V148" s="122">
        <v>1.5269330296027199</v>
      </c>
      <c r="W148" s="122">
        <v>1.2028527965754918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2.4984564700699387E-3</v>
      </c>
      <c r="D149" s="98">
        <v>1.0243810806785561E-2</v>
      </c>
      <c r="E149" s="98">
        <v>1.5373781301951951E-2</v>
      </c>
      <c r="F149" s="98">
        <v>1.6313642635283971E-2</v>
      </c>
      <c r="G149" s="98">
        <v>2.6147264478978176E-2</v>
      </c>
      <c r="H149" s="98">
        <v>2.3519807585420851E-2</v>
      </c>
      <c r="I149" s="98">
        <v>3.1024404529681016E-2</v>
      </c>
      <c r="J149" s="98">
        <v>2.347169098948116E-2</v>
      </c>
      <c r="K149" s="98">
        <v>2.0100886998886541E-2</v>
      </c>
      <c r="L149" s="98">
        <v>1.9821355161027693E-2</v>
      </c>
      <c r="M149" s="98">
        <v>1.5643398896072525E-2</v>
      </c>
      <c r="N149" s="98">
        <v>1.6756863723460479E-2</v>
      </c>
      <c r="O149" s="98">
        <v>2.288148959453673E-2</v>
      </c>
      <c r="P149" s="98">
        <v>5.0949613581327123E-2</v>
      </c>
      <c r="Q149" s="98">
        <v>5.1507907922715021E-2</v>
      </c>
      <c r="R149" s="98">
        <v>8.7006351367881249E-2</v>
      </c>
      <c r="S149" s="98">
        <v>9.4926693198432999E-2</v>
      </c>
      <c r="T149" s="98">
        <v>0.10608976278544993</v>
      </c>
      <c r="U149" s="98">
        <v>8.3524514227170318E-2</v>
      </c>
      <c r="V149" s="98">
        <v>0.12137949762756704</v>
      </c>
      <c r="W149" s="98">
        <v>7.7502777485082219E-2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2.2517968565595808E-4</v>
      </c>
      <c r="J150" s="98">
        <v>2.2329706459845141E-4</v>
      </c>
      <c r="K150" s="98">
        <v>2.2404555101089373E-4</v>
      </c>
      <c r="L150" s="98">
        <v>2.2410297250116646E-4</v>
      </c>
      <c r="M150" s="98">
        <v>0</v>
      </c>
      <c r="N150" s="98">
        <v>0</v>
      </c>
      <c r="O150" s="98">
        <v>2.3106763717305098E-4</v>
      </c>
      <c r="P150" s="98">
        <v>4.0965713224112691E-4</v>
      </c>
      <c r="Q150" s="98">
        <v>3.5990442603520882E-4</v>
      </c>
      <c r="R150" s="98">
        <v>1.480286487973035E-3</v>
      </c>
      <c r="S150" s="98">
        <v>8.3143815153202086E-4</v>
      </c>
      <c r="T150" s="98">
        <v>1.048077348369644E-3</v>
      </c>
      <c r="U150" s="98">
        <v>3.9572092731536942E-4</v>
      </c>
      <c r="V150" s="98">
        <v>1.0887414422236503E-3</v>
      </c>
      <c r="W150" s="98">
        <v>3.8437782551885177E-4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1.9241791408535134E-4</v>
      </c>
      <c r="J151" s="101">
        <v>1.8966616709948397E-4</v>
      </c>
      <c r="K151" s="101">
        <v>1.8996125621566684E-4</v>
      </c>
      <c r="L151" s="101">
        <v>1.9008588448116745E-4</v>
      </c>
      <c r="M151" s="101">
        <v>0</v>
      </c>
      <c r="N151" s="101">
        <v>0</v>
      </c>
      <c r="O151" s="101">
        <v>1.9321803107665242E-4</v>
      </c>
      <c r="P151" s="101">
        <v>3.393817366485908E-4</v>
      </c>
      <c r="Q151" s="101">
        <v>2.9511576928670789E-4</v>
      </c>
      <c r="R151" s="101">
        <v>1.2036850583253907E-3</v>
      </c>
      <c r="S151" s="101">
        <v>6.7181965481431089E-4</v>
      </c>
      <c r="T151" s="101">
        <v>8.399733658154755E-4</v>
      </c>
      <c r="U151" s="101">
        <v>3.150892645864638E-4</v>
      </c>
      <c r="V151" s="101">
        <v>8.7309639347876613E-4</v>
      </c>
      <c r="W151" s="101">
        <v>3.0852344795618538E-4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3.2761771570606749E-5</v>
      </c>
      <c r="J152" s="104">
        <v>3.3630897498967433E-5</v>
      </c>
      <c r="K152" s="104">
        <v>3.4084294795226893E-5</v>
      </c>
      <c r="L152" s="104">
        <v>3.4017088019999007E-5</v>
      </c>
      <c r="M152" s="104">
        <v>0</v>
      </c>
      <c r="N152" s="104">
        <v>0</v>
      </c>
      <c r="O152" s="104">
        <v>3.7849606096398557E-5</v>
      </c>
      <c r="P152" s="104">
        <v>7.0275395592536106E-5</v>
      </c>
      <c r="Q152" s="104">
        <v>6.4788656748500964E-5</v>
      </c>
      <c r="R152" s="104">
        <v>2.7660142964764425E-4</v>
      </c>
      <c r="S152" s="104">
        <v>1.5961849671770995E-4</v>
      </c>
      <c r="T152" s="104">
        <v>2.0810398255416854E-4</v>
      </c>
      <c r="U152" s="104">
        <v>8.0631662728905616E-5</v>
      </c>
      <c r="V152" s="104">
        <v>2.1564504874488415E-4</v>
      </c>
      <c r="W152" s="104">
        <v>7.5854377562666389E-5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2.7146636671294251E-2</v>
      </c>
      <c r="D153" s="101">
        <v>9.8349242842540804E-2</v>
      </c>
      <c r="E153" s="101">
        <v>0.1518925702485027</v>
      </c>
      <c r="F153" s="101">
        <v>0.19317734754631033</v>
      </c>
      <c r="G153" s="101">
        <v>0.27179773256913309</v>
      </c>
      <c r="H153" s="101">
        <v>0.28250885072500048</v>
      </c>
      <c r="I153" s="101">
        <v>0.2122956311968984</v>
      </c>
      <c r="J153" s="101">
        <v>0</v>
      </c>
      <c r="K153" s="101">
        <v>3.1319943835610584E-2</v>
      </c>
      <c r="L153" s="101">
        <v>0</v>
      </c>
      <c r="M153" s="101">
        <v>0.10027231428571858</v>
      </c>
      <c r="N153" s="101">
        <v>0.16780158073560833</v>
      </c>
      <c r="O153" s="101">
        <v>9.1564163622885428E-2</v>
      </c>
      <c r="P153" s="101">
        <v>0.11303081972645805</v>
      </c>
      <c r="Q153" s="101">
        <v>1.9612611058158302E-3</v>
      </c>
      <c r="R153" s="101">
        <v>4.3360887513299438E-2</v>
      </c>
      <c r="S153" s="101">
        <v>0.15132514666023217</v>
      </c>
      <c r="T153" s="101">
        <v>0.25321478085194032</v>
      </c>
      <c r="U153" s="101">
        <v>0.52910379209143876</v>
      </c>
      <c r="V153" s="101">
        <v>0.62136911512047222</v>
      </c>
      <c r="W153" s="101">
        <v>0.31514384602259915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2.3068082853929355E-4</v>
      </c>
      <c r="D154" s="104">
        <v>3.3455862012667808E-3</v>
      </c>
      <c r="E154" s="104">
        <v>5.4978690752575813E-3</v>
      </c>
      <c r="F154" s="104">
        <v>7.1154767275215828E-3</v>
      </c>
      <c r="G154" s="104">
        <v>2.3960124049917538E-2</v>
      </c>
      <c r="H154" s="104">
        <v>2.0573715555058041E-2</v>
      </c>
      <c r="I154" s="104">
        <v>0.15789835500679555</v>
      </c>
      <c r="J154" s="104">
        <v>0.30897255562348452</v>
      </c>
      <c r="K154" s="104">
        <v>0.23792132765837753</v>
      </c>
      <c r="L154" s="104">
        <v>0.1908880215391629</v>
      </c>
      <c r="M154" s="104">
        <v>8.918687030111179E-2</v>
      </c>
      <c r="N154" s="104">
        <v>8.1845749264513615E-2</v>
      </c>
      <c r="O154" s="104">
        <v>0.1490579532904055</v>
      </c>
      <c r="P154" s="104">
        <v>0.42601799411818897</v>
      </c>
      <c r="Q154" s="104">
        <v>0.44163782467245938</v>
      </c>
      <c r="R154" s="104">
        <v>0.43216471473363693</v>
      </c>
      <c r="S154" s="104">
        <v>0.53237372348704604</v>
      </c>
      <c r="T154" s="104">
        <v>0.62412165804407937</v>
      </c>
      <c r="U154" s="104">
        <v>0.53109026752487387</v>
      </c>
      <c r="V154" s="104">
        <v>0.78309567541245695</v>
      </c>
      <c r="W154" s="104">
        <v>0.80982179524229159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1.9457863960745472E-4</v>
      </c>
      <c r="D155" s="98">
        <v>2.8107904306561952E-3</v>
      </c>
      <c r="E155" s="98">
        <v>4.6189730215904969E-3</v>
      </c>
      <c r="F155" s="98">
        <v>5.980844202602204E-3</v>
      </c>
      <c r="G155" s="98">
        <v>2.0101063270160265E-2</v>
      </c>
      <c r="H155" s="98">
        <v>1.7351809890119779E-2</v>
      </c>
      <c r="I155" s="98">
        <v>0.13284340762721331</v>
      </c>
      <c r="J155" s="98">
        <v>0.25841121778912274</v>
      </c>
      <c r="K155" s="98">
        <v>0.19873682216711383</v>
      </c>
      <c r="L155" s="98">
        <v>0.15966412603328498</v>
      </c>
      <c r="M155" s="98">
        <v>7.4753741742588045E-2</v>
      </c>
      <c r="N155" s="98">
        <v>6.8335896303091087E-2</v>
      </c>
      <c r="O155" s="98">
        <v>0.12403300373061187</v>
      </c>
      <c r="P155" s="98">
        <v>0.35306445263688807</v>
      </c>
      <c r="Q155" s="98">
        <v>0.36387187705942814</v>
      </c>
      <c r="R155" s="98">
        <v>0.35391875566611886</v>
      </c>
      <c r="S155" s="98">
        <v>0.4343739401012956</v>
      </c>
      <c r="T155" s="98">
        <v>0.50634683547791348</v>
      </c>
      <c r="U155" s="98">
        <v>0.42880900194415605</v>
      </c>
      <c r="V155" s="98">
        <v>0.63678050617125015</v>
      </c>
      <c r="W155" s="98">
        <v>0.65914147223986175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3.610218893183883E-5</v>
      </c>
      <c r="D156" s="98">
        <v>5.3479577061058567E-4</v>
      </c>
      <c r="E156" s="98">
        <v>8.7889605366708466E-4</v>
      </c>
      <c r="F156" s="98">
        <v>1.1346325249193786E-3</v>
      </c>
      <c r="G156" s="98">
        <v>3.8590607797572745E-3</v>
      </c>
      <c r="H156" s="98">
        <v>3.2219056649382622E-3</v>
      </c>
      <c r="I156" s="98">
        <v>2.5054947379582242E-2</v>
      </c>
      <c r="J156" s="98">
        <v>5.0561337834361793E-2</v>
      </c>
      <c r="K156" s="98">
        <v>3.9184505491263691E-2</v>
      </c>
      <c r="L156" s="98">
        <v>3.1223895505877938E-2</v>
      </c>
      <c r="M156" s="98">
        <v>1.4433128558523746E-2</v>
      </c>
      <c r="N156" s="98">
        <v>1.3509852961422526E-2</v>
      </c>
      <c r="O156" s="98">
        <v>2.5024949559793619E-2</v>
      </c>
      <c r="P156" s="98">
        <v>7.2953541481300871E-2</v>
      </c>
      <c r="Q156" s="98">
        <v>7.7765947613031211E-2</v>
      </c>
      <c r="R156" s="98">
        <v>7.8245959067518051E-2</v>
      </c>
      <c r="S156" s="98">
        <v>9.7999783385750494E-2</v>
      </c>
      <c r="T156" s="98">
        <v>0.11777482256616585</v>
      </c>
      <c r="U156" s="98">
        <v>0.10228126558071786</v>
      </c>
      <c r="V156" s="98">
        <v>0.14631516924120685</v>
      </c>
      <c r="W156" s="98">
        <v>0.15068032300242984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4.7361796707067203E-3</v>
      </c>
      <c r="D157" s="122">
        <v>1.816644360116712E-2</v>
      </c>
      <c r="E157" s="122">
        <v>2.9431560581618103E-2</v>
      </c>
      <c r="F157" s="122">
        <v>3.6073930433374646E-2</v>
      </c>
      <c r="G157" s="122">
        <v>5.5231853380565334E-2</v>
      </c>
      <c r="H157" s="122">
        <v>5.4625587971684653E-2</v>
      </c>
      <c r="I157" s="122">
        <v>6.9709778510411088E-2</v>
      </c>
      <c r="J157" s="122">
        <v>5.582293918923939E-2</v>
      </c>
      <c r="K157" s="122">
        <v>4.8130960960968215E-2</v>
      </c>
      <c r="L157" s="122">
        <v>3.3903431944997828E-2</v>
      </c>
      <c r="M157" s="122">
        <v>3.15042242288247E-2</v>
      </c>
      <c r="N157" s="122">
        <v>4.1163018104909049E-2</v>
      </c>
      <c r="O157" s="122">
        <v>4.0203523301091691E-2</v>
      </c>
      <c r="P157" s="122">
        <v>9.5705787737920822E-2</v>
      </c>
      <c r="Q157" s="122">
        <v>8.4055281461995993E-2</v>
      </c>
      <c r="R157" s="122">
        <v>9.2134305465353394E-2</v>
      </c>
      <c r="S157" s="122">
        <v>0.12297114126823103</v>
      </c>
      <c r="T157" s="122">
        <v>0.15005880795655882</v>
      </c>
      <c r="U157" s="122">
        <v>0.17201809405017437</v>
      </c>
      <c r="V157" s="122">
        <v>0.22781103078197062</v>
      </c>
      <c r="W157" s="122">
        <v>0.18657591119097006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1.0072449947120082E-4</v>
      </c>
      <c r="D158" s="98">
        <v>2.9929695960297282E-4</v>
      </c>
      <c r="E158" s="98">
        <v>5.475112810257376E-4</v>
      </c>
      <c r="F158" s="98">
        <v>6.7671403391848372E-4</v>
      </c>
      <c r="G158" s="98">
        <v>1.0184363557786192E-3</v>
      </c>
      <c r="H158" s="98">
        <v>1.0792181048100678E-3</v>
      </c>
      <c r="I158" s="98">
        <v>1.1303927876498319E-3</v>
      </c>
      <c r="J158" s="98">
        <v>8.7301512982151963E-4</v>
      </c>
      <c r="K158" s="98">
        <v>7.070570711702203E-4</v>
      </c>
      <c r="L158" s="98">
        <v>7.1613121979910834E-4</v>
      </c>
      <c r="M158" s="98">
        <v>7.1971638180051201E-4</v>
      </c>
      <c r="N158" s="98">
        <v>8.9968428432529994E-4</v>
      </c>
      <c r="O158" s="98">
        <v>9.0923423651755747E-4</v>
      </c>
      <c r="P158" s="98">
        <v>1.9138846580871102E-3</v>
      </c>
      <c r="Q158" s="98">
        <v>1.8010350122386596E-3</v>
      </c>
      <c r="R158" s="98">
        <v>3.1627582062008124E-3</v>
      </c>
      <c r="S158" s="98">
        <v>3.6488556852750762E-3</v>
      </c>
      <c r="T158" s="98">
        <v>3.6126068388206175E-3</v>
      </c>
      <c r="U158" s="98">
        <v>3.9853116844371051E-3</v>
      </c>
      <c r="V158" s="98">
        <v>4.9641151384986707E-3</v>
      </c>
      <c r="W158" s="98">
        <v>3.8769364972100592E-3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4.6354551712355198E-3</v>
      </c>
      <c r="D159" s="33">
        <v>1.7867146641564146E-2</v>
      </c>
      <c r="E159" s="33">
        <v>2.8884049300592365E-2</v>
      </c>
      <c r="F159" s="33">
        <v>3.5397216399456165E-2</v>
      </c>
      <c r="G159" s="33">
        <v>5.4213417024786714E-2</v>
      </c>
      <c r="H159" s="33">
        <v>5.3546369866874582E-2</v>
      </c>
      <c r="I159" s="33">
        <v>6.857938572276126E-2</v>
      </c>
      <c r="J159" s="33">
        <v>5.4949924059417871E-2</v>
      </c>
      <c r="K159" s="33">
        <v>4.7423903889797996E-2</v>
      </c>
      <c r="L159" s="33">
        <v>3.3187300725198716E-2</v>
      </c>
      <c r="M159" s="33">
        <v>3.078450784702419E-2</v>
      </c>
      <c r="N159" s="33">
        <v>4.0263333820583752E-2</v>
      </c>
      <c r="O159" s="33">
        <v>3.9294289064574134E-2</v>
      </c>
      <c r="P159" s="33">
        <v>9.3791903079833705E-2</v>
      </c>
      <c r="Q159" s="33">
        <v>8.2254246449757332E-2</v>
      </c>
      <c r="R159" s="33">
        <v>8.8971547259152586E-2</v>
      </c>
      <c r="S159" s="33">
        <v>0.11932228558295595</v>
      </c>
      <c r="T159" s="33">
        <v>0.14644620111773821</v>
      </c>
      <c r="U159" s="33">
        <v>0.16803278236573727</v>
      </c>
      <c r="V159" s="33">
        <v>0.22284691564347195</v>
      </c>
      <c r="W159" s="33">
        <v>0.18269897469376001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5.8290890461061435</v>
      </c>
      <c r="D161" s="117">
        <f t="shared" si="54"/>
        <v>5.1977723372518039</v>
      </c>
      <c r="E161" s="117">
        <f t="shared" si="54"/>
        <v>9.6163174951437771</v>
      </c>
      <c r="F161" s="117">
        <f t="shared" si="54"/>
        <v>11.248824465432891</v>
      </c>
      <c r="G161" s="117">
        <f t="shared" si="54"/>
        <v>12.154127861839413</v>
      </c>
      <c r="H161" s="117">
        <f t="shared" si="54"/>
        <v>13.95396120499807</v>
      </c>
      <c r="I161" s="117">
        <f t="shared" si="54"/>
        <v>6.8863349424989</v>
      </c>
      <c r="J161" s="117">
        <f t="shared" si="54"/>
        <v>7.1535018394583103</v>
      </c>
      <c r="K161" s="117">
        <f t="shared" si="54"/>
        <v>5.9601522622285383</v>
      </c>
      <c r="L161" s="117">
        <f t="shared" si="54"/>
        <v>5.9407388967228671</v>
      </c>
      <c r="M161" s="117">
        <f t="shared" si="54"/>
        <v>5.4093067494358644</v>
      </c>
      <c r="N161" s="117">
        <f t="shared" si="54"/>
        <v>4.9998462499766267</v>
      </c>
      <c r="O161" s="117">
        <f t="shared" si="54"/>
        <v>2.8652529962120932</v>
      </c>
      <c r="P161" s="117">
        <f t="shared" si="54"/>
        <v>1.9636712236826268</v>
      </c>
      <c r="Q161" s="117">
        <f t="shared" si="54"/>
        <v>2.7360764056158278</v>
      </c>
      <c r="R161" s="117">
        <f t="shared" ref="R161:V161" si="55">R162+R164+R166+R175</f>
        <v>3.7134274915262035</v>
      </c>
      <c r="S161" s="117">
        <f t="shared" si="55"/>
        <v>6.5643838796031231</v>
      </c>
      <c r="T161" s="117">
        <f t="shared" si="55"/>
        <v>7.7248550358658692</v>
      </c>
      <c r="U161" s="117">
        <f t="shared" si="55"/>
        <v>6.1394878114405476</v>
      </c>
      <c r="V161" s="117">
        <f t="shared" si="55"/>
        <v>7.6884537557658268</v>
      </c>
      <c r="W161" s="117">
        <f t="shared" ref="W161" si="56">W162+W164+W166+W175</f>
        <v>4.2944925381000481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4.7589276678716912</v>
      </c>
      <c r="D162" s="122">
        <f t="shared" si="57"/>
        <v>4.1100610984982069</v>
      </c>
      <c r="E162" s="122">
        <f t="shared" si="57"/>
        <v>7.8586505610609407</v>
      </c>
      <c r="F162" s="122">
        <f t="shared" si="57"/>
        <v>9.2715177882974125</v>
      </c>
      <c r="G162" s="122">
        <f t="shared" si="57"/>
        <v>10.015498994648626</v>
      </c>
      <c r="H162" s="122">
        <f t="shared" si="57"/>
        <v>11.717445899374447</v>
      </c>
      <c r="I162" s="122">
        <f t="shared" si="57"/>
        <v>5.679607093603642</v>
      </c>
      <c r="J162" s="122">
        <f t="shared" si="57"/>
        <v>5.994015064497483</v>
      </c>
      <c r="K162" s="122">
        <f t="shared" si="57"/>
        <v>4.7375989651745698</v>
      </c>
      <c r="L162" s="122">
        <f t="shared" si="57"/>
        <v>4.8830001338879416</v>
      </c>
      <c r="M162" s="122">
        <f t="shared" si="57"/>
        <v>4.2862643147559272</v>
      </c>
      <c r="N162" s="122">
        <f t="shared" si="57"/>
        <v>3.8545932837721555</v>
      </c>
      <c r="O162" s="122">
        <f t="shared" si="57"/>
        <v>2.1837480168822268</v>
      </c>
      <c r="P162" s="122">
        <f t="shared" si="57"/>
        <v>1.4500443861142158</v>
      </c>
      <c r="Q162" s="122">
        <f t="shared" si="57"/>
        <v>2.0454588655147754</v>
      </c>
      <c r="R162" s="122">
        <f t="shared" si="57"/>
        <v>2.7026442522749199</v>
      </c>
      <c r="S162" s="122">
        <f t="shared" si="57"/>
        <v>4.7199887037136481</v>
      </c>
      <c r="T162" s="122">
        <f t="shared" si="57"/>
        <v>5.5303041678243687</v>
      </c>
      <c r="U162" s="122">
        <f t="shared" si="57"/>
        <v>4.2606117031866058</v>
      </c>
      <c r="V162" s="122">
        <f t="shared" si="57"/>
        <v>5.3321573861394302</v>
      </c>
      <c r="W162" s="122">
        <f t="shared" si="57"/>
        <v>2.8052668154260356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4.7589276678716912</v>
      </c>
      <c r="D163" s="33">
        <v>4.1100610984982069</v>
      </c>
      <c r="E163" s="33">
        <v>7.8586505610609407</v>
      </c>
      <c r="F163" s="33">
        <v>9.2715177882974125</v>
      </c>
      <c r="G163" s="33">
        <v>10.015498994648626</v>
      </c>
      <c r="H163" s="33">
        <v>11.717445899374447</v>
      </c>
      <c r="I163" s="33">
        <v>5.679607093603642</v>
      </c>
      <c r="J163" s="33">
        <v>5.994015064497483</v>
      </c>
      <c r="K163" s="33">
        <v>4.7375989651745698</v>
      </c>
      <c r="L163" s="33">
        <v>4.8830001338879416</v>
      </c>
      <c r="M163" s="33">
        <v>4.2862643147559272</v>
      </c>
      <c r="N163" s="33">
        <v>3.8545932837721555</v>
      </c>
      <c r="O163" s="33">
        <v>2.1837480168822268</v>
      </c>
      <c r="P163" s="33">
        <v>1.4500443861142158</v>
      </c>
      <c r="Q163" s="33">
        <v>2.0454588655147754</v>
      </c>
      <c r="R163" s="33">
        <v>2.7026442522749199</v>
      </c>
      <c r="S163" s="33">
        <v>4.7199887037136481</v>
      </c>
      <c r="T163" s="33">
        <v>5.5303041678243687</v>
      </c>
      <c r="U163" s="33">
        <v>4.2606117031866058</v>
      </c>
      <c r="V163" s="33">
        <v>5.3321573861394302</v>
      </c>
      <c r="W163" s="33">
        <v>2.8052668154260356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1.3481319520933419E-3</v>
      </c>
      <c r="E164" s="122">
        <f t="shared" si="58"/>
        <v>1.545722525294974E-3</v>
      </c>
      <c r="F164" s="122">
        <f t="shared" si="58"/>
        <v>2.7667411565573735E-3</v>
      </c>
      <c r="G164" s="122">
        <f t="shared" si="58"/>
        <v>3.3723429699447425E-3</v>
      </c>
      <c r="H164" s="122">
        <f t="shared" si="58"/>
        <v>4.3613690645903846E-3</v>
      </c>
      <c r="I164" s="122">
        <f t="shared" si="58"/>
        <v>2.676872895004363E-3</v>
      </c>
      <c r="J164" s="122">
        <f t="shared" si="58"/>
        <v>2.7491280990983584E-3</v>
      </c>
      <c r="K164" s="122">
        <f t="shared" si="58"/>
        <v>2.6311237313535814E-3</v>
      </c>
      <c r="L164" s="122">
        <f t="shared" si="58"/>
        <v>2.3937568603432345E-3</v>
      </c>
      <c r="M164" s="122">
        <f t="shared" si="58"/>
        <v>1.8704908007739123E-3</v>
      </c>
      <c r="N164" s="122">
        <f t="shared" si="58"/>
        <v>2.0479772833496401E-3</v>
      </c>
      <c r="O164" s="122">
        <f t="shared" si="58"/>
        <v>7.3841248161249926E-4</v>
      </c>
      <c r="P164" s="122">
        <f t="shared" si="58"/>
        <v>7.5679327710150685E-4</v>
      </c>
      <c r="Q164" s="122">
        <f t="shared" si="58"/>
        <v>3.2034354678235128E-4</v>
      </c>
      <c r="R164" s="122">
        <f t="shared" si="58"/>
        <v>5.9097826504339091E-4</v>
      </c>
      <c r="S164" s="122">
        <f t="shared" si="58"/>
        <v>9.6245241680283241E-4</v>
      </c>
      <c r="T164" s="122">
        <f t="shared" si="58"/>
        <v>1.1078264364601769E-3</v>
      </c>
      <c r="U164" s="122">
        <f t="shared" si="58"/>
        <v>6.4079084444758968E-4</v>
      </c>
      <c r="V164" s="122">
        <f t="shared" si="58"/>
        <v>2.8364865717990517E-3</v>
      </c>
      <c r="W164" s="122">
        <f t="shared" si="58"/>
        <v>1.2557802530655381E-3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1.3481319520933419E-3</v>
      </c>
      <c r="E165" s="98">
        <v>1.545722525294974E-3</v>
      </c>
      <c r="F165" s="98">
        <v>2.7667411565573735E-3</v>
      </c>
      <c r="G165" s="98">
        <v>3.3723429699447425E-3</v>
      </c>
      <c r="H165" s="98">
        <v>4.3613690645903846E-3</v>
      </c>
      <c r="I165" s="98">
        <v>2.676872895004363E-3</v>
      </c>
      <c r="J165" s="98">
        <v>2.7491280990983584E-3</v>
      </c>
      <c r="K165" s="98">
        <v>2.6311237313535814E-3</v>
      </c>
      <c r="L165" s="98">
        <v>2.3937568603432345E-3</v>
      </c>
      <c r="M165" s="98">
        <v>1.8704908007739123E-3</v>
      </c>
      <c r="N165" s="98">
        <v>2.0479772833496401E-3</v>
      </c>
      <c r="O165" s="98">
        <v>7.3841248161249926E-4</v>
      </c>
      <c r="P165" s="98">
        <v>7.5679327710150685E-4</v>
      </c>
      <c r="Q165" s="98">
        <v>3.2034354678235128E-4</v>
      </c>
      <c r="R165" s="98">
        <v>5.9097826504339091E-4</v>
      </c>
      <c r="S165" s="98">
        <v>9.6245241680283241E-4</v>
      </c>
      <c r="T165" s="98">
        <v>1.1078264364601769E-3</v>
      </c>
      <c r="U165" s="98">
        <v>6.4079084444758968E-4</v>
      </c>
      <c r="V165" s="98">
        <v>2.8364865717990517E-3</v>
      </c>
      <c r="W165" s="98">
        <v>1.2557802530655381E-3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0.92383604058923519</v>
      </c>
      <c r="D166" s="122">
        <v>0.93465626501062793</v>
      </c>
      <c r="E166" s="122">
        <v>1.500514743325831</v>
      </c>
      <c r="F166" s="122">
        <v>1.6926169713955013</v>
      </c>
      <c r="G166" s="122">
        <v>1.8225299236954002</v>
      </c>
      <c r="H166" s="122">
        <v>1.912326360397371</v>
      </c>
      <c r="I166" s="122">
        <v>1.0258969845866539</v>
      </c>
      <c r="J166" s="122">
        <v>0.99051284439238052</v>
      </c>
      <c r="K166" s="122">
        <v>1.0460383903421102</v>
      </c>
      <c r="L166" s="122">
        <v>0.9092135224222897</v>
      </c>
      <c r="M166" s="122">
        <v>0.97187320262103771</v>
      </c>
      <c r="N166" s="122">
        <v>0.99019632229481003</v>
      </c>
      <c r="O166" s="122">
        <v>0.59072164975482622</v>
      </c>
      <c r="P166" s="122">
        <v>0.44132962027155109</v>
      </c>
      <c r="Q166" s="122">
        <v>0.59017826166884868</v>
      </c>
      <c r="R166" s="122">
        <v>0.86834127618251611</v>
      </c>
      <c r="S166" s="122">
        <v>1.5922391513703902</v>
      </c>
      <c r="T166" s="122">
        <v>1.9033282050193905</v>
      </c>
      <c r="U166" s="122">
        <v>1.6327459858091129</v>
      </c>
      <c r="V166" s="122">
        <v>2.0479366857602614</v>
      </c>
      <c r="W166" s="122">
        <v>1.2881622094049265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7.8007363121072537E-2</v>
      </c>
      <c r="D167" s="98">
        <v>8.5994095983278784E-2</v>
      </c>
      <c r="E167" s="98">
        <v>0.13341315299321013</v>
      </c>
      <c r="F167" s="98">
        <v>0.12719543242197973</v>
      </c>
      <c r="G167" s="98">
        <v>0.14841685361400944</v>
      </c>
      <c r="H167" s="98">
        <v>0.13744387557730312</v>
      </c>
      <c r="I167" s="98">
        <v>7.9284589353629253E-2</v>
      </c>
      <c r="J167" s="98">
        <v>6.9437085843881766E-2</v>
      </c>
      <c r="K167" s="98">
        <v>7.2559299410614828E-2</v>
      </c>
      <c r="L167" s="98">
        <v>8.5403122854304514E-2</v>
      </c>
      <c r="M167" s="98">
        <v>7.4113807884671479E-2</v>
      </c>
      <c r="N167" s="98">
        <v>6.1674567871069799E-2</v>
      </c>
      <c r="O167" s="98">
        <v>5.0985927900869893E-2</v>
      </c>
      <c r="P167" s="98">
        <v>3.8266877153357276E-2</v>
      </c>
      <c r="Q167" s="98">
        <v>6.1427949448571245E-2</v>
      </c>
      <c r="R167" s="98">
        <v>0.13407901838999137</v>
      </c>
      <c r="S167" s="98">
        <v>0.19421783206116178</v>
      </c>
      <c r="T167" s="98">
        <v>0.2051653263784734</v>
      </c>
      <c r="U167" s="98">
        <v>0.11920288697112211</v>
      </c>
      <c r="V167" s="98">
        <v>0.16274346050623514</v>
      </c>
      <c r="W167" s="98">
        <v>8.3081383576553425E-2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2.3233511213235154E-4</v>
      </c>
      <c r="G168" s="98">
        <v>0</v>
      </c>
      <c r="H168" s="98">
        <v>2.2403602013059768E-4</v>
      </c>
      <c r="I168" s="98">
        <v>4.5035937131191617E-4</v>
      </c>
      <c r="J168" s="98">
        <v>8.9318825839380565E-4</v>
      </c>
      <c r="K168" s="98">
        <v>6.7213665303268125E-4</v>
      </c>
      <c r="L168" s="98">
        <v>6.7230891750349965E-4</v>
      </c>
      <c r="M168" s="98">
        <v>4.7158394082269273E-4</v>
      </c>
      <c r="N168" s="98">
        <v>2.1477138561294616E-4</v>
      </c>
      <c r="O168" s="98">
        <v>4.6213527434610195E-4</v>
      </c>
      <c r="P168" s="98">
        <v>2.0482856612056346E-4</v>
      </c>
      <c r="Q168" s="98">
        <v>3.5990442603520882E-4</v>
      </c>
      <c r="R168" s="98">
        <v>2.1146949828186211E-3</v>
      </c>
      <c r="S168" s="98">
        <v>1.6628763030640417E-3</v>
      </c>
      <c r="T168" s="98">
        <v>1.8865392270653591E-3</v>
      </c>
      <c r="U168" s="98">
        <v>5.9358139097305399E-4</v>
      </c>
      <c r="V168" s="98">
        <v>1.5242380191131104E-3</v>
      </c>
      <c r="W168" s="98">
        <v>3.8437782551885177E-4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1.9859025050036037E-4</v>
      </c>
      <c r="G169" s="101">
        <v>0</v>
      </c>
      <c r="H169" s="101">
        <v>1.9196400159574351E-4</v>
      </c>
      <c r="I169" s="101">
        <v>3.8483582817070268E-4</v>
      </c>
      <c r="J169" s="101">
        <v>7.5866466839793589E-4</v>
      </c>
      <c r="K169" s="101">
        <v>5.6988376864700052E-4</v>
      </c>
      <c r="L169" s="101">
        <v>5.7025765344350255E-4</v>
      </c>
      <c r="M169" s="101">
        <v>4.0002463377479834E-4</v>
      </c>
      <c r="N169" s="101">
        <v>1.8096014132564493E-4</v>
      </c>
      <c r="O169" s="101">
        <v>3.8643606215330484E-4</v>
      </c>
      <c r="P169" s="101">
        <v>1.696908683242954E-4</v>
      </c>
      <c r="Q169" s="101">
        <v>2.9511576928670789E-4</v>
      </c>
      <c r="R169" s="101">
        <v>1.7195500833219865E-3</v>
      </c>
      <c r="S169" s="101">
        <v>1.3436393096286218E-3</v>
      </c>
      <c r="T169" s="101">
        <v>1.5119520584678558E-3</v>
      </c>
      <c r="U169" s="101">
        <v>4.7263389687969565E-4</v>
      </c>
      <c r="V169" s="101">
        <v>1.2223349508702725E-3</v>
      </c>
      <c r="W169" s="101">
        <v>3.0852344795618538E-4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3.374486163199116E-5</v>
      </c>
      <c r="G170" s="104">
        <v>0</v>
      </c>
      <c r="H170" s="104">
        <v>3.207201853485416E-5</v>
      </c>
      <c r="I170" s="104">
        <v>6.5523543141213499E-5</v>
      </c>
      <c r="J170" s="104">
        <v>1.3452358999586973E-4</v>
      </c>
      <c r="K170" s="104">
        <v>1.0225288438568069E-4</v>
      </c>
      <c r="L170" s="104">
        <v>1.0205126405999708E-4</v>
      </c>
      <c r="M170" s="104">
        <v>7.1559307047894391E-5</v>
      </c>
      <c r="N170" s="104">
        <v>3.3811244287301236E-5</v>
      </c>
      <c r="O170" s="104">
        <v>7.5699212192797114E-5</v>
      </c>
      <c r="P170" s="104">
        <v>3.5137697796268053E-5</v>
      </c>
      <c r="Q170" s="104">
        <v>6.4788656748500964E-5</v>
      </c>
      <c r="R170" s="104">
        <v>3.9514489949663467E-4</v>
      </c>
      <c r="S170" s="104">
        <v>3.192369934354199E-4</v>
      </c>
      <c r="T170" s="104">
        <v>3.7458716859750326E-4</v>
      </c>
      <c r="U170" s="104">
        <v>1.209474940933584E-4</v>
      </c>
      <c r="V170" s="104">
        <v>3.0190306824283783E-4</v>
      </c>
      <c r="W170" s="104">
        <v>7.5854377562666389E-5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0.83706280598366956</v>
      </c>
      <c r="D171" s="101">
        <v>0.82078228401679265</v>
      </c>
      <c r="E171" s="101">
        <v>1.3195238771813533</v>
      </c>
      <c r="F171" s="101">
        <v>1.5093434925756897</v>
      </c>
      <c r="G171" s="101">
        <v>1.538068297933554</v>
      </c>
      <c r="H171" s="101">
        <v>1.6544753579337566</v>
      </c>
      <c r="I171" s="101">
        <v>0.54250906165203283</v>
      </c>
      <c r="J171" s="101">
        <v>0</v>
      </c>
      <c r="K171" s="101">
        <v>0.11311231514731304</v>
      </c>
      <c r="L171" s="101">
        <v>0</v>
      </c>
      <c r="M171" s="101">
        <v>0.47512208731644229</v>
      </c>
      <c r="N171" s="101">
        <v>0.62399752167698375</v>
      </c>
      <c r="O171" s="101">
        <v>0.20522216772193971</v>
      </c>
      <c r="P171" s="101">
        <v>8.4384501956884211E-2</v>
      </c>
      <c r="Q171" s="101">
        <v>2.3970969071082371E-3</v>
      </c>
      <c r="R171" s="101">
        <v>6.6912232507832653E-2</v>
      </c>
      <c r="S171" s="101">
        <v>0.30911337027649788</v>
      </c>
      <c r="T171" s="101">
        <v>0.48941243933479872</v>
      </c>
      <c r="U171" s="101">
        <v>0.75494077652071145</v>
      </c>
      <c r="V171" s="101">
        <v>0.83336836852293517</v>
      </c>
      <c r="W171" s="101">
        <v>0.33738136616246894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8.7658714844931554E-3</v>
      </c>
      <c r="D172" s="104">
        <v>2.7879885010556511E-2</v>
      </c>
      <c r="E172" s="104">
        <v>4.757771315126752E-2</v>
      </c>
      <c r="F172" s="104">
        <v>5.5845711285699699E-2</v>
      </c>
      <c r="G172" s="104">
        <v>0.13604477214783686</v>
      </c>
      <c r="H172" s="104">
        <v>0.12018309086618065</v>
      </c>
      <c r="I172" s="104">
        <v>0.40365297420967983</v>
      </c>
      <c r="J172" s="104">
        <v>0.92018257029010497</v>
      </c>
      <c r="K172" s="104">
        <v>0.85969463913114963</v>
      </c>
      <c r="L172" s="104">
        <v>0.82313809065048171</v>
      </c>
      <c r="M172" s="104">
        <v>0.4221657234791012</v>
      </c>
      <c r="N172" s="104">
        <v>0.30430946136114362</v>
      </c>
      <c r="O172" s="104">
        <v>0.33405141885767053</v>
      </c>
      <c r="P172" s="104">
        <v>0.31847341259518908</v>
      </c>
      <c r="Q172" s="104">
        <v>0.52599331088713397</v>
      </c>
      <c r="R172" s="104">
        <v>0.66523533030187343</v>
      </c>
      <c r="S172" s="104">
        <v>1.0872450727296665</v>
      </c>
      <c r="T172" s="104">
        <v>1.2068639000790529</v>
      </c>
      <c r="U172" s="104">
        <v>0.75800874092630632</v>
      </c>
      <c r="V172" s="104">
        <v>1.0503006187119781</v>
      </c>
      <c r="W172" s="104">
        <v>0.86731508184038519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7.3939883050832796E-3</v>
      </c>
      <c r="D173" s="98">
        <v>2.342325358880163E-2</v>
      </c>
      <c r="E173" s="98">
        <v>3.9971881917610058E-2</v>
      </c>
      <c r="F173" s="98">
        <v>4.6940565105271843E-2</v>
      </c>
      <c r="G173" s="98">
        <v>0.11413315585599472</v>
      </c>
      <c r="H173" s="98">
        <v>0.10136205777396703</v>
      </c>
      <c r="I173" s="98">
        <v>0.33960224975469655</v>
      </c>
      <c r="J173" s="98">
        <v>0.76960071129022101</v>
      </c>
      <c r="K173" s="98">
        <v>0.71810704108187351</v>
      </c>
      <c r="L173" s="98">
        <v>0.68849591917140052</v>
      </c>
      <c r="M173" s="98">
        <v>0.35384656238056339</v>
      </c>
      <c r="N173" s="98">
        <v>0.25407867827585456</v>
      </c>
      <c r="O173" s="98">
        <v>0.27796840065733419</v>
      </c>
      <c r="P173" s="98">
        <v>0.26393636571634554</v>
      </c>
      <c r="Q173" s="98">
        <v>0.43337359859326419</v>
      </c>
      <c r="R173" s="98">
        <v>0.54479056780628354</v>
      </c>
      <c r="S173" s="98">
        <v>0.88710412490671398</v>
      </c>
      <c r="T173" s="98">
        <v>0.97912275400383897</v>
      </c>
      <c r="U173" s="98">
        <v>0.61202584859330389</v>
      </c>
      <c r="V173" s="98">
        <v>0.85406034104725126</v>
      </c>
      <c r="W173" s="98">
        <v>0.70593721149362865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1.3718831794098749E-3</v>
      </c>
      <c r="D174" s="33">
        <v>4.456631421754881E-3</v>
      </c>
      <c r="E174" s="33">
        <v>7.6058312336574653E-3</v>
      </c>
      <c r="F174" s="33">
        <v>8.9051461804278541E-3</v>
      </c>
      <c r="G174" s="33">
        <v>2.1911616291842153E-2</v>
      </c>
      <c r="H174" s="33">
        <v>1.8821033092213609E-2</v>
      </c>
      <c r="I174" s="33">
        <v>6.4050724454983304E-2</v>
      </c>
      <c r="J174" s="33">
        <v>0.15058185899988402</v>
      </c>
      <c r="K174" s="33">
        <v>0.14158759804927615</v>
      </c>
      <c r="L174" s="33">
        <v>0.13464217147908122</v>
      </c>
      <c r="M174" s="33">
        <v>6.831916109853782E-2</v>
      </c>
      <c r="N174" s="33">
        <v>5.0230783085289075E-2</v>
      </c>
      <c r="O174" s="33">
        <v>5.6083018200336343E-2</v>
      </c>
      <c r="P174" s="33">
        <v>5.4537046878843552E-2</v>
      </c>
      <c r="Q174" s="33">
        <v>9.2619712293869769E-2</v>
      </c>
      <c r="R174" s="33">
        <v>0.12044476249558989</v>
      </c>
      <c r="S174" s="33">
        <v>0.20014094782295261</v>
      </c>
      <c r="T174" s="33">
        <v>0.22774114607521387</v>
      </c>
      <c r="U174" s="33">
        <v>0.14598289233300243</v>
      </c>
      <c r="V174" s="33">
        <v>0.19624027766472679</v>
      </c>
      <c r="W174" s="33">
        <v>0.16137787034675652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0.14632533764521682</v>
      </c>
      <c r="D175" s="122">
        <v>0.15170684179087571</v>
      </c>
      <c r="E175" s="122">
        <v>0.25560646823170957</v>
      </c>
      <c r="F175" s="122">
        <v>0.28192296458341948</v>
      </c>
      <c r="G175" s="122">
        <v>0.31272660052544277</v>
      </c>
      <c r="H175" s="122">
        <v>0.31982757616166196</v>
      </c>
      <c r="I175" s="122">
        <v>0.17815399141360011</v>
      </c>
      <c r="J175" s="122">
        <v>0.1662248024693484</v>
      </c>
      <c r="K175" s="122">
        <v>0.17388378298050525</v>
      </c>
      <c r="L175" s="122">
        <v>0.14613148355229272</v>
      </c>
      <c r="M175" s="122">
        <v>0.14929874125812556</v>
      </c>
      <c r="N175" s="122">
        <v>0.15300866662631252</v>
      </c>
      <c r="O175" s="122">
        <v>9.0044917093427781E-2</v>
      </c>
      <c r="P175" s="122">
        <v>7.1540424019758367E-2</v>
      </c>
      <c r="Q175" s="122">
        <v>0.10011893488542108</v>
      </c>
      <c r="R175" s="122">
        <v>0.14185098480372407</v>
      </c>
      <c r="S175" s="122">
        <v>0.25119357210228171</v>
      </c>
      <c r="T175" s="122">
        <v>0.29011483658565029</v>
      </c>
      <c r="U175" s="122">
        <v>0.24548933160038214</v>
      </c>
      <c r="V175" s="122">
        <v>0.30552319729433525</v>
      </c>
      <c r="W175" s="122">
        <v>0.19980773301602001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2.46775023704442E-3</v>
      </c>
      <c r="D176" s="98">
        <v>2.6437898098262591E-3</v>
      </c>
      <c r="E176" s="98">
        <v>4.6787327651290301E-3</v>
      </c>
      <c r="F176" s="98">
        <v>5.4137122713478697E-3</v>
      </c>
      <c r="G176" s="98">
        <v>5.8681332880577584E-3</v>
      </c>
      <c r="H176" s="98">
        <v>6.2406959973799582E-3</v>
      </c>
      <c r="I176" s="98">
        <v>2.9201813680953988E-3</v>
      </c>
      <c r="J176" s="98">
        <v>2.6190453894645587E-3</v>
      </c>
      <c r="K176" s="98">
        <v>2.6072729499401872E-3</v>
      </c>
      <c r="L176" s="98">
        <v>3.0435576841462103E-3</v>
      </c>
      <c r="M176" s="98">
        <v>3.5086173612774957E-3</v>
      </c>
      <c r="N176" s="98">
        <v>3.373816066219875E-3</v>
      </c>
      <c r="O176" s="98">
        <v>2.0003153203386266E-3</v>
      </c>
      <c r="P176" s="98">
        <v>1.4354134935653327E-3</v>
      </c>
      <c r="Q176" s="98">
        <v>2.1284959235547797E-3</v>
      </c>
      <c r="R176" s="98">
        <v>4.8878990459467111E-3</v>
      </c>
      <c r="S176" s="98">
        <v>7.4380519738299631E-3</v>
      </c>
      <c r="T176" s="98">
        <v>6.9811186209641678E-3</v>
      </c>
      <c r="U176" s="98">
        <v>5.6999225254158606E-3</v>
      </c>
      <c r="V176" s="98">
        <v>6.6017613697559648E-3</v>
      </c>
      <c r="W176" s="98">
        <v>4.1443114280521323E-3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0.14385758740817239</v>
      </c>
      <c r="D177" s="33">
        <v>0.14906305198104944</v>
      </c>
      <c r="E177" s="33">
        <v>0.25092773546658054</v>
      </c>
      <c r="F177" s="33">
        <v>0.27650925231207163</v>
      </c>
      <c r="G177" s="33">
        <v>0.30685846723738502</v>
      </c>
      <c r="H177" s="33">
        <v>0.31358688016428199</v>
      </c>
      <c r="I177" s="33">
        <v>0.1752338100455047</v>
      </c>
      <c r="J177" s="33">
        <v>0.16360575707988384</v>
      </c>
      <c r="K177" s="33">
        <v>0.17127651003056507</v>
      </c>
      <c r="L177" s="33">
        <v>0.1430879258681465</v>
      </c>
      <c r="M177" s="33">
        <v>0.14579012389684806</v>
      </c>
      <c r="N177" s="33">
        <v>0.14963485056009265</v>
      </c>
      <c r="O177" s="33">
        <v>8.8044601773089148E-2</v>
      </c>
      <c r="P177" s="33">
        <v>7.0105010526193029E-2</v>
      </c>
      <c r="Q177" s="33">
        <v>9.7990438961866294E-2</v>
      </c>
      <c r="R177" s="33">
        <v>0.13696308575777735</v>
      </c>
      <c r="S177" s="33">
        <v>0.24375552012845175</v>
      </c>
      <c r="T177" s="33">
        <v>0.28313371796468612</v>
      </c>
      <c r="U177" s="33">
        <v>0.23978940907496626</v>
      </c>
      <c r="V177" s="33">
        <v>0.29892143592457926</v>
      </c>
      <c r="W177" s="33">
        <v>0.19566342158796787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6.535686306452833</v>
      </c>
      <c r="D3" s="117">
        <f t="shared" si="0"/>
        <v>7.1214813888788395</v>
      </c>
      <c r="E3" s="117">
        <f t="shared" si="0"/>
        <v>5.5196997214546517</v>
      </c>
      <c r="F3" s="117">
        <f t="shared" si="0"/>
        <v>7.985039578722704</v>
      </c>
      <c r="G3" s="117">
        <f t="shared" si="0"/>
        <v>13.76559768353218</v>
      </c>
      <c r="H3" s="117">
        <f t="shared" si="0"/>
        <v>13.250109536387912</v>
      </c>
      <c r="I3" s="117">
        <f t="shared" si="0"/>
        <v>18.768010145376159</v>
      </c>
      <c r="J3" s="117">
        <f t="shared" si="0"/>
        <v>20.27317319987749</v>
      </c>
      <c r="K3" s="117">
        <f t="shared" si="0"/>
        <v>24.093147406873463</v>
      </c>
      <c r="L3" s="117">
        <f t="shared" si="0"/>
        <v>14.389427174556674</v>
      </c>
      <c r="M3" s="117">
        <f t="shared" si="0"/>
        <v>12.22294996883565</v>
      </c>
      <c r="N3" s="117">
        <f t="shared" si="0"/>
        <v>14.97762538936486</v>
      </c>
      <c r="O3" s="117">
        <f t="shared" si="0"/>
        <v>13.30840830962431</v>
      </c>
      <c r="P3" s="117">
        <f t="shared" si="0"/>
        <v>8.1531883367255187</v>
      </c>
      <c r="Q3" s="117">
        <f t="shared" si="0"/>
        <v>2.2243247842673566</v>
      </c>
      <c r="R3" s="117">
        <f t="shared" ref="R3:V3" si="1">R4+R7+R9+R19</f>
        <v>0.38134465617500479</v>
      </c>
      <c r="S3" s="117">
        <f t="shared" si="1"/>
        <v>0</v>
      </c>
      <c r="T3" s="117">
        <f t="shared" si="1"/>
        <v>0.60918738354481117</v>
      </c>
      <c r="U3" s="117">
        <f t="shared" si="1"/>
        <v>2.0385254669372634</v>
      </c>
      <c r="V3" s="117">
        <f t="shared" si="1"/>
        <v>4.7374112653945781</v>
      </c>
      <c r="W3" s="117">
        <f t="shared" ref="W3" si="2">W4+W7+W9+W19</f>
        <v>5.6852246895353398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5.3166131562860128</v>
      </c>
      <c r="D4" s="122">
        <f t="shared" si="3"/>
        <v>5.8428811756391079</v>
      </c>
      <c r="E4" s="122">
        <f t="shared" si="3"/>
        <v>4.5700185391262353</v>
      </c>
      <c r="F4" s="122">
        <f t="shared" si="3"/>
        <v>6.6102451194503109</v>
      </c>
      <c r="G4" s="122">
        <f t="shared" si="3"/>
        <v>11.606366011596812</v>
      </c>
      <c r="H4" s="122">
        <f t="shared" si="3"/>
        <v>11.129510835723647</v>
      </c>
      <c r="I4" s="122">
        <f t="shared" si="3"/>
        <v>15.601963112533106</v>
      </c>
      <c r="J4" s="122">
        <f t="shared" si="3"/>
        <v>16.934780329714982</v>
      </c>
      <c r="K4" s="122">
        <f t="shared" si="3"/>
        <v>19.9384446115507</v>
      </c>
      <c r="L4" s="122">
        <f t="shared" si="3"/>
        <v>11.823304074779948</v>
      </c>
      <c r="M4" s="122">
        <f t="shared" si="3"/>
        <v>9.7122043978275787</v>
      </c>
      <c r="N4" s="122">
        <f t="shared" si="3"/>
        <v>11.721611649647196</v>
      </c>
      <c r="O4" s="122">
        <f t="shared" si="3"/>
        <v>10.402966349434251</v>
      </c>
      <c r="P4" s="122">
        <f t="shared" si="3"/>
        <v>6.1391411066446011</v>
      </c>
      <c r="Q4" s="122">
        <f t="shared" si="3"/>
        <v>1.6873158581514514</v>
      </c>
      <c r="R4" s="122">
        <f t="shared" ref="R4:V4" si="4">SUM(R5:R6)</f>
        <v>0.28720155678548714</v>
      </c>
      <c r="S4" s="122">
        <f t="shared" si="4"/>
        <v>0</v>
      </c>
      <c r="T4" s="122">
        <f t="shared" si="4"/>
        <v>0.44119670174632475</v>
      </c>
      <c r="U4" s="122">
        <f t="shared" si="4"/>
        <v>1.4334497730401639</v>
      </c>
      <c r="V4" s="122">
        <f t="shared" si="4"/>
        <v>3.2877606624526781</v>
      </c>
      <c r="W4" s="122">
        <f t="shared" ref="W4" si="5">SUM(W5:W6)</f>
        <v>3.723664342834915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5.2666322341473562</v>
      </c>
      <c r="D5" s="98">
        <v>5.7890749683386975</v>
      </c>
      <c r="E5" s="98">
        <v>4.5290531613519187</v>
      </c>
      <c r="F5" s="98">
        <v>6.5520657870986723</v>
      </c>
      <c r="G5" s="98">
        <v>11.506087339703313</v>
      </c>
      <c r="H5" s="98">
        <v>11.035052096986524</v>
      </c>
      <c r="I5" s="98">
        <v>15.471079322608754</v>
      </c>
      <c r="J5" s="98">
        <v>16.792841084098047</v>
      </c>
      <c r="K5" s="98">
        <v>19.772192801778957</v>
      </c>
      <c r="L5" s="98">
        <v>11.725770748656499</v>
      </c>
      <c r="M5" s="98">
        <v>9.6338357252918474</v>
      </c>
      <c r="N5" s="98">
        <v>11.62749465378678</v>
      </c>
      <c r="O5" s="98">
        <v>10.321069309917482</v>
      </c>
      <c r="P5" s="98">
        <v>6.0916953068522686</v>
      </c>
      <c r="Q5" s="98">
        <v>1.6742376147970139</v>
      </c>
      <c r="R5" s="98">
        <v>0.28500411416812477</v>
      </c>
      <c r="S5" s="98">
        <v>0</v>
      </c>
      <c r="T5" s="98">
        <v>0.43785257681418061</v>
      </c>
      <c r="U5" s="98">
        <v>1.4226563196659612</v>
      </c>
      <c r="V5" s="98">
        <v>3.2630307338408522</v>
      </c>
      <c r="W5" s="98">
        <v>3.6957125182188872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4.9980922138656778E-2</v>
      </c>
      <c r="D6" s="98">
        <v>5.380620730041058E-2</v>
      </c>
      <c r="E6" s="98">
        <v>4.0965377774316365E-2</v>
      </c>
      <c r="F6" s="98">
        <v>5.8179332351638413E-2</v>
      </c>
      <c r="G6" s="98">
        <v>0.10027867189349869</v>
      </c>
      <c r="H6" s="98">
        <v>9.4458738737123404E-2</v>
      </c>
      <c r="I6" s="98">
        <v>0.13088378992435309</v>
      </c>
      <c r="J6" s="98">
        <v>0.14193924561693386</v>
      </c>
      <c r="K6" s="98">
        <v>0.16625180977174259</v>
      </c>
      <c r="L6" s="98">
        <v>9.7533326123448422E-2</v>
      </c>
      <c r="M6" s="98">
        <v>7.8368672535730807E-2</v>
      </c>
      <c r="N6" s="98">
        <v>9.411699586041547E-2</v>
      </c>
      <c r="O6" s="98">
        <v>8.1897039516770631E-2</v>
      </c>
      <c r="P6" s="98">
        <v>4.7445799792332766E-2</v>
      </c>
      <c r="Q6" s="98">
        <v>1.3078243354437507E-2</v>
      </c>
      <c r="R6" s="98">
        <v>2.1974426173623648E-3</v>
      </c>
      <c r="S6" s="98">
        <v>0</v>
      </c>
      <c r="T6" s="98">
        <v>3.3441249321441474E-3</v>
      </c>
      <c r="U6" s="98">
        <v>1.0793453374202695E-2</v>
      </c>
      <c r="V6" s="98">
        <v>2.4729928611825758E-2</v>
      </c>
      <c r="W6" s="98">
        <v>2.7951824616027531E-2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1.6227195684956146E-3</v>
      </c>
      <c r="E7" s="122">
        <f t="shared" si="6"/>
        <v>7.9578505784838897E-4</v>
      </c>
      <c r="F7" s="122">
        <f t="shared" si="6"/>
        <v>2.42501394411871E-3</v>
      </c>
      <c r="G7" s="122">
        <f t="shared" si="6"/>
        <v>5.3268485147483667E-3</v>
      </c>
      <c r="H7" s="122">
        <f t="shared" si="6"/>
        <v>6.9485208481592335E-3</v>
      </c>
      <c r="I7" s="122">
        <f t="shared" si="6"/>
        <v>1.2164075007655968E-2</v>
      </c>
      <c r="J7" s="122">
        <f t="shared" si="6"/>
        <v>9.8514607198660429E-3</v>
      </c>
      <c r="K7" s="122">
        <f t="shared" si="6"/>
        <v>9.5094359645222191E-3</v>
      </c>
      <c r="L7" s="122">
        <f t="shared" si="6"/>
        <v>6.6445293733683741E-3</v>
      </c>
      <c r="M7" s="122">
        <f t="shared" si="6"/>
        <v>5.0575910133853069E-3</v>
      </c>
      <c r="N7" s="122">
        <f t="shared" si="6"/>
        <v>7.2951545823790242E-3</v>
      </c>
      <c r="O7" s="122">
        <f t="shared" si="6"/>
        <v>4.0173240961158532E-3</v>
      </c>
      <c r="P7" s="122">
        <f t="shared" si="6"/>
        <v>3.8847356312866786E-3</v>
      </c>
      <c r="Q7" s="122">
        <f t="shared" si="6"/>
        <v>3.1818055850643169E-4</v>
      </c>
      <c r="R7" s="122">
        <f t="shared" si="6"/>
        <v>5.72464838842798E-5</v>
      </c>
      <c r="S7" s="122">
        <f t="shared" si="6"/>
        <v>0</v>
      </c>
      <c r="T7" s="122">
        <f t="shared" si="6"/>
        <v>1.054412361304408E-4</v>
      </c>
      <c r="U7" s="122">
        <f t="shared" si="6"/>
        <v>2.8993370816863195E-4</v>
      </c>
      <c r="V7" s="122">
        <f t="shared" si="6"/>
        <v>2.4049292824793681E-3</v>
      </c>
      <c r="W7" s="122">
        <f t="shared" si="6"/>
        <v>2.3205326493071195E-3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0</v>
      </c>
      <c r="D8" s="98">
        <v>1.6227195684956146E-3</v>
      </c>
      <c r="E8" s="98">
        <v>7.9578505784838897E-4</v>
      </c>
      <c r="F8" s="98">
        <v>2.42501394411871E-3</v>
      </c>
      <c r="G8" s="98">
        <v>5.3268485147483667E-3</v>
      </c>
      <c r="H8" s="98">
        <v>6.9485208481592335E-3</v>
      </c>
      <c r="I8" s="98">
        <v>1.2164075007655968E-2</v>
      </c>
      <c r="J8" s="98">
        <v>9.8514607198660429E-3</v>
      </c>
      <c r="K8" s="98">
        <v>9.5094359645222191E-3</v>
      </c>
      <c r="L8" s="98">
        <v>6.6445293733683741E-3</v>
      </c>
      <c r="M8" s="98">
        <v>5.0575910133853069E-3</v>
      </c>
      <c r="N8" s="98">
        <v>7.2951545823790242E-3</v>
      </c>
      <c r="O8" s="98">
        <v>4.0173240961158532E-3</v>
      </c>
      <c r="P8" s="98">
        <v>3.8847356312866786E-3</v>
      </c>
      <c r="Q8" s="98">
        <v>3.1818055850643169E-4</v>
      </c>
      <c r="R8" s="98">
        <v>5.72464838842798E-5</v>
      </c>
      <c r="S8" s="98">
        <v>0</v>
      </c>
      <c r="T8" s="98">
        <v>1.054412361304408E-4</v>
      </c>
      <c r="U8" s="98">
        <v>2.8993370816863195E-4</v>
      </c>
      <c r="V8" s="98">
        <v>2.4049292824793681E-3</v>
      </c>
      <c r="W8" s="98">
        <v>2.3205326493071195E-3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1.0322977950556651</v>
      </c>
      <c r="D9" s="122">
        <v>1.0777838023843487</v>
      </c>
      <c r="E9" s="122">
        <v>0.794629257883125</v>
      </c>
      <c r="F9" s="122">
        <v>1.1536157834015504</v>
      </c>
      <c r="G9" s="122">
        <v>1.8035262199426385</v>
      </c>
      <c r="H9" s="122">
        <v>1.7758891752112145</v>
      </c>
      <c r="I9" s="122">
        <v>2.6418087835207849</v>
      </c>
      <c r="J9" s="122">
        <v>2.816601857452488</v>
      </c>
      <c r="K9" s="122">
        <v>3.5430526595280361</v>
      </c>
      <c r="L9" s="122">
        <v>2.183633408413769</v>
      </c>
      <c r="M9" s="122">
        <v>2.1431786660933101</v>
      </c>
      <c r="N9" s="122">
        <v>2.7778427956364542</v>
      </c>
      <c r="O9" s="122">
        <v>2.4957241367861021</v>
      </c>
      <c r="P9" s="122">
        <v>1.7193080679408261</v>
      </c>
      <c r="Q9" s="122">
        <v>0.45737134321014206</v>
      </c>
      <c r="R9" s="122">
        <v>8.0612260059398547E-2</v>
      </c>
      <c r="S9" s="122">
        <v>0</v>
      </c>
      <c r="T9" s="122">
        <v>0.14466547406194286</v>
      </c>
      <c r="U9" s="122">
        <v>0.52058312888537939</v>
      </c>
      <c r="V9" s="122">
        <v>1.2469902743217689</v>
      </c>
      <c r="W9" s="122">
        <v>1.67765060613862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2.1973087146456616E-2</v>
      </c>
      <c r="D10" s="98">
        <v>4.2495547070559754E-2</v>
      </c>
      <c r="E10" s="98">
        <v>2.8878612000751463E-2</v>
      </c>
      <c r="F10" s="98">
        <v>6.5908153435908653E-2</v>
      </c>
      <c r="G10" s="98">
        <v>0.16637933003954275</v>
      </c>
      <c r="H10" s="98">
        <v>0.19698188474673664</v>
      </c>
      <c r="I10" s="98">
        <v>1.1889192431615794</v>
      </c>
      <c r="J10" s="98">
        <v>1.6224252373424175</v>
      </c>
      <c r="K10" s="98">
        <v>1.4089317345999963</v>
      </c>
      <c r="L10" s="98">
        <v>1.0499470423467072</v>
      </c>
      <c r="M10" s="98">
        <v>0.65958233051066117</v>
      </c>
      <c r="N10" s="98">
        <v>0.79337222070400193</v>
      </c>
      <c r="O10" s="98">
        <v>0.69434332808027788</v>
      </c>
      <c r="P10" s="98">
        <v>0.10017980453727175</v>
      </c>
      <c r="Q10" s="98">
        <v>3.8436381912037736E-2</v>
      </c>
      <c r="R10" s="98">
        <v>1.2608744140973809E-2</v>
      </c>
      <c r="S10" s="98">
        <v>0</v>
      </c>
      <c r="T10" s="98">
        <v>2.3905289612730141E-2</v>
      </c>
      <c r="U10" s="98">
        <v>8.9287546120232722E-2</v>
      </c>
      <c r="V10" s="98">
        <v>0.25807392471219798</v>
      </c>
      <c r="W10" s="98">
        <v>0.40418008535140859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7.6599931831151713E-2</v>
      </c>
      <c r="D11" s="98">
        <v>8.5665845721176428E-2</v>
      </c>
      <c r="E11" s="98">
        <v>6.1265020280629738E-2</v>
      </c>
      <c r="F11" s="98">
        <v>7.3578865039963331E-2</v>
      </c>
      <c r="G11" s="98">
        <v>0.11974807875075275</v>
      </c>
      <c r="H11" s="98">
        <v>0.10243509572300451</v>
      </c>
      <c r="I11" s="98">
        <v>9.9333281463515499E-2</v>
      </c>
      <c r="J11" s="98">
        <v>7.1209320462182937E-2</v>
      </c>
      <c r="K11" s="98">
        <v>0.12700845008839559</v>
      </c>
      <c r="L11" s="98">
        <v>9.1633913367936318E-2</v>
      </c>
      <c r="M11" s="98">
        <v>0.10192664527802628</v>
      </c>
      <c r="N11" s="98">
        <v>0.11484247231519787</v>
      </c>
      <c r="O11" s="98">
        <v>0.14534048876776265</v>
      </c>
      <c r="P11" s="98">
        <v>0.13350332024733955</v>
      </c>
      <c r="Q11" s="98">
        <v>4.2190953645845075E-2</v>
      </c>
      <c r="R11" s="98">
        <v>1.032671120879582E-2</v>
      </c>
      <c r="S11" s="98">
        <v>0</v>
      </c>
      <c r="T11" s="98">
        <v>1.3162410504418586E-2</v>
      </c>
      <c r="U11" s="98">
        <v>3.2759069685240769E-2</v>
      </c>
      <c r="V11" s="98">
        <v>8.1905531171369686E-2</v>
      </c>
      <c r="W11" s="98">
        <v>8.4938662686709021E-2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1.5242906167646465E-4</v>
      </c>
      <c r="G12" s="98">
        <v>1.495827976727574E-4</v>
      </c>
      <c r="H12" s="98">
        <v>1.4788915048400631E-4</v>
      </c>
      <c r="I12" s="98">
        <v>4.4847793101661257E-4</v>
      </c>
      <c r="J12" s="98">
        <v>8.9662798167192549E-4</v>
      </c>
      <c r="K12" s="98">
        <v>1.358785196249553E-3</v>
      </c>
      <c r="L12" s="98">
        <v>9.1236089864677752E-4</v>
      </c>
      <c r="M12" s="98">
        <v>8.1182515747938464E-4</v>
      </c>
      <c r="N12" s="98">
        <v>3.0385160142178613E-4</v>
      </c>
      <c r="O12" s="98">
        <v>1.696015344125047E-3</v>
      </c>
      <c r="P12" s="98">
        <v>1.0981491978895482E-3</v>
      </c>
      <c r="Q12" s="98">
        <v>2.8603678013327307E-4</v>
      </c>
      <c r="R12" s="98">
        <v>1.7217426646286846E-4</v>
      </c>
      <c r="S12" s="98">
        <v>0</v>
      </c>
      <c r="T12" s="98">
        <v>1.7794441525887373E-4</v>
      </c>
      <c r="U12" s="98">
        <v>1.706550180847599E-4</v>
      </c>
      <c r="V12" s="98">
        <v>7.583986598130696E-4</v>
      </c>
      <c r="W12" s="98">
        <v>3.3631048864191728E-4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1.186842000444735E-4</v>
      </c>
      <c r="G13" s="101">
        <v>1.1619877318809276E-4</v>
      </c>
      <c r="H13" s="101">
        <v>1.1581713194915214E-4</v>
      </c>
      <c r="I13" s="101">
        <v>3.5019261630479234E-4</v>
      </c>
      <c r="J13" s="101">
        <v>6.9484259667812085E-4</v>
      </c>
      <c r="K13" s="101">
        <v>1.052026543092511E-3</v>
      </c>
      <c r="L13" s="101">
        <v>7.0825837052678332E-4</v>
      </c>
      <c r="M13" s="101">
        <v>6.3292688985964866E-4</v>
      </c>
      <c r="N13" s="101">
        <v>2.3622911284718366E-4</v>
      </c>
      <c r="O13" s="101">
        <v>1.3175192831610613E-3</v>
      </c>
      <c r="P13" s="101">
        <v>8.521853133156719E-4</v>
      </c>
      <c r="Q13" s="101">
        <v>2.2124812338477211E-4</v>
      </c>
      <c r="R13" s="101">
        <v>1.3265977651320501E-4</v>
      </c>
      <c r="S13" s="101">
        <v>0</v>
      </c>
      <c r="T13" s="101">
        <v>1.3632361874804002E-4</v>
      </c>
      <c r="U13" s="101">
        <v>1.3033918672030709E-4</v>
      </c>
      <c r="V13" s="101">
        <v>5.8588262081716224E-4</v>
      </c>
      <c r="W13" s="101">
        <v>2.6045611107925089E-4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3.374486163199116E-5</v>
      </c>
      <c r="G14" s="104">
        <v>3.3384024484664646E-5</v>
      </c>
      <c r="H14" s="104">
        <v>3.207201853485416E-5</v>
      </c>
      <c r="I14" s="104">
        <v>9.8285314711820215E-5</v>
      </c>
      <c r="J14" s="104">
        <v>2.0178538499380458E-4</v>
      </c>
      <c r="K14" s="104">
        <v>3.0675865315704204E-4</v>
      </c>
      <c r="L14" s="104">
        <v>2.0410252811999417E-4</v>
      </c>
      <c r="M14" s="104">
        <v>1.7889826761973598E-4</v>
      </c>
      <c r="N14" s="104">
        <v>6.7622488574602471E-5</v>
      </c>
      <c r="O14" s="104">
        <v>3.7849606096398563E-4</v>
      </c>
      <c r="P14" s="104">
        <v>2.4596388457387631E-4</v>
      </c>
      <c r="Q14" s="104">
        <v>6.4788656748500964E-5</v>
      </c>
      <c r="R14" s="104">
        <v>3.9514489949663463E-5</v>
      </c>
      <c r="S14" s="104">
        <v>0</v>
      </c>
      <c r="T14" s="104">
        <v>4.1620796510833707E-5</v>
      </c>
      <c r="U14" s="104">
        <v>4.0315831364452808E-5</v>
      </c>
      <c r="V14" s="104">
        <v>1.7251603899590736E-4</v>
      </c>
      <c r="W14" s="104">
        <v>7.5854377562666389E-5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0.92332617078457668</v>
      </c>
      <c r="D15" s="101">
        <v>0.91584187512795745</v>
      </c>
      <c r="E15" s="101">
        <v>0.67802970844151933</v>
      </c>
      <c r="F15" s="101">
        <v>0.97500107913674583</v>
      </c>
      <c r="G15" s="101">
        <v>1.3850100744914016</v>
      </c>
      <c r="H15" s="101">
        <v>1.3691169204376641</v>
      </c>
      <c r="I15" s="101">
        <v>0.75092207524268073</v>
      </c>
      <c r="J15" s="101">
        <v>0</v>
      </c>
      <c r="K15" s="101">
        <v>0.21822736096135076</v>
      </c>
      <c r="L15" s="101">
        <v>0</v>
      </c>
      <c r="M15" s="101">
        <v>0.70635030704960544</v>
      </c>
      <c r="N15" s="101">
        <v>1.2268248299074846</v>
      </c>
      <c r="O15" s="101">
        <v>0.6029085112976198</v>
      </c>
      <c r="P15" s="101">
        <v>0.29536612440807858</v>
      </c>
      <c r="Q15" s="101">
        <v>1.5940255304738801E-3</v>
      </c>
      <c r="R15" s="101">
        <v>4.8984897547327952E-3</v>
      </c>
      <c r="S15" s="101">
        <v>0</v>
      </c>
      <c r="T15" s="101">
        <v>2.9739033408938624E-2</v>
      </c>
      <c r="U15" s="101">
        <v>0.19325443667484482</v>
      </c>
      <c r="V15" s="101">
        <v>0.3895952021684671</v>
      </c>
      <c r="W15" s="101">
        <v>0.32105190974728809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1.0398605293480046E-2</v>
      </c>
      <c r="D16" s="104">
        <v>3.3780534464655031E-2</v>
      </c>
      <c r="E16" s="104">
        <v>2.6455917160224468E-2</v>
      </c>
      <c r="F16" s="104">
        <v>3.8975256727256109E-2</v>
      </c>
      <c r="G16" s="104">
        <v>0.13223915386326859</v>
      </c>
      <c r="H16" s="104">
        <v>0.10720738515332526</v>
      </c>
      <c r="I16" s="104">
        <v>0.60218570572199281</v>
      </c>
      <c r="J16" s="104">
        <v>1.1220706716662154</v>
      </c>
      <c r="K16" s="104">
        <v>1.7875263286820438</v>
      </c>
      <c r="L16" s="104">
        <v>1.041140091800479</v>
      </c>
      <c r="M16" s="104">
        <v>0.67450755809753749</v>
      </c>
      <c r="N16" s="104">
        <v>0.64249942110834801</v>
      </c>
      <c r="O16" s="104">
        <v>1.0514357932963168</v>
      </c>
      <c r="P16" s="104">
        <v>1.1891606695502466</v>
      </c>
      <c r="Q16" s="104">
        <v>0.37486394534165207</v>
      </c>
      <c r="R16" s="104">
        <v>5.2606140688433251E-2</v>
      </c>
      <c r="S16" s="104">
        <v>0</v>
      </c>
      <c r="T16" s="104">
        <v>7.7680796120596612E-2</v>
      </c>
      <c r="U16" s="104">
        <v>0.20511142138697627</v>
      </c>
      <c r="V16" s="104">
        <v>0.51665721760992112</v>
      </c>
      <c r="W16" s="104">
        <v>0.86714363786457238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8.124167390774201E-3</v>
      </c>
      <c r="D17" s="98">
        <v>2.6257740624732791E-2</v>
      </c>
      <c r="E17" s="98">
        <v>2.0574074339529364E-2</v>
      </c>
      <c r="F17" s="98">
        <v>3.0345172977111742E-2</v>
      </c>
      <c r="G17" s="98">
        <v>0.10274023163156469</v>
      </c>
      <c r="H17" s="98">
        <v>8.3952244264810474E-2</v>
      </c>
      <c r="I17" s="98">
        <v>0.47022964952285962</v>
      </c>
      <c r="J17" s="98">
        <v>0.86964284810488202</v>
      </c>
      <c r="K17" s="98">
        <v>1.3840429935795588</v>
      </c>
      <c r="L17" s="98">
        <v>0.80830103155653521</v>
      </c>
      <c r="M17" s="98">
        <v>0.52594161376652293</v>
      </c>
      <c r="N17" s="98">
        <v>0.499568051213298</v>
      </c>
      <c r="O17" s="98">
        <v>0.81678672987759582</v>
      </c>
      <c r="P17" s="98">
        <v>0.92313672043776862</v>
      </c>
      <c r="Q17" s="98">
        <v>0.29010374931094446</v>
      </c>
      <c r="R17" s="98">
        <v>4.0527905396131804E-2</v>
      </c>
      <c r="S17" s="98">
        <v>0</v>
      </c>
      <c r="T17" s="98">
        <v>5.9514909713104872E-2</v>
      </c>
      <c r="U17" s="98">
        <v>0.15666666816899852</v>
      </c>
      <c r="V17" s="98">
        <v>0.39905310494560647</v>
      </c>
      <c r="W17" s="98">
        <v>0.67180403728712834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2.2744379027058452E-3</v>
      </c>
      <c r="D18" s="98">
        <v>7.5227938399222401E-3</v>
      </c>
      <c r="E18" s="98">
        <v>5.8818428206951056E-3</v>
      </c>
      <c r="F18" s="98">
        <v>8.6300837501443652E-3</v>
      </c>
      <c r="G18" s="98">
        <v>2.9498922231703903E-2</v>
      </c>
      <c r="H18" s="98">
        <v>2.325514088851479E-2</v>
      </c>
      <c r="I18" s="98">
        <v>0.13195605619913317</v>
      </c>
      <c r="J18" s="98">
        <v>0.25242782356133348</v>
      </c>
      <c r="K18" s="98">
        <v>0.40348333510248496</v>
      </c>
      <c r="L18" s="98">
        <v>0.2328390602439438</v>
      </c>
      <c r="M18" s="98">
        <v>0.14856594433101458</v>
      </c>
      <c r="N18" s="98">
        <v>0.14293136989505004</v>
      </c>
      <c r="O18" s="98">
        <v>0.23464906341872102</v>
      </c>
      <c r="P18" s="98">
        <v>0.26602394911247784</v>
      </c>
      <c r="Q18" s="98">
        <v>8.4760196030707599E-2</v>
      </c>
      <c r="R18" s="98">
        <v>1.2078235292301443E-2</v>
      </c>
      <c r="S18" s="98">
        <v>0</v>
      </c>
      <c r="T18" s="98">
        <v>1.8165886407491748E-2</v>
      </c>
      <c r="U18" s="98">
        <v>4.8444753217977761E-2</v>
      </c>
      <c r="V18" s="98">
        <v>0.1176041126643147</v>
      </c>
      <c r="W18" s="98">
        <v>0.19533960057744407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0.18677535511115506</v>
      </c>
      <c r="D19" s="122">
        <v>0.19919369128688705</v>
      </c>
      <c r="E19" s="122">
        <v>0.15425613938744279</v>
      </c>
      <c r="F19" s="122">
        <v>0.21875366192672427</v>
      </c>
      <c r="G19" s="122">
        <v>0.35037860347798228</v>
      </c>
      <c r="H19" s="122">
        <v>0.33776100460489283</v>
      </c>
      <c r="I19" s="122">
        <v>0.51207417431461189</v>
      </c>
      <c r="J19" s="122">
        <v>0.51193955199015384</v>
      </c>
      <c r="K19" s="122">
        <v>0.60214069983020424</v>
      </c>
      <c r="L19" s="122">
        <v>0.37584516198958989</v>
      </c>
      <c r="M19" s="122">
        <v>0.36250931390137764</v>
      </c>
      <c r="N19" s="122">
        <v>0.47087578949882936</v>
      </c>
      <c r="O19" s="122">
        <v>0.40570049930784002</v>
      </c>
      <c r="P19" s="122">
        <v>0.29085442650880405</v>
      </c>
      <c r="Q19" s="122">
        <v>7.9319402347256707E-2</v>
      </c>
      <c r="R19" s="122">
        <v>1.3473592846234827E-2</v>
      </c>
      <c r="S19" s="122">
        <v>0</v>
      </c>
      <c r="T19" s="122">
        <v>2.3219766500413162E-2</v>
      </c>
      <c r="U19" s="122">
        <v>8.4202631303551462E-2</v>
      </c>
      <c r="V19" s="122">
        <v>0.20025539933765182</v>
      </c>
      <c r="W19" s="122">
        <v>0.2815892079124972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2.5044552610231255E-3</v>
      </c>
      <c r="D21" s="98">
        <v>2.7504656247473603E-3</v>
      </c>
      <c r="E21" s="98">
        <v>2.2164973286102566E-3</v>
      </c>
      <c r="F21" s="98">
        <v>3.305306507818539E-3</v>
      </c>
      <c r="G21" s="98">
        <v>5.1692357685403888E-3</v>
      </c>
      <c r="H21" s="98">
        <v>5.1763717566142703E-3</v>
      </c>
      <c r="I21" s="98">
        <v>6.581273507970292E-3</v>
      </c>
      <c r="J21" s="98">
        <v>6.3466213281511922E-3</v>
      </c>
      <c r="K21" s="98">
        <v>7.0907981394868333E-3</v>
      </c>
      <c r="L21" s="98">
        <v>6.1711356034441344E-3</v>
      </c>
      <c r="M21" s="98">
        <v>6.6379015131934095E-3</v>
      </c>
      <c r="N21" s="98">
        <v>8.0413820241899067E-3</v>
      </c>
      <c r="O21" s="98">
        <v>6.9540892021383886E-3</v>
      </c>
      <c r="P21" s="98">
        <v>4.4357422051135428E-3</v>
      </c>
      <c r="Q21" s="98">
        <v>1.2768124677785141E-3</v>
      </c>
      <c r="R21" s="98">
        <v>3.4640419686219584E-4</v>
      </c>
      <c r="S21" s="98">
        <v>0</v>
      </c>
      <c r="T21" s="98">
        <v>4.1783393081431245E-4</v>
      </c>
      <c r="U21" s="98">
        <v>1.3995197372333112E-3</v>
      </c>
      <c r="V21" s="98">
        <v>3.1144292343860585E-3</v>
      </c>
      <c r="W21" s="98">
        <v>4.1796770265426402E-3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0.18427089985013193</v>
      </c>
      <c r="D22" s="33">
        <v>0.19644322566213968</v>
      </c>
      <c r="E22" s="33">
        <v>0.15203964205883252</v>
      </c>
      <c r="F22" s="33">
        <v>0.21544835541890572</v>
      </c>
      <c r="G22" s="33">
        <v>0.34520936770944188</v>
      </c>
      <c r="H22" s="33">
        <v>0.33258463284827855</v>
      </c>
      <c r="I22" s="33">
        <v>0.50549290080664155</v>
      </c>
      <c r="J22" s="33">
        <v>0.50559293066200262</v>
      </c>
      <c r="K22" s="33">
        <v>0.59504990169071736</v>
      </c>
      <c r="L22" s="33">
        <v>0.36967402638614577</v>
      </c>
      <c r="M22" s="33">
        <v>0.35587141238818421</v>
      </c>
      <c r="N22" s="33">
        <v>0.46283440747463944</v>
      </c>
      <c r="O22" s="33">
        <v>0.39874641010570161</v>
      </c>
      <c r="P22" s="33">
        <v>0.2864186843036905</v>
      </c>
      <c r="Q22" s="33">
        <v>7.8042589879478194E-2</v>
      </c>
      <c r="R22" s="33">
        <v>1.312718864937263E-2</v>
      </c>
      <c r="S22" s="33">
        <v>0</v>
      </c>
      <c r="T22" s="33">
        <v>2.2801932569598848E-2</v>
      </c>
      <c r="U22" s="33">
        <v>8.2803111566318144E-2</v>
      </c>
      <c r="V22" s="33">
        <v>0.19714097010326576</v>
      </c>
      <c r="W22" s="33">
        <v>0.27740953088595455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0.56423162155394924</v>
      </c>
      <c r="D24" s="117">
        <f t="shared" si="7"/>
        <v>0.17259027070859914</v>
      </c>
      <c r="E24" s="117">
        <f t="shared" si="7"/>
        <v>0.31407994738567596</v>
      </c>
      <c r="F24" s="117">
        <f t="shared" si="7"/>
        <v>0.59485717654111581</v>
      </c>
      <c r="G24" s="117">
        <f t="shared" si="7"/>
        <v>1.2848766102234912</v>
      </c>
      <c r="H24" s="117">
        <f t="shared" si="7"/>
        <v>0.74883202285076644</v>
      </c>
      <c r="I24" s="117">
        <f t="shared" si="7"/>
        <v>0.44090794825336521</v>
      </c>
      <c r="J24" s="117">
        <f t="shared" si="7"/>
        <v>0.44039143599844527</v>
      </c>
      <c r="K24" s="117">
        <f t="shared" si="7"/>
        <v>0.65258588088088998</v>
      </c>
      <c r="L24" s="117">
        <f t="shared" si="7"/>
        <v>1.118315215174275</v>
      </c>
      <c r="M24" s="117">
        <f t="shared" si="7"/>
        <v>0.82264181124580349</v>
      </c>
      <c r="N24" s="117">
        <f t="shared" si="7"/>
        <v>1.2129607489386616</v>
      </c>
      <c r="O24" s="117">
        <f t="shared" si="7"/>
        <v>1.3585805752761035</v>
      </c>
      <c r="P24" s="117">
        <f t="shared" si="7"/>
        <v>1.0948411299295764</v>
      </c>
      <c r="Q24" s="117">
        <f t="shared" si="7"/>
        <v>0.90700515790554459</v>
      </c>
      <c r="R24" s="117">
        <f t="shared" ref="R24:V24" si="8">R25+R28+R30+R39</f>
        <v>1.477999489017668</v>
      </c>
      <c r="S24" s="117">
        <f t="shared" si="8"/>
        <v>1.0842298499954197</v>
      </c>
      <c r="T24" s="117">
        <f t="shared" si="8"/>
        <v>1.1014312912070585</v>
      </c>
      <c r="U24" s="117">
        <f t="shared" si="8"/>
        <v>0.3657733140287881</v>
      </c>
      <c r="V24" s="117">
        <f t="shared" si="8"/>
        <v>0.46618764159550868</v>
      </c>
      <c r="W24" s="117">
        <f t="shared" ref="W24" si="9">W25+W28+W30+W39</f>
        <v>0.18288553784534359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0.4615693521251471</v>
      </c>
      <c r="D25" s="122">
        <f t="shared" si="10"/>
        <v>0.14126487944988522</v>
      </c>
      <c r="E25" s="122">
        <f t="shared" si="10"/>
        <v>0.25929676569925392</v>
      </c>
      <c r="F25" s="122">
        <f t="shared" si="10"/>
        <v>0.4912071247304971</v>
      </c>
      <c r="G25" s="122">
        <f t="shared" si="10"/>
        <v>1.0882014524428905</v>
      </c>
      <c r="H25" s="122">
        <f t="shared" si="10"/>
        <v>0.63104821704448444</v>
      </c>
      <c r="I25" s="122">
        <f t="shared" si="10"/>
        <v>0.37119926105958145</v>
      </c>
      <c r="J25" s="122">
        <f t="shared" si="10"/>
        <v>0.36329132823015192</v>
      </c>
      <c r="K25" s="122">
        <f t="shared" si="10"/>
        <v>0.50399028762783515</v>
      </c>
      <c r="L25" s="122">
        <f t="shared" si="10"/>
        <v>0.91465216648179282</v>
      </c>
      <c r="M25" s="122">
        <f t="shared" si="10"/>
        <v>0.65055943524409021</v>
      </c>
      <c r="N25" s="122">
        <f t="shared" si="10"/>
        <v>0.93593638765888465</v>
      </c>
      <c r="O25" s="122">
        <f t="shared" si="10"/>
        <v>1.0734138052729123</v>
      </c>
      <c r="P25" s="122">
        <f t="shared" si="10"/>
        <v>0.82171570120820803</v>
      </c>
      <c r="Q25" s="122">
        <f t="shared" si="10"/>
        <v>0.6711985129334932</v>
      </c>
      <c r="R25" s="122">
        <f t="shared" ref="R25:V25" si="11">SUM(R26:R27)</f>
        <v>1.1252765573146644</v>
      </c>
      <c r="S25" s="122">
        <f t="shared" si="11"/>
        <v>0.79520416182168707</v>
      </c>
      <c r="T25" s="122">
        <f t="shared" si="11"/>
        <v>0.81195304869932405</v>
      </c>
      <c r="U25" s="122">
        <f t="shared" si="11"/>
        <v>0.26054615133992581</v>
      </c>
      <c r="V25" s="122">
        <f t="shared" si="11"/>
        <v>0.33040274484025123</v>
      </c>
      <c r="W25" s="122">
        <f t="shared" ref="W25" si="12">SUM(W26:W27)</f>
        <v>0.11940293155499403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0.45087228260821327</v>
      </c>
      <c r="D26" s="98">
        <v>0.13805697395525507</v>
      </c>
      <c r="E26" s="98">
        <v>0.25356305817923513</v>
      </c>
      <c r="F26" s="98">
        <v>0.48053969571885918</v>
      </c>
      <c r="G26" s="98">
        <v>1.0649971058666627</v>
      </c>
      <c r="H26" s="98">
        <v>0.61782690426281128</v>
      </c>
      <c r="I26" s="98">
        <v>0.36351109199146492</v>
      </c>
      <c r="J26" s="98">
        <v>0.35577350812151687</v>
      </c>
      <c r="K26" s="98">
        <v>0.49361406971889166</v>
      </c>
      <c r="L26" s="98">
        <v>0.89601974815653795</v>
      </c>
      <c r="M26" s="98">
        <v>0.63759281835909964</v>
      </c>
      <c r="N26" s="98">
        <v>0.91737255437548315</v>
      </c>
      <c r="O26" s="98">
        <v>1.0525343202529625</v>
      </c>
      <c r="P26" s="98">
        <v>0.80602125122844082</v>
      </c>
      <c r="Q26" s="98">
        <v>0.65834197969004371</v>
      </c>
      <c r="R26" s="98">
        <v>1.1039964362752852</v>
      </c>
      <c r="S26" s="98">
        <v>0.78032248814089189</v>
      </c>
      <c r="T26" s="98">
        <v>0.79674017329868596</v>
      </c>
      <c r="U26" s="98">
        <v>0.25569633892564525</v>
      </c>
      <c r="V26" s="98">
        <v>0.32425899200875385</v>
      </c>
      <c r="W26" s="98">
        <v>0.11718712476367638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1.0697069516933852E-2</v>
      </c>
      <c r="D27" s="98">
        <v>3.207905494630155E-3</v>
      </c>
      <c r="E27" s="98">
        <v>5.7337075200187791E-3</v>
      </c>
      <c r="F27" s="98">
        <v>1.066742901163794E-2</v>
      </c>
      <c r="G27" s="98">
        <v>2.3204346576227736E-2</v>
      </c>
      <c r="H27" s="98">
        <v>1.3221312781673111E-2</v>
      </c>
      <c r="I27" s="98">
        <v>7.6881690681165201E-3</v>
      </c>
      <c r="J27" s="98">
        <v>7.5178201086350746E-3</v>
      </c>
      <c r="K27" s="98">
        <v>1.0376217908943483E-2</v>
      </c>
      <c r="L27" s="98">
        <v>1.8632418325254831E-2</v>
      </c>
      <c r="M27" s="98">
        <v>1.2966616884990604E-2</v>
      </c>
      <c r="N27" s="98">
        <v>1.8563833283401523E-2</v>
      </c>
      <c r="O27" s="98">
        <v>2.0879485019949785E-2</v>
      </c>
      <c r="P27" s="98">
        <v>1.5694449979767173E-2</v>
      </c>
      <c r="Q27" s="98">
        <v>1.2856533243449479E-2</v>
      </c>
      <c r="R27" s="98">
        <v>2.1280121039379107E-2</v>
      </c>
      <c r="S27" s="98">
        <v>1.4881673680795231E-2</v>
      </c>
      <c r="T27" s="98">
        <v>1.5212875400638126E-2</v>
      </c>
      <c r="U27" s="98">
        <v>4.8498124142805849E-3</v>
      </c>
      <c r="V27" s="98">
        <v>6.1437528314973672E-3</v>
      </c>
      <c r="W27" s="98">
        <v>2.2158067913176462E-3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2.7045326141593579E-5</v>
      </c>
      <c r="E28" s="122">
        <f t="shared" si="13"/>
        <v>5.4881728127475101E-5</v>
      </c>
      <c r="F28" s="122">
        <f t="shared" si="13"/>
        <v>1.9073143380708959E-4</v>
      </c>
      <c r="G28" s="122">
        <f t="shared" si="13"/>
        <v>4.7966882360293356E-4</v>
      </c>
      <c r="H28" s="122">
        <f t="shared" si="13"/>
        <v>3.8602893600884634E-4</v>
      </c>
      <c r="I28" s="122">
        <f t="shared" si="13"/>
        <v>2.7151953142089211E-4</v>
      </c>
      <c r="J28" s="122">
        <f t="shared" si="13"/>
        <v>2.1533247475117031E-4</v>
      </c>
      <c r="K28" s="122">
        <f t="shared" si="13"/>
        <v>3.4339629871885796E-4</v>
      </c>
      <c r="L28" s="122">
        <f t="shared" si="13"/>
        <v>5.3044562224369379E-4</v>
      </c>
      <c r="M28" s="122">
        <f t="shared" si="13"/>
        <v>3.5348754394628486E-4</v>
      </c>
      <c r="N28" s="122">
        <f t="shared" si="13"/>
        <v>5.9552282305134888E-4</v>
      </c>
      <c r="O28" s="122">
        <f t="shared" si="13"/>
        <v>4.1558525132232965E-4</v>
      </c>
      <c r="P28" s="122">
        <f t="shared" si="13"/>
        <v>5.3788647202430929E-4</v>
      </c>
      <c r="Q28" s="122">
        <f t="shared" si="13"/>
        <v>1.446275265938326E-4</v>
      </c>
      <c r="R28" s="122">
        <f t="shared" si="13"/>
        <v>2.8623241942139896E-4</v>
      </c>
      <c r="S28" s="122">
        <f t="shared" si="13"/>
        <v>2.1936518146008734E-4</v>
      </c>
      <c r="T28" s="122">
        <f t="shared" si="13"/>
        <v>1.8452216322827137E-4</v>
      </c>
      <c r="U28" s="122">
        <f t="shared" si="13"/>
        <v>5.2715219667023984E-5</v>
      </c>
      <c r="V28" s="122">
        <f t="shared" si="13"/>
        <v>2.2546212023244079E-4</v>
      </c>
      <c r="W28" s="122">
        <f t="shared" si="13"/>
        <v>6.4459240258531115E-5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2.7045326141593579E-5</v>
      </c>
      <c r="E29" s="98">
        <v>5.4881728127475101E-5</v>
      </c>
      <c r="F29" s="98">
        <v>1.9073143380708959E-4</v>
      </c>
      <c r="G29" s="98">
        <v>4.7966882360293356E-4</v>
      </c>
      <c r="H29" s="98">
        <v>3.8602893600884634E-4</v>
      </c>
      <c r="I29" s="98">
        <v>2.7151953142089211E-4</v>
      </c>
      <c r="J29" s="98">
        <v>2.1533247475117031E-4</v>
      </c>
      <c r="K29" s="98">
        <v>3.4339629871885796E-4</v>
      </c>
      <c r="L29" s="98">
        <v>5.3044562224369379E-4</v>
      </c>
      <c r="M29" s="98">
        <v>3.5348754394628486E-4</v>
      </c>
      <c r="N29" s="98">
        <v>5.9552282305134888E-4</v>
      </c>
      <c r="O29" s="98">
        <v>4.1558525132232965E-4</v>
      </c>
      <c r="P29" s="98">
        <v>5.3788647202430929E-4</v>
      </c>
      <c r="Q29" s="98">
        <v>1.446275265938326E-4</v>
      </c>
      <c r="R29" s="98">
        <v>2.8623241942139896E-4</v>
      </c>
      <c r="S29" s="98">
        <v>2.1936518146008734E-4</v>
      </c>
      <c r="T29" s="98">
        <v>1.8452216322827137E-4</v>
      </c>
      <c r="U29" s="98">
        <v>5.2715219667023984E-5</v>
      </c>
      <c r="V29" s="98">
        <v>2.2546212023244079E-4</v>
      </c>
      <c r="W29" s="98">
        <v>6.4459240258531115E-5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8.6943550592239252E-2</v>
      </c>
      <c r="D30" s="122">
        <v>2.6410324805140949E-2</v>
      </c>
      <c r="E30" s="122">
        <v>4.5833454368703931E-2</v>
      </c>
      <c r="F30" s="122">
        <v>8.698473309026386E-2</v>
      </c>
      <c r="G30" s="122">
        <v>0.16424175190649873</v>
      </c>
      <c r="H30" s="122">
        <v>9.8690609847135638E-2</v>
      </c>
      <c r="I30" s="122">
        <v>5.825121233195079E-2</v>
      </c>
      <c r="J30" s="122">
        <v>6.5274572686504426E-2</v>
      </c>
      <c r="K30" s="122">
        <v>0.12590462786036447</v>
      </c>
      <c r="L30" s="122">
        <v>0.17351786813677245</v>
      </c>
      <c r="M30" s="122">
        <v>0.1470135622386835</v>
      </c>
      <c r="N30" s="122">
        <v>0.23637566798762086</v>
      </c>
      <c r="O30" s="122">
        <v>0.24492080842221106</v>
      </c>
      <c r="P30" s="122">
        <v>0.23314322431536905</v>
      </c>
      <c r="Q30" s="122">
        <v>0.20080458645168264</v>
      </c>
      <c r="R30" s="122">
        <v>0.30182799172795766</v>
      </c>
      <c r="S30" s="122">
        <v>0.24812276765370345</v>
      </c>
      <c r="T30" s="122">
        <v>0.24933366902515958</v>
      </c>
      <c r="U30" s="122">
        <v>9.0582898192854103E-2</v>
      </c>
      <c r="V30" s="122">
        <v>0.11681964697680139</v>
      </c>
      <c r="W30" s="122">
        <v>5.4370775745946162E-2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6.561021998385588E-3</v>
      </c>
      <c r="D31" s="98">
        <v>2.2375407464486382E-3</v>
      </c>
      <c r="E31" s="98">
        <v>3.7224316119876294E-3</v>
      </c>
      <c r="F31" s="98">
        <v>5.9411505932889658E-3</v>
      </c>
      <c r="G31" s="98">
        <v>1.1959858052509636E-2</v>
      </c>
      <c r="H31" s="98">
        <v>6.3560016105183182E-3</v>
      </c>
      <c r="I31" s="98">
        <v>4.0330806007743128E-3</v>
      </c>
      <c r="J31" s="98">
        <v>3.8814304654439333E-3</v>
      </c>
      <c r="K31" s="98">
        <v>7.3912280930301475E-3</v>
      </c>
      <c r="L31" s="98">
        <v>1.3980630231923948E-2</v>
      </c>
      <c r="M31" s="98">
        <v>1.0062821667575843E-2</v>
      </c>
      <c r="N31" s="98">
        <v>1.3671722894666411E-2</v>
      </c>
      <c r="O31" s="98">
        <v>1.9842283764093617E-2</v>
      </c>
      <c r="P31" s="98">
        <v>1.9296014559838735E-2</v>
      </c>
      <c r="Q31" s="98">
        <v>2.0165845640895439E-2</v>
      </c>
      <c r="R31" s="98">
        <v>4.5953864879141396E-2</v>
      </c>
      <c r="S31" s="98">
        <v>3.0263469941243598E-2</v>
      </c>
      <c r="T31" s="98">
        <v>2.7569913894390282E-2</v>
      </c>
      <c r="U31" s="98">
        <v>6.8248061844251601E-3</v>
      </c>
      <c r="V31" s="98">
        <v>9.6694029855089215E-3</v>
      </c>
      <c r="W31" s="98">
        <v>3.7002981764506899E-3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1.5097613291661699E-4</v>
      </c>
      <c r="L32" s="98">
        <v>1.5206014977446286E-4</v>
      </c>
      <c r="M32" s="98">
        <v>1.6236503149587688E-4</v>
      </c>
      <c r="N32" s="98">
        <v>0</v>
      </c>
      <c r="O32" s="98">
        <v>1.6960153441250472E-4</v>
      </c>
      <c r="P32" s="98">
        <v>1.5687845684136403E-4</v>
      </c>
      <c r="Q32" s="98">
        <v>1.4301839006663653E-4</v>
      </c>
      <c r="R32" s="98">
        <v>8.6087133231434231E-4</v>
      </c>
      <c r="S32" s="98">
        <v>3.4600694143571356E-4</v>
      </c>
      <c r="T32" s="98">
        <v>1.7794441525887373E-4</v>
      </c>
      <c r="U32" s="98">
        <v>0</v>
      </c>
      <c r="V32" s="98">
        <v>0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1.1689183812139011E-4</v>
      </c>
      <c r="L33" s="101">
        <v>1.1804306175446384E-4</v>
      </c>
      <c r="M33" s="101">
        <v>1.2658537797192968E-4</v>
      </c>
      <c r="N33" s="101">
        <v>0</v>
      </c>
      <c r="O33" s="101">
        <v>1.3175192831610616E-4</v>
      </c>
      <c r="P33" s="101">
        <v>1.2174075904509598E-4</v>
      </c>
      <c r="Q33" s="101">
        <v>1.1062406169238605E-4</v>
      </c>
      <c r="R33" s="101">
        <v>6.6329888256602492E-4</v>
      </c>
      <c r="S33" s="101">
        <v>2.6619769307685857E-4</v>
      </c>
      <c r="T33" s="101">
        <v>1.3632361874804002E-4</v>
      </c>
      <c r="U33" s="101">
        <v>0</v>
      </c>
      <c r="V33" s="101">
        <v>0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3.4084294795226893E-5</v>
      </c>
      <c r="L34" s="104">
        <v>3.4017088019999007E-5</v>
      </c>
      <c r="M34" s="104">
        <v>3.5779653523947195E-5</v>
      </c>
      <c r="N34" s="104">
        <v>0</v>
      </c>
      <c r="O34" s="104">
        <v>3.7849606096398557E-5</v>
      </c>
      <c r="P34" s="104">
        <v>3.5137697796268053E-5</v>
      </c>
      <c r="Q34" s="104">
        <v>3.2394328374250482E-5</v>
      </c>
      <c r="R34" s="104">
        <v>1.9757244974831734E-4</v>
      </c>
      <c r="S34" s="104">
        <v>7.9809248358854974E-5</v>
      </c>
      <c r="T34" s="104">
        <v>4.1620796510833707E-5</v>
      </c>
      <c r="U34" s="104">
        <v>0</v>
      </c>
      <c r="V34" s="104">
        <v>0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7.9557242459450492E-2</v>
      </c>
      <c r="D35" s="101">
        <v>2.3372297460003803E-2</v>
      </c>
      <c r="E35" s="101">
        <v>4.0590567747507994E-2</v>
      </c>
      <c r="F35" s="101">
        <v>7.7937984351376804E-2</v>
      </c>
      <c r="G35" s="101">
        <v>0.13894069318707397</v>
      </c>
      <c r="H35" s="101">
        <v>8.5569807527354005E-2</v>
      </c>
      <c r="I35" s="101">
        <v>3.0031023297844243E-2</v>
      </c>
      <c r="J35" s="101">
        <v>0</v>
      </c>
      <c r="K35" s="101">
        <v>1.2801046313375324E-2</v>
      </c>
      <c r="L35" s="101">
        <v>0</v>
      </c>
      <c r="M35" s="101">
        <v>6.9978482017836671E-2</v>
      </c>
      <c r="N35" s="101">
        <v>0.1461466988372086</v>
      </c>
      <c r="O35" s="101">
        <v>8.1902137910422224E-2</v>
      </c>
      <c r="P35" s="101">
        <v>4.2513614672214005E-2</v>
      </c>
      <c r="Q35" s="101">
        <v>7.9701276523694005E-4</v>
      </c>
      <c r="R35" s="101">
        <v>2.2043203896297582E-2</v>
      </c>
      <c r="S35" s="101">
        <v>4.5926559511789568E-2</v>
      </c>
      <c r="T35" s="101">
        <v>6.1379981745193095E-2</v>
      </c>
      <c r="U35" s="101">
        <v>4.0676111449323461E-2</v>
      </c>
      <c r="V35" s="101">
        <v>4.5983820330293051E-2</v>
      </c>
      <c r="W35" s="101">
        <v>1.3774504378596522E-2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8.2528613440317831E-4</v>
      </c>
      <c r="D36" s="104">
        <v>8.0048659868850783E-4</v>
      </c>
      <c r="E36" s="104">
        <v>1.5204550092083027E-3</v>
      </c>
      <c r="F36" s="104">
        <v>3.1055981455980959E-3</v>
      </c>
      <c r="G36" s="104">
        <v>1.3341200666915125E-2</v>
      </c>
      <c r="H36" s="104">
        <v>6.7648007092633213E-3</v>
      </c>
      <c r="I36" s="104">
        <v>2.4187108433332237E-2</v>
      </c>
      <c r="J36" s="104">
        <v>6.1393142221060494E-2</v>
      </c>
      <c r="K36" s="104">
        <v>0.10556137732104237</v>
      </c>
      <c r="L36" s="104">
        <v>0.15938517775507405</v>
      </c>
      <c r="M36" s="104">
        <v>6.6809893521775104E-2</v>
      </c>
      <c r="N36" s="104">
        <v>7.6557246255745837E-2</v>
      </c>
      <c r="O36" s="104">
        <v>0.14300678521328272</v>
      </c>
      <c r="P36" s="104">
        <v>0.17117671662647493</v>
      </c>
      <c r="Q36" s="104">
        <v>0.17969870965548362</v>
      </c>
      <c r="R36" s="104">
        <v>0.23297005162020434</v>
      </c>
      <c r="S36" s="104">
        <v>0.17158673125923457</v>
      </c>
      <c r="T36" s="104">
        <v>0.16020582897031732</v>
      </c>
      <c r="U36" s="104">
        <v>4.3081980559105483E-2</v>
      </c>
      <c r="V36" s="104">
        <v>6.1166423660999426E-2</v>
      </c>
      <c r="W36" s="104">
        <v>3.6895973190898948E-2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6.4477518974398419E-4</v>
      </c>
      <c r="D37" s="98">
        <v>6.2222134181831254E-4</v>
      </c>
      <c r="E37" s="98">
        <v>1.1824180654901933E-3</v>
      </c>
      <c r="F37" s="98">
        <v>2.4179420698893814E-3</v>
      </c>
      <c r="G37" s="98">
        <v>1.0365145319814176E-2</v>
      </c>
      <c r="H37" s="98">
        <v>5.2973981291924302E-3</v>
      </c>
      <c r="I37" s="98">
        <v>1.8887023410728301E-2</v>
      </c>
      <c r="J37" s="98">
        <v>4.7581768602818618E-2</v>
      </c>
      <c r="K37" s="98">
        <v>8.1733892435317881E-2</v>
      </c>
      <c r="L37" s="98">
        <v>0.12374050774613424</v>
      </c>
      <c r="M37" s="98">
        <v>5.2094454380199551E-2</v>
      </c>
      <c r="N37" s="98">
        <v>5.952620821395254E-2</v>
      </c>
      <c r="O37" s="98">
        <v>0.11109194226541468</v>
      </c>
      <c r="P37" s="98">
        <v>0.13288323171807728</v>
      </c>
      <c r="Q37" s="98">
        <v>0.13906717374454891</v>
      </c>
      <c r="R37" s="98">
        <v>0.17948072389715511</v>
      </c>
      <c r="S37" s="98">
        <v>0.13199203204769316</v>
      </c>
      <c r="T37" s="98">
        <v>0.12274121691388669</v>
      </c>
      <c r="U37" s="98">
        <v>3.2906555406208064E-2</v>
      </c>
      <c r="V37" s="98">
        <v>4.7243414876222418E-2</v>
      </c>
      <c r="W37" s="98">
        <v>2.8584495886199067E-2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1.8051094465919412E-4</v>
      </c>
      <c r="D38" s="98">
        <v>1.7826525687019524E-4</v>
      </c>
      <c r="E38" s="98">
        <v>3.3803694371810946E-4</v>
      </c>
      <c r="F38" s="98">
        <v>6.8765607570871461E-4</v>
      </c>
      <c r="G38" s="98">
        <v>2.9760553471009487E-3</v>
      </c>
      <c r="H38" s="98">
        <v>1.4674025800708911E-3</v>
      </c>
      <c r="I38" s="98">
        <v>5.3000850226039339E-3</v>
      </c>
      <c r="J38" s="98">
        <v>1.3811373618241876E-2</v>
      </c>
      <c r="K38" s="98">
        <v>2.3827484885724497E-2</v>
      </c>
      <c r="L38" s="98">
        <v>3.5644670008939817E-2</v>
      </c>
      <c r="M38" s="98">
        <v>1.4715439141575547E-2</v>
      </c>
      <c r="N38" s="98">
        <v>1.7031038041793293E-2</v>
      </c>
      <c r="O38" s="98">
        <v>3.1914842947868054E-2</v>
      </c>
      <c r="P38" s="98">
        <v>3.8293484908397665E-2</v>
      </c>
      <c r="Q38" s="98">
        <v>4.0631535910934699E-2</v>
      </c>
      <c r="R38" s="98">
        <v>5.3489327723049249E-2</v>
      </c>
      <c r="S38" s="98">
        <v>3.9594699211541393E-2</v>
      </c>
      <c r="T38" s="98">
        <v>3.7464612056430639E-2</v>
      </c>
      <c r="U38" s="98">
        <v>1.0175425152897417E-2</v>
      </c>
      <c r="V38" s="98">
        <v>1.3923008784777006E-2</v>
      </c>
      <c r="W38" s="98">
        <v>8.3114773046998828E-3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1.571871883656286E-2</v>
      </c>
      <c r="D39" s="122">
        <v>4.8880211274313946E-3</v>
      </c>
      <c r="E39" s="122">
        <v>8.8948455895906543E-3</v>
      </c>
      <c r="F39" s="122">
        <v>1.6474587286547715E-2</v>
      </c>
      <c r="G39" s="122">
        <v>3.1953737050499184E-2</v>
      </c>
      <c r="H39" s="122">
        <v>1.8707167023137596E-2</v>
      </c>
      <c r="I39" s="122">
        <v>1.1185955330412048E-2</v>
      </c>
      <c r="J39" s="122">
        <v>1.1610202607037693E-2</v>
      </c>
      <c r="K39" s="122">
        <v>2.234756909397154E-2</v>
      </c>
      <c r="L39" s="122">
        <v>2.9614734933466183E-2</v>
      </c>
      <c r="M39" s="122">
        <v>2.4715326219083487E-2</v>
      </c>
      <c r="N39" s="122">
        <v>4.0053170469104823E-2</v>
      </c>
      <c r="O39" s="122">
        <v>3.9830376329657864E-2</v>
      </c>
      <c r="P39" s="122">
        <v>3.9444317933974855E-2</v>
      </c>
      <c r="Q39" s="122">
        <v>3.4857430993774967E-2</v>
      </c>
      <c r="R39" s="122">
        <v>5.0608707555624563E-2</v>
      </c>
      <c r="S39" s="122">
        <v>4.0683555338569252E-2</v>
      </c>
      <c r="T39" s="122">
        <v>3.996005131934658E-2</v>
      </c>
      <c r="U39" s="122">
        <v>1.459154927634114E-2</v>
      </c>
      <c r="V39" s="122">
        <v>1.873978765822365E-2</v>
      </c>
      <c r="W39" s="122">
        <v>9.047371304144871E-3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2.087046050852605E-4</v>
      </c>
      <c r="D40" s="98">
        <v>5.9149798381663663E-5</v>
      </c>
      <c r="E40" s="98">
        <v>1.1821319085921369E-4</v>
      </c>
      <c r="F40" s="98">
        <v>2.5867616148145088E-4</v>
      </c>
      <c r="G40" s="98">
        <v>4.6205459383601247E-4</v>
      </c>
      <c r="H40" s="98">
        <v>2.7980387873590654E-4</v>
      </c>
      <c r="I40" s="98">
        <v>1.4062550230705754E-4</v>
      </c>
      <c r="J40" s="98">
        <v>1.3737275602058855E-4</v>
      </c>
      <c r="K40" s="98">
        <v>2.6458202013010572E-4</v>
      </c>
      <c r="L40" s="98">
        <v>4.8295843853041052E-4</v>
      </c>
      <c r="M40" s="98">
        <v>4.5871677123694292E-4</v>
      </c>
      <c r="N40" s="98">
        <v>6.7461258592197196E-4</v>
      </c>
      <c r="O40" s="98">
        <v>6.8177345119003812E-4</v>
      </c>
      <c r="P40" s="98">
        <v>6.0012982775065581E-4</v>
      </c>
      <c r="Q40" s="98">
        <v>5.6474397613280418E-4</v>
      </c>
      <c r="R40" s="98">
        <v>1.2990157382332345E-3</v>
      </c>
      <c r="S40" s="98">
        <v>8.7957398552288273E-4</v>
      </c>
      <c r="T40" s="98">
        <v>7.1628673853882125E-4</v>
      </c>
      <c r="U40" s="98">
        <v>2.5705464561428165E-4</v>
      </c>
      <c r="V40" s="98">
        <v>2.860190113211686E-4</v>
      </c>
      <c r="W40" s="98">
        <v>1.3932256755142135E-4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1.5510014231477598E-2</v>
      </c>
      <c r="D41" s="33">
        <v>4.8288713290497312E-3</v>
      </c>
      <c r="E41" s="33">
        <v>8.7766323987314397E-3</v>
      </c>
      <c r="F41" s="33">
        <v>1.6215911125066262E-2</v>
      </c>
      <c r="G41" s="33">
        <v>3.1491682456663173E-2</v>
      </c>
      <c r="H41" s="33">
        <v>1.8427363144401691E-2</v>
      </c>
      <c r="I41" s="33">
        <v>1.104532982810499E-2</v>
      </c>
      <c r="J41" s="33">
        <v>1.1472829851017104E-2</v>
      </c>
      <c r="K41" s="33">
        <v>2.2082987073841435E-2</v>
      </c>
      <c r="L41" s="33">
        <v>2.9131776494935771E-2</v>
      </c>
      <c r="M41" s="33">
        <v>2.4256609447846543E-2</v>
      </c>
      <c r="N41" s="33">
        <v>3.9378557883182855E-2</v>
      </c>
      <c r="O41" s="33">
        <v>3.9148602878467824E-2</v>
      </c>
      <c r="P41" s="33">
        <v>3.8844188106224198E-2</v>
      </c>
      <c r="Q41" s="33">
        <v>3.4292687017642161E-2</v>
      </c>
      <c r="R41" s="33">
        <v>4.9309691817391331E-2</v>
      </c>
      <c r="S41" s="33">
        <v>3.9803981353046372E-2</v>
      </c>
      <c r="T41" s="33">
        <v>3.9243764580807756E-2</v>
      </c>
      <c r="U41" s="33">
        <v>1.4334494630726858E-2</v>
      </c>
      <c r="V41" s="33">
        <v>1.8453768646902482E-2</v>
      </c>
      <c r="W41" s="33">
        <v>8.9080487365934494E-3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36.792765083606014</v>
      </c>
      <c r="D43" s="117">
        <f t="shared" si="14"/>
        <v>35.573671450014388</v>
      </c>
      <c r="E43" s="117">
        <f t="shared" si="14"/>
        <v>33.659112206277612</v>
      </c>
      <c r="F43" s="117">
        <f t="shared" si="14"/>
        <v>22.342977443417681</v>
      </c>
      <c r="G43" s="117">
        <f t="shared" si="14"/>
        <v>42.127720053740035</v>
      </c>
      <c r="H43" s="117">
        <f t="shared" si="14"/>
        <v>26.342147388302791</v>
      </c>
      <c r="I43" s="117">
        <f t="shared" si="14"/>
        <v>47.181553869245768</v>
      </c>
      <c r="J43" s="117">
        <f t="shared" si="14"/>
        <v>56.577688092696995</v>
      </c>
      <c r="K43" s="117">
        <f t="shared" si="14"/>
        <v>50.194019951816813</v>
      </c>
      <c r="L43" s="117">
        <f t="shared" si="14"/>
        <v>26.955450538176578</v>
      </c>
      <c r="M43" s="117">
        <f t="shared" si="14"/>
        <v>6.3936881391296829</v>
      </c>
      <c r="N43" s="117">
        <f t="shared" si="14"/>
        <v>8.859538297909193</v>
      </c>
      <c r="O43" s="117">
        <f t="shared" si="14"/>
        <v>7.9446265433422951</v>
      </c>
      <c r="P43" s="117">
        <f t="shared" si="14"/>
        <v>10.517146557298009</v>
      </c>
      <c r="Q43" s="117">
        <f t="shared" si="14"/>
        <v>22.639246611023019</v>
      </c>
      <c r="R43" s="117">
        <f t="shared" ref="R43:V43" si="15">R44+R47+R49+R58</f>
        <v>27.381313323765113</v>
      </c>
      <c r="S43" s="117">
        <f t="shared" si="15"/>
        <v>34.325222212358483</v>
      </c>
      <c r="T43" s="117">
        <f t="shared" si="15"/>
        <v>38.509403439344567</v>
      </c>
      <c r="U43" s="117">
        <f t="shared" si="15"/>
        <v>22.290071596406257</v>
      </c>
      <c r="V43" s="117">
        <f t="shared" si="15"/>
        <v>35.675320889139776</v>
      </c>
      <c r="W43" s="117">
        <f t="shared" ref="W43" si="16">W44+W47+W49+W58</f>
        <v>16.480404972559015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30.113309827663642</v>
      </c>
      <c r="D44" s="122">
        <f t="shared" si="17"/>
        <v>29.02836544424277</v>
      </c>
      <c r="E44" s="122">
        <f t="shared" si="17"/>
        <v>27.911294535000447</v>
      </c>
      <c r="F44" s="122">
        <f t="shared" si="17"/>
        <v>18.542131647440993</v>
      </c>
      <c r="G44" s="122">
        <f t="shared" si="17"/>
        <v>35.455827223436742</v>
      </c>
      <c r="H44" s="122">
        <f t="shared" si="17"/>
        <v>22.153170928365771</v>
      </c>
      <c r="I44" s="122">
        <f t="shared" si="17"/>
        <v>39.258380992639587</v>
      </c>
      <c r="J44" s="122">
        <f t="shared" si="17"/>
        <v>47.358656770268027</v>
      </c>
      <c r="K44" s="122">
        <f t="shared" si="17"/>
        <v>41.286400976139959</v>
      </c>
      <c r="L44" s="122">
        <f t="shared" si="17"/>
        <v>22.360976718882565</v>
      </c>
      <c r="M44" s="122">
        <f t="shared" si="17"/>
        <v>5.1160883676079605</v>
      </c>
      <c r="N44" s="122">
        <f t="shared" si="17"/>
        <v>6.8710460324471336</v>
      </c>
      <c r="O44" s="122">
        <f t="shared" si="17"/>
        <v>6.1447483883904592</v>
      </c>
      <c r="P44" s="122">
        <f t="shared" si="17"/>
        <v>7.8656592325667045</v>
      </c>
      <c r="Q44" s="122">
        <f t="shared" si="17"/>
        <v>17.089466236106283</v>
      </c>
      <c r="R44" s="122">
        <f t="shared" ref="R44:V44" si="18">SUM(R45:R46)</f>
        <v>20.538788866349318</v>
      </c>
      <c r="S44" s="122">
        <f t="shared" si="18"/>
        <v>24.99435485164668</v>
      </c>
      <c r="T44" s="122">
        <f t="shared" si="18"/>
        <v>28.123784037373127</v>
      </c>
      <c r="U44" s="122">
        <f t="shared" si="18"/>
        <v>15.908229923082493</v>
      </c>
      <c r="V44" s="122">
        <f t="shared" si="18"/>
        <v>25.179952837943471</v>
      </c>
      <c r="W44" s="122">
        <f t="shared" ref="W44" si="19">SUM(W45:W46)</f>
        <v>11.028559246989529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29.415420838439449</v>
      </c>
      <c r="D45" s="98">
        <v>28.369176455646681</v>
      </c>
      <c r="E45" s="98">
        <v>27.29410519622401</v>
      </c>
      <c r="F45" s="98">
        <v>18.139456557616015</v>
      </c>
      <c r="G45" s="98">
        <v>34.699782190421445</v>
      </c>
      <c r="H45" s="98">
        <v>21.689032065377518</v>
      </c>
      <c r="I45" s="98">
        <v>38.445273042073111</v>
      </c>
      <c r="J45" s="98">
        <v>46.378633757002177</v>
      </c>
      <c r="K45" s="98">
        <v>40.436391157060292</v>
      </c>
      <c r="L45" s="98">
        <v>21.905460307665713</v>
      </c>
      <c r="M45" s="98">
        <v>5.0141171191429539</v>
      </c>
      <c r="N45" s="98">
        <v>6.7347622478749978</v>
      </c>
      <c r="O45" s="98">
        <v>6.0252239502879146</v>
      </c>
      <c r="P45" s="98">
        <v>7.7154282035113981</v>
      </c>
      <c r="Q45" s="98">
        <v>16.76212449362081</v>
      </c>
      <c r="R45" s="98">
        <v>20.150379536894189</v>
      </c>
      <c r="S45" s="98">
        <v>24.526603485868979</v>
      </c>
      <c r="T45" s="98">
        <v>27.596852556494547</v>
      </c>
      <c r="U45" s="98">
        <v>15.61211374338296</v>
      </c>
      <c r="V45" s="98">
        <v>24.711738184884574</v>
      </c>
      <c r="W45" s="98">
        <v>10.823897969752183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0.69788898922419473</v>
      </c>
      <c r="D46" s="98">
        <v>0.65918898859609054</v>
      </c>
      <c r="E46" s="98">
        <v>0.61718933877643656</v>
      </c>
      <c r="F46" s="98">
        <v>0.40267508982497785</v>
      </c>
      <c r="G46" s="98">
        <v>0.75604503301529458</v>
      </c>
      <c r="H46" s="98">
        <v>0.46413886298825341</v>
      </c>
      <c r="I46" s="98">
        <v>0.81310795056647223</v>
      </c>
      <c r="J46" s="98">
        <v>0.98002301326585306</v>
      </c>
      <c r="K46" s="98">
        <v>0.85000981907966633</v>
      </c>
      <c r="L46" s="98">
        <v>0.45551641121685116</v>
      </c>
      <c r="M46" s="98">
        <v>0.10197124846500644</v>
      </c>
      <c r="N46" s="98">
        <v>0.13628378457213544</v>
      </c>
      <c r="O46" s="98">
        <v>0.11952443810254469</v>
      </c>
      <c r="P46" s="98">
        <v>0.15023102905530669</v>
      </c>
      <c r="Q46" s="98">
        <v>0.32734174248547293</v>
      </c>
      <c r="R46" s="98">
        <v>0.38840932945512957</v>
      </c>
      <c r="S46" s="98">
        <v>0.46775136577770215</v>
      </c>
      <c r="T46" s="98">
        <v>0.52693148087858022</v>
      </c>
      <c r="U46" s="98">
        <v>0.29611617969953352</v>
      </c>
      <c r="V46" s="98">
        <v>0.46821465305889653</v>
      </c>
      <c r="W46" s="98">
        <v>0.20466127723734551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8.2488244731860408E-3</v>
      </c>
      <c r="E47" s="122">
        <f t="shared" si="20"/>
        <v>4.8021512111540718E-3</v>
      </c>
      <c r="F47" s="122">
        <f t="shared" si="20"/>
        <v>6.648352835561408E-3</v>
      </c>
      <c r="G47" s="122">
        <f t="shared" si="20"/>
        <v>1.6233002819825593E-2</v>
      </c>
      <c r="H47" s="122">
        <f t="shared" si="20"/>
        <v>1.3924615191747669E-2</v>
      </c>
      <c r="I47" s="122">
        <f t="shared" si="20"/>
        <v>3.0301579706571557E-2</v>
      </c>
      <c r="J47" s="122">
        <f t="shared" si="20"/>
        <v>2.6808893106520706E-2</v>
      </c>
      <c r="K47" s="122">
        <f t="shared" si="20"/>
        <v>2.0867928922145982E-2</v>
      </c>
      <c r="L47" s="122">
        <f t="shared" si="20"/>
        <v>1.1948985595805312E-2</v>
      </c>
      <c r="M47" s="122">
        <f t="shared" si="20"/>
        <v>2.5287955066926535E-3</v>
      </c>
      <c r="N47" s="122">
        <f t="shared" si="20"/>
        <v>4.3473166082748467E-3</v>
      </c>
      <c r="O47" s="122">
        <f t="shared" si="20"/>
        <v>2.5212171913554663E-3</v>
      </c>
      <c r="P47" s="122">
        <f t="shared" si="20"/>
        <v>5.3489821384639655E-3</v>
      </c>
      <c r="Q47" s="122">
        <f t="shared" si="20"/>
        <v>3.3842841222956818E-3</v>
      </c>
      <c r="R47" s="122">
        <f t="shared" si="20"/>
        <v>5.3239230012380205E-3</v>
      </c>
      <c r="S47" s="122">
        <f t="shared" si="20"/>
        <v>6.5261141484375977E-3</v>
      </c>
      <c r="T47" s="122">
        <f t="shared" si="20"/>
        <v>7.2490849839678033E-3</v>
      </c>
      <c r="U47" s="122">
        <f t="shared" si="20"/>
        <v>3.0047675210203672E-3</v>
      </c>
      <c r="V47" s="122">
        <f t="shared" si="20"/>
        <v>1.7034915750895527E-2</v>
      </c>
      <c r="W47" s="122">
        <f t="shared" si="20"/>
        <v>6.5318696795311519E-3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8.2488244731860408E-3</v>
      </c>
      <c r="E48" s="98">
        <v>4.8021512111540718E-3</v>
      </c>
      <c r="F48" s="98">
        <v>6.648352835561408E-3</v>
      </c>
      <c r="G48" s="98">
        <v>1.6233002819825593E-2</v>
      </c>
      <c r="H48" s="98">
        <v>1.3924615191747669E-2</v>
      </c>
      <c r="I48" s="98">
        <v>3.0301579706571557E-2</v>
      </c>
      <c r="J48" s="98">
        <v>2.6808893106520706E-2</v>
      </c>
      <c r="K48" s="98">
        <v>2.0867928922145982E-2</v>
      </c>
      <c r="L48" s="98">
        <v>1.1948985595805312E-2</v>
      </c>
      <c r="M48" s="98">
        <v>2.5287955066926535E-3</v>
      </c>
      <c r="N48" s="98">
        <v>4.3473166082748467E-3</v>
      </c>
      <c r="O48" s="98">
        <v>2.5212171913554663E-3</v>
      </c>
      <c r="P48" s="98">
        <v>5.3489821384639655E-3</v>
      </c>
      <c r="Q48" s="98">
        <v>3.3842841222956818E-3</v>
      </c>
      <c r="R48" s="98">
        <v>5.3239230012380205E-3</v>
      </c>
      <c r="S48" s="98">
        <v>6.5261141484375977E-3</v>
      </c>
      <c r="T48" s="98">
        <v>7.2490849839678033E-3</v>
      </c>
      <c r="U48" s="98">
        <v>3.0047675210203672E-3</v>
      </c>
      <c r="V48" s="98">
        <v>1.7034915750895527E-2</v>
      </c>
      <c r="W48" s="98">
        <v>6.5318696795311519E-3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5.6567244632780946</v>
      </c>
      <c r="D49" s="122">
        <v>5.5339788304256592</v>
      </c>
      <c r="E49" s="122">
        <v>4.8207292906803554</v>
      </c>
      <c r="F49" s="122">
        <v>3.1915310687493497</v>
      </c>
      <c r="G49" s="122">
        <v>5.5875332628186349</v>
      </c>
      <c r="H49" s="122">
        <v>3.4991116654187442</v>
      </c>
      <c r="I49" s="122">
        <v>6.6177575409541953</v>
      </c>
      <c r="J49" s="122">
        <v>7.7968689135132507</v>
      </c>
      <c r="K49" s="122">
        <v>7.5643474724914741</v>
      </c>
      <c r="L49" s="122">
        <v>3.9041158824211175</v>
      </c>
      <c r="M49" s="122">
        <v>1.0929808136278039</v>
      </c>
      <c r="N49" s="122">
        <v>1.7025737128123637</v>
      </c>
      <c r="O49" s="122">
        <v>1.5414646184562015</v>
      </c>
      <c r="P49" s="122">
        <v>2.2467992020770198</v>
      </c>
      <c r="Q49" s="122">
        <v>4.7285002792184896</v>
      </c>
      <c r="R49" s="122">
        <v>5.8630375536437693</v>
      </c>
      <c r="S49" s="122">
        <v>8.0304054081460841</v>
      </c>
      <c r="T49" s="122">
        <v>8.9293586300886822</v>
      </c>
      <c r="U49" s="122">
        <v>5.4938359668155821</v>
      </c>
      <c r="V49" s="122">
        <v>9.0689986364151842</v>
      </c>
      <c r="W49" s="122">
        <v>4.6494723638953959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4.6112567270894909</v>
      </c>
      <c r="D50" s="98">
        <v>4.4725629050116202</v>
      </c>
      <c r="E50" s="98">
        <v>3.8434698897159802</v>
      </c>
      <c r="F50" s="98">
        <v>2.3163487121237898</v>
      </c>
      <c r="G50" s="98">
        <v>4.426414373022971</v>
      </c>
      <c r="H50" s="98">
        <v>2.3466445112927277</v>
      </c>
      <c r="I50" s="98">
        <v>5.4244172128606669</v>
      </c>
      <c r="J50" s="98">
        <v>6.5400012448768869</v>
      </c>
      <c r="K50" s="98">
        <v>6.2057480409530408</v>
      </c>
      <c r="L50" s="98">
        <v>3.4243440916225834</v>
      </c>
      <c r="M50" s="98">
        <v>1.0784069491327062</v>
      </c>
      <c r="N50" s="98">
        <v>1.6934991900633911</v>
      </c>
      <c r="O50" s="98">
        <v>1.5361087706356384</v>
      </c>
      <c r="P50" s="98">
        <v>2.2324113878541119</v>
      </c>
      <c r="Q50" s="98">
        <v>4.4438616218720322</v>
      </c>
      <c r="R50" s="98">
        <v>5.326767043513593</v>
      </c>
      <c r="S50" s="98">
        <v>7.429773023457253</v>
      </c>
      <c r="T50" s="98">
        <v>8.6531334689434232</v>
      </c>
      <c r="U50" s="98">
        <v>5.4171459040442134</v>
      </c>
      <c r="V50" s="98">
        <v>8.9695758413681812</v>
      </c>
      <c r="W50" s="98">
        <v>4.5611566812859872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4.9486022497518157E-4</v>
      </c>
      <c r="D51" s="98">
        <v>2.1355046609908392E-3</v>
      </c>
      <c r="E51" s="98">
        <v>2.0165653056974479E-3</v>
      </c>
      <c r="F51" s="98">
        <v>1.867878014460487E-3</v>
      </c>
      <c r="G51" s="98">
        <v>7.0597336018940549E-3</v>
      </c>
      <c r="H51" s="98">
        <v>3.5777987477694489E-3</v>
      </c>
      <c r="I51" s="98">
        <v>2.9995864578894707E-2</v>
      </c>
      <c r="J51" s="98">
        <v>7.0494952748589162E-2</v>
      </c>
      <c r="K51" s="98">
        <v>9.1390071063182185E-2</v>
      </c>
      <c r="L51" s="98">
        <v>6.2786545480327458E-2</v>
      </c>
      <c r="M51" s="98">
        <v>1.4573864495097689E-2</v>
      </c>
      <c r="N51" s="98">
        <v>9.0745227489726632E-3</v>
      </c>
      <c r="O51" s="98">
        <v>5.3558478205630016E-3</v>
      </c>
      <c r="P51" s="98">
        <v>1.4387814222908012E-2</v>
      </c>
      <c r="Q51" s="98">
        <v>5.8381197890464115E-2</v>
      </c>
      <c r="R51" s="98">
        <v>4.8788406572799606E-2</v>
      </c>
      <c r="S51" s="98">
        <v>5.5256073946261509E-2</v>
      </c>
      <c r="T51" s="98">
        <v>5.5158268695998769E-2</v>
      </c>
      <c r="U51" s="98">
        <v>3.8930269092953135E-2</v>
      </c>
      <c r="V51" s="98">
        <v>8.4943055992690863E-2</v>
      </c>
      <c r="W51" s="98">
        <v>4.1003281225292692E-3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3.8662201773082022E-4</v>
      </c>
      <c r="D52" s="101">
        <v>1.6599490276242948E-3</v>
      </c>
      <c r="E52" s="101">
        <v>1.56823806816735E-3</v>
      </c>
      <c r="F52" s="101">
        <v>1.4542864273865111E-3</v>
      </c>
      <c r="G52" s="101">
        <v>5.4849699834996048E-3</v>
      </c>
      <c r="H52" s="101">
        <v>2.8016198391111829E-3</v>
      </c>
      <c r="I52" s="101">
        <v>2.3422527658080013E-2</v>
      </c>
      <c r="J52" s="101">
        <v>5.46409597121644E-2</v>
      </c>
      <c r="K52" s="101">
        <v>7.0768562445231747E-2</v>
      </c>
      <c r="L52" s="101">
        <v>4.874745665714196E-2</v>
      </c>
      <c r="M52" s="101">
        <v>1.1363216957176231E-2</v>
      </c>
      <c r="N52" s="101">
        <v>7.0570880556403608E-3</v>
      </c>
      <c r="O52" s="101">
        <v>4.1604138709607792E-3</v>
      </c>
      <c r="P52" s="101">
        <v>1.116504739227602E-2</v>
      </c>
      <c r="Q52" s="101">
        <v>4.5175175195191153E-2</v>
      </c>
      <c r="R52" s="101">
        <v>3.7591233015291346E-2</v>
      </c>
      <c r="S52" s="101">
        <v>4.2514248700034042E-2</v>
      </c>
      <c r="T52" s="101">
        <v>4.2257530097166582E-2</v>
      </c>
      <c r="U52" s="101">
        <v>2.9737147689766794E-2</v>
      </c>
      <c r="V52" s="101">
        <v>6.5624611583099388E-2</v>
      </c>
      <c r="W52" s="101">
        <v>3.1759567880267747E-3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1.0823820724436132E-4</v>
      </c>
      <c r="D53" s="104">
        <v>4.7555563336654433E-4</v>
      </c>
      <c r="E53" s="104">
        <v>4.4832723753009812E-4</v>
      </c>
      <c r="F53" s="104">
        <v>4.1359158707397585E-4</v>
      </c>
      <c r="G53" s="104">
        <v>1.5747636183944499E-3</v>
      </c>
      <c r="H53" s="104">
        <v>7.7617890865826623E-4</v>
      </c>
      <c r="I53" s="104">
        <v>6.5733369208146961E-3</v>
      </c>
      <c r="J53" s="104">
        <v>1.585399303642477E-2</v>
      </c>
      <c r="K53" s="104">
        <v>2.0621508617950434E-2</v>
      </c>
      <c r="L53" s="104">
        <v>1.4039088823185499E-2</v>
      </c>
      <c r="M53" s="104">
        <v>3.2106475379214574E-3</v>
      </c>
      <c r="N53" s="104">
        <v>2.0174346933323028E-3</v>
      </c>
      <c r="O53" s="104">
        <v>1.1954339496022227E-3</v>
      </c>
      <c r="P53" s="104">
        <v>3.2227668306319922E-3</v>
      </c>
      <c r="Q53" s="104">
        <v>1.3206022695272965E-2</v>
      </c>
      <c r="R53" s="104">
        <v>1.1197173557508263E-2</v>
      </c>
      <c r="S53" s="104">
        <v>1.2741825246227467E-2</v>
      </c>
      <c r="T53" s="104">
        <v>1.2900738598832184E-2</v>
      </c>
      <c r="U53" s="104">
        <v>9.193121403186337E-3</v>
      </c>
      <c r="V53" s="104">
        <v>1.9318444409591469E-2</v>
      </c>
      <c r="W53" s="104">
        <v>9.243713345024945E-4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1.0332538128551036</v>
      </c>
      <c r="D54" s="101">
        <v>1.0216575506146872</v>
      </c>
      <c r="E54" s="101">
        <v>0.93859986993675792</v>
      </c>
      <c r="F54" s="101">
        <v>0.83977401863863976</v>
      </c>
      <c r="G54" s="101">
        <v>1.0534870280893329</v>
      </c>
      <c r="H54" s="101">
        <v>1.0655058335923273</v>
      </c>
      <c r="I54" s="101">
        <v>0.6455937545053636</v>
      </c>
      <c r="J54" s="101">
        <v>0</v>
      </c>
      <c r="K54" s="101">
        <v>0.13776364127727728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9.5641531828432799E-4</v>
      </c>
      <c r="R54" s="101">
        <v>4.2127011890702039E-2</v>
      </c>
      <c r="S54" s="101">
        <v>0.11531924432157378</v>
      </c>
      <c r="T54" s="101">
        <v>6.1207080388164373E-2</v>
      </c>
      <c r="U54" s="101">
        <v>1.8364320358977258E-2</v>
      </c>
      <c r="V54" s="101">
        <v>6.1553145324014322E-3</v>
      </c>
      <c r="W54" s="101">
        <v>2.2780911087678855E-2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1.1719063108525135E-2</v>
      </c>
      <c r="D55" s="104">
        <v>3.7622870138359875E-2</v>
      </c>
      <c r="E55" s="104">
        <v>3.6642965721920093E-2</v>
      </c>
      <c r="F55" s="104">
        <v>3.3540459972459441E-2</v>
      </c>
      <c r="G55" s="104">
        <v>0.10057212810443708</v>
      </c>
      <c r="H55" s="104">
        <v>8.3383521785919651E-2</v>
      </c>
      <c r="I55" s="104">
        <v>0.51775070900926923</v>
      </c>
      <c r="J55" s="104">
        <v>1.1863727158877748</v>
      </c>
      <c r="K55" s="104">
        <v>1.1294457191979734</v>
      </c>
      <c r="L55" s="104">
        <v>0.41698524531820652</v>
      </c>
      <c r="M55" s="104">
        <v>0</v>
      </c>
      <c r="N55" s="104">
        <v>0</v>
      </c>
      <c r="O55" s="104">
        <v>0</v>
      </c>
      <c r="P55" s="104">
        <v>0</v>
      </c>
      <c r="Q55" s="104">
        <v>0.22530104413770927</v>
      </c>
      <c r="R55" s="104">
        <v>0.44535509166667397</v>
      </c>
      <c r="S55" s="104">
        <v>0.43005706642099462</v>
      </c>
      <c r="T55" s="104">
        <v>0.15985981206109418</v>
      </c>
      <c r="U55" s="104">
        <v>1.9395473319437927E-2</v>
      </c>
      <c r="V55" s="104">
        <v>8.324424521911164E-3</v>
      </c>
      <c r="W55" s="104">
        <v>6.143444339920015E-2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9.1558076943645782E-3</v>
      </c>
      <c r="D56" s="98">
        <v>2.9244403065460695E-2</v>
      </c>
      <c r="E56" s="98">
        <v>2.849627537831366E-2</v>
      </c>
      <c r="F56" s="98">
        <v>2.6113774354805323E-2</v>
      </c>
      <c r="G56" s="98">
        <v>7.8137249333983777E-2</v>
      </c>
      <c r="H56" s="98">
        <v>6.5296189983741482E-2</v>
      </c>
      <c r="I56" s="98">
        <v>0.40429676779813539</v>
      </c>
      <c r="J56" s="98">
        <v>0.91947911447192365</v>
      </c>
      <c r="K56" s="98">
        <v>0.87450540403337218</v>
      </c>
      <c r="L56" s="98">
        <v>0.32373126977723993</v>
      </c>
      <c r="M56" s="98">
        <v>0</v>
      </c>
      <c r="N56" s="98">
        <v>0</v>
      </c>
      <c r="O56" s="98">
        <v>0</v>
      </c>
      <c r="P56" s="98">
        <v>0</v>
      </c>
      <c r="Q56" s="98">
        <v>0.17435839973473613</v>
      </c>
      <c r="R56" s="98">
        <v>0.34310270220451955</v>
      </c>
      <c r="S56" s="98">
        <v>0.33081873916938948</v>
      </c>
      <c r="T56" s="98">
        <v>0.12247611709333832</v>
      </c>
      <c r="U56" s="98">
        <v>1.4814505023511997E-2</v>
      </c>
      <c r="V56" s="98">
        <v>6.4295771725036421E-3</v>
      </c>
      <c r="W56" s="98">
        <v>4.7595237169364944E-2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2.5632554141605561E-3</v>
      </c>
      <c r="D57" s="98">
        <v>8.3784670728991786E-3</v>
      </c>
      <c r="E57" s="98">
        <v>8.1466903436064365E-3</v>
      </c>
      <c r="F57" s="98">
        <v>7.4266856176541168E-3</v>
      </c>
      <c r="G57" s="98">
        <v>2.24348787704533E-2</v>
      </c>
      <c r="H57" s="98">
        <v>1.8087331802178166E-2</v>
      </c>
      <c r="I57" s="98">
        <v>0.11345394121113389</v>
      </c>
      <c r="J57" s="98">
        <v>0.26689360141585117</v>
      </c>
      <c r="K57" s="98">
        <v>0.25494031516460131</v>
      </c>
      <c r="L57" s="98">
        <v>9.325397554096658E-2</v>
      </c>
      <c r="M57" s="98">
        <v>0</v>
      </c>
      <c r="N57" s="98">
        <v>0</v>
      </c>
      <c r="O57" s="98">
        <v>0</v>
      </c>
      <c r="P57" s="98">
        <v>0</v>
      </c>
      <c r="Q57" s="98">
        <v>5.0942644402973129E-2</v>
      </c>
      <c r="R57" s="98">
        <v>0.10225238946215444</v>
      </c>
      <c r="S57" s="98">
        <v>9.9238327251605168E-2</v>
      </c>
      <c r="T57" s="98">
        <v>3.7383694967755843E-2</v>
      </c>
      <c r="U57" s="98">
        <v>4.58096829592593E-3</v>
      </c>
      <c r="V57" s="98">
        <v>1.8948473494075216E-3</v>
      </c>
      <c r="W57" s="98">
        <v>1.3839206229835204E-2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1.0227307926642746</v>
      </c>
      <c r="D58" s="122">
        <v>1.0030783508727794</v>
      </c>
      <c r="E58" s="122">
        <v>0.92228622938565663</v>
      </c>
      <c r="F58" s="122">
        <v>0.60266637439177628</v>
      </c>
      <c r="G58" s="122">
        <v>1.0681265646648335</v>
      </c>
      <c r="H58" s="122">
        <v>0.67594017932652706</v>
      </c>
      <c r="I58" s="122">
        <v>1.2751137559454144</v>
      </c>
      <c r="J58" s="122">
        <v>1.3953535158091988</v>
      </c>
      <c r="K58" s="122">
        <v>1.3224035742632338</v>
      </c>
      <c r="L58" s="122">
        <v>0.67840895127709366</v>
      </c>
      <c r="M58" s="122">
        <v>0.18209016238722578</v>
      </c>
      <c r="N58" s="122">
        <v>0.28157123604142009</v>
      </c>
      <c r="O58" s="122">
        <v>0.25589231930427969</v>
      </c>
      <c r="P58" s="122">
        <v>0.39933914051582065</v>
      </c>
      <c r="Q58" s="122">
        <v>0.81789581157595093</v>
      </c>
      <c r="R58" s="122">
        <v>0.97416298077078534</v>
      </c>
      <c r="S58" s="122">
        <v>1.2939358384172832</v>
      </c>
      <c r="T58" s="122">
        <v>1.4490116868987823</v>
      </c>
      <c r="U58" s="122">
        <v>0.88500093898716214</v>
      </c>
      <c r="V58" s="122">
        <v>1.4093344990302288</v>
      </c>
      <c r="W58" s="122">
        <v>0.79584149199455712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1.3685059104876366E-2</v>
      </c>
      <c r="D59" s="98">
        <v>1.3811477922118464E-2</v>
      </c>
      <c r="E59" s="98">
        <v>1.3269430673946736E-2</v>
      </c>
      <c r="F59" s="98">
        <v>9.1111492432911032E-3</v>
      </c>
      <c r="G59" s="98">
        <v>1.5767613014653927E-2</v>
      </c>
      <c r="H59" s="98">
        <v>1.0352743513228541E-2</v>
      </c>
      <c r="I59" s="98">
        <v>1.6368808468541496E-2</v>
      </c>
      <c r="J59" s="98">
        <v>1.7308967258594158E-2</v>
      </c>
      <c r="K59" s="98">
        <v>1.5610339187676235E-2</v>
      </c>
      <c r="L59" s="98">
        <v>1.1134875110562242E-2</v>
      </c>
      <c r="M59" s="98">
        <v>3.3189507565967048E-3</v>
      </c>
      <c r="N59" s="98">
        <v>4.8032416117644409E-3</v>
      </c>
      <c r="O59" s="98">
        <v>4.390621025663846E-3</v>
      </c>
      <c r="P59" s="98">
        <v>6.1056686823327596E-3</v>
      </c>
      <c r="Q59" s="98">
        <v>1.3210098224323856E-2</v>
      </c>
      <c r="R59" s="98">
        <v>2.5172038305319566E-2</v>
      </c>
      <c r="S59" s="98">
        <v>2.8373354371705899E-2</v>
      </c>
      <c r="T59" s="98">
        <v>2.5487869779673055E-2</v>
      </c>
      <c r="U59" s="98">
        <v>1.4794922936466431E-2</v>
      </c>
      <c r="V59" s="98">
        <v>2.1896344311142801E-2</v>
      </c>
      <c r="W59" s="98">
        <v>1.1786689214850248E-2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1.0090457335593983</v>
      </c>
      <c r="D60" s="33">
        <v>0.98926687295066085</v>
      </c>
      <c r="E60" s="33">
        <v>0.90901679871170993</v>
      </c>
      <c r="F60" s="33">
        <v>0.59355522514848513</v>
      </c>
      <c r="G60" s="33">
        <v>1.0523589516501795</v>
      </c>
      <c r="H60" s="33">
        <v>0.66558743581329849</v>
      </c>
      <c r="I60" s="33">
        <v>1.258744947476873</v>
      </c>
      <c r="J60" s="33">
        <v>1.3780445485506045</v>
      </c>
      <c r="K60" s="33">
        <v>1.3067932350755576</v>
      </c>
      <c r="L60" s="33">
        <v>0.66727407616653145</v>
      </c>
      <c r="M60" s="33">
        <v>0.17877121163062906</v>
      </c>
      <c r="N60" s="33">
        <v>0.27676799442965566</v>
      </c>
      <c r="O60" s="33">
        <v>0.25150169827861585</v>
      </c>
      <c r="P60" s="33">
        <v>0.39323347183348789</v>
      </c>
      <c r="Q60" s="33">
        <v>0.80468571335162709</v>
      </c>
      <c r="R60" s="33">
        <v>0.94899094246546578</v>
      </c>
      <c r="S60" s="33">
        <v>1.2655624840455773</v>
      </c>
      <c r="T60" s="33">
        <v>1.4235238171191094</v>
      </c>
      <c r="U60" s="33">
        <v>0.8702060160506957</v>
      </c>
      <c r="V60" s="33">
        <v>1.3874381547190859</v>
      </c>
      <c r="W60" s="33">
        <v>0.78405480277970685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12.621776828651839</v>
      </c>
      <c r="D62" s="117">
        <f t="shared" si="21"/>
        <v>16.804886852082415</v>
      </c>
      <c r="E62" s="117">
        <f t="shared" si="21"/>
        <v>19.452872650790184</v>
      </c>
      <c r="F62" s="117">
        <f t="shared" si="21"/>
        <v>18.563011036021976</v>
      </c>
      <c r="G62" s="117">
        <f t="shared" si="21"/>
        <v>17.635424772780556</v>
      </c>
      <c r="H62" s="117">
        <f t="shared" si="21"/>
        <v>16.458728534430417</v>
      </c>
      <c r="I62" s="117">
        <f t="shared" si="21"/>
        <v>15.725411140679753</v>
      </c>
      <c r="J62" s="117">
        <f t="shared" si="21"/>
        <v>22.324021540015515</v>
      </c>
      <c r="K62" s="117">
        <f t="shared" si="21"/>
        <v>14.907884583312152</v>
      </c>
      <c r="L62" s="117">
        <f t="shared" si="21"/>
        <v>22.627915140666939</v>
      </c>
      <c r="M62" s="117">
        <f t="shared" si="21"/>
        <v>8.7926063646608696</v>
      </c>
      <c r="N62" s="117">
        <f t="shared" si="21"/>
        <v>14.380164058752474</v>
      </c>
      <c r="O62" s="117">
        <f t="shared" si="21"/>
        <v>10.800135484166885</v>
      </c>
      <c r="P62" s="117">
        <f t="shared" si="21"/>
        <v>9.4602953178534666</v>
      </c>
      <c r="Q62" s="117">
        <f t="shared" si="21"/>
        <v>7.2082796725373557</v>
      </c>
      <c r="R62" s="117">
        <f t="shared" ref="R62:V62" si="22">R63+R66+R68+R77</f>
        <v>8.8506874879082513</v>
      </c>
      <c r="S62" s="117">
        <f t="shared" si="22"/>
        <v>12.775434631318003</v>
      </c>
      <c r="T62" s="117">
        <f t="shared" si="22"/>
        <v>15.017188219700982</v>
      </c>
      <c r="U62" s="117">
        <f t="shared" si="22"/>
        <v>10.559375171036674</v>
      </c>
      <c r="V62" s="117">
        <f t="shared" si="22"/>
        <v>8.4694732858983848</v>
      </c>
      <c r="W62" s="117">
        <f t="shared" ref="W62" si="23">W63+W66+W68+W77</f>
        <v>8.3949188530399539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10.331222000772065</v>
      </c>
      <c r="D63" s="122">
        <f t="shared" si="24"/>
        <v>13.691810847531741</v>
      </c>
      <c r="E63" s="122">
        <f t="shared" si="24"/>
        <v>16.117690533749716</v>
      </c>
      <c r="F63" s="122">
        <f t="shared" si="24"/>
        <v>15.415512792549473</v>
      </c>
      <c r="G63" s="122">
        <f t="shared" si="24"/>
        <v>14.825260973677791</v>
      </c>
      <c r="H63" s="122">
        <f t="shared" si="24"/>
        <v>13.866270731051118</v>
      </c>
      <c r="I63" s="122">
        <f t="shared" si="24"/>
        <v>13.081060832847616</v>
      </c>
      <c r="J63" s="122">
        <f t="shared" si="24"/>
        <v>18.693636706128849</v>
      </c>
      <c r="K63" s="122">
        <f t="shared" si="24"/>
        <v>12.281022060822073</v>
      </c>
      <c r="L63" s="122">
        <f t="shared" si="24"/>
        <v>18.759572312469182</v>
      </c>
      <c r="M63" s="122">
        <f t="shared" si="24"/>
        <v>7.0061488731525579</v>
      </c>
      <c r="N63" s="122">
        <f t="shared" si="24"/>
        <v>11.211440509244934</v>
      </c>
      <c r="O63" s="122">
        <f t="shared" si="24"/>
        <v>8.3908188155491903</v>
      </c>
      <c r="P63" s="122">
        <f t="shared" si="24"/>
        <v>7.0955421523883828</v>
      </c>
      <c r="Q63" s="122">
        <f t="shared" si="24"/>
        <v>5.4431995904025552</v>
      </c>
      <c r="R63" s="122">
        <f t="shared" ref="R63:V63" si="25">SUM(R64:R65)</f>
        <v>6.6282741886779801</v>
      </c>
      <c r="S63" s="122">
        <f t="shared" si="25"/>
        <v>9.2786668519219582</v>
      </c>
      <c r="T63" s="122">
        <f t="shared" si="25"/>
        <v>10.949553996339558</v>
      </c>
      <c r="U63" s="122">
        <f t="shared" si="25"/>
        <v>7.5208495810948559</v>
      </c>
      <c r="V63" s="122">
        <f t="shared" si="25"/>
        <v>5.9365828204613997</v>
      </c>
      <c r="W63" s="122">
        <f t="shared" ref="W63" si="26">SUM(W64:W65)</f>
        <v>5.5970295337350207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10.091791459233052</v>
      </c>
      <c r="D64" s="98">
        <v>13.380891138257395</v>
      </c>
      <c r="E64" s="98">
        <v>15.761287617695288</v>
      </c>
      <c r="F64" s="98">
        <v>15.080737745296767</v>
      </c>
      <c r="G64" s="98">
        <v>14.509133391837151</v>
      </c>
      <c r="H64" s="98">
        <v>13.575753623960294</v>
      </c>
      <c r="I64" s="98">
        <v>12.810129778227044</v>
      </c>
      <c r="J64" s="98">
        <v>18.306797310271257</v>
      </c>
      <c r="K64" s="98">
        <v>12.028178773608309</v>
      </c>
      <c r="L64" s="98">
        <v>18.377420264141033</v>
      </c>
      <c r="M64" s="98">
        <v>6.8665059084120763</v>
      </c>
      <c r="N64" s="98">
        <v>10.989067156499242</v>
      </c>
      <c r="O64" s="98">
        <v>8.227604987942577</v>
      </c>
      <c r="P64" s="98">
        <v>6.9600200597397333</v>
      </c>
      <c r="Q64" s="98">
        <v>5.3389373265025828</v>
      </c>
      <c r="R64" s="98">
        <v>6.5029268008732792</v>
      </c>
      <c r="S64" s="98">
        <v>9.1050232784693375</v>
      </c>
      <c r="T64" s="98">
        <v>10.744401492871889</v>
      </c>
      <c r="U64" s="98">
        <v>7.3808563036015977</v>
      </c>
      <c r="V64" s="98">
        <v>5.8261936118903179</v>
      </c>
      <c r="W64" s="98">
        <v>5.4931632727434012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0.23943054153901269</v>
      </c>
      <c r="D65" s="98">
        <v>0.31091970927434587</v>
      </c>
      <c r="E65" s="98">
        <v>0.35640291605442936</v>
      </c>
      <c r="F65" s="98">
        <v>0.33477504725270607</v>
      </c>
      <c r="G65" s="98">
        <v>0.31612758184063983</v>
      </c>
      <c r="H65" s="98">
        <v>0.29051710709082379</v>
      </c>
      <c r="I65" s="98">
        <v>0.27093105462057238</v>
      </c>
      <c r="J65" s="98">
        <v>0.38683939585759214</v>
      </c>
      <c r="K65" s="98">
        <v>0.25284328721376342</v>
      </c>
      <c r="L65" s="98">
        <v>0.38215204832814642</v>
      </c>
      <c r="M65" s="98">
        <v>0.13964296474048118</v>
      </c>
      <c r="N65" s="98">
        <v>0.22237335274569131</v>
      </c>
      <c r="O65" s="98">
        <v>0.16321382760661352</v>
      </c>
      <c r="P65" s="98">
        <v>0.13552209264864981</v>
      </c>
      <c r="Q65" s="98">
        <v>0.10426226389997262</v>
      </c>
      <c r="R65" s="98">
        <v>0.12534738780470073</v>
      </c>
      <c r="S65" s="98">
        <v>0.17364357345262116</v>
      </c>
      <c r="T65" s="98">
        <v>0.20515250346766956</v>
      </c>
      <c r="U65" s="98">
        <v>0.13999327749325852</v>
      </c>
      <c r="V65" s="98">
        <v>0.1103892085710816</v>
      </c>
      <c r="W65" s="98">
        <v>0.10386626099161958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4.0567989212390359E-3</v>
      </c>
      <c r="E66" s="122">
        <f t="shared" si="27"/>
        <v>2.7715272704374929E-3</v>
      </c>
      <c r="F66" s="122">
        <f t="shared" si="27"/>
        <v>5.3404801465985084E-3</v>
      </c>
      <c r="G66" s="122">
        <f t="shared" si="27"/>
        <v>6.9173293509054625E-3</v>
      </c>
      <c r="H66" s="122">
        <f t="shared" si="27"/>
        <v>8.4926365921946176E-3</v>
      </c>
      <c r="I66" s="122">
        <f t="shared" si="27"/>
        <v>1.0317742193993899E-2</v>
      </c>
      <c r="J66" s="122">
        <f t="shared" si="27"/>
        <v>1.0524374703463448E-2</v>
      </c>
      <c r="K66" s="122">
        <f t="shared" si="27"/>
        <v>6.2339635767423443E-3</v>
      </c>
      <c r="L66" s="122">
        <f t="shared" si="27"/>
        <v>9.6038575816752986E-3</v>
      </c>
      <c r="M66" s="122">
        <f t="shared" si="27"/>
        <v>3.806788934806145E-3</v>
      </c>
      <c r="N66" s="122">
        <f t="shared" si="27"/>
        <v>6.9080647473956482E-3</v>
      </c>
      <c r="O66" s="122">
        <f t="shared" si="27"/>
        <v>3.2692706437356602E-3</v>
      </c>
      <c r="P66" s="122">
        <f t="shared" si="27"/>
        <v>4.6019175939857578E-3</v>
      </c>
      <c r="Q66" s="122">
        <f t="shared" si="27"/>
        <v>1.0991692021131273E-3</v>
      </c>
      <c r="R66" s="122">
        <f t="shared" si="27"/>
        <v>1.8032642423548135E-3</v>
      </c>
      <c r="S66" s="122">
        <f t="shared" si="27"/>
        <v>2.4678582914259822E-3</v>
      </c>
      <c r="T66" s="122">
        <f t="shared" si="27"/>
        <v>2.7678324484240709E-3</v>
      </c>
      <c r="U66" s="122">
        <f t="shared" si="27"/>
        <v>1.3969533211761359E-3</v>
      </c>
      <c r="V66" s="122">
        <f t="shared" si="27"/>
        <v>4.3338829778013614E-3</v>
      </c>
      <c r="W66" s="122">
        <f t="shared" si="27"/>
        <v>3.2659348397655759E-3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4.0567989212390359E-3</v>
      </c>
      <c r="E67" s="98">
        <v>2.7715272704374929E-3</v>
      </c>
      <c r="F67" s="98">
        <v>5.3404801465985084E-3</v>
      </c>
      <c r="G67" s="98">
        <v>6.9173293509054625E-3</v>
      </c>
      <c r="H67" s="98">
        <v>8.4926365921946176E-3</v>
      </c>
      <c r="I67" s="98">
        <v>1.0317742193993899E-2</v>
      </c>
      <c r="J67" s="98">
        <v>1.0524374703463448E-2</v>
      </c>
      <c r="K67" s="98">
        <v>6.2339635767423443E-3</v>
      </c>
      <c r="L67" s="98">
        <v>9.6038575816752986E-3</v>
      </c>
      <c r="M67" s="98">
        <v>3.806788934806145E-3</v>
      </c>
      <c r="N67" s="98">
        <v>6.9080647473956482E-3</v>
      </c>
      <c r="O67" s="98">
        <v>3.2692706437356602E-3</v>
      </c>
      <c r="P67" s="98">
        <v>4.6019175939857578E-3</v>
      </c>
      <c r="Q67" s="98">
        <v>1.0991692021131273E-3</v>
      </c>
      <c r="R67" s="98">
        <v>1.8032642423548135E-3</v>
      </c>
      <c r="S67" s="98">
        <v>2.4678582914259822E-3</v>
      </c>
      <c r="T67" s="98">
        <v>2.7678324484240709E-3</v>
      </c>
      <c r="U67" s="98">
        <v>1.3969533211761359E-3</v>
      </c>
      <c r="V67" s="98">
        <v>4.3338829778013614E-3</v>
      </c>
      <c r="W67" s="98">
        <v>3.2659348397655759E-3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1.9390030856794387</v>
      </c>
      <c r="D68" s="122">
        <v>2.6245672001766516</v>
      </c>
      <c r="E68" s="122">
        <v>2.795389877743605</v>
      </c>
      <c r="F68" s="122">
        <v>2.6490025304235085</v>
      </c>
      <c r="G68" s="122">
        <v>2.3497577210846003</v>
      </c>
      <c r="H68" s="122">
        <v>2.1680905607905654</v>
      </c>
      <c r="I68" s="122">
        <v>2.204955693128968</v>
      </c>
      <c r="J68" s="122">
        <v>3.0700919263517026</v>
      </c>
      <c r="K68" s="122">
        <v>2.2347877804597349</v>
      </c>
      <c r="L68" s="122">
        <v>3.3026574753963187</v>
      </c>
      <c r="M68" s="122">
        <v>1.5097279697095591</v>
      </c>
      <c r="N68" s="122">
        <v>2.7192957505585036</v>
      </c>
      <c r="O68" s="122">
        <v>2.0730514577732775</v>
      </c>
      <c r="P68" s="122">
        <v>2.0159412681696653</v>
      </c>
      <c r="Q68" s="122">
        <v>1.504289738481404</v>
      </c>
      <c r="R68" s="122">
        <v>1.8995456110215909</v>
      </c>
      <c r="S68" s="122">
        <v>3.0011616933681635</v>
      </c>
      <c r="T68" s="122">
        <v>3.5043536400317254</v>
      </c>
      <c r="U68" s="122">
        <v>2.6206229788696191</v>
      </c>
      <c r="V68" s="122">
        <v>2.173347507340369</v>
      </c>
      <c r="W68" s="122">
        <v>2.3969141660395561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1.8601058105761337</v>
      </c>
      <c r="D69" s="98">
        <v>2.537974763464971</v>
      </c>
      <c r="E69" s="98">
        <v>2.707346191608718</v>
      </c>
      <c r="F69" s="98">
        <v>2.5619978644658055</v>
      </c>
      <c r="G69" s="98">
        <v>2.2522785930761988</v>
      </c>
      <c r="H69" s="98">
        <v>2.0626838958975182</v>
      </c>
      <c r="I69" s="98">
        <v>2.1124149885191694</v>
      </c>
      <c r="J69" s="98">
        <v>3.0188394271203709</v>
      </c>
      <c r="K69" s="98">
        <v>2.1934201838426639</v>
      </c>
      <c r="L69" s="98">
        <v>2.8220246098609421</v>
      </c>
      <c r="M69" s="98">
        <v>1.4311225983470199</v>
      </c>
      <c r="N69" s="98">
        <v>2.6055548814994332</v>
      </c>
      <c r="O69" s="98">
        <v>2.0072648757824636</v>
      </c>
      <c r="P69" s="98">
        <v>1.9055480374376246</v>
      </c>
      <c r="Q69" s="98">
        <v>1.3873156961268509</v>
      </c>
      <c r="R69" s="98">
        <v>1.7750658296394628</v>
      </c>
      <c r="S69" s="98">
        <v>2.8044847389772469</v>
      </c>
      <c r="T69" s="98">
        <v>3.2327340408048628</v>
      </c>
      <c r="U69" s="98">
        <v>2.5325164766394996</v>
      </c>
      <c r="V69" s="98">
        <v>2.1572387848828036</v>
      </c>
      <c r="W69" s="98">
        <v>2.3200975644782686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3.303682253311165E-4</v>
      </c>
      <c r="D70" s="98">
        <v>7.8704115158262865E-4</v>
      </c>
      <c r="E70" s="98">
        <v>1.3892261459543811E-3</v>
      </c>
      <c r="F70" s="98">
        <v>1.6139199329559453E-3</v>
      </c>
      <c r="G70" s="98">
        <v>3.5304394701364916E-3</v>
      </c>
      <c r="H70" s="98">
        <v>3.0740748316992472E-3</v>
      </c>
      <c r="I70" s="98">
        <v>1.4876927930329419E-2</v>
      </c>
      <c r="J70" s="98">
        <v>4.0382391755782357E-2</v>
      </c>
      <c r="K70" s="98">
        <v>4.1215051274121652E-2</v>
      </c>
      <c r="L70" s="98">
        <v>5.6176440009900831E-2</v>
      </c>
      <c r="M70" s="98">
        <v>2.8431883088505584E-3</v>
      </c>
      <c r="N70" s="98">
        <v>2.8955114633563196E-2</v>
      </c>
      <c r="O70" s="98">
        <v>1.6997662119038887E-2</v>
      </c>
      <c r="P70" s="98">
        <v>1.1191236752069431E-2</v>
      </c>
      <c r="Q70" s="98">
        <v>1.4767550081215332E-2</v>
      </c>
      <c r="R70" s="98">
        <v>1.1267624680804649E-2</v>
      </c>
      <c r="S70" s="98">
        <v>2.1089874314359932E-2</v>
      </c>
      <c r="T70" s="98">
        <v>2.5816781671463594E-2</v>
      </c>
      <c r="U70" s="98">
        <v>1.5676349544672213E-2</v>
      </c>
      <c r="V70" s="98">
        <v>0</v>
      </c>
      <c r="W70" s="98">
        <v>2.1555771140927132E-2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2.5810881260158504E-4</v>
      </c>
      <c r="D71" s="101">
        <v>6.1176590343214605E-4</v>
      </c>
      <c r="E71" s="101">
        <v>1.0803716517498738E-3</v>
      </c>
      <c r="F71" s="101">
        <v>1.2565870945607099E-3</v>
      </c>
      <c r="G71" s="101">
        <v>2.7428972108838111E-3</v>
      </c>
      <c r="H71" s="101">
        <v>2.4072299934480225E-3</v>
      </c>
      <c r="I71" s="101">
        <v>1.1616302793380509E-2</v>
      </c>
      <c r="J71" s="101">
        <v>3.1300943836463306E-2</v>
      </c>
      <c r="K71" s="101">
        <v>3.1913964716748872E-2</v>
      </c>
      <c r="L71" s="101">
        <v>4.3624892598907034E-2</v>
      </c>
      <c r="M71" s="101">
        <v>2.2162010202598347E-3</v>
      </c>
      <c r="N71" s="101">
        <v>2.2518563883875395E-2</v>
      </c>
      <c r="O71" s="101">
        <v>1.3205737650083744E-2</v>
      </c>
      <c r="P71" s="101">
        <v>8.6854675070942629E-3</v>
      </c>
      <c r="Q71" s="101">
        <v>1.142678840007824E-2</v>
      </c>
      <c r="R71" s="101">
        <v>8.6806759020774584E-3</v>
      </c>
      <c r="S71" s="101">
        <v>1.6225889754954505E-2</v>
      </c>
      <c r="T71" s="101">
        <v>1.9780195315868911E-2</v>
      </c>
      <c r="U71" s="101">
        <v>1.197542448495194E-2</v>
      </c>
      <c r="V71" s="101">
        <v>0</v>
      </c>
      <c r="W71" s="101">
        <v>1.6697368531267461E-2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7.2259412729531447E-5</v>
      </c>
      <c r="D72" s="104">
        <v>1.7527524815048263E-4</v>
      </c>
      <c r="E72" s="104">
        <v>3.0885449420450735E-4</v>
      </c>
      <c r="F72" s="104">
        <v>3.5733283839523521E-4</v>
      </c>
      <c r="G72" s="104">
        <v>7.8754225925268065E-4</v>
      </c>
      <c r="H72" s="104">
        <v>6.6684483825122461E-4</v>
      </c>
      <c r="I72" s="104">
        <v>3.2606251369489102E-3</v>
      </c>
      <c r="J72" s="104">
        <v>9.0814479193190509E-3</v>
      </c>
      <c r="K72" s="104">
        <v>9.30108655737278E-3</v>
      </c>
      <c r="L72" s="104">
        <v>1.2551547410993796E-2</v>
      </c>
      <c r="M72" s="104">
        <v>6.2698728859072377E-4</v>
      </c>
      <c r="N72" s="104">
        <v>6.4365507496878015E-3</v>
      </c>
      <c r="O72" s="104">
        <v>3.791924468955142E-3</v>
      </c>
      <c r="P72" s="104">
        <v>2.5057692449751683E-3</v>
      </c>
      <c r="Q72" s="104">
        <v>3.3407616811370923E-3</v>
      </c>
      <c r="R72" s="104">
        <v>2.5869487787271907E-3</v>
      </c>
      <c r="S72" s="104">
        <v>4.8639845594054274E-3</v>
      </c>
      <c r="T72" s="104">
        <v>6.0365863555946831E-3</v>
      </c>
      <c r="U72" s="104">
        <v>3.7009250597202729E-3</v>
      </c>
      <c r="V72" s="104">
        <v>0</v>
      </c>
      <c r="W72" s="104">
        <v>4.8584026096596704E-3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7.7741620743570911E-2</v>
      </c>
      <c r="D73" s="101">
        <v>8.2763546485081982E-2</v>
      </c>
      <c r="E73" s="101">
        <v>8.3461504469595077E-2</v>
      </c>
      <c r="F73" s="101">
        <v>8.2129867971869205E-2</v>
      </c>
      <c r="G73" s="101">
        <v>8.5738718897086771E-2</v>
      </c>
      <c r="H73" s="101">
        <v>9.4979545812148958E-2</v>
      </c>
      <c r="I73" s="101">
        <v>4.3068882193005878E-2</v>
      </c>
      <c r="J73" s="101">
        <v>0</v>
      </c>
      <c r="K73" s="101">
        <v>0</v>
      </c>
      <c r="L73" s="101">
        <v>0</v>
      </c>
      <c r="M73" s="101">
        <v>3.8752385922920997E-2</v>
      </c>
      <c r="N73" s="101">
        <v>5.5713382429654096E-2</v>
      </c>
      <c r="O73" s="101">
        <v>1.7756127554798565E-2</v>
      </c>
      <c r="P73" s="101">
        <v>1.9744150634286653E-2</v>
      </c>
      <c r="Q73" s="101">
        <v>4.78207659142164E-4</v>
      </c>
      <c r="R73" s="101">
        <v>9.7969795094655903E-3</v>
      </c>
      <c r="S73" s="101">
        <v>3.7042954934691577E-2</v>
      </c>
      <c r="T73" s="101">
        <v>6.8123134669312913E-2</v>
      </c>
      <c r="U73" s="101">
        <v>3.5183978257853625E-2</v>
      </c>
      <c r="V73" s="101">
        <v>6.8794691832721874E-3</v>
      </c>
      <c r="W73" s="101">
        <v>1.5010677848470566E-2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8.2528613440317831E-4</v>
      </c>
      <c r="D74" s="104">
        <v>3.0418490750163301E-3</v>
      </c>
      <c r="E74" s="104">
        <v>3.1929555193374354E-3</v>
      </c>
      <c r="F74" s="104">
        <v>3.2608780528780015E-3</v>
      </c>
      <c r="G74" s="104">
        <v>8.2099696411785383E-3</v>
      </c>
      <c r="H74" s="104">
        <v>7.3530442491992632E-3</v>
      </c>
      <c r="I74" s="104">
        <v>3.4594894486463072E-2</v>
      </c>
      <c r="J74" s="104">
        <v>1.0870107475549364E-2</v>
      </c>
      <c r="K74" s="104">
        <v>1.5254534294948321E-4</v>
      </c>
      <c r="L74" s="104">
        <v>0.42445642552547569</v>
      </c>
      <c r="M74" s="104">
        <v>3.7009797130767498E-2</v>
      </c>
      <c r="N74" s="104">
        <v>2.9072371995852844E-2</v>
      </c>
      <c r="O74" s="104">
        <v>3.1032792316976334E-2</v>
      </c>
      <c r="P74" s="104">
        <v>7.9457843345684662E-2</v>
      </c>
      <c r="Q74" s="104">
        <v>0.10172828461419568</v>
      </c>
      <c r="R74" s="104">
        <v>0.1034151771918579</v>
      </c>
      <c r="S74" s="104">
        <v>0.13854412514186487</v>
      </c>
      <c r="T74" s="104">
        <v>0.17767968288608627</v>
      </c>
      <c r="U74" s="104">
        <v>3.7246174427593183E-2</v>
      </c>
      <c r="V74" s="104">
        <v>9.2292532742928139E-3</v>
      </c>
      <c r="W74" s="104">
        <v>4.0250152571889762E-2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6.4477518974398419E-4</v>
      </c>
      <c r="D75" s="98">
        <v>2.3644410989095881E-3</v>
      </c>
      <c r="E75" s="98">
        <v>2.4830779375294054E-3</v>
      </c>
      <c r="F75" s="98">
        <v>2.5388391733838513E-3</v>
      </c>
      <c r="G75" s="98">
        <v>6.3785509660394934E-3</v>
      </c>
      <c r="H75" s="98">
        <v>5.7580414447743816E-3</v>
      </c>
      <c r="I75" s="98">
        <v>2.7014166817768959E-2</v>
      </c>
      <c r="J75" s="98">
        <v>8.4247021715713761E-3</v>
      </c>
      <c r="K75" s="98">
        <v>1.181125613227137E-4</v>
      </c>
      <c r="L75" s="98">
        <v>0.32953160607784004</v>
      </c>
      <c r="M75" s="98">
        <v>2.885807904514651E-2</v>
      </c>
      <c r="N75" s="98">
        <v>2.2604889195171847E-2</v>
      </c>
      <c r="O75" s="98">
        <v>2.4107199999430028E-2</v>
      </c>
      <c r="P75" s="98">
        <v>6.1682541978902855E-2</v>
      </c>
      <c r="Q75" s="98">
        <v>7.872658105503301E-2</v>
      </c>
      <c r="R75" s="98">
        <v>7.9671317129662828E-2</v>
      </c>
      <c r="S75" s="98">
        <v>0.10657421160449129</v>
      </c>
      <c r="T75" s="98">
        <v>0.13612875785157844</v>
      </c>
      <c r="U75" s="98">
        <v>2.8449093717717727E-2</v>
      </c>
      <c r="V75" s="98">
        <v>7.1284442564714303E-3</v>
      </c>
      <c r="W75" s="98">
        <v>3.1183086421308071E-2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1.8051094465919412E-4</v>
      </c>
      <c r="D76" s="98">
        <v>6.7740797610674197E-4</v>
      </c>
      <c r="E76" s="98">
        <v>7.0987758180802985E-4</v>
      </c>
      <c r="F76" s="98">
        <v>7.2203887949415008E-4</v>
      </c>
      <c r="G76" s="98">
        <v>1.8314186751390447E-3</v>
      </c>
      <c r="H76" s="98">
        <v>1.5950028044248821E-3</v>
      </c>
      <c r="I76" s="98">
        <v>7.5807276686941111E-3</v>
      </c>
      <c r="J76" s="98">
        <v>2.4454053039779881E-3</v>
      </c>
      <c r="K76" s="98">
        <v>3.4432781626769498E-5</v>
      </c>
      <c r="L76" s="98">
        <v>9.4924819447635617E-2</v>
      </c>
      <c r="M76" s="98">
        <v>8.1517180856209865E-3</v>
      </c>
      <c r="N76" s="98">
        <v>6.4674828006809973E-3</v>
      </c>
      <c r="O76" s="98">
        <v>6.9255923175463056E-3</v>
      </c>
      <c r="P76" s="98">
        <v>1.7775301366781803E-2</v>
      </c>
      <c r="Q76" s="98">
        <v>2.3001703559162676E-2</v>
      </c>
      <c r="R76" s="98">
        <v>2.3743860062195071E-2</v>
      </c>
      <c r="S76" s="98">
        <v>3.1969913537373593E-2</v>
      </c>
      <c r="T76" s="98">
        <v>4.1550925034507837E-2</v>
      </c>
      <c r="U76" s="98">
        <v>8.7970807098754576E-3</v>
      </c>
      <c r="V76" s="98">
        <v>2.1008090178213832E-3</v>
      </c>
      <c r="W76" s="98">
        <v>9.0670661505816898E-3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0.35155174220033497</v>
      </c>
      <c r="D77" s="122">
        <v>0.48445200545278544</v>
      </c>
      <c r="E77" s="122">
        <v>0.53702071202642365</v>
      </c>
      <c r="F77" s="122">
        <v>0.49315523290239488</v>
      </c>
      <c r="G77" s="122">
        <v>0.45348874866725702</v>
      </c>
      <c r="H77" s="122">
        <v>0.41587460599653714</v>
      </c>
      <c r="I77" s="122">
        <v>0.42907687250917687</v>
      </c>
      <c r="J77" s="122">
        <v>0.54976853283149874</v>
      </c>
      <c r="K77" s="122">
        <v>0.38584077845360171</v>
      </c>
      <c r="L77" s="122">
        <v>0.55608149521976258</v>
      </c>
      <c r="M77" s="122">
        <v>0.27292273286394686</v>
      </c>
      <c r="N77" s="122">
        <v>0.44251973420164004</v>
      </c>
      <c r="O77" s="122">
        <v>0.33299594020068074</v>
      </c>
      <c r="P77" s="122">
        <v>0.34420997970143297</v>
      </c>
      <c r="Q77" s="122">
        <v>0.25969117445128398</v>
      </c>
      <c r="R77" s="122">
        <v>0.32106442396632429</v>
      </c>
      <c r="S77" s="122">
        <v>0.49313822773645544</v>
      </c>
      <c r="T77" s="122">
        <v>0.56051275088127483</v>
      </c>
      <c r="U77" s="122">
        <v>0.41650565775102155</v>
      </c>
      <c r="V77" s="122">
        <v>0.35520907511881405</v>
      </c>
      <c r="W77" s="122">
        <v>0.39770921842561135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0.18040470054606872</v>
      </c>
      <c r="D78" s="98">
        <v>0.26771567021764536</v>
      </c>
      <c r="E78" s="98">
        <v>0.30534125746058371</v>
      </c>
      <c r="F78" s="98">
        <v>0.27691370791758918</v>
      </c>
      <c r="G78" s="98">
        <v>0.23978499237702691</v>
      </c>
      <c r="H78" s="98">
        <v>0.22619264104266565</v>
      </c>
      <c r="I78" s="98">
        <v>0.24761788247602343</v>
      </c>
      <c r="J78" s="98">
        <v>0.36533327759619055</v>
      </c>
      <c r="K78" s="98">
        <v>0.28086540240037755</v>
      </c>
      <c r="L78" s="98">
        <v>0.3165859532436528</v>
      </c>
      <c r="M78" s="98">
        <v>0.17015556416990366</v>
      </c>
      <c r="N78" s="98">
        <v>0.20949357276687719</v>
      </c>
      <c r="O78" s="98">
        <v>0.18290453210024407</v>
      </c>
      <c r="P78" s="98">
        <v>0.17149735954236547</v>
      </c>
      <c r="Q78" s="98">
        <v>0.16931308564459641</v>
      </c>
      <c r="R78" s="98">
        <v>0.21262722697192682</v>
      </c>
      <c r="S78" s="98">
        <v>0.31312382558123669</v>
      </c>
      <c r="T78" s="98">
        <v>0.32096747875850989</v>
      </c>
      <c r="U78" s="98">
        <v>0.2349077729783258</v>
      </c>
      <c r="V78" s="98">
        <v>0.19497564230935321</v>
      </c>
      <c r="W78" s="98">
        <v>0.20360752490194356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0.17114704165426625</v>
      </c>
      <c r="D79" s="33">
        <v>0.2167363352351401</v>
      </c>
      <c r="E79" s="33">
        <v>0.23167945456583999</v>
      </c>
      <c r="F79" s="33">
        <v>0.2162415249848057</v>
      </c>
      <c r="G79" s="33">
        <v>0.21370375629023011</v>
      </c>
      <c r="H79" s="33">
        <v>0.18968196495387149</v>
      </c>
      <c r="I79" s="33">
        <v>0.18145899003315344</v>
      </c>
      <c r="J79" s="33">
        <v>0.18443525523530815</v>
      </c>
      <c r="K79" s="33">
        <v>0.10497537605322414</v>
      </c>
      <c r="L79" s="33">
        <v>0.23949554197610975</v>
      </c>
      <c r="M79" s="33">
        <v>0.1027671686940432</v>
      </c>
      <c r="N79" s="33">
        <v>0.23302616143476282</v>
      </c>
      <c r="O79" s="33">
        <v>0.15009140810043667</v>
      </c>
      <c r="P79" s="33">
        <v>0.17271262015906752</v>
      </c>
      <c r="Q79" s="33">
        <v>9.0378088806687601E-2</v>
      </c>
      <c r="R79" s="33">
        <v>0.10843719699439747</v>
      </c>
      <c r="S79" s="33">
        <v>0.18001440215521874</v>
      </c>
      <c r="T79" s="33">
        <v>0.23954527212276497</v>
      </c>
      <c r="U79" s="33">
        <v>0.18159788477269573</v>
      </c>
      <c r="V79" s="33">
        <v>0.16023343280946081</v>
      </c>
      <c r="W79" s="33">
        <v>0.19410169352366777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0.18966521928897262</v>
      </c>
      <c r="D81" s="117">
        <f t="shared" si="28"/>
        <v>0.2056950916097332</v>
      </c>
      <c r="E81" s="117">
        <f t="shared" si="28"/>
        <v>0.17135370282143755</v>
      </c>
      <c r="F81" s="117">
        <f t="shared" si="28"/>
        <v>0.27325219109010646</v>
      </c>
      <c r="G81" s="117">
        <f t="shared" si="28"/>
        <v>0.71761639759877538</v>
      </c>
      <c r="H81" s="117">
        <f t="shared" si="28"/>
        <v>0.80618515825067616</v>
      </c>
      <c r="I81" s="117">
        <f t="shared" si="28"/>
        <v>1.7237424994002859</v>
      </c>
      <c r="J81" s="117">
        <f t="shared" si="28"/>
        <v>0.97739412055575292</v>
      </c>
      <c r="K81" s="117">
        <f t="shared" si="28"/>
        <v>1.5494599715641992</v>
      </c>
      <c r="L81" s="117">
        <f t="shared" si="28"/>
        <v>0.83814816488886956</v>
      </c>
      <c r="M81" s="117">
        <f t="shared" si="28"/>
        <v>0.52650651642551716</v>
      </c>
      <c r="N81" s="117">
        <f t="shared" si="28"/>
        <v>0.94975928296322787</v>
      </c>
      <c r="O81" s="117">
        <f t="shared" si="28"/>
        <v>0.77682789566166188</v>
      </c>
      <c r="P81" s="117">
        <f t="shared" si="28"/>
        <v>1.0250845993450475</v>
      </c>
      <c r="Q81" s="117">
        <f t="shared" si="28"/>
        <v>0.92463171950164857</v>
      </c>
      <c r="R81" s="117">
        <f t="shared" ref="R81:V81" si="29">R82+R85+R87+R100</f>
        <v>0.30949340140585407</v>
      </c>
      <c r="S81" s="117">
        <f t="shared" si="29"/>
        <v>0</v>
      </c>
      <c r="T81" s="117">
        <f t="shared" si="29"/>
        <v>0</v>
      </c>
      <c r="U81" s="117">
        <f t="shared" si="29"/>
        <v>0</v>
      </c>
      <c r="V81" s="117">
        <f t="shared" si="29"/>
        <v>0</v>
      </c>
      <c r="W81" s="117">
        <f t="shared" ref="W81" si="30">W82+W85+W87+W100</f>
        <v>0.439240197868906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0.15464256121150513</v>
      </c>
      <c r="D82" s="122">
        <f t="shared" si="31"/>
        <v>0.16852963911138755</v>
      </c>
      <c r="E82" s="122">
        <f t="shared" si="31"/>
        <v>0.14179722466295627</v>
      </c>
      <c r="F82" s="122">
        <f t="shared" si="31"/>
        <v>0.22600222663493877</v>
      </c>
      <c r="G82" s="122">
        <f t="shared" si="31"/>
        <v>0.60111886857469754</v>
      </c>
      <c r="H82" s="122">
        <f t="shared" si="31"/>
        <v>0.67468787434065403</v>
      </c>
      <c r="I82" s="122">
        <f t="shared" si="31"/>
        <v>1.4452332351920172</v>
      </c>
      <c r="J82" s="122">
        <f t="shared" si="31"/>
        <v>0.81246470449429509</v>
      </c>
      <c r="K82" s="122">
        <f t="shared" si="31"/>
        <v>1.2826292234035739</v>
      </c>
      <c r="L82" s="122">
        <f t="shared" si="31"/>
        <v>0.69571262040411774</v>
      </c>
      <c r="M82" s="122">
        <f t="shared" si="31"/>
        <v>0.41461856331980657</v>
      </c>
      <c r="N82" s="122">
        <f t="shared" si="31"/>
        <v>0.74619697262058216</v>
      </c>
      <c r="O82" s="122">
        <f t="shared" si="31"/>
        <v>0.60458259810262971</v>
      </c>
      <c r="P82" s="122">
        <f t="shared" si="31"/>
        <v>0.76534423059142942</v>
      </c>
      <c r="Q82" s="122">
        <f t="shared" si="31"/>
        <v>0.70706727529738578</v>
      </c>
      <c r="R82" s="122">
        <f t="shared" ref="R82:V82" si="32">SUM(R83:R84)</f>
        <v>0.23444950250061319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0.28857503834909981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0.15318878272809294</v>
      </c>
      <c r="D83" s="98">
        <v>0.16697767520424908</v>
      </c>
      <c r="E83" s="98">
        <v>0.14052616266923879</v>
      </c>
      <c r="F83" s="98">
        <v>0.22401309333987909</v>
      </c>
      <c r="G83" s="98">
        <v>0.59592521866476333</v>
      </c>
      <c r="H83" s="98">
        <v>0.66896164193097007</v>
      </c>
      <c r="I83" s="98">
        <v>1.4331092734967985</v>
      </c>
      <c r="J83" s="98">
        <v>0.80565501313715626</v>
      </c>
      <c r="K83" s="98">
        <v>1.2719343355218262</v>
      </c>
      <c r="L83" s="98">
        <v>0.68997351689591868</v>
      </c>
      <c r="M83" s="98">
        <v>0.41127296791375095</v>
      </c>
      <c r="N83" s="98">
        <v>0.7402054912882946</v>
      </c>
      <c r="O83" s="98">
        <v>0.59982303979350804</v>
      </c>
      <c r="P83" s="98">
        <v>0.75942933655233402</v>
      </c>
      <c r="Q83" s="98">
        <v>0.70158685629366169</v>
      </c>
      <c r="R83" s="98">
        <v>0.23265567751518998</v>
      </c>
      <c r="S83" s="98">
        <v>0</v>
      </c>
      <c r="T83" s="98">
        <v>0</v>
      </c>
      <c r="U83" s="98">
        <v>0</v>
      </c>
      <c r="V83" s="98">
        <v>0</v>
      </c>
      <c r="W83" s="98">
        <v>0.28640883911150783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1.4537784834121759E-3</v>
      </c>
      <c r="D84" s="98">
        <v>1.5519639071384728E-3</v>
      </c>
      <c r="E84" s="98">
        <v>1.2710619937174748E-3</v>
      </c>
      <c r="F84" s="98">
        <v>1.9891332950596873E-3</v>
      </c>
      <c r="G84" s="98">
        <v>5.1936499099342094E-3</v>
      </c>
      <c r="H84" s="98">
        <v>5.7262324096839078E-3</v>
      </c>
      <c r="I84" s="98">
        <v>1.2123961695218611E-2</v>
      </c>
      <c r="J84" s="98">
        <v>6.8096913571388641E-3</v>
      </c>
      <c r="K84" s="98">
        <v>1.0694887881747578E-2</v>
      </c>
      <c r="L84" s="98">
        <v>5.7391035081990477E-3</v>
      </c>
      <c r="M84" s="98">
        <v>3.3455954060556152E-3</v>
      </c>
      <c r="N84" s="98">
        <v>5.991481332287588E-3</v>
      </c>
      <c r="O84" s="98">
        <v>4.7595583091216698E-3</v>
      </c>
      <c r="P84" s="98">
        <v>5.9148940390954382E-3</v>
      </c>
      <c r="Q84" s="98">
        <v>5.4804190037241107E-3</v>
      </c>
      <c r="R84" s="98">
        <v>1.7938249854232175E-3</v>
      </c>
      <c r="S84" s="98">
        <v>0</v>
      </c>
      <c r="T84" s="98">
        <v>0</v>
      </c>
      <c r="U84" s="98">
        <v>0</v>
      </c>
      <c r="V84" s="98">
        <v>0</v>
      </c>
      <c r="W84" s="98">
        <v>2.1661992375919862E-3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5.4090652283187159E-5</v>
      </c>
      <c r="E85" s="122">
        <f t="shared" si="34"/>
        <v>2.744086406373755E-5</v>
      </c>
      <c r="F85" s="122">
        <f t="shared" si="34"/>
        <v>8.1742043060181266E-5</v>
      </c>
      <c r="G85" s="122">
        <f t="shared" si="34"/>
        <v>3.0294873069658959E-4</v>
      </c>
      <c r="H85" s="122">
        <f t="shared" si="34"/>
        <v>4.6874942229645623E-4</v>
      </c>
      <c r="I85" s="122">
        <f t="shared" si="34"/>
        <v>9.7747031311521152E-4</v>
      </c>
      <c r="J85" s="122">
        <f t="shared" si="34"/>
        <v>5.1141462753402948E-4</v>
      </c>
      <c r="K85" s="122">
        <f t="shared" si="34"/>
        <v>5.8113219783191344E-4</v>
      </c>
      <c r="L85" s="122">
        <f t="shared" si="34"/>
        <v>3.6293647837726419E-4</v>
      </c>
      <c r="M85" s="122">
        <f t="shared" si="34"/>
        <v>2.4472214580896641E-4</v>
      </c>
      <c r="N85" s="122">
        <f t="shared" si="34"/>
        <v>4.1686597613594431E-4</v>
      </c>
      <c r="O85" s="122">
        <f t="shared" si="34"/>
        <v>2.2164546737190913E-4</v>
      </c>
      <c r="P85" s="122">
        <f t="shared" si="34"/>
        <v>5.3788647202430929E-4</v>
      </c>
      <c r="Q85" s="122">
        <f t="shared" si="34"/>
        <v>1.446275265938326E-4</v>
      </c>
      <c r="R85" s="122">
        <f t="shared" si="34"/>
        <v>5.72464838842798E-5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1.7189130735608297E-4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5.4090652283187159E-5</v>
      </c>
      <c r="E86" s="98">
        <v>2.744086406373755E-5</v>
      </c>
      <c r="F86" s="98">
        <v>8.1742043060181266E-5</v>
      </c>
      <c r="G86" s="98">
        <v>3.0294873069658959E-4</v>
      </c>
      <c r="H86" s="98">
        <v>4.6874942229645623E-4</v>
      </c>
      <c r="I86" s="98">
        <v>9.7747031311521152E-4</v>
      </c>
      <c r="J86" s="98">
        <v>5.1141462753402948E-4</v>
      </c>
      <c r="K86" s="98">
        <v>5.8113219783191344E-4</v>
      </c>
      <c r="L86" s="98">
        <v>3.6293647837726419E-4</v>
      </c>
      <c r="M86" s="98">
        <v>2.4472214580896641E-4</v>
      </c>
      <c r="N86" s="98">
        <v>4.1686597613594431E-4</v>
      </c>
      <c r="O86" s="98">
        <v>2.2164546737190913E-4</v>
      </c>
      <c r="P86" s="98">
        <v>5.3788647202430929E-4</v>
      </c>
      <c r="Q86" s="98">
        <v>1.446275265938326E-4</v>
      </c>
      <c r="R86" s="98">
        <v>5.72464838842798E-5</v>
      </c>
      <c r="S86" s="98">
        <v>0</v>
      </c>
      <c r="T86" s="98">
        <v>0</v>
      </c>
      <c r="U86" s="98">
        <v>0</v>
      </c>
      <c r="V86" s="98">
        <v>0</v>
      </c>
      <c r="W86" s="98">
        <v>1.7189130735608297E-4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2.9594177110173387E-2</v>
      </c>
      <c r="D87" s="122">
        <v>3.1393891427511755E-2</v>
      </c>
      <c r="E87" s="122">
        <v>2.4712227614153728E-2</v>
      </c>
      <c r="F87" s="122">
        <v>3.9503456027882564E-2</v>
      </c>
      <c r="G87" s="122">
        <v>9.6605363406409392E-2</v>
      </c>
      <c r="H87" s="122">
        <v>0.10872489970043091</v>
      </c>
      <c r="I87" s="122">
        <v>0.23619732109073352</v>
      </c>
      <c r="J87" s="122">
        <v>0.13717337423059542</v>
      </c>
      <c r="K87" s="122">
        <v>0.22899484807216963</v>
      </c>
      <c r="L87" s="122">
        <v>0.12112745315502201</v>
      </c>
      <c r="M87" s="122">
        <v>9.4690209071383882E-2</v>
      </c>
      <c r="N87" s="122">
        <v>0.17478930352859823</v>
      </c>
      <c r="O87" s="122">
        <v>0.14795305752869015</v>
      </c>
      <c r="P87" s="122">
        <v>0.22061957392447196</v>
      </c>
      <c r="Q87" s="122">
        <v>0.18661081981819572</v>
      </c>
      <c r="R87" s="122">
        <v>6.4467785875460773E-2</v>
      </c>
      <c r="S87" s="122">
        <v>0</v>
      </c>
      <c r="T87" s="122">
        <v>0</v>
      </c>
      <c r="U87" s="122">
        <v>0</v>
      </c>
      <c r="V87" s="122">
        <v>0</v>
      </c>
      <c r="W87" s="122">
        <v>0.12929386794149778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1.2436546119201119E-2</v>
      </c>
      <c r="D88" s="98">
        <v>1.2346414694539129E-2</v>
      </c>
      <c r="E88" s="98">
        <v>7.6576985237529812E-3</v>
      </c>
      <c r="F88" s="98">
        <v>2.0278002317774605E-2</v>
      </c>
      <c r="G88" s="98">
        <v>6.358114766755428E-2</v>
      </c>
      <c r="H88" s="98">
        <v>7.2853054369221362E-2</v>
      </c>
      <c r="I88" s="98">
        <v>0.186362093345881</v>
      </c>
      <c r="J88" s="98">
        <v>0.10379586599727653</v>
      </c>
      <c r="K88" s="98">
        <v>0.18422278226022068</v>
      </c>
      <c r="L88" s="98">
        <v>9.6136960152689729E-2</v>
      </c>
      <c r="M88" s="98">
        <v>7.7102175486621446E-2</v>
      </c>
      <c r="N88" s="98">
        <v>0.11869867221424633</v>
      </c>
      <c r="O88" s="98">
        <v>9.5881301782807613E-2</v>
      </c>
      <c r="P88" s="98">
        <v>0.12318485975127691</v>
      </c>
      <c r="Q88" s="98">
        <v>0.11468135332354376</v>
      </c>
      <c r="R88" s="98">
        <v>3.1355808353324049E-2</v>
      </c>
      <c r="S88" s="98">
        <v>0</v>
      </c>
      <c r="T88" s="98">
        <v>0</v>
      </c>
      <c r="U88" s="98">
        <v>0</v>
      </c>
      <c r="V88" s="98">
        <v>0</v>
      </c>
      <c r="W88" s="98">
        <v>5.2909088043735911E-2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1.3111640870587017E-4</v>
      </c>
      <c r="I89" s="98">
        <v>8.2716879654280012E-4</v>
      </c>
      <c r="J89" s="98">
        <v>6.6367183742196544E-4</v>
      </c>
      <c r="K89" s="98">
        <v>2.5502271857645946E-3</v>
      </c>
      <c r="L89" s="98">
        <v>1.2240268940110566E-3</v>
      </c>
      <c r="M89" s="98">
        <v>5.9473596951776261E-4</v>
      </c>
      <c r="N89" s="98">
        <v>1.5446206758438434E-3</v>
      </c>
      <c r="O89" s="98">
        <v>6.4266918540422519E-4</v>
      </c>
      <c r="P89" s="98">
        <v>9.0052931466184677E-4</v>
      </c>
      <c r="Q89" s="98">
        <v>2.7365683551516863E-3</v>
      </c>
      <c r="R89" s="98">
        <v>3.4865719600404453E-4</v>
      </c>
      <c r="S89" s="98">
        <v>0</v>
      </c>
      <c r="T89" s="98">
        <v>0</v>
      </c>
      <c r="U89" s="98">
        <v>0</v>
      </c>
      <c r="V89" s="98">
        <v>0</v>
      </c>
      <c r="W89" s="98">
        <v>3.6495509000143694E-4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1.0265108747164971E-4</v>
      </c>
      <c r="I90" s="101">
        <v>6.4604329722655436E-4</v>
      </c>
      <c r="J90" s="101">
        <v>5.1417725487550167E-4</v>
      </c>
      <c r="K90" s="101">
        <v>1.97492133246214E-3</v>
      </c>
      <c r="L90" s="101">
        <v>9.5018134649904585E-4</v>
      </c>
      <c r="M90" s="101">
        <v>4.6351860114311175E-4</v>
      </c>
      <c r="N90" s="101">
        <v>1.2012947810843447E-3</v>
      </c>
      <c r="O90" s="101">
        <v>4.9920925927907978E-4</v>
      </c>
      <c r="P90" s="101">
        <v>6.9877034424822794E-4</v>
      </c>
      <c r="Q90" s="101">
        <v>2.118022770448915E-3</v>
      </c>
      <c r="R90" s="101">
        <v>2.6865693872131703E-4</v>
      </c>
      <c r="S90" s="101">
        <v>0</v>
      </c>
      <c r="T90" s="101">
        <v>0</v>
      </c>
      <c r="U90" s="101">
        <v>0</v>
      </c>
      <c r="V90" s="101">
        <v>0</v>
      </c>
      <c r="W90" s="101">
        <v>2.8271832423136555E-4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2.846532123422046E-5</v>
      </c>
      <c r="I91" s="104">
        <v>1.8112549931624574E-4</v>
      </c>
      <c r="J91" s="104">
        <v>1.494945825464638E-4</v>
      </c>
      <c r="K91" s="104">
        <v>5.7530585330245454E-4</v>
      </c>
      <c r="L91" s="104">
        <v>2.7384554751201066E-4</v>
      </c>
      <c r="M91" s="104">
        <v>1.3121736837465089E-4</v>
      </c>
      <c r="N91" s="104">
        <v>3.4332589475949865E-4</v>
      </c>
      <c r="O91" s="104">
        <v>1.4345992612514535E-4</v>
      </c>
      <c r="P91" s="104">
        <v>2.0175897041361883E-4</v>
      </c>
      <c r="Q91" s="104">
        <v>6.1854558470277119E-4</v>
      </c>
      <c r="R91" s="104">
        <v>8.0000257282727478E-5</v>
      </c>
      <c r="S91" s="104">
        <v>0</v>
      </c>
      <c r="T91" s="104">
        <v>0</v>
      </c>
      <c r="U91" s="104">
        <v>0</v>
      </c>
      <c r="V91" s="104">
        <v>0</v>
      </c>
      <c r="W91" s="104">
        <v>8.2236765770071408E-5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1.3122043996771173E-3</v>
      </c>
      <c r="D92" s="101">
        <v>1.5982433903204557E-3</v>
      </c>
      <c r="E92" s="101">
        <v>1.3959118544953613E-3</v>
      </c>
      <c r="F92" s="101">
        <v>1.3710347522974536E-3</v>
      </c>
      <c r="G92" s="101">
        <v>2.3919716105019282E-3</v>
      </c>
      <c r="H92" s="101">
        <v>2.3650238550765837E-3</v>
      </c>
      <c r="I92" s="101">
        <v>3.4355871784373781E-3</v>
      </c>
      <c r="J92" s="101">
        <v>1.9407152327219667E-3</v>
      </c>
      <c r="K92" s="101">
        <v>2.5643036241125004E-3</v>
      </c>
      <c r="L92" s="101">
        <v>1.9755238371196885E-3</v>
      </c>
      <c r="M92" s="101">
        <v>1.1361250269843691E-3</v>
      </c>
      <c r="N92" s="101">
        <v>3.190068675422163E-3</v>
      </c>
      <c r="O92" s="101">
        <v>4.2398042230969279E-3</v>
      </c>
      <c r="P92" s="101">
        <v>8.0007865248111817E-3</v>
      </c>
      <c r="Q92" s="101">
        <v>7.0079889106657916E-3</v>
      </c>
      <c r="R92" s="101">
        <v>4.9912437509179799E-3</v>
      </c>
      <c r="S92" s="101">
        <v>0</v>
      </c>
      <c r="T92" s="101">
        <v>0</v>
      </c>
      <c r="U92" s="101">
        <v>0</v>
      </c>
      <c r="V92" s="101">
        <v>0</v>
      </c>
      <c r="W92" s="101">
        <v>5.0458611497054863E-3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1.5680369364414515E-2</v>
      </c>
      <c r="D96" s="101">
        <v>1.6808844063701367E-2</v>
      </c>
      <c r="E96" s="101">
        <v>1.5050435232222065E-2</v>
      </c>
      <c r="F96" s="101">
        <v>1.7233299328690888E-2</v>
      </c>
      <c r="G96" s="101">
        <v>2.799332531511722E-2</v>
      </c>
      <c r="H96" s="101">
        <v>3.1022730907683323E-2</v>
      </c>
      <c r="I96" s="101">
        <v>2.5343253807449041E-2</v>
      </c>
      <c r="J96" s="101">
        <v>0</v>
      </c>
      <c r="K96" s="101">
        <v>4.2670154377917758E-3</v>
      </c>
      <c r="L96" s="101">
        <v>0</v>
      </c>
      <c r="M96" s="101">
        <v>8.1668251325164084E-3</v>
      </c>
      <c r="N96" s="101">
        <v>3.3751005587819446E-2</v>
      </c>
      <c r="O96" s="101">
        <v>1.7116267102373399E-2</v>
      </c>
      <c r="P96" s="101">
        <v>1.7674199358111441E-2</v>
      </c>
      <c r="Q96" s="101">
        <v>3.18805106094776E-4</v>
      </c>
      <c r="R96" s="101">
        <v>2.4492448773663976E-3</v>
      </c>
      <c r="S96" s="101">
        <v>0</v>
      </c>
      <c r="T96" s="101">
        <v>0</v>
      </c>
      <c r="U96" s="101">
        <v>0</v>
      </c>
      <c r="V96" s="101">
        <v>0</v>
      </c>
      <c r="W96" s="101">
        <v>1.9248986888038722E-2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1.6505722688063567E-4</v>
      </c>
      <c r="D97" s="104">
        <v>6.4038927895080635E-4</v>
      </c>
      <c r="E97" s="104">
        <v>6.0818200368332109E-4</v>
      </c>
      <c r="F97" s="104">
        <v>6.2111962911961941E-4</v>
      </c>
      <c r="G97" s="104">
        <v>2.6389188132359587E-3</v>
      </c>
      <c r="H97" s="104">
        <v>2.3529741597437641E-3</v>
      </c>
      <c r="I97" s="104">
        <v>2.0229217962423322E-2</v>
      </c>
      <c r="J97" s="104">
        <v>3.0773121163174957E-2</v>
      </c>
      <c r="K97" s="104">
        <v>3.539051956428009E-2</v>
      </c>
      <c r="L97" s="104">
        <v>2.1790942271201531E-2</v>
      </c>
      <c r="M97" s="104">
        <v>7.690347455743895E-3</v>
      </c>
      <c r="N97" s="104">
        <v>1.7604936375266445E-2</v>
      </c>
      <c r="O97" s="104">
        <v>3.0073015235007997E-2</v>
      </c>
      <c r="P97" s="104">
        <v>7.0859198975610563E-2</v>
      </c>
      <c r="Q97" s="104">
        <v>6.1866104122739699E-2</v>
      </c>
      <c r="R97" s="104">
        <v>2.53228316978483E-2</v>
      </c>
      <c r="S97" s="104">
        <v>0</v>
      </c>
      <c r="T97" s="104">
        <v>0</v>
      </c>
      <c r="U97" s="104">
        <v>0</v>
      </c>
      <c r="V97" s="104">
        <v>0</v>
      </c>
      <c r="W97" s="104">
        <v>5.1724976770016216E-2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1.2895503794879684E-4</v>
      </c>
      <c r="D98" s="98">
        <v>4.9777707345465016E-4</v>
      </c>
      <c r="E98" s="98">
        <v>4.7296722619607736E-4</v>
      </c>
      <c r="F98" s="98">
        <v>4.8358841397787647E-4</v>
      </c>
      <c r="G98" s="98">
        <v>2.0502485247984085E-3</v>
      </c>
      <c r="H98" s="98">
        <v>1.842573262327802E-3</v>
      </c>
      <c r="I98" s="98">
        <v>1.579641957988185E-2</v>
      </c>
      <c r="J98" s="98">
        <v>2.3850213189941499E-2</v>
      </c>
      <c r="K98" s="98">
        <v>2.740211422686957E-2</v>
      </c>
      <c r="L98" s="98">
        <v>1.6917647543416792E-2</v>
      </c>
      <c r="M98" s="98">
        <v>5.9964839574330403E-3</v>
      </c>
      <c r="N98" s="98">
        <v>1.3688516234854065E-2</v>
      </c>
      <c r="O98" s="98">
        <v>2.3361616494293018E-2</v>
      </c>
      <c r="P98" s="98">
        <v>5.5007477315855251E-2</v>
      </c>
      <c r="Q98" s="98">
        <v>4.7877607287386846E-2</v>
      </c>
      <c r="R98" s="98">
        <v>1.9508774336647296E-2</v>
      </c>
      <c r="S98" s="98">
        <v>0</v>
      </c>
      <c r="T98" s="98">
        <v>0</v>
      </c>
      <c r="U98" s="98">
        <v>0</v>
      </c>
      <c r="V98" s="98">
        <v>0</v>
      </c>
      <c r="W98" s="98">
        <v>4.0073001409838875E-2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3.610218893183883E-5</v>
      </c>
      <c r="D99" s="98">
        <v>1.4261220549615622E-4</v>
      </c>
      <c r="E99" s="98">
        <v>1.3521477748724376E-4</v>
      </c>
      <c r="F99" s="98">
        <v>1.3753121514174292E-4</v>
      </c>
      <c r="G99" s="98">
        <v>5.8867028843755033E-4</v>
      </c>
      <c r="H99" s="98">
        <v>5.1040089741596223E-4</v>
      </c>
      <c r="I99" s="98">
        <v>4.4327983825414715E-3</v>
      </c>
      <c r="J99" s="98">
        <v>6.9229079732334589E-3</v>
      </c>
      <c r="K99" s="98">
        <v>7.9884053374105219E-3</v>
      </c>
      <c r="L99" s="98">
        <v>4.8732947277847398E-3</v>
      </c>
      <c r="M99" s="98">
        <v>1.6938634983108545E-3</v>
      </c>
      <c r="N99" s="98">
        <v>3.9164201404123808E-3</v>
      </c>
      <c r="O99" s="98">
        <v>6.7113987407149793E-3</v>
      </c>
      <c r="P99" s="98">
        <v>1.5851721659755309E-2</v>
      </c>
      <c r="Q99" s="98">
        <v>1.3988496835352849E-2</v>
      </c>
      <c r="R99" s="98">
        <v>5.8140573612010049E-3</v>
      </c>
      <c r="S99" s="98">
        <v>0</v>
      </c>
      <c r="T99" s="98">
        <v>0</v>
      </c>
      <c r="U99" s="98">
        <v>0</v>
      </c>
      <c r="V99" s="98">
        <v>0</v>
      </c>
      <c r="W99" s="98">
        <v>1.165197536017734E-2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5.4284809672940776E-3</v>
      </c>
      <c r="D100" s="122">
        <v>5.7174704185507103E-3</v>
      </c>
      <c r="E100" s="122">
        <v>4.8168096802638227E-3</v>
      </c>
      <c r="F100" s="122">
        <v>7.664766384224901E-3</v>
      </c>
      <c r="G100" s="122">
        <v>1.9589216886971902E-2</v>
      </c>
      <c r="H100" s="122">
        <v>2.2303634787294781E-2</v>
      </c>
      <c r="I100" s="122">
        <v>4.1334472804419944E-2</v>
      </c>
      <c r="J100" s="122">
        <v>2.7244627203328407E-2</v>
      </c>
      <c r="K100" s="122">
        <v>3.7254767890623562E-2</v>
      </c>
      <c r="L100" s="122">
        <v>2.0945154851352524E-2</v>
      </c>
      <c r="M100" s="122">
        <v>1.6953021888517748E-2</v>
      </c>
      <c r="N100" s="122">
        <v>2.8356140837911516E-2</v>
      </c>
      <c r="O100" s="122">
        <v>2.4070594562970088E-2</v>
      </c>
      <c r="P100" s="122">
        <v>3.8582908357121651E-2</v>
      </c>
      <c r="Q100" s="122">
        <v>3.0808996859473255E-2</v>
      </c>
      <c r="R100" s="122">
        <v>1.0518866545895848E-2</v>
      </c>
      <c r="S100" s="122">
        <v>0</v>
      </c>
      <c r="T100" s="122">
        <v>0</v>
      </c>
      <c r="U100" s="122">
        <v>0</v>
      </c>
      <c r="V100" s="122">
        <v>0</v>
      </c>
      <c r="W100" s="122">
        <v>2.1199400270952368E-2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5.9629887167217274E-5</v>
      </c>
      <c r="D102" s="98">
        <v>8.8724697572495508E-5</v>
      </c>
      <c r="E102" s="98">
        <v>5.9106595429606844E-5</v>
      </c>
      <c r="F102" s="98">
        <v>1.1496718288064484E-4</v>
      </c>
      <c r="G102" s="98">
        <v>2.8878412114750782E-4</v>
      </c>
      <c r="H102" s="98">
        <v>3.3576465448308785E-4</v>
      </c>
      <c r="I102" s="98">
        <v>5.3437690876681856E-4</v>
      </c>
      <c r="J102" s="98">
        <v>3.2969461444941258E-4</v>
      </c>
      <c r="K102" s="98">
        <v>4.4978943422117971E-4</v>
      </c>
      <c r="L102" s="98">
        <v>3.4880331671640756E-4</v>
      </c>
      <c r="M102" s="98">
        <v>2.9681673432978663E-4</v>
      </c>
      <c r="N102" s="98">
        <v>4.8572106186381983E-4</v>
      </c>
      <c r="O102" s="98">
        <v>4.0906407071402285E-4</v>
      </c>
      <c r="P102" s="98">
        <v>6.0012982775065581E-4</v>
      </c>
      <c r="Q102" s="98">
        <v>4.9108171837635155E-4</v>
      </c>
      <c r="R102" s="98">
        <v>2.5980314764664688E-4</v>
      </c>
      <c r="S102" s="98">
        <v>0</v>
      </c>
      <c r="T102" s="98">
        <v>0</v>
      </c>
      <c r="U102" s="98">
        <v>0</v>
      </c>
      <c r="V102" s="98">
        <v>0</v>
      </c>
      <c r="W102" s="98">
        <v>3.0650964861312691E-4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5.36885108012686E-3</v>
      </c>
      <c r="D103" s="33">
        <v>5.6287457209782147E-3</v>
      </c>
      <c r="E103" s="33">
        <v>4.7577030848342155E-3</v>
      </c>
      <c r="F103" s="33">
        <v>7.5497992013442558E-3</v>
      </c>
      <c r="G103" s="33">
        <v>1.9300432765824393E-2</v>
      </c>
      <c r="H103" s="33">
        <v>2.1967870132811693E-2</v>
      </c>
      <c r="I103" s="33">
        <v>4.0800095895653123E-2</v>
      </c>
      <c r="J103" s="33">
        <v>2.6914932588878993E-2</v>
      </c>
      <c r="K103" s="33">
        <v>3.6804978456402383E-2</v>
      </c>
      <c r="L103" s="33">
        <v>2.0596351534636115E-2</v>
      </c>
      <c r="M103" s="33">
        <v>1.6656205154187961E-2</v>
      </c>
      <c r="N103" s="33">
        <v>2.7870419776047695E-2</v>
      </c>
      <c r="O103" s="33">
        <v>2.3661530492256066E-2</v>
      </c>
      <c r="P103" s="33">
        <v>3.7982778529370993E-2</v>
      </c>
      <c r="Q103" s="33">
        <v>3.0317915141096902E-2</v>
      </c>
      <c r="R103" s="33">
        <v>1.0259063398249202E-2</v>
      </c>
      <c r="S103" s="33">
        <v>0</v>
      </c>
      <c r="T103" s="33">
        <v>0</v>
      </c>
      <c r="U103" s="33">
        <v>0</v>
      </c>
      <c r="V103" s="33">
        <v>0</v>
      </c>
      <c r="W103" s="33">
        <v>2.089289062233924E-2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0.13135474847565376</v>
      </c>
      <c r="D143" s="117">
        <f t="shared" si="49"/>
        <v>0.34952774270542947</v>
      </c>
      <c r="E143" s="117">
        <f t="shared" si="49"/>
        <v>0.74419589430404509</v>
      </c>
      <c r="F143" s="117">
        <f t="shared" si="49"/>
        <v>0.96916111659738546</v>
      </c>
      <c r="G143" s="117">
        <f t="shared" si="49"/>
        <v>1.5676710237031031</v>
      </c>
      <c r="H143" s="117">
        <f t="shared" si="49"/>
        <v>1.5940709381421063</v>
      </c>
      <c r="I143" s="117">
        <f t="shared" si="49"/>
        <v>2.0388103231319046</v>
      </c>
      <c r="J143" s="117">
        <f t="shared" si="49"/>
        <v>1.7722075352026594</v>
      </c>
      <c r="K143" s="117">
        <f t="shared" si="49"/>
        <v>1.4223464821294525</v>
      </c>
      <c r="L143" s="117">
        <f t="shared" si="49"/>
        <v>0.99041811594904172</v>
      </c>
      <c r="M143" s="117">
        <f t="shared" si="49"/>
        <v>0.84310022275544427</v>
      </c>
      <c r="N143" s="117">
        <f t="shared" si="49"/>
        <v>1.0161702811115636</v>
      </c>
      <c r="O143" s="117">
        <f t="shared" si="49"/>
        <v>0.96835197224600944</v>
      </c>
      <c r="P143" s="117">
        <f t="shared" si="49"/>
        <v>2.1351684625788048</v>
      </c>
      <c r="Q143" s="117">
        <f t="shared" si="49"/>
        <v>1.8409377177657678</v>
      </c>
      <c r="R143" s="117">
        <f t="shared" ref="R143:V143" si="50">R144+R146+R148+R157</f>
        <v>2.0287845459817904</v>
      </c>
      <c r="S143" s="117">
        <f t="shared" si="50"/>
        <v>2.7050874619833585</v>
      </c>
      <c r="T143" s="117">
        <f t="shared" si="50"/>
        <v>3.2789713627661627</v>
      </c>
      <c r="U143" s="117">
        <f t="shared" si="50"/>
        <v>3.7393202572314475</v>
      </c>
      <c r="V143" s="117">
        <f t="shared" si="50"/>
        <v>4.8437264485208171</v>
      </c>
      <c r="W143" s="117">
        <f t="shared" ref="W143" si="51">W144+W146+W148+W157</f>
        <v>3.724937138277626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0.10817291757071636</v>
      </c>
      <c r="D144" s="122">
        <f t="shared" si="52"/>
        <v>0.26156791717677386</v>
      </c>
      <c r="E144" s="122">
        <f t="shared" si="52"/>
        <v>0.6069265882364302</v>
      </c>
      <c r="F144" s="122">
        <f t="shared" si="52"/>
        <v>0.79700354117749961</v>
      </c>
      <c r="G144" s="122">
        <f t="shared" si="52"/>
        <v>1.3090398218982144</v>
      </c>
      <c r="H144" s="122">
        <f t="shared" si="52"/>
        <v>1.3315532637952223</v>
      </c>
      <c r="I144" s="122">
        <f t="shared" si="52"/>
        <v>1.7058802777810917</v>
      </c>
      <c r="J144" s="122">
        <f t="shared" si="52"/>
        <v>1.4868699110502426</v>
      </c>
      <c r="K144" s="122">
        <f t="shared" si="52"/>
        <v>1.1750292758579144</v>
      </c>
      <c r="L144" s="122">
        <f t="shared" si="52"/>
        <v>0.80978690212911397</v>
      </c>
      <c r="M144" s="122">
        <f t="shared" si="52"/>
        <v>0.67253820868498437</v>
      </c>
      <c r="N144" s="122">
        <f t="shared" si="52"/>
        <v>0.79313118000338922</v>
      </c>
      <c r="O144" s="122">
        <f t="shared" si="52"/>
        <v>0.74177852467770722</v>
      </c>
      <c r="P144" s="122">
        <f t="shared" si="52"/>
        <v>1.6067886498271959</v>
      </c>
      <c r="Q144" s="122">
        <f t="shared" si="52"/>
        <v>1.3872175585498738</v>
      </c>
      <c r="R144" s="122">
        <f t="shared" si="52"/>
        <v>1.5094623258907709</v>
      </c>
      <c r="S144" s="122">
        <f t="shared" si="52"/>
        <v>1.9848794257272981</v>
      </c>
      <c r="T144" s="122">
        <f t="shared" si="52"/>
        <v>2.36355524421539</v>
      </c>
      <c r="U144" s="122">
        <f t="shared" si="52"/>
        <v>2.6770258366395363</v>
      </c>
      <c r="V144" s="122">
        <f t="shared" si="52"/>
        <v>3.3962613043910483</v>
      </c>
      <c r="W144" s="122">
        <f t="shared" si="52"/>
        <v>2.5656559702374362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0.10817291757071636</v>
      </c>
      <c r="D145" s="98">
        <v>0.26156791717677386</v>
      </c>
      <c r="E145" s="98">
        <v>0.6069265882364302</v>
      </c>
      <c r="F145" s="98">
        <v>0.79700354117749961</v>
      </c>
      <c r="G145" s="98">
        <v>1.3090398218982144</v>
      </c>
      <c r="H145" s="98">
        <v>1.3315532637952223</v>
      </c>
      <c r="I145" s="98">
        <v>1.7058802777810917</v>
      </c>
      <c r="J145" s="98">
        <v>1.4868699110502426</v>
      </c>
      <c r="K145" s="98">
        <v>1.1750292758579144</v>
      </c>
      <c r="L145" s="98">
        <v>0.80978690212911397</v>
      </c>
      <c r="M145" s="98">
        <v>0.67253820868498437</v>
      </c>
      <c r="N145" s="98">
        <v>0.79313118000338922</v>
      </c>
      <c r="O145" s="98">
        <v>0.74177852467770722</v>
      </c>
      <c r="P145" s="98">
        <v>1.6067886498271959</v>
      </c>
      <c r="Q145" s="98">
        <v>1.3872175585498738</v>
      </c>
      <c r="R145" s="98">
        <v>1.5094623258907709</v>
      </c>
      <c r="S145" s="98">
        <v>1.9848794257272981</v>
      </c>
      <c r="T145" s="98">
        <v>2.36355524421539</v>
      </c>
      <c r="U145" s="98">
        <v>2.6770258366395363</v>
      </c>
      <c r="V145" s="98">
        <v>3.3962613043910483</v>
      </c>
      <c r="W145" s="98">
        <v>2.5656559702374362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5.1386119669027789E-4</v>
      </c>
      <c r="E146" s="122">
        <f t="shared" si="53"/>
        <v>9.0554851410333916E-4</v>
      </c>
      <c r="F146" s="122">
        <f t="shared" si="53"/>
        <v>1.1988832982159916E-3</v>
      </c>
      <c r="G146" s="122">
        <f t="shared" si="53"/>
        <v>2.1206411148761272E-3</v>
      </c>
      <c r="H146" s="122">
        <f t="shared" si="53"/>
        <v>2.7022025520619243E-3</v>
      </c>
      <c r="I146" s="122">
        <f t="shared" si="53"/>
        <v>3.9370332056029361E-3</v>
      </c>
      <c r="J146" s="122">
        <f t="shared" si="53"/>
        <v>3.5529858333943095E-3</v>
      </c>
      <c r="K146" s="122">
        <f t="shared" si="53"/>
        <v>3.2226421879769747E-3</v>
      </c>
      <c r="L146" s="122">
        <f t="shared" si="53"/>
        <v>2.5963917299296588E-3</v>
      </c>
      <c r="M146" s="122">
        <f t="shared" si="53"/>
        <v>2.3928387590210053E-3</v>
      </c>
      <c r="N146" s="122">
        <f t="shared" si="53"/>
        <v>3.6326892206132279E-3</v>
      </c>
      <c r="O146" s="122">
        <f t="shared" si="53"/>
        <v>3.1030365432067279E-3</v>
      </c>
      <c r="P146" s="122">
        <f t="shared" si="53"/>
        <v>9.2337177697506458E-3</v>
      </c>
      <c r="Q146" s="122">
        <f t="shared" si="53"/>
        <v>2.7479230052828191E-3</v>
      </c>
      <c r="R146" s="122">
        <f t="shared" si="53"/>
        <v>4.0358771138417253E-3</v>
      </c>
      <c r="S146" s="122">
        <f t="shared" si="53"/>
        <v>5.045399173582008E-3</v>
      </c>
      <c r="T146" s="122">
        <f t="shared" si="53"/>
        <v>6.273753549761227E-3</v>
      </c>
      <c r="U146" s="122">
        <f t="shared" si="53"/>
        <v>4.9815882585337685E-3</v>
      </c>
      <c r="V146" s="122">
        <f t="shared" si="53"/>
        <v>2.014128274076471E-2</v>
      </c>
      <c r="W146" s="122">
        <f t="shared" si="53"/>
        <v>1.338603556035496E-2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5.1386119669027789E-4</v>
      </c>
      <c r="E147" s="98">
        <v>9.0554851410333916E-4</v>
      </c>
      <c r="F147" s="98">
        <v>1.1988832982159916E-3</v>
      </c>
      <c r="G147" s="98">
        <v>2.1206411148761272E-3</v>
      </c>
      <c r="H147" s="98">
        <v>2.7022025520619243E-3</v>
      </c>
      <c r="I147" s="98">
        <v>3.9370332056029361E-3</v>
      </c>
      <c r="J147" s="98">
        <v>3.5529858333943095E-3</v>
      </c>
      <c r="K147" s="98">
        <v>3.2226421879769747E-3</v>
      </c>
      <c r="L147" s="98">
        <v>2.5963917299296588E-3</v>
      </c>
      <c r="M147" s="98">
        <v>2.3928387590210053E-3</v>
      </c>
      <c r="N147" s="98">
        <v>3.6326892206132279E-3</v>
      </c>
      <c r="O147" s="98">
        <v>3.1030365432067279E-3</v>
      </c>
      <c r="P147" s="98">
        <v>9.2337177697506458E-3</v>
      </c>
      <c r="Q147" s="98">
        <v>2.7479230052828191E-3</v>
      </c>
      <c r="R147" s="98">
        <v>4.0358771138417253E-3</v>
      </c>
      <c r="S147" s="98">
        <v>5.045399173582008E-3</v>
      </c>
      <c r="T147" s="98">
        <v>6.273753549761227E-3</v>
      </c>
      <c r="U147" s="98">
        <v>4.9815882585337685E-3</v>
      </c>
      <c r="V147" s="98">
        <v>2.014128274076471E-2</v>
      </c>
      <c r="W147" s="98">
        <v>1.338603556035496E-2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1.963244781568773E-2</v>
      </c>
      <c r="D148" s="122">
        <v>7.3789150183951449E-2</v>
      </c>
      <c r="E148" s="122">
        <v>0.11420051860975131</v>
      </c>
      <c r="F148" s="122">
        <v>0.14373542499393263</v>
      </c>
      <c r="G148" s="122">
        <v>0.21473366425998303</v>
      </c>
      <c r="H148" s="122">
        <v>0.21841427549534026</v>
      </c>
      <c r="I148" s="122">
        <v>0.27599357735966912</v>
      </c>
      <c r="J148" s="122">
        <v>0.23923182812654123</v>
      </c>
      <c r="K148" s="122">
        <v>0.2072992541414963</v>
      </c>
      <c r="L148" s="122">
        <v>0.15207877341209222</v>
      </c>
      <c r="M148" s="122">
        <v>0.14396596462079686</v>
      </c>
      <c r="N148" s="122">
        <v>0.18761476383120057</v>
      </c>
      <c r="O148" s="122">
        <v>0.19221201228744023</v>
      </c>
      <c r="P148" s="122">
        <v>0.4440244731165009</v>
      </c>
      <c r="Q148" s="122">
        <v>0.38426700213742904</v>
      </c>
      <c r="R148" s="122">
        <v>0.44129189483254472</v>
      </c>
      <c r="S148" s="122">
        <v>0.61441880068536492</v>
      </c>
      <c r="T148" s="122">
        <v>0.7835645274100157</v>
      </c>
      <c r="U148" s="122">
        <v>0.91062776367415044</v>
      </c>
      <c r="V148" s="122">
        <v>1.2300109310025253</v>
      </c>
      <c r="W148" s="122">
        <v>0.98242277554023749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1.4762299496367569E-3</v>
      </c>
      <c r="D149" s="98">
        <v>6.0733248832177331E-3</v>
      </c>
      <c r="E149" s="98">
        <v>9.1509777128029237E-3</v>
      </c>
      <c r="F149" s="98">
        <v>9.7495804607818908E-3</v>
      </c>
      <c r="G149" s="98">
        <v>1.5697313693918902E-2</v>
      </c>
      <c r="H149" s="98">
        <v>1.41901431304595E-2</v>
      </c>
      <c r="I149" s="98">
        <v>1.8821042803613467E-2</v>
      </c>
      <c r="J149" s="98">
        <v>1.4331435564716064E-2</v>
      </c>
      <c r="K149" s="98">
        <v>1.2368993951601471E-2</v>
      </c>
      <c r="L149" s="98">
        <v>1.230903313897652E-2</v>
      </c>
      <c r="M149" s="98">
        <v>9.90051809229236E-3</v>
      </c>
      <c r="N149" s="98">
        <v>1.0937378315733132E-2</v>
      </c>
      <c r="O149" s="98">
        <v>1.5602479540996691E-2</v>
      </c>
      <c r="P149" s="98">
        <v>3.6552612946686387E-2</v>
      </c>
      <c r="Q149" s="98">
        <v>3.8615449099587015E-2</v>
      </c>
      <c r="R149" s="98">
        <v>6.7123622857172827E-2</v>
      </c>
      <c r="S149" s="98">
        <v>7.5226339568234102E-2</v>
      </c>
      <c r="T149" s="98">
        <v>8.6089279515386433E-2</v>
      </c>
      <c r="U149" s="98">
        <v>6.9101162617304743E-2</v>
      </c>
      <c r="V149" s="98">
        <v>0.10181312555329981</v>
      </c>
      <c r="W149" s="98">
        <v>6.5427999574514492E-2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1.4949264367220423E-4</v>
      </c>
      <c r="J150" s="98">
        <v>1.4943799694532093E-4</v>
      </c>
      <c r="K150" s="98">
        <v>1.5097613291661699E-4</v>
      </c>
      <c r="L150" s="98">
        <v>1.5206014977446286E-4</v>
      </c>
      <c r="M150" s="98">
        <v>0</v>
      </c>
      <c r="N150" s="98">
        <v>0</v>
      </c>
      <c r="O150" s="98">
        <v>1.6960153441250472E-4</v>
      </c>
      <c r="P150" s="98">
        <v>3.1375691368272805E-4</v>
      </c>
      <c r="Q150" s="98">
        <v>2.8603678013327307E-4</v>
      </c>
      <c r="R150" s="98">
        <v>1.2052198652400792E-3</v>
      </c>
      <c r="S150" s="98">
        <v>6.9201388287142712E-4</v>
      </c>
      <c r="T150" s="98">
        <v>8.8972207629436863E-4</v>
      </c>
      <c r="U150" s="98">
        <v>3.413100361695198E-4</v>
      </c>
      <c r="V150" s="98">
        <v>9.479983247663369E-4</v>
      </c>
      <c r="W150" s="98">
        <v>3.3631048864191728E-4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1.1673087210159747E-4</v>
      </c>
      <c r="J151" s="101">
        <v>1.1580709944635351E-4</v>
      </c>
      <c r="K151" s="101">
        <v>1.1689183812139011E-4</v>
      </c>
      <c r="L151" s="101">
        <v>1.1804306175446384E-4</v>
      </c>
      <c r="M151" s="101">
        <v>0</v>
      </c>
      <c r="N151" s="101">
        <v>0</v>
      </c>
      <c r="O151" s="101">
        <v>1.3175192831610616E-4</v>
      </c>
      <c r="P151" s="101">
        <v>2.4348151809019196E-4</v>
      </c>
      <c r="Q151" s="101">
        <v>2.2124812338477211E-4</v>
      </c>
      <c r="R151" s="101">
        <v>9.2861843559243493E-4</v>
      </c>
      <c r="S151" s="101">
        <v>5.3239538615371714E-4</v>
      </c>
      <c r="T151" s="101">
        <v>6.8161809374020011E-4</v>
      </c>
      <c r="U151" s="101">
        <v>2.6067837344061418E-4</v>
      </c>
      <c r="V151" s="101">
        <v>7.323532760214527E-4</v>
      </c>
      <c r="W151" s="101">
        <v>2.6045611107925089E-4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3.2761771570606749E-5</v>
      </c>
      <c r="J152" s="104">
        <v>3.3630897498967433E-5</v>
      </c>
      <c r="K152" s="104">
        <v>3.4084294795226893E-5</v>
      </c>
      <c r="L152" s="104">
        <v>3.4017088019999007E-5</v>
      </c>
      <c r="M152" s="104">
        <v>0</v>
      </c>
      <c r="N152" s="104">
        <v>0</v>
      </c>
      <c r="O152" s="104">
        <v>3.7849606096398557E-5</v>
      </c>
      <c r="P152" s="104">
        <v>7.0275395592536106E-5</v>
      </c>
      <c r="Q152" s="104">
        <v>6.4788656748500964E-5</v>
      </c>
      <c r="R152" s="104">
        <v>2.7660142964764425E-4</v>
      </c>
      <c r="S152" s="104">
        <v>1.5961849671770995E-4</v>
      </c>
      <c r="T152" s="104">
        <v>2.0810398255416854E-4</v>
      </c>
      <c r="U152" s="104">
        <v>8.0631662728905616E-5</v>
      </c>
      <c r="V152" s="104">
        <v>2.1564504874488415E-4</v>
      </c>
      <c r="W152" s="104">
        <v>7.5854377562666389E-5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1.7991160639170337E-2</v>
      </c>
      <c r="D153" s="101">
        <v>6.5314365504668181E-2</v>
      </c>
      <c r="E153" s="101">
        <v>0.1010963578730068</v>
      </c>
      <c r="F153" s="101">
        <v>0.12886160759291387</v>
      </c>
      <c r="G153" s="101">
        <v>0.18173677167929506</v>
      </c>
      <c r="H153" s="101">
        <v>0.18937098298149826</v>
      </c>
      <c r="I153" s="101">
        <v>0.14268398386390385</v>
      </c>
      <c r="J153" s="101">
        <v>0</v>
      </c>
      <c r="K153" s="101">
        <v>2.118268378046631E-2</v>
      </c>
      <c r="L153" s="101">
        <v>0</v>
      </c>
      <c r="M153" s="101">
        <v>6.8537277582686712E-2</v>
      </c>
      <c r="N153" s="101">
        <v>0.11594843067968592</v>
      </c>
      <c r="O153" s="101">
        <v>6.4305975468729945E-2</v>
      </c>
      <c r="P153" s="101">
        <v>8.104655381332182E-2</v>
      </c>
      <c r="Q153" s="101">
        <v>1.4346229774264919E-3</v>
      </c>
      <c r="R153" s="101">
        <v>3.2166749389412018E-2</v>
      </c>
      <c r="S153" s="101">
        <v>0.11381070769527414</v>
      </c>
      <c r="T153" s="101">
        <v>0.19295791444404367</v>
      </c>
      <c r="U153" s="101">
        <v>0.40813414779110202</v>
      </c>
      <c r="V153" s="101">
        <v>0.48445946143253626</v>
      </c>
      <c r="W153" s="101">
        <v>0.24776448260475534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1.6505722688063567E-4</v>
      </c>
      <c r="D154" s="104">
        <v>2.4014597960655233E-3</v>
      </c>
      <c r="E154" s="104">
        <v>3.9531830239415873E-3</v>
      </c>
      <c r="F154" s="104">
        <v>5.1242369402368588E-3</v>
      </c>
      <c r="G154" s="104">
        <v>1.729957888676906E-2</v>
      </c>
      <c r="H154" s="104">
        <v>1.4853149383382513E-2</v>
      </c>
      <c r="I154" s="104">
        <v>0.11433905804847963</v>
      </c>
      <c r="J154" s="104">
        <v>0.22475095456487984</v>
      </c>
      <c r="K154" s="104">
        <v>0.17359660027651191</v>
      </c>
      <c r="L154" s="104">
        <v>0.13961768012334125</v>
      </c>
      <c r="M154" s="104">
        <v>6.5528168945817783E-2</v>
      </c>
      <c r="N154" s="104">
        <v>6.0728954835781508E-2</v>
      </c>
      <c r="O154" s="104">
        <v>0.11213395574330109</v>
      </c>
      <c r="P154" s="104">
        <v>0.32611154944280996</v>
      </c>
      <c r="Q154" s="104">
        <v>0.34393089328028226</v>
      </c>
      <c r="R154" s="104">
        <v>0.34079630272071981</v>
      </c>
      <c r="S154" s="104">
        <v>0.42468973953898526</v>
      </c>
      <c r="T154" s="104">
        <v>0.50362761137429124</v>
      </c>
      <c r="U154" s="104">
        <v>0.43305114322957422</v>
      </c>
      <c r="V154" s="104">
        <v>0.64279034569192284</v>
      </c>
      <c r="W154" s="104">
        <v>0.66889398287232571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1.2895503794879684E-4</v>
      </c>
      <c r="D155" s="98">
        <v>1.8666640254549375E-3</v>
      </c>
      <c r="E155" s="98">
        <v>3.074286970274503E-3</v>
      </c>
      <c r="F155" s="98">
        <v>3.98960441531748E-3</v>
      </c>
      <c r="G155" s="98">
        <v>1.3440518107011785E-2</v>
      </c>
      <c r="H155" s="98">
        <v>1.163124371844425E-2</v>
      </c>
      <c r="I155" s="98">
        <v>8.9284110668897396E-2</v>
      </c>
      <c r="J155" s="98">
        <v>0.17418961673051805</v>
      </c>
      <c r="K155" s="98">
        <v>0.13441209478524821</v>
      </c>
      <c r="L155" s="98">
        <v>0.10839378461746331</v>
      </c>
      <c r="M155" s="98">
        <v>5.1095040387294038E-2</v>
      </c>
      <c r="N155" s="98">
        <v>4.721910187435898E-2</v>
      </c>
      <c r="O155" s="98">
        <v>8.7109006183507476E-2</v>
      </c>
      <c r="P155" s="98">
        <v>0.25315800796150906</v>
      </c>
      <c r="Q155" s="98">
        <v>0.26616494566725107</v>
      </c>
      <c r="R155" s="98">
        <v>0.26255034365320173</v>
      </c>
      <c r="S155" s="98">
        <v>0.32668995615323476</v>
      </c>
      <c r="T155" s="98">
        <v>0.3858527888081254</v>
      </c>
      <c r="U155" s="98">
        <v>0.33076987764885635</v>
      </c>
      <c r="V155" s="98">
        <v>0.49647517645071593</v>
      </c>
      <c r="W155" s="98">
        <v>0.51821365986989587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3.610218893183883E-5</v>
      </c>
      <c r="D156" s="98">
        <v>5.3479577061058567E-4</v>
      </c>
      <c r="E156" s="98">
        <v>8.7889605366708466E-4</v>
      </c>
      <c r="F156" s="98">
        <v>1.1346325249193786E-3</v>
      </c>
      <c r="G156" s="98">
        <v>3.8590607797572745E-3</v>
      </c>
      <c r="H156" s="98">
        <v>3.2219056649382622E-3</v>
      </c>
      <c r="I156" s="98">
        <v>2.5054947379582242E-2</v>
      </c>
      <c r="J156" s="98">
        <v>5.0561337834361793E-2</v>
      </c>
      <c r="K156" s="98">
        <v>3.9184505491263691E-2</v>
      </c>
      <c r="L156" s="98">
        <v>3.1223895505877938E-2</v>
      </c>
      <c r="M156" s="98">
        <v>1.4433128558523746E-2</v>
      </c>
      <c r="N156" s="98">
        <v>1.3509852961422526E-2</v>
      </c>
      <c r="O156" s="98">
        <v>2.5024949559793619E-2</v>
      </c>
      <c r="P156" s="98">
        <v>7.2953541481300871E-2</v>
      </c>
      <c r="Q156" s="98">
        <v>7.7765947613031211E-2</v>
      </c>
      <c r="R156" s="98">
        <v>7.8245959067518051E-2</v>
      </c>
      <c r="S156" s="98">
        <v>9.7999783385750494E-2</v>
      </c>
      <c r="T156" s="98">
        <v>0.11777482256616585</v>
      </c>
      <c r="U156" s="98">
        <v>0.10228126558071786</v>
      </c>
      <c r="V156" s="98">
        <v>0.14631516924120685</v>
      </c>
      <c r="W156" s="98">
        <v>0.15068032300242984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3.5493830892496772E-3</v>
      </c>
      <c r="D157" s="122">
        <v>1.3656814148013873E-2</v>
      </c>
      <c r="E157" s="122">
        <v>2.2163238943760259E-2</v>
      </c>
      <c r="F157" s="122">
        <v>2.7223267127737139E-2</v>
      </c>
      <c r="G157" s="122">
        <v>4.1776896430029249E-2</v>
      </c>
      <c r="H157" s="122">
        <v>4.1401196299481788E-2</v>
      </c>
      <c r="I157" s="122">
        <v>5.2999434785540624E-2</v>
      </c>
      <c r="J157" s="122">
        <v>4.2552810192481194E-2</v>
      </c>
      <c r="K157" s="122">
        <v>3.679530994206464E-2</v>
      </c>
      <c r="L157" s="122">
        <v>2.5956048677905939E-2</v>
      </c>
      <c r="M157" s="122">
        <v>2.4203210690642036E-2</v>
      </c>
      <c r="N157" s="122">
        <v>3.179164805636054E-2</v>
      </c>
      <c r="O157" s="122">
        <v>3.1258398737655277E-2</v>
      </c>
      <c r="P157" s="122">
        <v>7.5121621865357147E-2</v>
      </c>
      <c r="Q157" s="122">
        <v>6.6705234073182032E-2</v>
      </c>
      <c r="R157" s="122">
        <v>7.3994448144632977E-2</v>
      </c>
      <c r="S157" s="122">
        <v>0.1007438363971134</v>
      </c>
      <c r="T157" s="122">
        <v>0.12557783759099578</v>
      </c>
      <c r="U157" s="122">
        <v>0.14668506865922687</v>
      </c>
      <c r="V157" s="122">
        <v>0.1973129303864794</v>
      </c>
      <c r="W157" s="122">
        <v>0.16347235693959733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5.9629887167217274E-5</v>
      </c>
      <c r="D158" s="98">
        <v>1.7744939514499102E-4</v>
      </c>
      <c r="E158" s="98">
        <v>3.2508627486283766E-4</v>
      </c>
      <c r="F158" s="98">
        <v>4.0238514008225689E-4</v>
      </c>
      <c r="G158" s="98">
        <v>6.0644665440976635E-4</v>
      </c>
      <c r="H158" s="98">
        <v>6.4354892109258499E-4</v>
      </c>
      <c r="I158" s="98">
        <v>6.7500241107387607E-4</v>
      </c>
      <c r="J158" s="98">
        <v>5.2201647287823661E-4</v>
      </c>
      <c r="K158" s="98">
        <v>4.2333123220816913E-4</v>
      </c>
      <c r="L158" s="98">
        <v>4.2929638980480938E-4</v>
      </c>
      <c r="M158" s="98">
        <v>4.3173343175241687E-4</v>
      </c>
      <c r="N158" s="98">
        <v>5.3969006873757748E-4</v>
      </c>
      <c r="O158" s="98">
        <v>5.4541876095203043E-4</v>
      </c>
      <c r="P158" s="98">
        <v>1.1480744530882113E-3</v>
      </c>
      <c r="Q158" s="98">
        <v>1.0803797804279733E-3</v>
      </c>
      <c r="R158" s="98">
        <v>1.905223082742077E-3</v>
      </c>
      <c r="S158" s="98">
        <v>2.21312164099306E-3</v>
      </c>
      <c r="T158" s="98">
        <v>2.2085507771613657E-3</v>
      </c>
      <c r="U158" s="98">
        <v>2.4562999469809129E-3</v>
      </c>
      <c r="V158" s="98">
        <v>3.0826493442392615E-3</v>
      </c>
      <c r="W158" s="98">
        <v>2.4242126753947317E-3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3.4897532020824601E-3</v>
      </c>
      <c r="D159" s="33">
        <v>1.3479364752868882E-2</v>
      </c>
      <c r="E159" s="33">
        <v>2.1838152668897423E-2</v>
      </c>
      <c r="F159" s="33">
        <v>2.6820881987654883E-2</v>
      </c>
      <c r="G159" s="33">
        <v>4.1170449775619483E-2</v>
      </c>
      <c r="H159" s="33">
        <v>4.0757647378389203E-2</v>
      </c>
      <c r="I159" s="33">
        <v>5.2324432374466746E-2</v>
      </c>
      <c r="J159" s="33">
        <v>4.2030793719602957E-2</v>
      </c>
      <c r="K159" s="33">
        <v>3.6371978709856471E-2</v>
      </c>
      <c r="L159" s="33">
        <v>2.552675228810113E-2</v>
      </c>
      <c r="M159" s="33">
        <v>2.3771477258889621E-2</v>
      </c>
      <c r="N159" s="33">
        <v>3.1251957987622959E-2</v>
      </c>
      <c r="O159" s="33">
        <v>3.0712979976703244E-2</v>
      </c>
      <c r="P159" s="33">
        <v>7.3973547412268942E-2</v>
      </c>
      <c r="Q159" s="33">
        <v>6.5624854292754053E-2</v>
      </c>
      <c r="R159" s="33">
        <v>7.2089225061890902E-2</v>
      </c>
      <c r="S159" s="33">
        <v>9.8530714756120338E-2</v>
      </c>
      <c r="T159" s="33">
        <v>0.12336928681383443</v>
      </c>
      <c r="U159" s="33">
        <v>0.14422876871224596</v>
      </c>
      <c r="V159" s="33">
        <v>0.19423028104224013</v>
      </c>
      <c r="W159" s="33">
        <v>0.16104814426420261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4.1372813890007922</v>
      </c>
      <c r="D161" s="117">
        <f t="shared" si="54"/>
        <v>3.7035153314821456</v>
      </c>
      <c r="E161" s="117">
        <f t="shared" si="54"/>
        <v>6.8963425084872139</v>
      </c>
      <c r="F161" s="117">
        <f t="shared" si="54"/>
        <v>8.1134223606379976</v>
      </c>
      <c r="G161" s="117">
        <f t="shared" si="54"/>
        <v>8.814169225319084</v>
      </c>
      <c r="H161" s="117">
        <f t="shared" si="54"/>
        <v>10.182547483651899</v>
      </c>
      <c r="I161" s="117">
        <f t="shared" si="54"/>
        <v>5.0643852238107412</v>
      </c>
      <c r="J161" s="117">
        <f t="shared" si="54"/>
        <v>5.3218798343749691</v>
      </c>
      <c r="K161" s="117">
        <f t="shared" si="54"/>
        <v>4.4481977583191892</v>
      </c>
      <c r="L161" s="117">
        <f t="shared" si="54"/>
        <v>4.465338184126427</v>
      </c>
      <c r="M161" s="117">
        <f t="shared" si="54"/>
        <v>4.0690317863851257</v>
      </c>
      <c r="N161" s="117">
        <f t="shared" si="54"/>
        <v>3.7917604483515746</v>
      </c>
      <c r="O161" s="117">
        <f t="shared" si="54"/>
        <v>2.2082100034918257</v>
      </c>
      <c r="P161" s="117">
        <f t="shared" si="54"/>
        <v>1.5418801843685941</v>
      </c>
      <c r="Q161" s="117">
        <f t="shared" si="54"/>
        <v>2.1888556833062105</v>
      </c>
      <c r="R161" s="117">
        <f t="shared" ref="R161:V161" si="55">R162+R164+R166+R175</f>
        <v>3.0159380320514351</v>
      </c>
      <c r="S161" s="117">
        <f t="shared" si="55"/>
        <v>5.4223027226478555</v>
      </c>
      <c r="T161" s="117">
        <f t="shared" si="55"/>
        <v>6.4940065469258679</v>
      </c>
      <c r="U161" s="117">
        <f t="shared" si="55"/>
        <v>5.2212859493565977</v>
      </c>
      <c r="V161" s="117">
        <f t="shared" si="55"/>
        <v>6.6304984601678569</v>
      </c>
      <c r="W161" s="117">
        <f t="shared" ref="W161" si="56">W162+W164+W166+W175</f>
        <v>3.72260142121422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3.4204004830777133</v>
      </c>
      <c r="D162" s="122">
        <f t="shared" si="57"/>
        <v>2.9691894469674001</v>
      </c>
      <c r="E162" s="122">
        <f t="shared" si="57"/>
        <v>5.7069574994959185</v>
      </c>
      <c r="F162" s="122">
        <f t="shared" si="57"/>
        <v>6.7681558857434903</v>
      </c>
      <c r="G162" s="122">
        <f t="shared" si="57"/>
        <v>7.3501253824080734</v>
      </c>
      <c r="H162" s="122">
        <f t="shared" si="57"/>
        <v>8.6455267901695194</v>
      </c>
      <c r="I162" s="122">
        <f t="shared" si="57"/>
        <v>4.2136350223908323</v>
      </c>
      <c r="J162" s="122">
        <f t="shared" si="57"/>
        <v>4.4722192415780722</v>
      </c>
      <c r="K162" s="122">
        <f t="shared" si="57"/>
        <v>3.5559187106233994</v>
      </c>
      <c r="L162" s="122">
        <f t="shared" si="57"/>
        <v>3.6880552823969439</v>
      </c>
      <c r="M162" s="122">
        <f t="shared" si="57"/>
        <v>3.2641959994272454</v>
      </c>
      <c r="N162" s="122">
        <f t="shared" si="57"/>
        <v>2.9670742954691018</v>
      </c>
      <c r="O162" s="122">
        <f t="shared" si="57"/>
        <v>1.7041941508820546</v>
      </c>
      <c r="P162" s="122">
        <f t="shared" si="57"/>
        <v>1.1500877615035627</v>
      </c>
      <c r="Q162" s="122">
        <f t="shared" si="57"/>
        <v>1.6500347359069329</v>
      </c>
      <c r="R162" s="122">
        <f t="shared" si="57"/>
        <v>2.2195092332543958</v>
      </c>
      <c r="S162" s="122">
        <f t="shared" si="57"/>
        <v>3.9562229236675099</v>
      </c>
      <c r="T162" s="122">
        <f t="shared" si="57"/>
        <v>4.730257119379357</v>
      </c>
      <c r="U162" s="122">
        <f t="shared" si="57"/>
        <v>3.7088457615661286</v>
      </c>
      <c r="V162" s="122">
        <f t="shared" si="57"/>
        <v>4.7001753052600623</v>
      </c>
      <c r="W162" s="122">
        <f t="shared" si="57"/>
        <v>2.4882539369323338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3.4204004830777133</v>
      </c>
      <c r="D163" s="33">
        <v>2.9691894469674001</v>
      </c>
      <c r="E163" s="33">
        <v>5.7069574994959185</v>
      </c>
      <c r="F163" s="33">
        <v>6.7681558857434903</v>
      </c>
      <c r="G163" s="33">
        <v>7.3501253824080734</v>
      </c>
      <c r="H163" s="33">
        <v>8.6455267901695194</v>
      </c>
      <c r="I163" s="33">
        <v>4.2136350223908323</v>
      </c>
      <c r="J163" s="33">
        <v>4.4722192415780722</v>
      </c>
      <c r="K163" s="33">
        <v>3.5559187106233994</v>
      </c>
      <c r="L163" s="33">
        <v>3.6880552823969439</v>
      </c>
      <c r="M163" s="33">
        <v>3.2641959994272454</v>
      </c>
      <c r="N163" s="33">
        <v>2.9670742954691018</v>
      </c>
      <c r="O163" s="33">
        <v>1.7041941508820546</v>
      </c>
      <c r="P163" s="33">
        <v>1.1500877615035627</v>
      </c>
      <c r="Q163" s="33">
        <v>1.6500347359069329</v>
      </c>
      <c r="R163" s="33">
        <v>2.2195092332543958</v>
      </c>
      <c r="S163" s="33">
        <v>3.9562229236675099</v>
      </c>
      <c r="T163" s="33">
        <v>4.730257119379357</v>
      </c>
      <c r="U163" s="33">
        <v>3.7088457615661286</v>
      </c>
      <c r="V163" s="33">
        <v>4.7001753052600623</v>
      </c>
      <c r="W163" s="33">
        <v>2.4882539369323338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4.2190708780885985E-3</v>
      </c>
      <c r="E164" s="122">
        <f t="shared" si="58"/>
        <v>5.0216781236639713E-3</v>
      </c>
      <c r="F164" s="122">
        <f t="shared" si="58"/>
        <v>9.3185929088606626E-3</v>
      </c>
      <c r="G164" s="122">
        <f t="shared" si="58"/>
        <v>1.1764509042050897E-2</v>
      </c>
      <c r="H164" s="122">
        <f t="shared" si="58"/>
        <v>1.5744465890075086E-2</v>
      </c>
      <c r="I164" s="122">
        <f t="shared" si="58"/>
        <v>9.9919187562888291E-3</v>
      </c>
      <c r="J164" s="122">
        <f t="shared" si="58"/>
        <v>1.0605124381495138E-2</v>
      </c>
      <c r="K164" s="122">
        <f t="shared" si="58"/>
        <v>1.0486794660875895E-2</v>
      </c>
      <c r="L164" s="122">
        <f t="shared" si="58"/>
        <v>9.8551212974749402E-3</v>
      </c>
      <c r="M164" s="122">
        <f t="shared" si="58"/>
        <v>7.9942567630929013E-3</v>
      </c>
      <c r="N164" s="122">
        <f t="shared" si="58"/>
        <v>9.1412753338382061E-3</v>
      </c>
      <c r="O164" s="122">
        <f t="shared" si="58"/>
        <v>3.4632104276860797E-3</v>
      </c>
      <c r="P164" s="122">
        <f t="shared" si="58"/>
        <v>3.7353227223910369E-3</v>
      </c>
      <c r="Q164" s="122">
        <f t="shared" si="58"/>
        <v>1.6487538031696915E-3</v>
      </c>
      <c r="R164" s="122">
        <f t="shared" si="58"/>
        <v>3.1199333716932487E-3</v>
      </c>
      <c r="S164" s="122">
        <f t="shared" si="58"/>
        <v>5.1825024119945638E-3</v>
      </c>
      <c r="T164" s="122">
        <f t="shared" si="58"/>
        <v>6.0628710775003456E-3</v>
      </c>
      <c r="U164" s="122">
        <f t="shared" si="58"/>
        <v>3.5582773275241193E-3</v>
      </c>
      <c r="V164" s="122">
        <f t="shared" si="58"/>
        <v>1.5982759189810802E-2</v>
      </c>
      <c r="W164" s="122">
        <f t="shared" si="58"/>
        <v>7.1764620821164636E-3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4.2190708780885985E-3</v>
      </c>
      <c r="E165" s="98">
        <v>5.0216781236639713E-3</v>
      </c>
      <c r="F165" s="98">
        <v>9.3185929088606626E-3</v>
      </c>
      <c r="G165" s="98">
        <v>1.1764509042050897E-2</v>
      </c>
      <c r="H165" s="98">
        <v>1.5744465890075086E-2</v>
      </c>
      <c r="I165" s="98">
        <v>9.9919187562888291E-3</v>
      </c>
      <c r="J165" s="98">
        <v>1.0605124381495138E-2</v>
      </c>
      <c r="K165" s="98">
        <v>1.0486794660875895E-2</v>
      </c>
      <c r="L165" s="98">
        <v>9.8551212974749402E-3</v>
      </c>
      <c r="M165" s="98">
        <v>7.9942567630929013E-3</v>
      </c>
      <c r="N165" s="98">
        <v>9.1412753338382061E-3</v>
      </c>
      <c r="O165" s="98">
        <v>3.4632104276860797E-3</v>
      </c>
      <c r="P165" s="98">
        <v>3.7353227223910369E-3</v>
      </c>
      <c r="Q165" s="98">
        <v>1.6487538031696915E-3</v>
      </c>
      <c r="R165" s="98">
        <v>3.1199333716932487E-3</v>
      </c>
      <c r="S165" s="98">
        <v>5.1825024119945638E-3</v>
      </c>
      <c r="T165" s="98">
        <v>6.0628710775003456E-3</v>
      </c>
      <c r="U165" s="98">
        <v>3.5582773275241193E-3</v>
      </c>
      <c r="V165" s="98">
        <v>1.5982759189810802E-2</v>
      </c>
      <c r="W165" s="98">
        <v>7.1764620821164636E-3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0.60711831662114579</v>
      </c>
      <c r="D166" s="122">
        <v>0.61608292946989385</v>
      </c>
      <c r="E166" s="122">
        <v>0.99186821650582047</v>
      </c>
      <c r="F166" s="122">
        <v>1.1232145288650373</v>
      </c>
      <c r="G166" s="122">
        <v>1.2157523060109765</v>
      </c>
      <c r="H166" s="122">
        <v>1.2788633333691619</v>
      </c>
      <c r="I166" s="122">
        <v>0.70531531716369011</v>
      </c>
      <c r="J166" s="122">
        <v>0.71234857585877742</v>
      </c>
      <c r="K166" s="122">
        <v>0.74886992100777983</v>
      </c>
      <c r="L166" s="122">
        <v>0.6555440023431508</v>
      </c>
      <c r="M166" s="122">
        <v>0.68215921008871139</v>
      </c>
      <c r="N166" s="122">
        <v>0.69737611041103786</v>
      </c>
      <c r="O166" s="122">
        <v>0.43053579723570062</v>
      </c>
      <c r="P166" s="122">
        <v>0.33190431708855894</v>
      </c>
      <c r="Q166" s="122">
        <v>0.45771573014966005</v>
      </c>
      <c r="R166" s="122">
        <v>0.67939004503547251</v>
      </c>
      <c r="S166" s="122">
        <v>1.2551041231517468</v>
      </c>
      <c r="T166" s="122">
        <v>1.5149010236964855</v>
      </c>
      <c r="U166" s="122">
        <v>1.2995486877471096</v>
      </c>
      <c r="V166" s="122">
        <v>1.6497050120366432</v>
      </c>
      <c r="W166" s="122">
        <v>1.0521033893394021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4.6091179538658753E-2</v>
      </c>
      <c r="D167" s="98">
        <v>5.0983964151222548E-2</v>
      </c>
      <c r="E167" s="98">
        <v>7.9411874389069423E-2</v>
      </c>
      <c r="F167" s="98">
        <v>7.6016260155158819E-2</v>
      </c>
      <c r="G167" s="98">
        <v>8.9100942491196794E-2</v>
      </c>
      <c r="H167" s="98">
        <v>8.2923648918622708E-2</v>
      </c>
      <c r="I167" s="98">
        <v>4.8098220498123297E-2</v>
      </c>
      <c r="J167" s="98">
        <v>4.2397163545618358E-2</v>
      </c>
      <c r="K167" s="98">
        <v>4.4649051337488234E-2</v>
      </c>
      <c r="L167" s="98">
        <v>5.3035216858059328E-2</v>
      </c>
      <c r="M167" s="98">
        <v>4.6905733256926103E-2</v>
      </c>
      <c r="N167" s="98">
        <v>4.0255628523184428E-2</v>
      </c>
      <c r="O167" s="98">
        <v>3.4766394629394799E-2</v>
      </c>
      <c r="P167" s="98">
        <v>2.7453679251803077E-2</v>
      </c>
      <c r="Q167" s="98">
        <v>4.6052498555803775E-2</v>
      </c>
      <c r="R167" s="98">
        <v>0.10343922394143813</v>
      </c>
      <c r="S167" s="98">
        <v>0.15391136141546746</v>
      </c>
      <c r="T167" s="98">
        <v>0.16648670583967293</v>
      </c>
      <c r="U167" s="98">
        <v>9.8618449364943572E-2</v>
      </c>
      <c r="V167" s="98">
        <v>0.13650921861894946</v>
      </c>
      <c r="W167" s="98">
        <v>7.0137469980906267E-2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1.5242906167646465E-4</v>
      </c>
      <c r="G168" s="98">
        <v>0</v>
      </c>
      <c r="H168" s="98">
        <v>1.4788915048400631E-4</v>
      </c>
      <c r="I168" s="98">
        <v>2.9898528734440845E-4</v>
      </c>
      <c r="J168" s="98">
        <v>5.9775198778128373E-4</v>
      </c>
      <c r="K168" s="98">
        <v>4.5292839874985097E-4</v>
      </c>
      <c r="L168" s="98">
        <v>4.5618044932338876E-4</v>
      </c>
      <c r="M168" s="98">
        <v>3.2473006299175376E-4</v>
      </c>
      <c r="N168" s="98">
        <v>1.5192580071089306E-4</v>
      </c>
      <c r="O168" s="98">
        <v>3.3920306882500944E-4</v>
      </c>
      <c r="P168" s="98">
        <v>1.5687845684136403E-4</v>
      </c>
      <c r="Q168" s="98">
        <v>2.8603678013327307E-4</v>
      </c>
      <c r="R168" s="98">
        <v>1.7217426646286846E-3</v>
      </c>
      <c r="S168" s="98">
        <v>1.3840277657428542E-3</v>
      </c>
      <c r="T168" s="98">
        <v>1.6014997373298635E-3</v>
      </c>
      <c r="U168" s="98">
        <v>5.1196505425427953E-4</v>
      </c>
      <c r="V168" s="98">
        <v>1.3271976546728717E-3</v>
      </c>
      <c r="W168" s="98">
        <v>3.3631048864191728E-4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1.186842000444735E-4</v>
      </c>
      <c r="G169" s="101">
        <v>0</v>
      </c>
      <c r="H169" s="101">
        <v>1.1581713194915214E-4</v>
      </c>
      <c r="I169" s="101">
        <v>2.3346174420319494E-4</v>
      </c>
      <c r="J169" s="101">
        <v>4.6322839778541403E-4</v>
      </c>
      <c r="K169" s="101">
        <v>3.5067551436417029E-4</v>
      </c>
      <c r="L169" s="101">
        <v>3.5412918526339166E-4</v>
      </c>
      <c r="M169" s="101">
        <v>2.5317075594385937E-4</v>
      </c>
      <c r="N169" s="101">
        <v>1.1811455642359183E-4</v>
      </c>
      <c r="O169" s="101">
        <v>2.6350385663221232E-4</v>
      </c>
      <c r="P169" s="101">
        <v>1.2174075904509598E-4</v>
      </c>
      <c r="Q169" s="101">
        <v>2.2124812338477211E-4</v>
      </c>
      <c r="R169" s="101">
        <v>1.3265977651320498E-3</v>
      </c>
      <c r="S169" s="101">
        <v>1.0647907723074343E-3</v>
      </c>
      <c r="T169" s="101">
        <v>1.2269125687323602E-3</v>
      </c>
      <c r="U169" s="101">
        <v>3.9101756016092119E-4</v>
      </c>
      <c r="V169" s="101">
        <v>1.0252945864300338E-3</v>
      </c>
      <c r="W169" s="101">
        <v>2.6045611107925089E-4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3.374486163199116E-5</v>
      </c>
      <c r="G170" s="104">
        <v>0</v>
      </c>
      <c r="H170" s="104">
        <v>3.207201853485416E-5</v>
      </c>
      <c r="I170" s="104">
        <v>6.5523543141213499E-5</v>
      </c>
      <c r="J170" s="104">
        <v>1.3452358999586973E-4</v>
      </c>
      <c r="K170" s="104">
        <v>1.0225288438568069E-4</v>
      </c>
      <c r="L170" s="104">
        <v>1.0205126405999708E-4</v>
      </c>
      <c r="M170" s="104">
        <v>7.1559307047894391E-5</v>
      </c>
      <c r="N170" s="104">
        <v>3.3811244287301236E-5</v>
      </c>
      <c r="O170" s="104">
        <v>7.5699212192797114E-5</v>
      </c>
      <c r="P170" s="104">
        <v>3.5137697796268053E-5</v>
      </c>
      <c r="Q170" s="104">
        <v>6.4788656748500964E-5</v>
      </c>
      <c r="R170" s="104">
        <v>3.9514489949663467E-4</v>
      </c>
      <c r="S170" s="104">
        <v>3.192369934354199E-4</v>
      </c>
      <c r="T170" s="104">
        <v>3.7458716859750326E-4</v>
      </c>
      <c r="U170" s="104">
        <v>1.209474940933584E-4</v>
      </c>
      <c r="V170" s="104">
        <v>3.0190306824283783E-4</v>
      </c>
      <c r="W170" s="104">
        <v>7.5854377562666389E-5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0.55475496246102296</v>
      </c>
      <c r="D171" s="101">
        <v>0.54508680035145862</v>
      </c>
      <c r="E171" s="101">
        <v>0.8782461044095643</v>
      </c>
      <c r="F171" s="101">
        <v>1.0068283436627066</v>
      </c>
      <c r="G171" s="101">
        <v>1.0284249410271078</v>
      </c>
      <c r="H171" s="101">
        <v>1.109025873159504</v>
      </c>
      <c r="I171" s="101">
        <v>0.36462057067480141</v>
      </c>
      <c r="J171" s="101">
        <v>0</v>
      </c>
      <c r="K171" s="101">
        <v>7.6501491063266827E-2</v>
      </c>
      <c r="L171" s="101">
        <v>0</v>
      </c>
      <c r="M171" s="101">
        <v>0.32475139938712305</v>
      </c>
      <c r="N171" s="101">
        <v>0.43117313358601878</v>
      </c>
      <c r="O171" s="101">
        <v>0.14412856690877035</v>
      </c>
      <c r="P171" s="101">
        <v>6.0506268072813937E-2</v>
      </c>
      <c r="Q171" s="101">
        <v>1.753428083521268E-3</v>
      </c>
      <c r="R171" s="101">
        <v>4.9638029514625669E-2</v>
      </c>
      <c r="S171" s="101">
        <v>0.23248225563084721</v>
      </c>
      <c r="T171" s="101">
        <v>0.37294822711093389</v>
      </c>
      <c r="U171" s="101">
        <v>0.58233774745803579</v>
      </c>
      <c r="V171" s="101">
        <v>0.64974776049378635</v>
      </c>
      <c r="W171" s="101">
        <v>0.26524750739297398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6.2721746214641546E-3</v>
      </c>
      <c r="D172" s="104">
        <v>2.0012164967212694E-2</v>
      </c>
      <c r="E172" s="104">
        <v>3.4210237707186814E-2</v>
      </c>
      <c r="F172" s="104">
        <v>4.0217495985495351E-2</v>
      </c>
      <c r="G172" s="104">
        <v>9.8226422492671786E-2</v>
      </c>
      <c r="H172" s="104">
        <v>8.6765922140551316E-2</v>
      </c>
      <c r="I172" s="104">
        <v>0.29229754070342101</v>
      </c>
      <c r="J172" s="104">
        <v>0.6693536603253778</v>
      </c>
      <c r="K172" s="104">
        <v>0.62726645020827487</v>
      </c>
      <c r="L172" s="104">
        <v>0.60205260503576807</v>
      </c>
      <c r="M172" s="104">
        <v>0.31017734738167047</v>
      </c>
      <c r="N172" s="104">
        <v>0.22579542250112375</v>
      </c>
      <c r="O172" s="104">
        <v>0.25130163262871047</v>
      </c>
      <c r="P172" s="104">
        <v>0.24378749130710059</v>
      </c>
      <c r="Q172" s="104">
        <v>0.40962376673020173</v>
      </c>
      <c r="R172" s="104">
        <v>0.52459104891478003</v>
      </c>
      <c r="S172" s="104">
        <v>0.86732647833968923</v>
      </c>
      <c r="T172" s="104">
        <v>0.97386459100854883</v>
      </c>
      <c r="U172" s="104">
        <v>0.61808052586987583</v>
      </c>
      <c r="V172" s="104">
        <v>0.86212083526923444</v>
      </c>
      <c r="W172" s="104">
        <v>0.71638210147687997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4.9002914420542797E-3</v>
      </c>
      <c r="D173" s="98">
        <v>1.5555533545457814E-2</v>
      </c>
      <c r="E173" s="98">
        <v>2.6604406473529345E-2</v>
      </c>
      <c r="F173" s="98">
        <v>3.1312349805067495E-2</v>
      </c>
      <c r="G173" s="98">
        <v>7.631480620082963E-2</v>
      </c>
      <c r="H173" s="98">
        <v>6.7944889048337703E-2</v>
      </c>
      <c r="I173" s="98">
        <v>0.22824681624843771</v>
      </c>
      <c r="J173" s="98">
        <v>0.51877180132549372</v>
      </c>
      <c r="K173" s="98">
        <v>0.48567885215899875</v>
      </c>
      <c r="L173" s="98">
        <v>0.46741043355668682</v>
      </c>
      <c r="M173" s="98">
        <v>0.24185818628313263</v>
      </c>
      <c r="N173" s="98">
        <v>0.17556463941583467</v>
      </c>
      <c r="O173" s="98">
        <v>0.19521861442837413</v>
      </c>
      <c r="P173" s="98">
        <v>0.18925044442825703</v>
      </c>
      <c r="Q173" s="98">
        <v>0.31700405443633195</v>
      </c>
      <c r="R173" s="98">
        <v>0.40414628641919009</v>
      </c>
      <c r="S173" s="98">
        <v>0.66718553051673668</v>
      </c>
      <c r="T173" s="98">
        <v>0.74612344493333493</v>
      </c>
      <c r="U173" s="98">
        <v>0.4720976335368734</v>
      </c>
      <c r="V173" s="98">
        <v>0.66588055760450771</v>
      </c>
      <c r="W173" s="98">
        <v>0.55500423113012343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1.3718831794098749E-3</v>
      </c>
      <c r="D174" s="33">
        <v>4.456631421754881E-3</v>
      </c>
      <c r="E174" s="33">
        <v>7.6058312336574653E-3</v>
      </c>
      <c r="F174" s="33">
        <v>8.9051461804278541E-3</v>
      </c>
      <c r="G174" s="33">
        <v>2.1911616291842153E-2</v>
      </c>
      <c r="H174" s="33">
        <v>1.8821033092213609E-2</v>
      </c>
      <c r="I174" s="33">
        <v>6.4050724454983304E-2</v>
      </c>
      <c r="J174" s="33">
        <v>0.15058185899988402</v>
      </c>
      <c r="K174" s="33">
        <v>0.14158759804927615</v>
      </c>
      <c r="L174" s="33">
        <v>0.13464217147908122</v>
      </c>
      <c r="M174" s="33">
        <v>6.831916109853782E-2</v>
      </c>
      <c r="N174" s="33">
        <v>5.0230783085289075E-2</v>
      </c>
      <c r="O174" s="33">
        <v>5.6083018200336343E-2</v>
      </c>
      <c r="P174" s="33">
        <v>5.4537046878843552E-2</v>
      </c>
      <c r="Q174" s="33">
        <v>9.2619712293869769E-2</v>
      </c>
      <c r="R174" s="33">
        <v>0.12044476249558989</v>
      </c>
      <c r="S174" s="33">
        <v>0.20014094782295261</v>
      </c>
      <c r="T174" s="33">
        <v>0.22774114607521387</v>
      </c>
      <c r="U174" s="33">
        <v>0.14598289233300243</v>
      </c>
      <c r="V174" s="33">
        <v>0.19624027766472679</v>
      </c>
      <c r="W174" s="33">
        <v>0.16137787034675652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0.10976258930193365</v>
      </c>
      <c r="D175" s="122">
        <v>0.11402388416676305</v>
      </c>
      <c r="E175" s="122">
        <v>0.19249511436181055</v>
      </c>
      <c r="F175" s="122">
        <v>0.21273335312060837</v>
      </c>
      <c r="G175" s="122">
        <v>0.23652702785798352</v>
      </c>
      <c r="H175" s="122">
        <v>0.24241289422314408</v>
      </c>
      <c r="I175" s="122">
        <v>0.1354429654999294</v>
      </c>
      <c r="J175" s="122">
        <v>0.1267068925566246</v>
      </c>
      <c r="K175" s="122">
        <v>0.13292233202713319</v>
      </c>
      <c r="L175" s="122">
        <v>0.11188377808885726</v>
      </c>
      <c r="M175" s="122">
        <v>0.11468232010607636</v>
      </c>
      <c r="N175" s="122">
        <v>0.11816876713759679</v>
      </c>
      <c r="O175" s="122">
        <v>7.0016844946384466E-2</v>
      </c>
      <c r="P175" s="122">
        <v>5.615278305408123E-2</v>
      </c>
      <c r="Q175" s="122">
        <v>7.9456463446447925E-2</v>
      </c>
      <c r="R175" s="122">
        <v>0.11391882038987379</v>
      </c>
      <c r="S175" s="122">
        <v>0.20579317341660464</v>
      </c>
      <c r="T175" s="122">
        <v>0.24278553277252488</v>
      </c>
      <c r="U175" s="122">
        <v>0.20933322271583552</v>
      </c>
      <c r="V175" s="122">
        <v>0.26463538368134071</v>
      </c>
      <c r="W175" s="122">
        <v>0.17506763286036778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1.4609322355968232E-3</v>
      </c>
      <c r="D176" s="98">
        <v>1.5674696571140868E-3</v>
      </c>
      <c r="E176" s="98">
        <v>2.7780099851915214E-3</v>
      </c>
      <c r="F176" s="98">
        <v>3.2190811206580551E-3</v>
      </c>
      <c r="G176" s="98">
        <v>3.4942878658848447E-3</v>
      </c>
      <c r="H176" s="98">
        <v>3.7213915871875574E-3</v>
      </c>
      <c r="I176" s="98">
        <v>1.7437562286075131E-3</v>
      </c>
      <c r="J176" s="98">
        <v>1.5660494186347097E-3</v>
      </c>
      <c r="K176" s="98">
        <v>1.5610339187676237E-3</v>
      </c>
      <c r="L176" s="98">
        <v>1.8245096566704398E-3</v>
      </c>
      <c r="M176" s="98">
        <v>2.1047004797930318E-3</v>
      </c>
      <c r="N176" s="98">
        <v>2.0238377577659157E-3</v>
      </c>
      <c r="O176" s="98">
        <v>1.1999212740944672E-3</v>
      </c>
      <c r="P176" s="98">
        <v>8.6105583981615846E-4</v>
      </c>
      <c r="Q176" s="98">
        <v>1.2768124677785141E-3</v>
      </c>
      <c r="R176" s="98">
        <v>2.944435673328665E-3</v>
      </c>
      <c r="S176" s="98">
        <v>4.5113633451012375E-3</v>
      </c>
      <c r="T176" s="98">
        <v>4.2678751504604774E-3</v>
      </c>
      <c r="U176" s="98">
        <v>3.5130801567285156E-3</v>
      </c>
      <c r="V176" s="98">
        <v>4.0996058289367501E-3</v>
      </c>
      <c r="W176" s="98">
        <v>2.5913997564564373E-3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0.10830165706633683</v>
      </c>
      <c r="D177" s="33">
        <v>0.11245641450964897</v>
      </c>
      <c r="E177" s="33">
        <v>0.18971710437661904</v>
      </c>
      <c r="F177" s="33">
        <v>0.20951427199995032</v>
      </c>
      <c r="G177" s="33">
        <v>0.23303273999209867</v>
      </c>
      <c r="H177" s="33">
        <v>0.23869150263595651</v>
      </c>
      <c r="I177" s="33">
        <v>0.13369920927132189</v>
      </c>
      <c r="J177" s="33">
        <v>0.1251408431379899</v>
      </c>
      <c r="K177" s="33">
        <v>0.13136129810836555</v>
      </c>
      <c r="L177" s="33">
        <v>0.11005926843218682</v>
      </c>
      <c r="M177" s="33">
        <v>0.11257761962628333</v>
      </c>
      <c r="N177" s="33">
        <v>0.11614492937983087</v>
      </c>
      <c r="O177" s="33">
        <v>6.8816923672290004E-2</v>
      </c>
      <c r="P177" s="33">
        <v>5.529172721426507E-2</v>
      </c>
      <c r="Q177" s="33">
        <v>7.8179650978669413E-2</v>
      </c>
      <c r="R177" s="33">
        <v>0.11097438471654512</v>
      </c>
      <c r="S177" s="33">
        <v>0.20128181007150339</v>
      </c>
      <c r="T177" s="33">
        <v>0.23851765762206439</v>
      </c>
      <c r="U177" s="33">
        <v>0.20582014255910699</v>
      </c>
      <c r="V177" s="33">
        <v>0.26053577785240395</v>
      </c>
      <c r="W177" s="33">
        <v>0.17247623310391133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0.64651207994742288</v>
      </c>
      <c r="D3" s="119">
        <f>IF(RES_hhdet_in_tes!D3=0,"",RES_hhdet_in_tes!D3/RES_hhdet_in_fec!D3)</f>
        <v>0.65133125944041548</v>
      </c>
      <c r="E3" s="119">
        <f>IF(RES_hhdet_in_tes!E3=0,"",RES_hhdet_in_tes!E3/RES_hhdet_in_fec!E3)</f>
        <v>0.65620028848278478</v>
      </c>
      <c r="F3" s="119">
        <f>IF(RES_hhdet_in_tes!F3=0,"",RES_hhdet_in_tes!F3/RES_hhdet_in_fec!F3)</f>
        <v>0.66162954698006959</v>
      </c>
      <c r="G3" s="119">
        <f>IF(RES_hhdet_in_tes!G3=0,"",RES_hhdet_in_tes!G3/RES_hhdet_in_fec!G3)</f>
        <v>0.66723345853913996</v>
      </c>
      <c r="H3" s="119">
        <f>IF(RES_hhdet_in_tes!H3=0,"",RES_hhdet_in_tes!H3/RES_hhdet_in_fec!H3)</f>
        <v>0.6730546733274706</v>
      </c>
      <c r="I3" s="119">
        <f>IF(RES_hhdet_in_tes!I3=0,"",RES_hhdet_in_tes!I3/RES_hhdet_in_fec!I3)</f>
        <v>0.68250831265477163</v>
      </c>
      <c r="J3" s="119">
        <f>IF(RES_hhdet_in_tes!J3=0,"",RES_hhdet_in_tes!J3/RES_hhdet_in_fec!J3)</f>
        <v>0.69074985962594604</v>
      </c>
      <c r="K3" s="119">
        <f>IF(RES_hhdet_in_tes!K3=0,"",RES_hhdet_in_tes!K3/RES_hhdet_in_fec!K3)</f>
        <v>0.69688357571455095</v>
      </c>
      <c r="L3" s="119">
        <f>IF(RES_hhdet_in_tes!L3=0,"",RES_hhdet_in_tes!L3/RES_hhdet_in_fec!L3)</f>
        <v>0.7041278182176991</v>
      </c>
      <c r="M3" s="119">
        <f>IF(RES_hhdet_in_tes!M3=0,"",RES_hhdet_in_tes!M3/RES_hhdet_in_fec!M3)</f>
        <v>0.70853518815309313</v>
      </c>
      <c r="N3" s="119">
        <f>IF(RES_hhdet_in_tes!N3=0,"",RES_hhdet_in_tes!N3/RES_hhdet_in_fec!N3)</f>
        <v>0.71496599391574678</v>
      </c>
      <c r="O3" s="119">
        <f>IF(RES_hhdet_in_tes!O3=0,"",RES_hhdet_in_tes!O3/RES_hhdet_in_fec!O3)</f>
        <v>0.72388102849571934</v>
      </c>
      <c r="P3" s="119">
        <f>IF(RES_hhdet_in_tes!P3=0,"",RES_hhdet_in_tes!P3/RES_hhdet_in_fec!P3)</f>
        <v>0.73352637263403908</v>
      </c>
      <c r="Q3" s="119">
        <f>IF(RES_hhdet_in_tes!Q3=0,"",RES_hhdet_in_tes!Q3/RES_hhdet_in_fec!Q3)</f>
        <v>0.74584463949572499</v>
      </c>
      <c r="R3" s="119">
        <f>IF(RES_hhdet_in_tes!R3=0,"",RES_hhdet_in_tes!R3/RES_hhdet_in_fec!R3)</f>
        <v>0.76178984173208841</v>
      </c>
      <c r="S3" s="119" t="str">
        <f>IF(RES_hhdet_in_tes!S3=0,"",RES_hhdet_in_tes!S3/RES_hhdet_in_fec!S3)</f>
        <v/>
      </c>
      <c r="T3" s="119">
        <f>IF(RES_hhdet_in_tes!T3=0,"",RES_hhdet_in_tes!T3/RES_hhdet_in_fec!T3)</f>
        <v>0.80217841183969218</v>
      </c>
      <c r="U3" s="119">
        <f>IF(RES_hhdet_in_tes!U3=0,"",RES_hhdet_in_tes!U3/RES_hhdet_in_fec!U3)</f>
        <v>0.81907324811770033</v>
      </c>
      <c r="V3" s="119">
        <f>IF(RES_hhdet_in_tes!V3=0,"",RES_hhdet_in_tes!V3/RES_hhdet_in_fec!V3)</f>
        <v>0.83532186027562738</v>
      </c>
      <c r="W3" s="119">
        <f>IF(RES_hhdet_in_tes!W3=0,"",RES_hhdet_in_tes!W3/RES_hhdet_in_fec!W3)</f>
        <v>0.84766994841196908</v>
      </c>
      <c r="DA3" s="129" t="s">
        <v>3587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0.64129707834976657</v>
      </c>
      <c r="D4" s="124">
        <f>IF(RES_hhdet_in_tes!D4=0,"",RES_hhdet_in_tes!D4/RES_hhdet_in_fec!D4)</f>
        <v>0.64665991835134551</v>
      </c>
      <c r="E4" s="124">
        <f>IF(RES_hhdet_in_tes!E4=0,"",RES_hhdet_in_tes!E4/RES_hhdet_in_fec!E4)</f>
        <v>0.65227551395938532</v>
      </c>
      <c r="F4" s="124">
        <f>IF(RES_hhdet_in_tes!F4=0,"",RES_hhdet_in_tes!F4/RES_hhdet_in_fec!F4)</f>
        <v>0.65810410646395201</v>
      </c>
      <c r="G4" s="124">
        <f>IF(RES_hhdet_in_tes!G4=0,"",RES_hhdet_in_tes!G4/RES_hhdet_in_fec!G4)</f>
        <v>0.66416649735438726</v>
      </c>
      <c r="H4" s="124">
        <f>IF(RES_hhdet_in_tes!H4=0,"",RES_hhdet_in_tes!H4/RES_hhdet_in_fec!H4)</f>
        <v>0.67044255269350261</v>
      </c>
      <c r="I4" s="124">
        <f>IF(RES_hhdet_in_tes!I4=0,"",RES_hhdet_in_tes!I4/RES_hhdet_in_fec!I4)</f>
        <v>0.67693501363977804</v>
      </c>
      <c r="J4" s="124">
        <f>IF(RES_hhdet_in_tes!J4=0,"",RES_hhdet_in_tes!J4/RES_hhdet_in_fec!J4)</f>
        <v>0.68366080144528296</v>
      </c>
      <c r="K4" s="124">
        <f>IF(RES_hhdet_in_tes!K4=0,"",RES_hhdet_in_tes!K4/RES_hhdet_in_fec!K4)</f>
        <v>0.69057931042006615</v>
      </c>
      <c r="L4" s="124">
        <f>IF(RES_hhdet_in_tes!L4=0,"",RES_hhdet_in_tes!L4/RES_hhdet_in_fec!L4)</f>
        <v>0.69764974363117271</v>
      </c>
      <c r="M4" s="124">
        <f>IF(RES_hhdet_in_tes!M4=0,"",RES_hhdet_in_tes!M4/RES_hhdet_in_fec!M4)</f>
        <v>0.70485785299691583</v>
      </c>
      <c r="N4" s="124">
        <f>IF(RES_hhdet_in_tes!N4=0,"",RES_hhdet_in_tes!N4/RES_hhdet_in_fec!N4)</f>
        <v>0.71190353658307393</v>
      </c>
      <c r="O4" s="124">
        <f>IF(RES_hhdet_in_tes!O4=0,"",RES_hhdet_in_tes!O4/RES_hhdet_in_fec!O4)</f>
        <v>0.71862131446723088</v>
      </c>
      <c r="P4" s="124">
        <f>IF(RES_hhdet_in_tes!P4=0,"",RES_hhdet_in_tes!P4/RES_hhdet_in_fec!P4)</f>
        <v>0.72565399665103658</v>
      </c>
      <c r="Q4" s="124">
        <f>IF(RES_hhdet_in_tes!Q4=0,"",RES_hhdet_in_tes!Q4/RES_hhdet_in_fec!Q4)</f>
        <v>0.73596204215547256</v>
      </c>
      <c r="R4" s="124">
        <f>IF(RES_hhdet_in_tes!R4=0,"",RES_hhdet_in_tes!R4/RES_hhdet_in_fec!R4)</f>
        <v>0.75370878879094316</v>
      </c>
      <c r="S4" s="124" t="str">
        <f>IF(RES_hhdet_in_tes!S4=0,"",RES_hhdet_in_tes!S4/RES_hhdet_in_fec!S4)</f>
        <v/>
      </c>
      <c r="T4" s="124">
        <f>IF(RES_hhdet_in_tes!T4=0,"",RES_hhdet_in_tes!T4/RES_hhdet_in_fec!T4)</f>
        <v>0.79985212777026493</v>
      </c>
      <c r="U4" s="124">
        <f>IF(RES_hhdet_in_tes!U4=0,"",RES_hhdet_in_tes!U4/RES_hhdet_in_fec!U4)</f>
        <v>0.8214183373569176</v>
      </c>
      <c r="V4" s="124">
        <f>IF(RES_hhdet_in_tes!V4=0,"",RES_hhdet_in_tes!V4/RES_hhdet_in_fec!V4)</f>
        <v>0.83866082899320027</v>
      </c>
      <c r="W4" s="124">
        <f>IF(RES_hhdet_in_tes!W4=0,"",RES_hhdet_in_tes!W4/RES_hhdet_in_fec!W4)</f>
        <v>0.85104543315676251</v>
      </c>
      <c r="DA4" s="130" t="s">
        <v>3588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0.63912142568694075</v>
      </c>
      <c r="D5" s="111">
        <f>IF(RES_hhdet_in_tes!D5=0,"",RES_hhdet_in_tes!D5/RES_hhdet_in_fec!D5)</f>
        <v>0.64454317538086614</v>
      </c>
      <c r="E5" s="111">
        <f>IF(RES_hhdet_in_tes!E5=0,"",RES_hhdet_in_tes!E5/RES_hhdet_in_fec!E5)</f>
        <v>0.65023042545870013</v>
      </c>
      <c r="F5" s="111">
        <f>IF(RES_hhdet_in_tes!F5=0,"",RES_hhdet_in_tes!F5/RES_hhdet_in_fec!F5)</f>
        <v>0.65611222953622561</v>
      </c>
      <c r="G5" s="111">
        <f>IF(RES_hhdet_in_tes!G5=0,"",RES_hhdet_in_tes!G5/RES_hhdet_in_fec!G5)</f>
        <v>0.66222823473784476</v>
      </c>
      <c r="H5" s="111">
        <f>IF(RES_hhdet_in_tes!H5=0,"",RES_hhdet_in_tes!H5/RES_hhdet_in_fec!H5)</f>
        <v>0.66855657284671566</v>
      </c>
      <c r="I5" s="111">
        <f>IF(RES_hhdet_in_tes!I5=0,"",RES_hhdet_in_tes!I5/RES_hhdet_in_fec!I5)</f>
        <v>0.67508992697879422</v>
      </c>
      <c r="J5" s="111">
        <f>IF(RES_hhdet_in_tes!J5=0,"",RES_hhdet_in_tes!J5/RES_hhdet_in_fec!J5)</f>
        <v>0.68183769372141745</v>
      </c>
      <c r="K5" s="111">
        <f>IF(RES_hhdet_in_tes!K5=0,"",RES_hhdet_in_tes!K5/RES_hhdet_in_fec!K5)</f>
        <v>0.68878727738547441</v>
      </c>
      <c r="L5" s="111">
        <f>IF(RES_hhdet_in_tes!L5=0,"",RES_hhdet_in_tes!L5/RES_hhdet_in_fec!L5)</f>
        <v>0.69589962061279287</v>
      </c>
      <c r="M5" s="111">
        <f>IF(RES_hhdet_in_tes!M5=0,"",RES_hhdet_in_tes!M5/RES_hhdet_in_fec!M5)</f>
        <v>0.70316961146534862</v>
      </c>
      <c r="N5" s="111">
        <f>IF(RES_hhdet_in_tes!N5=0,"",RES_hhdet_in_tes!N5/RES_hhdet_in_fec!N5)</f>
        <v>0.71024727316397895</v>
      </c>
      <c r="O5" s="111">
        <f>IF(RES_hhdet_in_tes!O5=0,"",RES_hhdet_in_tes!O5/RES_hhdet_in_fec!O5)</f>
        <v>0.71702040703433145</v>
      </c>
      <c r="P5" s="111">
        <f>IF(RES_hhdet_in_tes!P5=0,"",RES_hhdet_in_tes!P5/RES_hhdet_in_fec!P5)</f>
        <v>0.72410674544401377</v>
      </c>
      <c r="Q5" s="111">
        <f>IF(RES_hhdet_in_tes!Q5=0,"",RES_hhdet_in_tes!Q5/RES_hhdet_in_fec!Q5)</f>
        <v>0.7344472282586969</v>
      </c>
      <c r="R5" s="111">
        <f>IF(RES_hhdet_in_tes!R5=0,"",RES_hhdet_in_tes!R5/RES_hhdet_in_fec!R5)</f>
        <v>0.75228024031287866</v>
      </c>
      <c r="S5" s="111" t="str">
        <f>IF(RES_hhdet_in_tes!S5=0,"",RES_hhdet_in_tes!S5/RES_hhdet_in_fec!S5)</f>
        <v/>
      </c>
      <c r="T5" s="111">
        <f>IF(RES_hhdet_in_tes!T5=0,"",RES_hhdet_in_tes!T5/RES_hhdet_in_fec!T5)</f>
        <v>0.79863130704852159</v>
      </c>
      <c r="U5" s="111">
        <f>IF(RES_hhdet_in_tes!U5=0,"",RES_hhdet_in_tes!U5/RES_hhdet_in_fec!U5)</f>
        <v>0.82030692898367386</v>
      </c>
      <c r="V5" s="111">
        <f>IF(RES_hhdet_in_tes!V5=0,"",RES_hhdet_in_tes!V5/RES_hhdet_in_fec!V5)</f>
        <v>0.83763659976593019</v>
      </c>
      <c r="W5" s="111">
        <f>IF(RES_hhdet_in_tes!W5=0,"",RES_hhdet_in_tes!W5/RES_hhdet_in_fec!W5)</f>
        <v>0.8500877330103277</v>
      </c>
      <c r="DA5" s="63" t="s">
        <v>3589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>
        <f>IF(RES_hhdet_in_tes!H6=0,"",RES_hhdet_in_tes!H6/RES_hhdet_in_fec!H6)</f>
        <v>1</v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>
        <f>IF(RES_hhdet_in_tes!P6=0,"",RES_hhdet_in_tes!P6/RES_hhdet_in_fec!P6)</f>
        <v>1</v>
      </c>
      <c r="Q6" s="111">
        <f>IF(RES_hhdet_in_tes!Q6=0,"",RES_hhdet_in_tes!Q6/RES_hhdet_in_fec!Q6)</f>
        <v>1</v>
      </c>
      <c r="R6" s="111">
        <f>IF(RES_hhdet_in_tes!R6=0,"",RES_hhdet_in_tes!R6/RES_hhdet_in_fec!R6)</f>
        <v>1</v>
      </c>
      <c r="S6" s="111" t="str">
        <f>IF(RES_hhdet_in_tes!S6=0,"",RES_hhdet_in_tes!S6/RES_hhdet_in_fec!S6)</f>
        <v/>
      </c>
      <c r="T6" s="111">
        <f>IF(RES_hhdet_in_tes!T6=0,"",RES_hhdet_in_tes!T6/RES_hhdet_in_fec!T6)</f>
        <v>1</v>
      </c>
      <c r="U6" s="111">
        <f>IF(RES_hhdet_in_tes!U6=0,"",RES_hhdet_in_tes!U6/RES_hhdet_in_fec!U6)</f>
        <v>1</v>
      </c>
      <c r="V6" s="111">
        <f>IF(RES_hhdet_in_tes!V6=0,"",RES_hhdet_in_tes!V6/RES_hhdet_in_fec!V6)</f>
        <v>1</v>
      </c>
      <c r="W6" s="111">
        <f>IF(RES_hhdet_in_tes!W6=0,"",RES_hhdet_in_tes!W6/RES_hhdet_in_fec!W6)</f>
        <v>1</v>
      </c>
      <c r="DA6" s="63" t="s">
        <v>3590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>
        <f>IF(RES_hhdet_in_tes!D7=0,"",RES_hhdet_in_tes!D7/RES_hhdet_in_fec!D7)</f>
        <v>3.1295681936307065</v>
      </c>
      <c r="E7" s="124">
        <f>IF(RES_hhdet_in_tes!E7=0,"",RES_hhdet_in_tes!E7/RES_hhdet_in_fec!E7)</f>
        <v>3.2487578083949269</v>
      </c>
      <c r="F7" s="124">
        <f>IF(RES_hhdet_in_tes!F7=0,"",RES_hhdet_in_tes!F7/RES_hhdet_in_fec!F7)</f>
        <v>3.3680754293819408</v>
      </c>
      <c r="G7" s="124">
        <f>IF(RES_hhdet_in_tes!G7=0,"",RES_hhdet_in_tes!G7/RES_hhdet_in_fec!G7)</f>
        <v>3.4885268630443198</v>
      </c>
      <c r="H7" s="124">
        <f>IF(RES_hhdet_in_tes!H7=0,"",RES_hhdet_in_tes!H7/RES_hhdet_in_fec!H7)</f>
        <v>3.6099824749763041</v>
      </c>
      <c r="I7" s="124">
        <f>IF(RES_hhdet_in_tes!I7=0,"",RES_hhdet_in_tes!I7/RES_hhdet_in_fec!I7)</f>
        <v>3.7326833018242893</v>
      </c>
      <c r="J7" s="124">
        <f>IF(RES_hhdet_in_tes!J7=0,"",RES_hhdet_in_tes!J7/RES_hhdet_in_fec!J7)</f>
        <v>3.8576319470065217</v>
      </c>
      <c r="K7" s="124">
        <f>IF(RES_hhdet_in_tes!K7=0,"",RES_hhdet_in_tes!K7/RES_hhdet_in_fec!K7)</f>
        <v>3.9856714208878965</v>
      </c>
      <c r="L7" s="124">
        <f>IF(RES_hhdet_in_tes!L7=0,"",RES_hhdet_in_tes!L7/RES_hhdet_in_fec!L7)</f>
        <v>4.11701015284478</v>
      </c>
      <c r="M7" s="124">
        <f>IF(RES_hhdet_in_tes!M7=0,"",RES_hhdet_in_tes!M7/RES_hhdet_in_fec!M7)</f>
        <v>4.2738818922740984</v>
      </c>
      <c r="N7" s="124">
        <f>IF(RES_hhdet_in_tes!N7=0,"",RES_hhdet_in_tes!N7/RES_hhdet_in_fec!N7)</f>
        <v>4.4635628569506771</v>
      </c>
      <c r="O7" s="124">
        <f>IF(RES_hhdet_in_tes!O7=0,"",RES_hhdet_in_tes!O7/RES_hhdet_in_fec!O7)</f>
        <v>4.6900756879452201</v>
      </c>
      <c r="P7" s="124">
        <f>IF(RES_hhdet_in_tes!P7=0,"",RES_hhdet_in_tes!P7/RES_hhdet_in_fec!P7)</f>
        <v>4.935723975637309</v>
      </c>
      <c r="Q7" s="124">
        <f>IF(RES_hhdet_in_tes!Q7=0,"",RES_hhdet_in_tes!Q7/RES_hhdet_in_fec!Q7)</f>
        <v>5.1468300820490462</v>
      </c>
      <c r="R7" s="124">
        <f>IF(RES_hhdet_in_tes!R7=0,"",RES_hhdet_in_tes!R7/RES_hhdet_in_fec!R7)</f>
        <v>5.2792692324550661</v>
      </c>
      <c r="S7" s="124" t="str">
        <f>IF(RES_hhdet_in_tes!S7=0,"",RES_hhdet_in_tes!S7/RES_hhdet_in_fec!S7)</f>
        <v/>
      </c>
      <c r="T7" s="124">
        <f>IF(RES_hhdet_in_tes!T7=0,"",RES_hhdet_in_tes!T7/RES_hhdet_in_fec!T7)</f>
        <v>5.4727625898448107</v>
      </c>
      <c r="U7" s="124">
        <f>IF(RES_hhdet_in_tes!U7=0,"",RES_hhdet_in_tes!U7/RES_hhdet_in_fec!U7)</f>
        <v>5.5529465789911905</v>
      </c>
      <c r="V7" s="124">
        <f>IF(RES_hhdet_in_tes!V7=0,"",RES_hhdet_in_tes!V7/RES_hhdet_in_fec!V7)</f>
        <v>5.6347029274577807</v>
      </c>
      <c r="W7" s="124">
        <f>IF(RES_hhdet_in_tes!W7=0,"",RES_hhdet_in_tes!W7/RES_hhdet_in_fec!W7)</f>
        <v>5.7147435346253452</v>
      </c>
      <c r="DA7" s="130" t="s">
        <v>3591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>
        <f>IF(RES_hhdet_in_tes!D8=0,"",RES_hhdet_in_tes!D8/RES_hhdet_in_fec!D8)</f>
        <v>3.1295681936307065</v>
      </c>
      <c r="E8" s="111">
        <f>IF(RES_hhdet_in_tes!E8=0,"",RES_hhdet_in_tes!E8/RES_hhdet_in_fec!E8)</f>
        <v>3.2487578083949269</v>
      </c>
      <c r="F8" s="111">
        <f>IF(RES_hhdet_in_tes!F8=0,"",RES_hhdet_in_tes!F8/RES_hhdet_in_fec!F8)</f>
        <v>3.3680754293819408</v>
      </c>
      <c r="G8" s="111">
        <f>IF(RES_hhdet_in_tes!G8=0,"",RES_hhdet_in_tes!G8/RES_hhdet_in_fec!G8)</f>
        <v>3.4885268630443198</v>
      </c>
      <c r="H8" s="111">
        <f>IF(RES_hhdet_in_tes!H8=0,"",RES_hhdet_in_tes!H8/RES_hhdet_in_fec!H8)</f>
        <v>3.6099824749763041</v>
      </c>
      <c r="I8" s="111">
        <f>IF(RES_hhdet_in_tes!I8=0,"",RES_hhdet_in_tes!I8/RES_hhdet_in_fec!I8)</f>
        <v>3.7326833018242893</v>
      </c>
      <c r="J8" s="111">
        <f>IF(RES_hhdet_in_tes!J8=0,"",RES_hhdet_in_tes!J8/RES_hhdet_in_fec!J8)</f>
        <v>3.8576319470065217</v>
      </c>
      <c r="K8" s="111">
        <f>IF(RES_hhdet_in_tes!K8=0,"",RES_hhdet_in_tes!K8/RES_hhdet_in_fec!K8)</f>
        <v>3.9856714208878965</v>
      </c>
      <c r="L8" s="111">
        <f>IF(RES_hhdet_in_tes!L8=0,"",RES_hhdet_in_tes!L8/RES_hhdet_in_fec!L8)</f>
        <v>4.11701015284478</v>
      </c>
      <c r="M8" s="111">
        <f>IF(RES_hhdet_in_tes!M8=0,"",RES_hhdet_in_tes!M8/RES_hhdet_in_fec!M8)</f>
        <v>4.2738818922740984</v>
      </c>
      <c r="N8" s="111">
        <f>IF(RES_hhdet_in_tes!N8=0,"",RES_hhdet_in_tes!N8/RES_hhdet_in_fec!N8)</f>
        <v>4.4635628569506771</v>
      </c>
      <c r="O8" s="111">
        <f>IF(RES_hhdet_in_tes!O8=0,"",RES_hhdet_in_tes!O8/RES_hhdet_in_fec!O8)</f>
        <v>4.6900756879452201</v>
      </c>
      <c r="P8" s="111">
        <f>IF(RES_hhdet_in_tes!P8=0,"",RES_hhdet_in_tes!P8/RES_hhdet_in_fec!P8)</f>
        <v>4.935723975637309</v>
      </c>
      <c r="Q8" s="111">
        <f>IF(RES_hhdet_in_tes!Q8=0,"",RES_hhdet_in_tes!Q8/RES_hhdet_in_fec!Q8)</f>
        <v>5.1468300820490462</v>
      </c>
      <c r="R8" s="111">
        <f>IF(RES_hhdet_in_tes!R8=0,"",RES_hhdet_in_tes!R8/RES_hhdet_in_fec!R8)</f>
        <v>5.2792692324550661</v>
      </c>
      <c r="S8" s="111" t="str">
        <f>IF(RES_hhdet_in_tes!S8=0,"",RES_hhdet_in_tes!S8/RES_hhdet_in_fec!S8)</f>
        <v/>
      </c>
      <c r="T8" s="111">
        <f>IF(RES_hhdet_in_tes!T8=0,"",RES_hhdet_in_tes!T8/RES_hhdet_in_fec!T8)</f>
        <v>5.4727625898448107</v>
      </c>
      <c r="U8" s="111">
        <f>IF(RES_hhdet_in_tes!U8=0,"",RES_hhdet_in_tes!U8/RES_hhdet_in_fec!U8)</f>
        <v>5.5529465789911905</v>
      </c>
      <c r="V8" s="111">
        <f>IF(RES_hhdet_in_tes!V8=0,"",RES_hhdet_in_tes!V8/RES_hhdet_in_fec!V8)</f>
        <v>5.6347029274577807</v>
      </c>
      <c r="W8" s="111">
        <f>IF(RES_hhdet_in_tes!W8=0,"",RES_hhdet_in_tes!W8/RES_hhdet_in_fec!W8)</f>
        <v>5.7147435346253452</v>
      </c>
      <c r="DA8" s="63" t="s">
        <v>3592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0.65762188137908273</v>
      </c>
      <c r="D9" s="124">
        <f>IF(RES_hhdet_in_tes!D9=0,"",RES_hhdet_in_tes!D9/RES_hhdet_in_fec!D9)</f>
        <v>0.66012050953996904</v>
      </c>
      <c r="E9" s="124">
        <f>IF(RES_hhdet_in_tes!E9=0,"",RES_hhdet_in_tes!E9/RES_hhdet_in_fec!E9)</f>
        <v>0.66204430282990689</v>
      </c>
      <c r="F9" s="124">
        <f>IF(RES_hhdet_in_tes!F9=0,"",RES_hhdet_in_tes!F9/RES_hhdet_in_fec!F9)</f>
        <v>0.66538709987128208</v>
      </c>
      <c r="G9" s="124">
        <f>IF(RES_hhdet_in_tes!G9=0,"",RES_hhdet_in_tes!G9/RES_hhdet_in_fec!G9)</f>
        <v>0.67020909522338035</v>
      </c>
      <c r="H9" s="124">
        <f>IF(RES_hhdet_in_tes!H9=0,"",RES_hhdet_in_tes!H9/RES_hhdet_in_fec!H9)</f>
        <v>0.6730075945606464</v>
      </c>
      <c r="I9" s="124">
        <f>IF(RES_hhdet_in_tes!I9=0,"",RES_hhdet_in_tes!I9/RES_hhdet_in_fec!I9)</f>
        <v>0.70003480602964319</v>
      </c>
      <c r="J9" s="124">
        <f>IF(RES_hhdet_in_tes!J9=0,"",RES_hhdet_in_tes!J9/RES_hhdet_in_fec!J9)</f>
        <v>0.72135223573522922</v>
      </c>
      <c r="K9" s="124">
        <f>IF(RES_hhdet_in_tes!K9=0,"",RES_hhdet_in_tes!K9/RES_hhdet_in_fec!K9)</f>
        <v>0.72151777489071678</v>
      </c>
      <c r="L9" s="124">
        <f>IF(RES_hhdet_in_tes!L9=0,"",RES_hhdet_in_tes!L9/RES_hhdet_in_fec!L9)</f>
        <v>0.72885918500146896</v>
      </c>
      <c r="M9" s="124">
        <f>IF(RES_hhdet_in_tes!M9=0,"",RES_hhdet_in_tes!M9/RES_hhdet_in_fec!M9)</f>
        <v>0.71464313004699498</v>
      </c>
      <c r="N9" s="124">
        <f>IF(RES_hhdet_in_tes!N9=0,"",RES_hhdet_in_tes!N9/RES_hhdet_in_fec!N9)</f>
        <v>0.71737635488250351</v>
      </c>
      <c r="O9" s="124">
        <f>IF(RES_hhdet_in_tes!O9=0,"",RES_hhdet_in_tes!O9/RES_hhdet_in_fec!O9)</f>
        <v>0.73709119423685432</v>
      </c>
      <c r="P9" s="124">
        <f>IF(RES_hhdet_in_tes!P9=0,"",RES_hhdet_in_tes!P9/RES_hhdet_in_fec!P9)</f>
        <v>0.75290232795149081</v>
      </c>
      <c r="Q9" s="124">
        <f>IF(RES_hhdet_in_tes!Q9=0,"",RES_hhdet_in_tes!Q9/RES_hhdet_in_fec!Q9)</f>
        <v>0.77571346428794763</v>
      </c>
      <c r="R9" s="124">
        <f>IF(RES_hhdet_in_tes!R9=0,"",RES_hhdet_in_tes!R9/RES_hhdet_in_fec!R9)</f>
        <v>0.78453238276649995</v>
      </c>
      <c r="S9" s="124" t="str">
        <f>IF(RES_hhdet_in_tes!S9=0,"",RES_hhdet_in_tes!S9/RES_hhdet_in_fec!S9)</f>
        <v/>
      </c>
      <c r="T9" s="124">
        <f>IF(RES_hhdet_in_tes!T9=0,"",RES_hhdet_in_tes!T9/RES_hhdet_in_fec!T9)</f>
        <v>0.8034801442799665</v>
      </c>
      <c r="U9" s="124">
        <f>IF(RES_hhdet_in_tes!U9=0,"",RES_hhdet_in_tes!U9/RES_hhdet_in_fec!U9)</f>
        <v>0.80718530977943315</v>
      </c>
      <c r="V9" s="124">
        <f>IF(RES_hhdet_in_tes!V9=0,"",RES_hhdet_in_tes!V9/RES_hhdet_in_fec!V9)</f>
        <v>0.82066847950346633</v>
      </c>
      <c r="W9" s="124">
        <f>IF(RES_hhdet_in_tes!W9=0,"",RES_hhdet_in_tes!W9/RES_hhdet_in_fec!W9)</f>
        <v>0.83478056452026062</v>
      </c>
      <c r="DA9" s="130" t="s">
        <v>3593</v>
      </c>
    </row>
    <row r="10" spans="1:105" ht="12" customHeight="1" x14ac:dyDescent="0.25">
      <c r="A10" s="97" t="s">
        <v>143</v>
      </c>
      <c r="B10" s="111"/>
      <c r="C10" s="111">
        <f>IF(RES_hhdet_in_tes!C10=0,"",RES_hhdet_in_tes!C10/RES_hhdet_in_fec!C10)</f>
        <v>0.67873931753679162</v>
      </c>
      <c r="D10" s="111">
        <f>IF(RES_hhdet_in_tes!D10=0,"",RES_hhdet_in_tes!D10/RES_hhdet_in_fec!D10)</f>
        <v>0.68435369324488848</v>
      </c>
      <c r="E10" s="111">
        <f>IF(RES_hhdet_in_tes!E10=0,"",RES_hhdet_in_tes!E10/RES_hhdet_in_fec!E10)</f>
        <v>0.69024300213693102</v>
      </c>
      <c r="F10" s="111">
        <f>IF(RES_hhdet_in_tes!F10=0,"",RES_hhdet_in_tes!F10/RES_hhdet_in_fec!F10)</f>
        <v>0.69633377721820089</v>
      </c>
      <c r="G10" s="111">
        <f>IF(RES_hhdet_in_tes!G10=0,"",RES_hhdet_in_tes!G10/RES_hhdet_in_fec!G10)</f>
        <v>0.70266707421142738</v>
      </c>
      <c r="H10" s="111">
        <f>IF(RES_hhdet_in_tes!H10=0,"",RES_hhdet_in_tes!H10/RES_hhdet_in_fec!H10)</f>
        <v>0.70922024795732641</v>
      </c>
      <c r="I10" s="111">
        <f>IF(RES_hhdet_in_tes!I10=0,"",RES_hhdet_in_tes!I10/RES_hhdet_in_fec!I10)</f>
        <v>0.71598572161477569</v>
      </c>
      <c r="J10" s="111">
        <f>IF(RES_hhdet_in_tes!J10=0,"",RES_hhdet_in_tes!J10/RES_hhdet_in_fec!J10)</f>
        <v>0.7229732256166912</v>
      </c>
      <c r="K10" s="111">
        <f>IF(RES_hhdet_in_tes!K10=0,"",RES_hhdet_in_tes!K10/RES_hhdet_in_fec!K10)</f>
        <v>0.7301697167694613</v>
      </c>
      <c r="L10" s="111">
        <f>IF(RES_hhdet_in_tes!L10=0,"",RES_hhdet_in_tes!L10/RES_hhdet_in_fec!L10)</f>
        <v>0.737534750070029</v>
      </c>
      <c r="M10" s="111">
        <f>IF(RES_hhdet_in_tes!M10=0,"",RES_hhdet_in_tes!M10/RES_hhdet_in_fec!M10)</f>
        <v>0.74506303196146473</v>
      </c>
      <c r="N10" s="111">
        <f>IF(RES_hhdet_in_tes!N10=0,"",RES_hhdet_in_tes!N10/RES_hhdet_in_fec!N10)</f>
        <v>0.75239215155461725</v>
      </c>
      <c r="O10" s="111">
        <f>IF(RES_hhdet_in_tes!O10=0,"",RES_hhdet_in_tes!O10/RES_hhdet_in_fec!O10)</f>
        <v>0.75940592393735951</v>
      </c>
      <c r="P10" s="111">
        <f>IF(RES_hhdet_in_tes!P10=0,"",RES_hhdet_in_tes!P10/RES_hhdet_in_fec!P10)</f>
        <v>0.76674402851110068</v>
      </c>
      <c r="Q10" s="111">
        <f>IF(RES_hhdet_in_tes!Q10=0,"",RES_hhdet_in_tes!Q10/RES_hhdet_in_fec!Q10)</f>
        <v>0.77745189198731324</v>
      </c>
      <c r="R10" s="111">
        <f>IF(RES_hhdet_in_tes!R10=0,"",RES_hhdet_in_tes!R10/RES_hhdet_in_fec!R10)</f>
        <v>0.79591848217154326</v>
      </c>
      <c r="S10" s="111" t="str">
        <f>IF(RES_hhdet_in_tes!S10=0,"",RES_hhdet_in_tes!S10/RES_hhdet_in_fec!S10)</f>
        <v/>
      </c>
      <c r="T10" s="111">
        <f>IF(RES_hhdet_in_tes!T10=0,"",RES_hhdet_in_tes!T10/RES_hhdet_in_fec!T10)</f>
        <v>0.84391632748272327</v>
      </c>
      <c r="U10" s="111">
        <f>IF(RES_hhdet_in_tes!U10=0,"",RES_hhdet_in_tes!U10/RES_hhdet_in_fec!U10)</f>
        <v>0.86636204927378246</v>
      </c>
      <c r="V10" s="111">
        <f>IF(RES_hhdet_in_tes!V10=0,"",RES_hhdet_in_tes!V10/RES_hhdet_in_fec!V10)</f>
        <v>0.88430741528325107</v>
      </c>
      <c r="W10" s="111">
        <f>IF(RES_hhdet_in_tes!W10=0,"",RES_hhdet_in_tes!W10/RES_hhdet_in_fec!W10)</f>
        <v>0.89720091719167461</v>
      </c>
      <c r="DA10" s="63" t="s">
        <v>3594</v>
      </c>
    </row>
    <row r="11" spans="1:105" ht="12" customHeight="1" x14ac:dyDescent="0.25">
      <c r="A11" s="97" t="s">
        <v>124</v>
      </c>
      <c r="B11" s="111"/>
      <c r="C11" s="111">
        <f>IF(RES_hhdet_in_tes!C11=0,"",RES_hhdet_in_tes!C11/RES_hhdet_in_fec!C11)</f>
        <v>0.5908567819056032</v>
      </c>
      <c r="D11" s="111">
        <f>IF(RES_hhdet_in_tes!D11=0,"",RES_hhdet_in_tes!D11/RES_hhdet_in_fec!D11)</f>
        <v>0.59287749430072711</v>
      </c>
      <c r="E11" s="111">
        <f>IF(RES_hhdet_in_tes!E11=0,"",RES_hhdet_in_tes!E11/RES_hhdet_in_fec!E11)</f>
        <v>0.59523272336657074</v>
      </c>
      <c r="F11" s="111">
        <f>IF(RES_hhdet_in_tes!F11=0,"",RES_hhdet_in_tes!F11/RES_hhdet_in_fec!F11)</f>
        <v>0.59763356834205783</v>
      </c>
      <c r="G11" s="111">
        <f>IF(RES_hhdet_in_tes!G11=0,"",RES_hhdet_in_tes!G11/RES_hhdet_in_fec!G11)</f>
        <v>0.60034248349532682</v>
      </c>
      <c r="H11" s="111">
        <f>IF(RES_hhdet_in_tes!H11=0,"",RES_hhdet_in_tes!H11/RES_hhdet_in_fec!H11)</f>
        <v>0.60332734776518748</v>
      </c>
      <c r="I11" s="111">
        <f>IF(RES_hhdet_in_tes!I11=0,"",RES_hhdet_in_tes!I11/RES_hhdet_in_fec!I11)</f>
        <v>0.60665282989097802</v>
      </c>
      <c r="J11" s="111">
        <f>IF(RES_hhdet_in_tes!J11=0,"",RES_hhdet_in_tes!J11/RES_hhdet_in_fec!J11)</f>
        <v>0.61058385487175582</v>
      </c>
      <c r="K11" s="111">
        <f>IF(RES_hhdet_in_tes!K11=0,"",RES_hhdet_in_tes!K11/RES_hhdet_in_fec!K11)</f>
        <v>0.61534567864028256</v>
      </c>
      <c r="L11" s="111">
        <f>IF(RES_hhdet_in_tes!L11=0,"",RES_hhdet_in_tes!L11/RES_hhdet_in_fec!L11)</f>
        <v>0.62099856639359685</v>
      </c>
      <c r="M11" s="111">
        <f>IF(RES_hhdet_in_tes!M11=0,"",RES_hhdet_in_tes!M11/RES_hhdet_in_fec!M11)</f>
        <v>0.63288791381379472</v>
      </c>
      <c r="N11" s="111">
        <f>IF(RES_hhdet_in_tes!N11=0,"",RES_hhdet_in_tes!N11/RES_hhdet_in_fec!N11)</f>
        <v>0.65271034581609888</v>
      </c>
      <c r="O11" s="111">
        <f>IF(RES_hhdet_in_tes!O11=0,"",RES_hhdet_in_tes!O11/RES_hhdet_in_fec!O11)</f>
        <v>0.68188215966158072</v>
      </c>
      <c r="P11" s="111">
        <f>IF(RES_hhdet_in_tes!P11=0,"",RES_hhdet_in_tes!P11/RES_hhdet_in_fec!P11)</f>
        <v>0.71742669624648159</v>
      </c>
      <c r="Q11" s="111">
        <f>IF(RES_hhdet_in_tes!Q11=0,"",RES_hhdet_in_tes!Q11/RES_hhdet_in_fec!Q11)</f>
        <v>0.74969942785343802</v>
      </c>
      <c r="R11" s="111">
        <f>IF(RES_hhdet_in_tes!R11=0,"",RES_hhdet_in_tes!R11/RES_hhdet_in_fec!R11)</f>
        <v>0.77147957363893993</v>
      </c>
      <c r="S11" s="111" t="str">
        <f>IF(RES_hhdet_in_tes!S11=0,"",RES_hhdet_in_tes!S11/RES_hhdet_in_fec!S11)</f>
        <v/>
      </c>
      <c r="T11" s="111">
        <f>IF(RES_hhdet_in_tes!T11=0,"",RES_hhdet_in_tes!T11/RES_hhdet_in_fec!T11)</f>
        <v>0.81147584135416184</v>
      </c>
      <c r="U11" s="111">
        <f>IF(RES_hhdet_in_tes!U11=0,"",RES_hhdet_in_tes!U11/RES_hhdet_in_fec!U11)</f>
        <v>0.82731594737998848</v>
      </c>
      <c r="V11" s="111">
        <f>IF(RES_hhdet_in_tes!V11=0,"",RES_hhdet_in_tes!V11/RES_hhdet_in_fec!V11)</f>
        <v>0.83880002424871281</v>
      </c>
      <c r="W11" s="111">
        <f>IF(RES_hhdet_in_tes!W11=0,"",RES_hhdet_in_tes!W11/RES_hhdet_in_fec!W11)</f>
        <v>0.84420199762657677</v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>
        <f>IF(RES_hhdet_in_tes!F12=0,"",RES_hhdet_in_tes!F12/RES_hhdet_in_fec!F12)</f>
        <v>0.65607415201896913</v>
      </c>
      <c r="G12" s="111">
        <f>IF(RES_hhdet_in_tes!G12=0,"",RES_hhdet_in_tes!G12/RES_hhdet_in_fec!G12)</f>
        <v>0.65913460573702398</v>
      </c>
      <c r="H12" s="111">
        <f>IF(RES_hhdet_in_tes!H12=0,"",RES_hhdet_in_tes!H12/RES_hhdet_in_fec!H12)</f>
        <v>0.66011327284691568</v>
      </c>
      <c r="I12" s="111">
        <f>IF(RES_hhdet_in_tes!I12=0,"",RES_hhdet_in_tes!I12/RES_hhdet_in_fec!I12)</f>
        <v>0.66388157189546526</v>
      </c>
      <c r="J12" s="111">
        <f>IF(RES_hhdet_in_tes!J12=0,"",RES_hhdet_in_tes!J12/RES_hhdet_in_fec!J12)</f>
        <v>0.66923404127166175</v>
      </c>
      <c r="K12" s="111">
        <f>IF(RES_hhdet_in_tes!K12=0,"",RES_hhdet_in_tes!K12/RES_hhdet_in_fec!K12)</f>
        <v>0.67386356138478332</v>
      </c>
      <c r="L12" s="111">
        <f>IF(RES_hhdet_in_tes!L12=0,"",RES_hhdet_in_tes!L12/RES_hhdet_in_fec!L12)</f>
        <v>0.67852803591737898</v>
      </c>
      <c r="M12" s="111">
        <f>IF(RES_hhdet_in_tes!M12=0,"",RES_hhdet_in_tes!M12/RES_hhdet_in_fec!M12)</f>
        <v>0.68859440468912514</v>
      </c>
      <c r="N12" s="111">
        <f>IF(RES_hhdet_in_tes!N12=0,"",RES_hhdet_in_tes!N12/RES_hhdet_in_fec!N12)</f>
        <v>0.70738380849620575</v>
      </c>
      <c r="O12" s="111">
        <f>IF(RES_hhdet_in_tes!O12=0,"",RES_hhdet_in_tes!O12/RES_hhdet_in_fec!O12)</f>
        <v>0.73399086296748206</v>
      </c>
      <c r="P12" s="111">
        <f>IF(RES_hhdet_in_tes!P12=0,"",RES_hhdet_in_tes!P12/RES_hhdet_in_fec!P12)</f>
        <v>0.76590125983220692</v>
      </c>
      <c r="Q12" s="111">
        <f>IF(RES_hhdet_in_tes!Q12=0,"",RES_hhdet_in_tes!Q12/RES_hhdet_in_fec!Q12)</f>
        <v>0.79475760630209802</v>
      </c>
      <c r="R12" s="111">
        <f>IF(RES_hhdet_in_tes!R12=0,"",RES_hhdet_in_tes!R12/RES_hhdet_in_fec!R12)</f>
        <v>0.81418014352775314</v>
      </c>
      <c r="S12" s="111" t="str">
        <f>IF(RES_hhdet_in_tes!S12=0,"",RES_hhdet_in_tes!S12/RES_hhdet_in_fec!S12)</f>
        <v/>
      </c>
      <c r="T12" s="111">
        <f>IF(RES_hhdet_in_tes!T12=0,"",RES_hhdet_in_tes!T12/RES_hhdet_in_fec!T12)</f>
        <v>0.84890879254130636</v>
      </c>
      <c r="U12" s="111">
        <f>IF(RES_hhdet_in_tes!U12=0,"",RES_hhdet_in_tes!U12/RES_hhdet_in_fec!U12)</f>
        <v>0.86250186080634828</v>
      </c>
      <c r="V12" s="111">
        <f>IF(RES_hhdet_in_tes!V12=0,"",RES_hhdet_in_tes!V12/RES_hhdet_in_fec!V12)</f>
        <v>0.87072861195596729</v>
      </c>
      <c r="W12" s="111">
        <f>IF(RES_hhdet_in_tes!W12=0,"",RES_hhdet_in_tes!W12/RES_hhdet_in_fec!W12)</f>
        <v>0.87494768510110887</v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>
        <f>IF(RES_hhdet_in_tes!F13=0,"",RES_hhdet_in_tes!F13/RES_hhdet_in_fec!F13)</f>
        <v>0.59763356834205783</v>
      </c>
      <c r="G13" s="112">
        <f>IF(RES_hhdet_in_tes!G13=0,"",RES_hhdet_in_tes!G13/RES_hhdet_in_fec!G13)</f>
        <v>0.60034248349532682</v>
      </c>
      <c r="H13" s="112">
        <f>IF(RES_hhdet_in_tes!H13=0,"",RES_hhdet_in_tes!H13/RES_hhdet_in_fec!H13)</f>
        <v>0.60332734776518748</v>
      </c>
      <c r="I13" s="112">
        <f>IF(RES_hhdet_in_tes!I13=0,"",RES_hhdet_in_tes!I13/RES_hhdet_in_fec!I13)</f>
        <v>0.60665282989097802</v>
      </c>
      <c r="J13" s="112">
        <f>IF(RES_hhdet_in_tes!J13=0,"",RES_hhdet_in_tes!J13/RES_hhdet_in_fec!J13)</f>
        <v>0.61058385487175582</v>
      </c>
      <c r="K13" s="112">
        <f>IF(RES_hhdet_in_tes!K13=0,"",RES_hhdet_in_tes!K13/RES_hhdet_in_fec!K13)</f>
        <v>0.61534567864028256</v>
      </c>
      <c r="L13" s="112">
        <f>IF(RES_hhdet_in_tes!L13=0,"",RES_hhdet_in_tes!L13/RES_hhdet_in_fec!L13)</f>
        <v>0.62099856639359685</v>
      </c>
      <c r="M13" s="112">
        <f>IF(RES_hhdet_in_tes!M13=0,"",RES_hhdet_in_tes!M13/RES_hhdet_in_fec!M13)</f>
        <v>0.63288791381379472</v>
      </c>
      <c r="N13" s="112">
        <f>IF(RES_hhdet_in_tes!N13=0,"",RES_hhdet_in_tes!N13/RES_hhdet_in_fec!N13)</f>
        <v>0.65271034581609888</v>
      </c>
      <c r="O13" s="112">
        <f>IF(RES_hhdet_in_tes!O13=0,"",RES_hhdet_in_tes!O13/RES_hhdet_in_fec!O13)</f>
        <v>0.68188215966158061</v>
      </c>
      <c r="P13" s="112">
        <f>IF(RES_hhdet_in_tes!P13=0,"",RES_hhdet_in_tes!P13/RES_hhdet_in_fec!P13)</f>
        <v>0.71742669624648159</v>
      </c>
      <c r="Q13" s="112">
        <f>IF(RES_hhdet_in_tes!Q13=0,"",RES_hhdet_in_tes!Q13/RES_hhdet_in_fec!Q13)</f>
        <v>0.74969942785343802</v>
      </c>
      <c r="R13" s="112">
        <f>IF(RES_hhdet_in_tes!R13=0,"",RES_hhdet_in_tes!R13/RES_hhdet_in_fec!R13)</f>
        <v>0.77147957363893993</v>
      </c>
      <c r="S13" s="112" t="str">
        <f>IF(RES_hhdet_in_tes!S13=0,"",RES_hhdet_in_tes!S13/RES_hhdet_in_fec!S13)</f>
        <v/>
      </c>
      <c r="T13" s="112">
        <f>IF(RES_hhdet_in_tes!T13=0,"",RES_hhdet_in_tes!T13/RES_hhdet_in_fec!T13)</f>
        <v>0.81147584135416184</v>
      </c>
      <c r="U13" s="112">
        <f>IF(RES_hhdet_in_tes!U13=0,"",RES_hhdet_in_tes!U13/RES_hhdet_in_fec!U13)</f>
        <v>0.82731594737998859</v>
      </c>
      <c r="V13" s="112">
        <f>IF(RES_hhdet_in_tes!V13=0,"",RES_hhdet_in_tes!V13/RES_hhdet_in_fec!V13)</f>
        <v>0.83880002424871292</v>
      </c>
      <c r="W13" s="112">
        <f>IF(RES_hhdet_in_tes!W13=0,"",RES_hhdet_in_tes!W13/RES_hhdet_in_fec!W13)</f>
        <v>0.84420199762657677</v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>
        <f>IF(RES_hhdet_in_tes!F14=0,"",RES_hhdet_in_tes!F14/RES_hhdet_in_fec!F14)</f>
        <v>1</v>
      </c>
      <c r="G14" s="113">
        <f>IF(RES_hhdet_in_tes!G14=0,"",RES_hhdet_in_tes!G14/RES_hhdet_in_fec!G14)</f>
        <v>1</v>
      </c>
      <c r="H14" s="113">
        <f>IF(RES_hhdet_in_tes!H14=0,"",RES_hhdet_in_tes!H14/RES_hhdet_in_fec!H14)</f>
        <v>1</v>
      </c>
      <c r="I14" s="113">
        <f>IF(RES_hhdet_in_tes!I14=0,"",RES_hhdet_in_tes!I14/RES_hhdet_in_fec!I14)</f>
        <v>1</v>
      </c>
      <c r="J14" s="113">
        <f>IF(RES_hhdet_in_tes!J14=0,"",RES_hhdet_in_tes!J14/RES_hhdet_in_fec!J14)</f>
        <v>1</v>
      </c>
      <c r="K14" s="113">
        <f>IF(RES_hhdet_in_tes!K14=0,"",RES_hhdet_in_tes!K14/RES_hhdet_in_fec!K14)</f>
        <v>1</v>
      </c>
      <c r="L14" s="113">
        <f>IF(RES_hhdet_in_tes!L14=0,"",RES_hhdet_in_tes!L14/RES_hhdet_in_fec!L14)</f>
        <v>1</v>
      </c>
      <c r="M14" s="113">
        <f>IF(RES_hhdet_in_tes!M14=0,"",RES_hhdet_in_tes!M14/RES_hhdet_in_fec!M14)</f>
        <v>1</v>
      </c>
      <c r="N14" s="113">
        <f>IF(RES_hhdet_in_tes!N14=0,"",RES_hhdet_in_tes!N14/RES_hhdet_in_fec!N14)</f>
        <v>1</v>
      </c>
      <c r="O14" s="113">
        <f>IF(RES_hhdet_in_tes!O14=0,"",RES_hhdet_in_tes!O14/RES_hhdet_in_fec!O14)</f>
        <v>1</v>
      </c>
      <c r="P14" s="113">
        <f>IF(RES_hhdet_in_tes!P14=0,"",RES_hhdet_in_tes!P14/RES_hhdet_in_fec!P14)</f>
        <v>1</v>
      </c>
      <c r="Q14" s="113">
        <f>IF(RES_hhdet_in_tes!Q14=0,"",RES_hhdet_in_tes!Q14/RES_hhdet_in_fec!Q14)</f>
        <v>1</v>
      </c>
      <c r="R14" s="113">
        <f>IF(RES_hhdet_in_tes!R14=0,"",RES_hhdet_in_tes!R14/RES_hhdet_in_fec!R14)</f>
        <v>1</v>
      </c>
      <c r="S14" s="113" t="str">
        <f>IF(RES_hhdet_in_tes!S14=0,"",RES_hhdet_in_tes!S14/RES_hhdet_in_fec!S14)</f>
        <v/>
      </c>
      <c r="T14" s="113">
        <f>IF(RES_hhdet_in_tes!T14=0,"",RES_hhdet_in_tes!T14/RES_hhdet_in_fec!T14)</f>
        <v>1</v>
      </c>
      <c r="U14" s="113">
        <f>IF(RES_hhdet_in_tes!U14=0,"",RES_hhdet_in_tes!U14/RES_hhdet_in_fec!U14)</f>
        <v>1</v>
      </c>
      <c r="V14" s="113">
        <f>IF(RES_hhdet_in_tes!V14=0,"",RES_hhdet_in_tes!V14/RES_hhdet_in_fec!V14)</f>
        <v>1</v>
      </c>
      <c r="W14" s="113">
        <f>IF(RES_hhdet_in_tes!W14=0,"",RES_hhdet_in_tes!W14/RES_hhdet_in_fec!W14)</f>
        <v>1</v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0.6627399503303768</v>
      </c>
      <c r="D15" s="112">
        <f>IF(RES_hhdet_in_tes!D15=0,"",RES_hhdet_in_tes!D15/RES_hhdet_in_fec!D15)</f>
        <v>0.6641064396320554</v>
      </c>
      <c r="E15" s="112">
        <f>IF(RES_hhdet_in_tes!E15=0,"",RES_hhdet_in_tes!E15/RES_hhdet_in_fec!E15)</f>
        <v>0.66557803128624971</v>
      </c>
      <c r="F15" s="112">
        <f>IF(RES_hhdet_in_tes!F15=0,"",RES_hhdet_in_tes!F15/RES_hhdet_in_fec!F15)</f>
        <v>0.6670637589224685</v>
      </c>
      <c r="G15" s="112">
        <f>IF(RES_hhdet_in_tes!G15=0,"",RES_hhdet_in_tes!G15/RES_hhdet_in_fec!G15)</f>
        <v>0.66864712211338784</v>
      </c>
      <c r="H15" s="112">
        <f>IF(RES_hhdet_in_tes!H15=0,"",RES_hhdet_in_tes!H15/RES_hhdet_in_fec!H15)</f>
        <v>0.67031876167956095</v>
      </c>
      <c r="I15" s="112">
        <f>IF(RES_hhdet_in_tes!I15=0,"",RES_hhdet_in_tes!I15/RES_hhdet_in_fec!I15)</f>
        <v>0.67210042457994978</v>
      </c>
      <c r="J15" s="112" t="str">
        <f>IF(RES_hhdet_in_tes!J15=0,"",RES_hhdet_in_tes!J15/RES_hhdet_in_fec!J15)</f>
        <v/>
      </c>
      <c r="K15" s="112">
        <f>IF(RES_hhdet_in_tes!K15=0,"",RES_hhdet_in_tes!K15/RES_hhdet_in_fec!K15)</f>
        <v>0.67633211258769022</v>
      </c>
      <c r="L15" s="112" t="str">
        <f>IF(RES_hhdet_in_tes!L15=0,"",RES_hhdet_in_tes!L15/RES_hhdet_in_fec!L15)</f>
        <v/>
      </c>
      <c r="M15" s="112">
        <f>IF(RES_hhdet_in_tes!M15=0,"",RES_hhdet_in_tes!M15/RES_hhdet_in_fec!M15)</f>
        <v>0.68351147643201682</v>
      </c>
      <c r="N15" s="112">
        <f>IF(RES_hhdet_in_tes!N15=0,"",RES_hhdet_in_tes!N15/RES_hhdet_in_fec!N15)</f>
        <v>0.69098533024177344</v>
      </c>
      <c r="O15" s="112">
        <f>IF(RES_hhdet_in_tes!O15=0,"",RES_hhdet_in_tes!O15/RES_hhdet_in_fec!O15)</f>
        <v>0.70230506045552299</v>
      </c>
      <c r="P15" s="112">
        <f>IF(RES_hhdet_in_tes!P15=0,"",RES_hhdet_in_tes!P15/RES_hhdet_in_fec!P15)</f>
        <v>0.71703057634598921</v>
      </c>
      <c r="Q15" s="112">
        <f>IF(RES_hhdet_in_tes!Q15=0,"",RES_hhdet_in_tes!Q15/RES_hhdet_in_fec!Q15)</f>
        <v>0.73147984894633833</v>
      </c>
      <c r="R15" s="112">
        <f>IF(RES_hhdet_in_tes!R15=0,"",RES_hhdet_in_tes!R15/RES_hhdet_in_fec!R15)</f>
        <v>0.74183789202990813</v>
      </c>
      <c r="S15" s="112" t="str">
        <f>IF(RES_hhdet_in_tes!S15=0,"",RES_hhdet_in_tes!S15/RES_hhdet_in_fec!S15)</f>
        <v/>
      </c>
      <c r="T15" s="112">
        <f>IF(RES_hhdet_in_tes!T15=0,"",RES_hhdet_in_tes!T15/RES_hhdet_in_fec!T15)</f>
        <v>0.76203258670302487</v>
      </c>
      <c r="U15" s="112">
        <f>IF(RES_hhdet_in_tes!U15=0,"",RES_hhdet_in_tes!U15/RES_hhdet_in_fec!U15)</f>
        <v>0.77136878225315952</v>
      </c>
      <c r="V15" s="112">
        <f>IF(RES_hhdet_in_tes!V15=0,"",RES_hhdet_in_tes!V15/RES_hhdet_in_fec!V15)</f>
        <v>0.77966453375882439</v>
      </c>
      <c r="W15" s="112">
        <f>IF(RES_hhdet_in_tes!W15=0,"",RES_hhdet_in_tes!W15/RES_hhdet_in_fec!W15)</f>
        <v>0.78619489395641884</v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>
        <f>IF(RES_hhdet_in_tes!C16=0,"",RES_hhdet_in_tes!C16/RES_hhdet_in_fec!C16)</f>
        <v>0.71552208272270978</v>
      </c>
      <c r="D16" s="113">
        <f>IF(RES_hhdet_in_tes!D16=0,"",RES_hhdet_in_tes!D16/RES_hhdet_in_fec!D16)</f>
        <v>0.7177994084134578</v>
      </c>
      <c r="E16" s="113">
        <f>IF(RES_hhdet_in_tes!E16=0,"",RES_hhdet_in_tes!E16/RES_hhdet_in_fec!E16)</f>
        <v>0.7190391349500036</v>
      </c>
      <c r="F16" s="113">
        <f>IF(RES_hhdet_in_tes!F16=0,"",RES_hhdet_in_tes!F16/RES_hhdet_in_fec!F16)</f>
        <v>0.72015370669643108</v>
      </c>
      <c r="G16" s="113">
        <f>IF(RES_hhdet_in_tes!G16=0,"",RES_hhdet_in_tes!G16/RES_hhdet_in_fec!G16)</f>
        <v>0.72201541405744929</v>
      </c>
      <c r="H16" s="113">
        <f>IF(RES_hhdet_in_tes!H16=0,"",RES_hhdet_in_tes!H16/RES_hhdet_in_fec!H16)</f>
        <v>0.72194783405231189</v>
      </c>
      <c r="I16" s="113">
        <f>IF(RES_hhdet_in_tes!I16=0,"",RES_hhdet_in_tes!I16/RES_hhdet_in_fec!I16)</f>
        <v>0.72413077415251592</v>
      </c>
      <c r="J16" s="113">
        <f>IF(RES_hhdet_in_tes!J16=0,"",RES_hhdet_in_tes!J16/RES_hhdet_in_fec!J16)</f>
        <v>0.72741397407076647</v>
      </c>
      <c r="K16" s="113">
        <f>IF(RES_hhdet_in_tes!K16=0,"",RES_hhdet_in_tes!K16/RES_hhdet_in_fec!K16)</f>
        <v>0.7296386666342618</v>
      </c>
      <c r="L16" s="113">
        <f>IF(RES_hhdet_in_tes!L16=0,"",RES_hhdet_in_tes!L16/RES_hhdet_in_fec!L16)</f>
        <v>0.7314114264351419</v>
      </c>
      <c r="M16" s="113">
        <f>IF(RES_hhdet_in_tes!M16=0,"",RES_hhdet_in_tes!M16/RES_hhdet_in_fec!M16)</f>
        <v>0.73472887572556655</v>
      </c>
      <c r="N16" s="113">
        <f>IF(RES_hhdet_in_tes!N16=0,"",RES_hhdet_in_tes!N16/RES_hhdet_in_fec!N16)</f>
        <v>0.74199277765195004</v>
      </c>
      <c r="O16" s="113">
        <f>IF(RES_hhdet_in_tes!O16=0,"",RES_hhdet_in_tes!O16/RES_hhdet_in_fec!O16)</f>
        <v>0.7522842845214277</v>
      </c>
      <c r="P16" s="113">
        <f>IF(RES_hhdet_in_tes!P16=0,"",RES_hhdet_in_tes!P16/RES_hhdet_in_fec!P16)</f>
        <v>0.76548773513153012</v>
      </c>
      <c r="Q16" s="113">
        <f>IF(RES_hhdet_in_tes!Q16=0,"",RES_hhdet_in_tes!Q16/RES_hhdet_in_fec!Q16)</f>
        <v>0.77876231170950672</v>
      </c>
      <c r="R16" s="113">
        <f>IF(RES_hhdet_in_tes!R16=0,"",RES_hhdet_in_tes!R16/RES_hhdet_in_fec!R16)</f>
        <v>0.78857965748260672</v>
      </c>
      <c r="S16" s="113" t="str">
        <f>IF(RES_hhdet_in_tes!S16=0,"",RES_hhdet_in_tes!S16/RES_hhdet_in_fec!S16)</f>
        <v/>
      </c>
      <c r="T16" s="113">
        <f>IF(RES_hhdet_in_tes!T16=0,"",RES_hhdet_in_tes!T16/RES_hhdet_in_fec!T16)</f>
        <v>0.80693820649102022</v>
      </c>
      <c r="U16" s="113">
        <f>IF(RES_hhdet_in_tes!U16=0,"",RES_hhdet_in_tes!U16/RES_hhdet_in_fec!U16)</f>
        <v>0.81540026189482384</v>
      </c>
      <c r="V16" s="113">
        <f>IF(RES_hhdet_in_tes!V16=0,"",RES_hhdet_in_tes!V16/RES_hhdet_in_fec!V16)</f>
        <v>0.82083245492750889</v>
      </c>
      <c r="W16" s="113">
        <f>IF(RES_hhdet_in_tes!W16=0,"",RES_hhdet_in_tes!W16/RES_hhdet_in_fec!W16)</f>
        <v>0.82597676032194034</v>
      </c>
      <c r="DA16" s="132" t="s">
        <v>3600</v>
      </c>
    </row>
    <row r="17" spans="1:105" ht="12" customHeight="1" x14ac:dyDescent="0.25">
      <c r="A17" s="108" t="s">
        <v>53</v>
      </c>
      <c r="B17" s="111"/>
      <c r="C17" s="111">
        <f>IF(RES_hhdet_in_tes!C17=0,"",RES_hhdet_in_tes!C17/RES_hhdet_in_fec!C17)</f>
        <v>0.6627399503303768</v>
      </c>
      <c r="D17" s="111">
        <f>IF(RES_hhdet_in_tes!D17=0,"",RES_hhdet_in_tes!D17/RES_hhdet_in_fec!D17)</f>
        <v>0.6641064396320554</v>
      </c>
      <c r="E17" s="111">
        <f>IF(RES_hhdet_in_tes!E17=0,"",RES_hhdet_in_tes!E17/RES_hhdet_in_fec!E17)</f>
        <v>0.66557803128624971</v>
      </c>
      <c r="F17" s="111">
        <f>IF(RES_hhdet_in_tes!F17=0,"",RES_hhdet_in_tes!F17/RES_hhdet_in_fec!F17)</f>
        <v>0.6670637589224685</v>
      </c>
      <c r="G17" s="111">
        <f>IF(RES_hhdet_in_tes!G17=0,"",RES_hhdet_in_tes!G17/RES_hhdet_in_fec!G17)</f>
        <v>0.66864712211338784</v>
      </c>
      <c r="H17" s="111">
        <f>IF(RES_hhdet_in_tes!H17=0,"",RES_hhdet_in_tes!H17/RES_hhdet_in_fec!H17)</f>
        <v>0.67031876167956095</v>
      </c>
      <c r="I17" s="111">
        <f>IF(RES_hhdet_in_tes!I17=0,"",RES_hhdet_in_tes!I17/RES_hhdet_in_fec!I17)</f>
        <v>0.67210042457994978</v>
      </c>
      <c r="J17" s="111">
        <f>IF(RES_hhdet_in_tes!J17=0,"",RES_hhdet_in_tes!J17/RES_hhdet_in_fec!J17)</f>
        <v>0.67407916042045057</v>
      </c>
      <c r="K17" s="111">
        <f>IF(RES_hhdet_in_tes!K17=0,"",RES_hhdet_in_tes!K17/RES_hhdet_in_fec!K17)</f>
        <v>0.67633211258769022</v>
      </c>
      <c r="L17" s="111">
        <f>IF(RES_hhdet_in_tes!L17=0,"",RES_hhdet_in_tes!L17/RES_hhdet_in_fec!L17)</f>
        <v>0.67888628028356601</v>
      </c>
      <c r="M17" s="111">
        <f>IF(RES_hhdet_in_tes!M17=0,"",RES_hhdet_in_tes!M17/RES_hhdet_in_fec!M17)</f>
        <v>0.68351147643201682</v>
      </c>
      <c r="N17" s="111">
        <f>IF(RES_hhdet_in_tes!N17=0,"",RES_hhdet_in_tes!N17/RES_hhdet_in_fec!N17)</f>
        <v>0.69098533024177344</v>
      </c>
      <c r="O17" s="111">
        <f>IF(RES_hhdet_in_tes!O17=0,"",RES_hhdet_in_tes!O17/RES_hhdet_in_fec!O17)</f>
        <v>0.70230506045552299</v>
      </c>
      <c r="P17" s="111">
        <f>IF(RES_hhdet_in_tes!P17=0,"",RES_hhdet_in_tes!P17/RES_hhdet_in_fec!P17)</f>
        <v>0.71703057634598921</v>
      </c>
      <c r="Q17" s="111">
        <f>IF(RES_hhdet_in_tes!Q17=0,"",RES_hhdet_in_tes!Q17/RES_hhdet_in_fec!Q17)</f>
        <v>0.73147984894633833</v>
      </c>
      <c r="R17" s="111">
        <f>IF(RES_hhdet_in_tes!R17=0,"",RES_hhdet_in_tes!R17/RES_hhdet_in_fec!R17)</f>
        <v>0.74183789202990813</v>
      </c>
      <c r="S17" s="111" t="str">
        <f>IF(RES_hhdet_in_tes!S17=0,"",RES_hhdet_in_tes!S17/RES_hhdet_in_fec!S17)</f>
        <v/>
      </c>
      <c r="T17" s="111">
        <f>IF(RES_hhdet_in_tes!T17=0,"",RES_hhdet_in_tes!T17/RES_hhdet_in_fec!T17)</f>
        <v>0.76203258670302487</v>
      </c>
      <c r="U17" s="111">
        <f>IF(RES_hhdet_in_tes!U17=0,"",RES_hhdet_in_tes!U17/RES_hhdet_in_fec!U17)</f>
        <v>0.77136878225315952</v>
      </c>
      <c r="V17" s="111">
        <f>IF(RES_hhdet_in_tes!V17=0,"",RES_hhdet_in_tes!V17/RES_hhdet_in_fec!V17)</f>
        <v>0.77966453375882439</v>
      </c>
      <c r="W17" s="111">
        <f>IF(RES_hhdet_in_tes!W17=0,"",RES_hhdet_in_tes!W17/RES_hhdet_in_fec!W17)</f>
        <v>0.78619489395641884</v>
      </c>
      <c r="DA17" s="63" t="s">
        <v>3601</v>
      </c>
    </row>
    <row r="18" spans="1:105" ht="12" customHeight="1" x14ac:dyDescent="0.25">
      <c r="A18" s="108" t="s">
        <v>52</v>
      </c>
      <c r="B18" s="111"/>
      <c r="C18" s="111">
        <f>IF(RES_hhdet_in_tes!C18=0,"",RES_hhdet_in_tes!C18/RES_hhdet_in_fec!C18)</f>
        <v>1</v>
      </c>
      <c r="D18" s="111">
        <f>IF(RES_hhdet_in_tes!D18=0,"",RES_hhdet_in_tes!D18/RES_hhdet_in_fec!D18)</f>
        <v>1</v>
      </c>
      <c r="E18" s="111">
        <f>IF(RES_hhdet_in_tes!E18=0,"",RES_hhdet_in_tes!E18/RES_hhdet_in_fec!E18)</f>
        <v>1</v>
      </c>
      <c r="F18" s="111">
        <f>IF(RES_hhdet_in_tes!F18=0,"",RES_hhdet_in_tes!F18/RES_hhdet_in_fec!F18)</f>
        <v>1</v>
      </c>
      <c r="G18" s="111">
        <f>IF(RES_hhdet_in_tes!G18=0,"",RES_hhdet_in_tes!G18/RES_hhdet_in_fec!G18)</f>
        <v>1</v>
      </c>
      <c r="H18" s="111">
        <f>IF(RES_hhdet_in_tes!H18=0,"",RES_hhdet_in_tes!H18/RES_hhdet_in_fec!H18)</f>
        <v>1</v>
      </c>
      <c r="I18" s="111">
        <f>IF(RES_hhdet_in_tes!I18=0,"",RES_hhdet_in_tes!I18/RES_hhdet_in_fec!I18)</f>
        <v>1</v>
      </c>
      <c r="J18" s="111">
        <f>IF(RES_hhdet_in_tes!J18=0,"",RES_hhdet_in_tes!J18/RES_hhdet_in_fec!J18)</f>
        <v>1</v>
      </c>
      <c r="K18" s="111">
        <f>IF(RES_hhdet_in_tes!K18=0,"",RES_hhdet_in_tes!K18/RES_hhdet_in_fec!K18)</f>
        <v>1</v>
      </c>
      <c r="L18" s="111">
        <f>IF(RES_hhdet_in_tes!L18=0,"",RES_hhdet_in_tes!L18/RES_hhdet_in_fec!L18)</f>
        <v>1</v>
      </c>
      <c r="M18" s="111">
        <f>IF(RES_hhdet_in_tes!M18=0,"",RES_hhdet_in_tes!M18/RES_hhdet_in_fec!M18)</f>
        <v>1</v>
      </c>
      <c r="N18" s="111">
        <f>IF(RES_hhdet_in_tes!N18=0,"",RES_hhdet_in_tes!N18/RES_hhdet_in_fec!N18)</f>
        <v>1</v>
      </c>
      <c r="O18" s="111">
        <f>IF(RES_hhdet_in_tes!O18=0,"",RES_hhdet_in_tes!O18/RES_hhdet_in_fec!O18)</f>
        <v>1</v>
      </c>
      <c r="P18" s="111">
        <f>IF(RES_hhdet_in_tes!P18=0,"",RES_hhdet_in_tes!P18/RES_hhdet_in_fec!P18)</f>
        <v>1</v>
      </c>
      <c r="Q18" s="111">
        <f>IF(RES_hhdet_in_tes!Q18=0,"",RES_hhdet_in_tes!Q18/RES_hhdet_in_fec!Q18)</f>
        <v>1</v>
      </c>
      <c r="R18" s="111">
        <f>IF(RES_hhdet_in_tes!R18=0,"",RES_hhdet_in_tes!R18/RES_hhdet_in_fec!R18)</f>
        <v>1</v>
      </c>
      <c r="S18" s="111" t="str">
        <f>IF(RES_hhdet_in_tes!S18=0,"",RES_hhdet_in_tes!S18/RES_hhdet_in_fec!S18)</f>
        <v/>
      </c>
      <c r="T18" s="111">
        <f>IF(RES_hhdet_in_tes!T18=0,"",RES_hhdet_in_tes!T18/RES_hhdet_in_fec!T18)</f>
        <v>1</v>
      </c>
      <c r="U18" s="111">
        <f>IF(RES_hhdet_in_tes!U18=0,"",RES_hhdet_in_tes!U18/RES_hhdet_in_fec!U18)</f>
        <v>1</v>
      </c>
      <c r="V18" s="111">
        <f>IF(RES_hhdet_in_tes!V18=0,"",RES_hhdet_in_tes!V18/RES_hhdet_in_fec!V18)</f>
        <v>1</v>
      </c>
      <c r="W18" s="111">
        <f>IF(RES_hhdet_in_tes!W18=0,"",RES_hhdet_in_tes!W18/RES_hhdet_in_fec!W18)</f>
        <v>1</v>
      </c>
      <c r="DA18" s="63" t="s">
        <v>3602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0.75010691965911047</v>
      </c>
      <c r="D19" s="124">
        <f>IF(RES_hhdet_in_tes!D19=0,"",RES_hhdet_in_tes!D19/RES_hhdet_in_fec!D19)</f>
        <v>0.75159426226376624</v>
      </c>
      <c r="E19" s="124">
        <f>IF(RES_hhdet_in_tes!E19=0,"",RES_hhdet_in_tes!E19/RES_hhdet_in_fec!E19)</f>
        <v>0.75310456463000186</v>
      </c>
      <c r="F19" s="124">
        <f>IF(RES_hhdet_in_tes!F19=0,"",RES_hhdet_in_tes!F19/RES_hhdet_in_fec!F19)</f>
        <v>0.75458431749788779</v>
      </c>
      <c r="G19" s="124">
        <f>IF(RES_hhdet_in_tes!G19=0,"",RES_hhdet_in_tes!G19/RES_hhdet_in_fec!G19)</f>
        <v>0.75634220554929921</v>
      </c>
      <c r="H19" s="124">
        <f>IF(RES_hhdet_in_tes!H19=0,"",RES_hhdet_in_tes!H19/RES_hhdet_in_fec!H19)</f>
        <v>0.75795410272692043</v>
      </c>
      <c r="I19" s="124">
        <f>IF(RES_hhdet_in_tes!I19=0,"",RES_hhdet_in_tes!I19/RES_hhdet_in_fec!I19)</f>
        <v>0.76026250962861852</v>
      </c>
      <c r="J19" s="124">
        <f>IF(RES_hhdet_in_tes!J19=0,"",RES_hhdet_in_tes!J19/RES_hhdet_in_fec!J19)</f>
        <v>0.7622542822828775</v>
      </c>
      <c r="K19" s="124">
        <f>IF(RES_hhdet_in_tes!K19=0,"",RES_hhdet_in_tes!K19/RES_hhdet_in_fec!K19)</f>
        <v>0.76442516672892857</v>
      </c>
      <c r="L19" s="124">
        <f>IF(RES_hhdet_in_tes!L19=0,"",RES_hhdet_in_tes!L19/RES_hhdet_in_fec!L19)</f>
        <v>0.76561353495701601</v>
      </c>
      <c r="M19" s="124">
        <f>IF(RES_hhdet_in_tes!M19=0,"",RES_hhdet_in_tes!M19/RES_hhdet_in_fec!M19)</f>
        <v>0.76814900006511821</v>
      </c>
      <c r="N19" s="124">
        <f>IF(RES_hhdet_in_tes!N19=0,"",RES_hhdet_in_tes!N19/RES_hhdet_in_fec!N19)</f>
        <v>0.7723122429695598</v>
      </c>
      <c r="O19" s="124">
        <f>IF(RES_hhdet_in_tes!O19=0,"",RES_hhdet_in_tes!O19/RES_hhdet_in_fec!O19)</f>
        <v>0.77757609013411533</v>
      </c>
      <c r="P19" s="124">
        <f>IF(RES_hhdet_in_tes!P19=0,"",RES_hhdet_in_tes!P19/RES_hhdet_in_fec!P19)</f>
        <v>0.78493036003562877</v>
      </c>
      <c r="Q19" s="124">
        <f>IF(RES_hhdet_in_tes!Q19=0,"",RES_hhdet_in_tes!Q19/RES_hhdet_in_fec!Q19)</f>
        <v>0.79361350859991875</v>
      </c>
      <c r="R19" s="124">
        <f>IF(RES_hhdet_in_tes!R19=0,"",RES_hhdet_in_tes!R19/RES_hhdet_in_fec!R19)</f>
        <v>0.80312558690210867</v>
      </c>
      <c r="S19" s="124" t="str">
        <f>IF(RES_hhdet_in_tes!S19=0,"",RES_hhdet_in_tes!S19/RES_hhdet_in_fec!S19)</f>
        <v/>
      </c>
      <c r="T19" s="124">
        <f>IF(RES_hhdet_in_tes!T19=0,"",RES_hhdet_in_tes!T19/RES_hhdet_in_fec!T19)</f>
        <v>0.83672941873507656</v>
      </c>
      <c r="U19" s="124">
        <f>IF(RES_hhdet_in_tes!U19=0,"",RES_hhdet_in_tes!U19/RES_hhdet_in_fec!U19)</f>
        <v>0.85277188987936781</v>
      </c>
      <c r="V19" s="124">
        <f>IF(RES_hhdet_in_tes!V19=0,"",RES_hhdet_in_tes!V19/RES_hhdet_in_fec!V19)</f>
        <v>0.86615005889516261</v>
      </c>
      <c r="W19" s="124">
        <f>IF(RES_hhdet_in_tes!W19=0,"",RES_hhdet_in_tes!W19/RES_hhdet_in_fec!W19)</f>
        <v>0.87616587489308861</v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0.59200976406208572</v>
      </c>
      <c r="D21" s="111">
        <f>IF(RES_hhdet_in_tes!D21=0,"",RES_hhdet_in_tes!D21/RES_hhdet_in_fec!D21)</f>
        <v>0.59288739645194999</v>
      </c>
      <c r="E21" s="111">
        <f>IF(RES_hhdet_in_tes!E21=0,"",RES_hhdet_in_tes!E21/RES_hhdet_in_fec!E21)</f>
        <v>0.59375265155049084</v>
      </c>
      <c r="F21" s="111">
        <f>IF(RES_hhdet_in_tes!F21=0,"",RES_hhdet_in_tes!F21/RES_hhdet_in_fec!F21)</f>
        <v>0.59461621883657845</v>
      </c>
      <c r="G21" s="111">
        <f>IF(RES_hhdet_in_tes!G21=0,"",RES_hhdet_in_tes!G21/RES_hhdet_in_fec!G21)</f>
        <v>0.59546838736537766</v>
      </c>
      <c r="H21" s="111">
        <f>IF(RES_hhdet_in_tes!H21=0,"",RES_hhdet_in_tes!H21/RES_hhdet_in_fec!H21)</f>
        <v>0.59631034563290941</v>
      </c>
      <c r="I21" s="111">
        <f>IF(RES_hhdet_in_tes!I21=0,"",RES_hhdet_in_tes!I21/RES_hhdet_in_fec!I21)</f>
        <v>0.59713970086208246</v>
      </c>
      <c r="J21" s="111">
        <f>IF(RES_hhdet_in_tes!J21=0,"",RES_hhdet_in_tes!J21/RES_hhdet_in_fec!J21)</f>
        <v>0.59794665068972896</v>
      </c>
      <c r="K21" s="111">
        <f>IF(RES_hhdet_in_tes!K21=0,"",RES_hhdet_in_tes!K21/RES_hhdet_in_fec!K21)</f>
        <v>0.59872286052882762</v>
      </c>
      <c r="L21" s="111">
        <f>IF(RES_hhdet_in_tes!L21=0,"",RES_hhdet_in_tes!L21/RES_hhdet_in_fec!L21)</f>
        <v>0.59946610053564919</v>
      </c>
      <c r="M21" s="111">
        <f>IF(RES_hhdet_in_tes!M21=0,"",RES_hhdet_in_tes!M21/RES_hhdet_in_fec!M21)</f>
        <v>0.59986606206232351</v>
      </c>
      <c r="N21" s="111">
        <f>IF(RES_hhdet_in_tes!N21=0,"",RES_hhdet_in_tes!N21/RES_hhdet_in_fec!N21)</f>
        <v>0.59986606206232351</v>
      </c>
      <c r="O21" s="111">
        <f>IF(RES_hhdet_in_tes!O21=0,"",RES_hhdet_in_tes!O21/RES_hhdet_in_fec!O21)</f>
        <v>0.59986606206232351</v>
      </c>
      <c r="P21" s="111">
        <f>IF(RES_hhdet_in_tes!P21=0,"",RES_hhdet_in_tes!P21/RES_hhdet_in_fec!P21)</f>
        <v>0.59986606206232351</v>
      </c>
      <c r="Q21" s="111">
        <f>IF(RES_hhdet_in_tes!Q21=0,"",RES_hhdet_in_tes!Q21/RES_hhdet_in_fec!Q21)</f>
        <v>0.59986606206232351</v>
      </c>
      <c r="R21" s="111">
        <f>IF(RES_hhdet_in_tes!R21=0,"",RES_hhdet_in_tes!R21/RES_hhdet_in_fec!R21)</f>
        <v>0.60239289839063626</v>
      </c>
      <c r="S21" s="111" t="str">
        <f>IF(RES_hhdet_in_tes!S21=0,"",RES_hhdet_in_tes!S21/RES_hhdet_in_fec!S21)</f>
        <v/>
      </c>
      <c r="T21" s="111">
        <f>IF(RES_hhdet_in_tes!T21=0,"",RES_hhdet_in_tes!T21/RES_hhdet_in_fec!T21)</f>
        <v>0.61134545653530781</v>
      </c>
      <c r="U21" s="111">
        <f>IF(RES_hhdet_in_tes!U21=0,"",RES_hhdet_in_tes!U21/RES_hhdet_in_fec!U21)</f>
        <v>0.61633822934675853</v>
      </c>
      <c r="V21" s="111">
        <f>IF(RES_hhdet_in_tes!V21=0,"",RES_hhdet_in_tes!V21/RES_hhdet_in_fec!V21)</f>
        <v>0.62098667299879895</v>
      </c>
      <c r="W21" s="111">
        <f>IF(RES_hhdet_in_tes!W21=0,"",RES_hhdet_in_tes!W21/RES_hhdet_in_fec!W21)</f>
        <v>0.62529078749142675</v>
      </c>
      <c r="DA21" s="63" t="s">
        <v>3605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0.75283938106822679</v>
      </c>
      <c r="D22" s="45">
        <f>IF(RES_hhdet_in_tes!D22=0,"",RES_hhdet_in_tes!D22/RES_hhdet_in_fec!D22)</f>
        <v>0.75442179007542176</v>
      </c>
      <c r="E22" s="45">
        <f>IF(RES_hhdet_in_tes!E22=0,"",RES_hhdet_in_tes!E22/RES_hhdet_in_fec!E22)</f>
        <v>0.75606271273223302</v>
      </c>
      <c r="F22" s="45">
        <f>IF(RES_hhdet_in_tes!F22=0,"",RES_hhdet_in_tes!F22/RES_hhdet_in_fec!F22)</f>
        <v>0.757711614523083</v>
      </c>
      <c r="G22" s="45">
        <f>IF(RES_hhdet_in_tes!G22=0,"",RES_hhdet_in_tes!G22/RES_hhdet_in_fec!G22)</f>
        <v>0.75941440394351267</v>
      </c>
      <c r="H22" s="45">
        <f>IF(RES_hhdet_in_tes!H22=0,"",RES_hhdet_in_tes!H22/RES_hhdet_in_fec!H22)</f>
        <v>0.76116546237811589</v>
      </c>
      <c r="I22" s="45">
        <f>IF(RES_hhdet_in_tes!I22=0,"",RES_hhdet_in_tes!I22/RES_hhdet_in_fec!I22)</f>
        <v>0.76297610168153562</v>
      </c>
      <c r="J22" s="45">
        <f>IF(RES_hhdet_in_tes!J22=0,"",RES_hhdet_in_tes!J22/RES_hhdet_in_fec!J22)</f>
        <v>0.76489266252951804</v>
      </c>
      <c r="K22" s="45">
        <f>IF(RES_hhdet_in_tes!K22=0,"",RES_hhdet_in_tes!K22/RES_hhdet_in_fec!K22)</f>
        <v>0.76695454668549434</v>
      </c>
      <c r="L22" s="45">
        <f>IF(RES_hhdet_in_tes!L22=0,"",RES_hhdet_in_tes!L22/RES_hhdet_in_fec!L22)</f>
        <v>0.76917229573657298</v>
      </c>
      <c r="M22" s="45">
        <f>IF(RES_hhdet_in_tes!M22=0,"",RES_hhdet_in_tes!M22/RES_hhdet_in_fec!M22)</f>
        <v>0.77218961488733073</v>
      </c>
      <c r="N22" s="45">
        <f>IF(RES_hhdet_in_tes!N22=0,"",RES_hhdet_in_tes!N22/RES_hhdet_in_fec!N22)</f>
        <v>0.77618902912719256</v>
      </c>
      <c r="O22" s="45">
        <f>IF(RES_hhdet_in_tes!O22=0,"",RES_hhdet_in_tes!O22/RES_hhdet_in_fec!O22)</f>
        <v>0.78161434416668474</v>
      </c>
      <c r="P22" s="45">
        <f>IF(RES_hhdet_in_tes!P22=0,"",RES_hhdet_in_tes!P22/RES_hhdet_in_fec!P22)</f>
        <v>0.78869865077057022</v>
      </c>
      <c r="Q22" s="45">
        <f>IF(RES_hhdet_in_tes!Q22=0,"",RES_hhdet_in_tes!Q22/RES_hhdet_in_fec!Q22)</f>
        <v>0.79782937812018173</v>
      </c>
      <c r="R22" s="45">
        <f>IF(RES_hhdet_in_tes!R22=0,"",RES_hhdet_in_tes!R22/RES_hhdet_in_fec!R22)</f>
        <v>0.81025032476857384</v>
      </c>
      <c r="S22" s="45" t="str">
        <f>IF(RES_hhdet_in_tes!S22=0,"",RES_hhdet_in_tes!S22/RES_hhdet_in_fec!S22)</f>
        <v/>
      </c>
      <c r="T22" s="45">
        <f>IF(RES_hhdet_in_tes!T22=0,"",RES_hhdet_in_tes!T22/RES_hhdet_in_fec!T22)</f>
        <v>0.84242053308470144</v>
      </c>
      <c r="U22" s="45">
        <f>IF(RES_hhdet_in_tes!U22=0,"",RES_hhdet_in_tes!U22/RES_hhdet_in_fec!U22)</f>
        <v>0.85833708566653444</v>
      </c>
      <c r="V22" s="45">
        <f>IF(RES_hhdet_in_tes!V22=0,"",RES_hhdet_in_tes!V22/RES_hhdet_in_fec!V22)</f>
        <v>0.87158613114028938</v>
      </c>
      <c r="W22" s="45">
        <f>IF(RES_hhdet_in_tes!W22=0,"",RES_hhdet_in_tes!W22/RES_hhdet_in_fec!W22)</f>
        <v>0.88149451596075723</v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0.56310375944065649</v>
      </c>
      <c r="D24" s="119">
        <f>IF(RES_hhdet_in_tes!D24=0,"",RES_hhdet_in_tes!D24/RES_hhdet_in_fec!D24)</f>
        <v>0.56903934674350054</v>
      </c>
      <c r="E24" s="119">
        <f>IF(RES_hhdet_in_tes!E24=0,"",RES_hhdet_in_tes!E24/RES_hhdet_in_fec!E24)</f>
        <v>0.57445847528543603</v>
      </c>
      <c r="F24" s="119">
        <f>IF(RES_hhdet_in_tes!F24=0,"",RES_hhdet_in_tes!F24/RES_hhdet_in_fec!F24)</f>
        <v>0.58063752485133724</v>
      </c>
      <c r="G24" s="119">
        <f>IF(RES_hhdet_in_tes!G24=0,"",RES_hhdet_in_tes!G24/RES_hhdet_in_fec!G24)</f>
        <v>0.58509183182444646</v>
      </c>
      <c r="H24" s="119">
        <f>IF(RES_hhdet_in_tes!H24=0,"",RES_hhdet_in_tes!H24/RES_hhdet_in_fec!H24)</f>
        <v>0.59195925456891163</v>
      </c>
      <c r="I24" s="119">
        <f>IF(RES_hhdet_in_tes!I24=0,"",RES_hhdet_in_tes!I24/RES_hhdet_in_fec!I24)</f>
        <v>0.60048396462592535</v>
      </c>
      <c r="J24" s="119">
        <f>IF(RES_hhdet_in_tes!J24=0,"",RES_hhdet_in_tes!J24/RES_hhdet_in_fec!J24)</f>
        <v>0.61239611004153749</v>
      </c>
      <c r="K24" s="119">
        <f>IF(RES_hhdet_in_tes!K24=0,"",RES_hhdet_in_tes!K24/RES_hhdet_in_fec!K24)</f>
        <v>0.62514379684593613</v>
      </c>
      <c r="L24" s="119">
        <f>IF(RES_hhdet_in_tes!L24=0,"",RES_hhdet_in_tes!L24/RES_hhdet_in_fec!L24)</f>
        <v>0.62851000363376874</v>
      </c>
      <c r="M24" s="119">
        <f>IF(RES_hhdet_in_tes!M24=0,"",RES_hhdet_in_tes!M24/RES_hhdet_in_fec!M24)</f>
        <v>0.64061801197525825</v>
      </c>
      <c r="N24" s="119">
        <f>IF(RES_hhdet_in_tes!N24=0,"",RES_hhdet_in_tes!N24/RES_hhdet_in_fec!N24)</f>
        <v>0.65981484864429429</v>
      </c>
      <c r="O24" s="119">
        <f>IF(RES_hhdet_in_tes!O24=0,"",RES_hhdet_in_tes!O24/RES_hhdet_in_fec!O24)</f>
        <v>0.68589613133823257</v>
      </c>
      <c r="P24" s="119">
        <f>IF(RES_hhdet_in_tes!P24=0,"",RES_hhdet_in_tes!P24/RES_hhdet_in_fec!P24)</f>
        <v>0.71853193069593357</v>
      </c>
      <c r="Q24" s="119">
        <f>IF(RES_hhdet_in_tes!Q24=0,"",RES_hhdet_in_tes!Q24/RES_hhdet_in_fec!Q24)</f>
        <v>0.74464150521718797</v>
      </c>
      <c r="R24" s="119">
        <f>IF(RES_hhdet_in_tes!R24=0,"",RES_hhdet_in_tes!R24/RES_hhdet_in_fec!R24)</f>
        <v>0.75558671988319104</v>
      </c>
      <c r="S24" s="119">
        <f>IF(RES_hhdet_in_tes!S24=0,"",RES_hhdet_in_tes!S24/RES_hhdet_in_fec!S24)</f>
        <v>0.7654873887558834</v>
      </c>
      <c r="T24" s="119">
        <f>IF(RES_hhdet_in_tes!T24=0,"",RES_hhdet_in_tes!T24/RES_hhdet_in_fec!T24)</f>
        <v>0.7726838364951788</v>
      </c>
      <c r="U24" s="119">
        <f>IF(RES_hhdet_in_tes!U24=0,"",RES_hhdet_in_tes!U24/RES_hhdet_in_fec!U24)</f>
        <v>0.77803718034136271</v>
      </c>
      <c r="V24" s="119">
        <f>IF(RES_hhdet_in_tes!V24=0,"",RES_hhdet_in_tes!V24/RES_hhdet_in_fec!V24)</f>
        <v>0.78456168205079702</v>
      </c>
      <c r="W24" s="119">
        <f>IF(RES_hhdet_in_tes!W24=0,"",RES_hhdet_in_tes!W24/RES_hhdet_in_fec!W24)</f>
        <v>0.79243956044498287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0.54382391642369965</v>
      </c>
      <c r="D25" s="124">
        <f>IF(RES_hhdet_in_tes!D25=0,"",RES_hhdet_in_tes!D25/RES_hhdet_in_fec!D25)</f>
        <v>0.55029162532836007</v>
      </c>
      <c r="E25" s="124">
        <f>IF(RES_hhdet_in_tes!E25=0,"",RES_hhdet_in_tes!E25/RES_hhdet_in_fec!E25)</f>
        <v>0.55695331875258491</v>
      </c>
      <c r="F25" s="124">
        <f>IF(RES_hhdet_in_tes!F25=0,"",RES_hhdet_in_tes!F25/RES_hhdet_in_fec!F25)</f>
        <v>0.56363024139488149</v>
      </c>
      <c r="G25" s="124">
        <f>IF(RES_hhdet_in_tes!G25=0,"",RES_hhdet_in_tes!G25/RES_hhdet_in_fec!G25)</f>
        <v>0.57050048742396753</v>
      </c>
      <c r="H25" s="124">
        <f>IF(RES_hhdet_in_tes!H25=0,"",RES_hhdet_in_tes!H25/RES_hhdet_in_fec!H25)</f>
        <v>0.57753395445524824</v>
      </c>
      <c r="I25" s="124">
        <f>IF(RES_hhdet_in_tes!I25=0,"",RES_hhdet_in_tes!I25/RES_hhdet_in_fec!I25)</f>
        <v>0.58480757265611616</v>
      </c>
      <c r="J25" s="124">
        <f>IF(RES_hhdet_in_tes!J25=0,"",RES_hhdet_in_tes!J25/RES_hhdet_in_fec!J25)</f>
        <v>0.59256034601680596</v>
      </c>
      <c r="K25" s="124">
        <f>IF(RES_hhdet_in_tes!K25=0,"",RES_hhdet_in_tes!K25/RES_hhdet_in_fec!K25)</f>
        <v>0.60089182664002005</v>
      </c>
      <c r="L25" s="124">
        <f>IF(RES_hhdet_in_tes!L25=0,"",RES_hhdet_in_tes!L25/RES_hhdet_in_fec!L25)</f>
        <v>0.60982858038570265</v>
      </c>
      <c r="M25" s="124">
        <f>IF(RES_hhdet_in_tes!M25=0,"",RES_hhdet_in_tes!M25/RES_hhdet_in_fec!M25)</f>
        <v>0.62407985261320387</v>
      </c>
      <c r="N25" s="124">
        <f>IF(RES_hhdet_in_tes!N25=0,"",RES_hhdet_in_tes!N25/RES_hhdet_in_fec!N25)</f>
        <v>0.64515521790775732</v>
      </c>
      <c r="O25" s="124">
        <f>IF(RES_hhdet_in_tes!O25=0,"",RES_hhdet_in_tes!O25/RES_hhdet_in_fec!O25)</f>
        <v>0.67367096829924689</v>
      </c>
      <c r="P25" s="124">
        <f>IF(RES_hhdet_in_tes!P25=0,"",RES_hhdet_in_tes!P25/RES_hhdet_in_fec!P25)</f>
        <v>0.70633631434926358</v>
      </c>
      <c r="Q25" s="124">
        <f>IF(RES_hhdet_in_tes!Q25=0,"",RES_hhdet_in_tes!Q25/RES_hhdet_in_fec!Q25)</f>
        <v>0.73341125692173958</v>
      </c>
      <c r="R25" s="124">
        <f>IF(RES_hhdet_in_tes!R25=0,"",RES_hhdet_in_tes!R25/RES_hhdet_in_fec!R25)</f>
        <v>0.74657116103154231</v>
      </c>
      <c r="S25" s="124">
        <f>IF(RES_hhdet_in_tes!S25=0,"",RES_hhdet_in_tes!S25/RES_hhdet_in_fec!S25)</f>
        <v>0.75594516213668028</v>
      </c>
      <c r="T25" s="124">
        <f>IF(RES_hhdet_in_tes!T25=0,"",RES_hhdet_in_tes!T25/RES_hhdet_in_fec!T25)</f>
        <v>0.76282404930004366</v>
      </c>
      <c r="U25" s="124">
        <f>IF(RES_hhdet_in_tes!U25=0,"",RES_hhdet_in_tes!U25/RES_hhdet_in_fec!U25)</f>
        <v>0.76816661077537929</v>
      </c>
      <c r="V25" s="124">
        <f>IF(RES_hhdet_in_tes!V25=0,"",RES_hhdet_in_tes!V25/RES_hhdet_in_fec!V25)</f>
        <v>0.77286474613316536</v>
      </c>
      <c r="W25" s="124">
        <f>IF(RES_hhdet_in_tes!W25=0,"",RES_hhdet_in_tes!W25/RES_hhdet_in_fec!W25)</f>
        <v>0.77597296748899103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0.5380011814673008</v>
      </c>
      <c r="D26" s="111">
        <f>IF(RES_hhdet_in_tes!D26=0,"",RES_hhdet_in_tes!D26/RES_hhdet_in_fec!D26)</f>
        <v>0.54460083618154531</v>
      </c>
      <c r="E26" s="111">
        <f>IF(RES_hhdet_in_tes!E26=0,"",RES_hhdet_in_tes!E26/RES_hhdet_in_fec!E26)</f>
        <v>0.55142887512871042</v>
      </c>
      <c r="F26" s="111">
        <f>IF(RES_hhdet_in_tes!F26=0,"",RES_hhdet_in_tes!F26/RES_hhdet_in_fec!F26)</f>
        <v>0.55822278905846789</v>
      </c>
      <c r="G26" s="111">
        <f>IF(RES_hhdet_in_tes!G26=0,"",RES_hhdet_in_tes!G26/RES_hhdet_in_fec!G26)</f>
        <v>0.565211233994661</v>
      </c>
      <c r="H26" s="111">
        <f>IF(RES_hhdet_in_tes!H26=0,"",RES_hhdet_in_tes!H26/RES_hhdet_in_fec!H26)</f>
        <v>0.57235945395305143</v>
      </c>
      <c r="I26" s="111">
        <f>IF(RES_hhdet_in_tes!I26=0,"",RES_hhdet_in_tes!I26/RES_hhdet_in_fec!I26)</f>
        <v>0.57971695262104828</v>
      </c>
      <c r="J26" s="111">
        <f>IF(RES_hhdet_in_tes!J26=0,"",RES_hhdet_in_tes!J26/RES_hhdet_in_fec!J26)</f>
        <v>0.58750220285728216</v>
      </c>
      <c r="K26" s="111">
        <f>IF(RES_hhdet_in_tes!K26=0,"",RES_hhdet_in_tes!K26/RES_hhdet_in_fec!K26)</f>
        <v>0.59589251619091188</v>
      </c>
      <c r="L26" s="111">
        <f>IF(RES_hhdet_in_tes!L26=0,"",RES_hhdet_in_tes!L26/RES_hhdet_in_fec!L26)</f>
        <v>0.60492057024585377</v>
      </c>
      <c r="M26" s="111">
        <f>IF(RES_hhdet_in_tes!M26=0,"",RES_hhdet_in_tes!M26/RES_hhdet_in_fec!M26)</f>
        <v>0.61934494551232855</v>
      </c>
      <c r="N26" s="111">
        <f>IF(RES_hhdet_in_tes!N26=0,"",RES_hhdet_in_tes!N26/RES_hhdet_in_fec!N26)</f>
        <v>0.64055564820119926</v>
      </c>
      <c r="O26" s="111">
        <f>IF(RES_hhdet_in_tes!O26=0,"",RES_hhdet_in_tes!O26/RES_hhdet_in_fec!O26)</f>
        <v>0.6693380079374156</v>
      </c>
      <c r="P26" s="111">
        <f>IF(RES_hhdet_in_tes!P26=0,"",RES_hhdet_in_tes!P26/RES_hhdet_in_fec!P26)</f>
        <v>0.70232039361297027</v>
      </c>
      <c r="Q26" s="111">
        <f>IF(RES_hhdet_in_tes!Q26=0,"",RES_hhdet_in_tes!Q26/RES_hhdet_in_fec!Q26)</f>
        <v>0.72961280544615459</v>
      </c>
      <c r="R26" s="111">
        <f>IF(RES_hhdet_in_tes!R26=0,"",RES_hhdet_in_tes!R26/RES_hhdet_in_fec!R26)</f>
        <v>0.74294190746060174</v>
      </c>
      <c r="S26" s="111">
        <f>IF(RES_hhdet_in_tes!S26=0,"",RES_hhdet_in_tes!S26/RES_hhdet_in_fec!S26)</f>
        <v>0.75244298046963287</v>
      </c>
      <c r="T26" s="111">
        <f>IF(RES_hhdet_in_tes!T26=0,"",RES_hhdet_in_tes!T26/RES_hhdet_in_fec!T26)</f>
        <v>0.75938508785269343</v>
      </c>
      <c r="U26" s="111">
        <f>IF(RES_hhdet_in_tes!U26=0,"",RES_hhdet_in_tes!U26/RES_hhdet_in_fec!U26)</f>
        <v>0.76480361480216064</v>
      </c>
      <c r="V26" s="111">
        <f>IF(RES_hhdet_in_tes!V26=0,"",RES_hhdet_in_tes!V26/RES_hhdet_in_fec!V26)</f>
        <v>0.76955294114417261</v>
      </c>
      <c r="W26" s="111">
        <f>IF(RES_hhdet_in_tes!W26=0,"",RES_hhdet_in_tes!W26/RES_hhdet_in_fec!W26)</f>
        <v>0.7726998376182791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>
        <f>IF(RES_hhdet_in_tes!D28=0,"",RES_hhdet_in_tes!D28/RES_hhdet_in_fec!D28)</f>
        <v>3.1295681936307065</v>
      </c>
      <c r="E28" s="124">
        <f>IF(RES_hhdet_in_tes!E28=0,"",RES_hhdet_in_tes!E28/RES_hhdet_in_fec!E28)</f>
        <v>3.2487578083949269</v>
      </c>
      <c r="F28" s="124">
        <f>IF(RES_hhdet_in_tes!F28=0,"",RES_hhdet_in_tes!F28/RES_hhdet_in_fec!F28)</f>
        <v>3.3680754293819408</v>
      </c>
      <c r="G28" s="124">
        <f>IF(RES_hhdet_in_tes!G28=0,"",RES_hhdet_in_tes!G28/RES_hhdet_in_fec!G28)</f>
        <v>3.4885268630443194</v>
      </c>
      <c r="H28" s="124">
        <f>IF(RES_hhdet_in_tes!H28=0,"",RES_hhdet_in_tes!H28/RES_hhdet_in_fec!H28)</f>
        <v>3.6099824749763045</v>
      </c>
      <c r="I28" s="124">
        <f>IF(RES_hhdet_in_tes!I28=0,"",RES_hhdet_in_tes!I28/RES_hhdet_in_fec!I28)</f>
        <v>3.7326833018242893</v>
      </c>
      <c r="J28" s="124">
        <f>IF(RES_hhdet_in_tes!J28=0,"",RES_hhdet_in_tes!J28/RES_hhdet_in_fec!J28)</f>
        <v>3.8576319470065217</v>
      </c>
      <c r="K28" s="124">
        <f>IF(RES_hhdet_in_tes!K28=0,"",RES_hhdet_in_tes!K28/RES_hhdet_in_fec!K28)</f>
        <v>3.9856714208878969</v>
      </c>
      <c r="L28" s="124">
        <f>IF(RES_hhdet_in_tes!L28=0,"",RES_hhdet_in_tes!L28/RES_hhdet_in_fec!L28)</f>
        <v>4.11701015284478</v>
      </c>
      <c r="M28" s="124">
        <f>IF(RES_hhdet_in_tes!M28=0,"",RES_hhdet_in_tes!M28/RES_hhdet_in_fec!M28)</f>
        <v>4.2738818922740984</v>
      </c>
      <c r="N28" s="124">
        <f>IF(RES_hhdet_in_tes!N28=0,"",RES_hhdet_in_tes!N28/RES_hhdet_in_fec!N28)</f>
        <v>4.4635628569506771</v>
      </c>
      <c r="O28" s="124">
        <f>IF(RES_hhdet_in_tes!O28=0,"",RES_hhdet_in_tes!O28/RES_hhdet_in_fec!O28)</f>
        <v>4.6900756879452201</v>
      </c>
      <c r="P28" s="124">
        <f>IF(RES_hhdet_in_tes!P28=0,"",RES_hhdet_in_tes!P28/RES_hhdet_in_fec!P28)</f>
        <v>4.935723975637309</v>
      </c>
      <c r="Q28" s="124">
        <f>IF(RES_hhdet_in_tes!Q28=0,"",RES_hhdet_in_tes!Q28/RES_hhdet_in_fec!Q28)</f>
        <v>5.1468300820490462</v>
      </c>
      <c r="R28" s="124">
        <f>IF(RES_hhdet_in_tes!R28=0,"",RES_hhdet_in_tes!R28/RES_hhdet_in_fec!R28)</f>
        <v>5.2792692324550661</v>
      </c>
      <c r="S28" s="124">
        <f>IF(RES_hhdet_in_tes!S28=0,"",RES_hhdet_in_tes!S28/RES_hhdet_in_fec!S28)</f>
        <v>5.3846842934950505</v>
      </c>
      <c r="T28" s="124">
        <f>IF(RES_hhdet_in_tes!T28=0,"",RES_hhdet_in_tes!T28/RES_hhdet_in_fec!T28)</f>
        <v>5.4727625898448107</v>
      </c>
      <c r="U28" s="124">
        <f>IF(RES_hhdet_in_tes!U28=0,"",RES_hhdet_in_tes!U28/RES_hhdet_in_fec!U28)</f>
        <v>5.5529465789911905</v>
      </c>
      <c r="V28" s="124">
        <f>IF(RES_hhdet_in_tes!V28=0,"",RES_hhdet_in_tes!V28/RES_hhdet_in_fec!V28)</f>
        <v>5.6347029274577807</v>
      </c>
      <c r="W28" s="124">
        <f>IF(RES_hhdet_in_tes!W28=0,"",RES_hhdet_in_tes!W28/RES_hhdet_in_fec!W28)</f>
        <v>5.7147435346253452</v>
      </c>
      <c r="DA28" s="130" t="s">
        <v>3611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>
        <f>IF(RES_hhdet_in_tes!D29=0,"",RES_hhdet_in_tes!D29/RES_hhdet_in_fec!D29)</f>
        <v>3.1295681936307065</v>
      </c>
      <c r="E29" s="111">
        <f>IF(RES_hhdet_in_tes!E29=0,"",RES_hhdet_in_tes!E29/RES_hhdet_in_fec!E29)</f>
        <v>3.2487578083949269</v>
      </c>
      <c r="F29" s="111">
        <f>IF(RES_hhdet_in_tes!F29=0,"",RES_hhdet_in_tes!F29/RES_hhdet_in_fec!F29)</f>
        <v>3.3680754293819408</v>
      </c>
      <c r="G29" s="111">
        <f>IF(RES_hhdet_in_tes!G29=0,"",RES_hhdet_in_tes!G29/RES_hhdet_in_fec!G29)</f>
        <v>3.4885268630443194</v>
      </c>
      <c r="H29" s="111">
        <f>IF(RES_hhdet_in_tes!H29=0,"",RES_hhdet_in_tes!H29/RES_hhdet_in_fec!H29)</f>
        <v>3.6099824749763045</v>
      </c>
      <c r="I29" s="111">
        <f>IF(RES_hhdet_in_tes!I29=0,"",RES_hhdet_in_tes!I29/RES_hhdet_in_fec!I29)</f>
        <v>3.7326833018242893</v>
      </c>
      <c r="J29" s="111">
        <f>IF(RES_hhdet_in_tes!J29=0,"",RES_hhdet_in_tes!J29/RES_hhdet_in_fec!J29)</f>
        <v>3.8576319470065217</v>
      </c>
      <c r="K29" s="111">
        <f>IF(RES_hhdet_in_tes!K29=0,"",RES_hhdet_in_tes!K29/RES_hhdet_in_fec!K29)</f>
        <v>3.9856714208878969</v>
      </c>
      <c r="L29" s="111">
        <f>IF(RES_hhdet_in_tes!L29=0,"",RES_hhdet_in_tes!L29/RES_hhdet_in_fec!L29)</f>
        <v>4.11701015284478</v>
      </c>
      <c r="M29" s="111">
        <f>IF(RES_hhdet_in_tes!M29=0,"",RES_hhdet_in_tes!M29/RES_hhdet_in_fec!M29)</f>
        <v>4.2738818922740984</v>
      </c>
      <c r="N29" s="111">
        <f>IF(RES_hhdet_in_tes!N29=0,"",RES_hhdet_in_tes!N29/RES_hhdet_in_fec!N29)</f>
        <v>4.4635628569506771</v>
      </c>
      <c r="O29" s="111">
        <f>IF(RES_hhdet_in_tes!O29=0,"",RES_hhdet_in_tes!O29/RES_hhdet_in_fec!O29)</f>
        <v>4.6900756879452201</v>
      </c>
      <c r="P29" s="111">
        <f>IF(RES_hhdet_in_tes!P29=0,"",RES_hhdet_in_tes!P29/RES_hhdet_in_fec!P29)</f>
        <v>4.935723975637309</v>
      </c>
      <c r="Q29" s="111">
        <f>IF(RES_hhdet_in_tes!Q29=0,"",RES_hhdet_in_tes!Q29/RES_hhdet_in_fec!Q29)</f>
        <v>5.1468300820490462</v>
      </c>
      <c r="R29" s="111">
        <f>IF(RES_hhdet_in_tes!R29=0,"",RES_hhdet_in_tes!R29/RES_hhdet_in_fec!R29)</f>
        <v>5.2792692324550661</v>
      </c>
      <c r="S29" s="111">
        <f>IF(RES_hhdet_in_tes!S29=0,"",RES_hhdet_in_tes!S29/RES_hhdet_in_fec!S29)</f>
        <v>5.3846842934950505</v>
      </c>
      <c r="T29" s="111">
        <f>IF(RES_hhdet_in_tes!T29=0,"",RES_hhdet_in_tes!T29/RES_hhdet_in_fec!T29)</f>
        <v>5.4727625898448107</v>
      </c>
      <c r="U29" s="111">
        <f>IF(RES_hhdet_in_tes!U29=0,"",RES_hhdet_in_tes!U29/RES_hhdet_in_fec!U29)</f>
        <v>5.5529465789911905</v>
      </c>
      <c r="V29" s="111">
        <f>IF(RES_hhdet_in_tes!V29=0,"",RES_hhdet_in_tes!V29/RES_hhdet_in_fec!V29)</f>
        <v>5.6347029274577807</v>
      </c>
      <c r="W29" s="111">
        <f>IF(RES_hhdet_in_tes!W29=0,"",RES_hhdet_in_tes!W29/RES_hhdet_in_fec!W29)</f>
        <v>5.7147435346253452</v>
      </c>
      <c r="DA29" s="63" t="s">
        <v>3612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0.65716681066712845</v>
      </c>
      <c r="D30" s="124">
        <f>IF(RES_hhdet_in_tes!D30=0,"",RES_hhdet_in_tes!D30/RES_hhdet_in_fec!D30)</f>
        <v>0.65889367378162478</v>
      </c>
      <c r="E30" s="124">
        <f>IF(RES_hhdet_in_tes!E30=0,"",RES_hhdet_in_tes!E30/RES_hhdet_in_fec!E30)</f>
        <v>0.66086488426550993</v>
      </c>
      <c r="F30" s="124">
        <f>IF(RES_hhdet_in_tes!F30=0,"",RES_hhdet_in_tes!F30/RES_hhdet_in_fec!F30)</f>
        <v>0.66354506637621957</v>
      </c>
      <c r="G30" s="124">
        <f>IF(RES_hhdet_in_tes!G30=0,"",RES_hhdet_in_tes!G30/RES_hhdet_in_fec!G30)</f>
        <v>0.66712546454225652</v>
      </c>
      <c r="H30" s="124">
        <f>IF(RES_hhdet_in_tes!H30=0,"",RES_hhdet_in_tes!H30/RES_hhdet_in_fec!H30)</f>
        <v>0.66881447262185989</v>
      </c>
      <c r="I30" s="124">
        <f>IF(RES_hhdet_in_tes!I30=0,"",RES_hhdet_in_tes!I30/RES_hhdet_in_fec!I30)</f>
        <v>0.68747589353780947</v>
      </c>
      <c r="J30" s="124">
        <f>IF(RES_hhdet_in_tes!J30=0,"",RES_hhdet_in_tes!J30/RES_hhdet_in_fec!J30)</f>
        <v>0.71923072987679071</v>
      </c>
      <c r="K30" s="124">
        <f>IF(RES_hhdet_in_tes!K30=0,"",RES_hhdet_in_tes!K30/RES_hhdet_in_fec!K30)</f>
        <v>0.71602240734437195</v>
      </c>
      <c r="L30" s="124">
        <f>IF(RES_hhdet_in_tes!L30=0,"",RES_hhdet_in_tes!L30/RES_hhdet_in_fec!L30)</f>
        <v>0.72103297845574521</v>
      </c>
      <c r="M30" s="124">
        <f>IF(RES_hhdet_in_tes!M30=0,"",RES_hhdet_in_tes!M30/RES_hhdet_in_fec!M30)</f>
        <v>0.70191013429419313</v>
      </c>
      <c r="N30" s="124">
        <f>IF(RES_hhdet_in_tes!N30=0,"",RES_hhdet_in_tes!N30/RES_hhdet_in_fec!N30)</f>
        <v>0.70427718860637123</v>
      </c>
      <c r="O30" s="124">
        <f>IF(RES_hhdet_in_tes!O30=0,"",RES_hhdet_in_tes!O30/RES_hhdet_in_fec!O30)</f>
        <v>0.72883093419543477</v>
      </c>
      <c r="P30" s="124">
        <f>IF(RES_hhdet_in_tes!P30=0,"",RES_hhdet_in_tes!P30/RES_hhdet_in_fec!P30)</f>
        <v>0.75205057023897248</v>
      </c>
      <c r="Q30" s="124">
        <f>IF(RES_hhdet_in_tes!Q30=0,"",RES_hhdet_in_tes!Q30/RES_hhdet_in_fec!Q30)</f>
        <v>0.77555514686160087</v>
      </c>
      <c r="R30" s="124">
        <f>IF(RES_hhdet_in_tes!R30=0,"",RES_hhdet_in_tes!R30/RES_hhdet_in_fec!R30)</f>
        <v>0.78240906892168471</v>
      </c>
      <c r="S30" s="124">
        <f>IF(RES_hhdet_in_tes!S30=0,"",RES_hhdet_in_tes!S30/RES_hhdet_in_fec!S30)</f>
        <v>0.7882827243261028</v>
      </c>
      <c r="T30" s="124">
        <f>IF(RES_hhdet_in_tes!T30=0,"",RES_hhdet_in_tes!T30/RES_hhdet_in_fec!T30)</f>
        <v>0.79591223735934735</v>
      </c>
      <c r="U30" s="124">
        <f>IF(RES_hhdet_in_tes!U30=0,"",RES_hhdet_in_tes!U30/RES_hhdet_in_fec!U30)</f>
        <v>0.79586375654867847</v>
      </c>
      <c r="V30" s="124">
        <f>IF(RES_hhdet_in_tes!V30=0,"",RES_hhdet_in_tes!V30/RES_hhdet_in_fec!V30)</f>
        <v>0.80551833420962515</v>
      </c>
      <c r="W30" s="124">
        <f>IF(RES_hhdet_in_tes!W30=0,"",RES_hhdet_in_tes!W30/RES_hhdet_in_fec!W30)</f>
        <v>0.81670707462669212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0.5908567819056032</v>
      </c>
      <c r="D31" s="111">
        <f>IF(RES_hhdet_in_tes!D31=0,"",RES_hhdet_in_tes!D31/RES_hhdet_in_fec!D31)</f>
        <v>0.59287749430072711</v>
      </c>
      <c r="E31" s="111">
        <f>IF(RES_hhdet_in_tes!E31=0,"",RES_hhdet_in_tes!E31/RES_hhdet_in_fec!E31)</f>
        <v>0.59523272336657074</v>
      </c>
      <c r="F31" s="111">
        <f>IF(RES_hhdet_in_tes!F31=0,"",RES_hhdet_in_tes!F31/RES_hhdet_in_fec!F31)</f>
        <v>0.59763356834205783</v>
      </c>
      <c r="G31" s="111">
        <f>IF(RES_hhdet_in_tes!G31=0,"",RES_hhdet_in_tes!G31/RES_hhdet_in_fec!G31)</f>
        <v>0.60034248349532682</v>
      </c>
      <c r="H31" s="111">
        <f>IF(RES_hhdet_in_tes!H31=0,"",RES_hhdet_in_tes!H31/RES_hhdet_in_fec!H31)</f>
        <v>0.60332734776518748</v>
      </c>
      <c r="I31" s="111">
        <f>IF(RES_hhdet_in_tes!I31=0,"",RES_hhdet_in_tes!I31/RES_hhdet_in_fec!I31)</f>
        <v>0.60665282989097802</v>
      </c>
      <c r="J31" s="111">
        <f>IF(RES_hhdet_in_tes!J31=0,"",RES_hhdet_in_tes!J31/RES_hhdet_in_fec!J31)</f>
        <v>0.61058385487175582</v>
      </c>
      <c r="K31" s="111">
        <f>IF(RES_hhdet_in_tes!K31=0,"",RES_hhdet_in_tes!K31/RES_hhdet_in_fec!K31)</f>
        <v>0.61534567864028256</v>
      </c>
      <c r="L31" s="111">
        <f>IF(RES_hhdet_in_tes!L31=0,"",RES_hhdet_in_tes!L31/RES_hhdet_in_fec!L31)</f>
        <v>0.62099856639359685</v>
      </c>
      <c r="M31" s="111">
        <f>IF(RES_hhdet_in_tes!M31=0,"",RES_hhdet_in_tes!M31/RES_hhdet_in_fec!M31)</f>
        <v>0.63288791381379472</v>
      </c>
      <c r="N31" s="111">
        <f>IF(RES_hhdet_in_tes!N31=0,"",RES_hhdet_in_tes!N31/RES_hhdet_in_fec!N31)</f>
        <v>0.65271034581609888</v>
      </c>
      <c r="O31" s="111">
        <f>IF(RES_hhdet_in_tes!O31=0,"",RES_hhdet_in_tes!O31/RES_hhdet_in_fec!O31)</f>
        <v>0.68188215966158061</v>
      </c>
      <c r="P31" s="111">
        <f>IF(RES_hhdet_in_tes!P31=0,"",RES_hhdet_in_tes!P31/RES_hhdet_in_fec!P31)</f>
        <v>0.71742669624648159</v>
      </c>
      <c r="Q31" s="111">
        <f>IF(RES_hhdet_in_tes!Q31=0,"",RES_hhdet_in_tes!Q31/RES_hhdet_in_fec!Q31)</f>
        <v>0.74969942785343802</v>
      </c>
      <c r="R31" s="111">
        <f>IF(RES_hhdet_in_tes!R31=0,"",RES_hhdet_in_tes!R31/RES_hhdet_in_fec!R31)</f>
        <v>0.77147957363893993</v>
      </c>
      <c r="S31" s="111">
        <f>IF(RES_hhdet_in_tes!S31=0,"",RES_hhdet_in_tes!S31/RES_hhdet_in_fec!S31)</f>
        <v>0.79246771412317452</v>
      </c>
      <c r="T31" s="111">
        <f>IF(RES_hhdet_in_tes!T31=0,"",RES_hhdet_in_tes!T31/RES_hhdet_in_fec!T31)</f>
        <v>0.81147584135416184</v>
      </c>
      <c r="U31" s="111">
        <f>IF(RES_hhdet_in_tes!U31=0,"",RES_hhdet_in_tes!U31/RES_hhdet_in_fec!U31)</f>
        <v>0.82731594737998848</v>
      </c>
      <c r="V31" s="111">
        <f>IF(RES_hhdet_in_tes!V31=0,"",RES_hhdet_in_tes!V31/RES_hhdet_in_fec!V31)</f>
        <v>0.83880002424871281</v>
      </c>
      <c r="W31" s="111">
        <f>IF(RES_hhdet_in_tes!W31=0,"",RES_hhdet_in_tes!W31/RES_hhdet_in_fec!W31)</f>
        <v>0.84420199762657677</v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>
        <f>IF(RES_hhdet_in_tes!K32=0,"",RES_hhdet_in_tes!K32/RES_hhdet_in_fec!K32)</f>
        <v>0.67386356138478332</v>
      </c>
      <c r="L32" s="111">
        <f>IF(RES_hhdet_in_tes!L32=0,"",RES_hhdet_in_tes!L32/RES_hhdet_in_fec!L32)</f>
        <v>0.67852803591737887</v>
      </c>
      <c r="M32" s="111">
        <f>IF(RES_hhdet_in_tes!M32=0,"",RES_hhdet_in_tes!M32/RES_hhdet_in_fec!M32)</f>
        <v>0.68859440468912525</v>
      </c>
      <c r="N32" s="111" t="str">
        <f>IF(RES_hhdet_in_tes!N32=0,"",RES_hhdet_in_tes!N32/RES_hhdet_in_fec!N32)</f>
        <v/>
      </c>
      <c r="O32" s="111">
        <f>IF(RES_hhdet_in_tes!O32=0,"",RES_hhdet_in_tes!O32/RES_hhdet_in_fec!O32)</f>
        <v>0.73399086296748206</v>
      </c>
      <c r="P32" s="111">
        <f>IF(RES_hhdet_in_tes!P32=0,"",RES_hhdet_in_tes!P32/RES_hhdet_in_fec!P32)</f>
        <v>0.7659012598322068</v>
      </c>
      <c r="Q32" s="111">
        <f>IF(RES_hhdet_in_tes!Q32=0,"",RES_hhdet_in_tes!Q32/RES_hhdet_in_fec!Q32)</f>
        <v>0.79475760630209802</v>
      </c>
      <c r="R32" s="111">
        <f>IF(RES_hhdet_in_tes!R32=0,"",RES_hhdet_in_tes!R32/RES_hhdet_in_fec!R32)</f>
        <v>0.81418014352775325</v>
      </c>
      <c r="S32" s="111">
        <f>IF(RES_hhdet_in_tes!S32=0,"",RES_hhdet_in_tes!S32/RES_hhdet_in_fec!S32)</f>
        <v>0.83230951285590105</v>
      </c>
      <c r="T32" s="111">
        <f>IF(RES_hhdet_in_tes!T32=0,"",RES_hhdet_in_tes!T32/RES_hhdet_in_fec!T32)</f>
        <v>0.84890879254130636</v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>
        <f>IF(RES_hhdet_in_tes!K33=0,"",RES_hhdet_in_tes!K33/RES_hhdet_in_fec!K33)</f>
        <v>0.61534567864028256</v>
      </c>
      <c r="L33" s="112">
        <f>IF(RES_hhdet_in_tes!L33=0,"",RES_hhdet_in_tes!L33/RES_hhdet_in_fec!L33)</f>
        <v>0.62099856639359685</v>
      </c>
      <c r="M33" s="112">
        <f>IF(RES_hhdet_in_tes!M33=0,"",RES_hhdet_in_tes!M33/RES_hhdet_in_fec!M33)</f>
        <v>0.63288791381379472</v>
      </c>
      <c r="N33" s="112" t="str">
        <f>IF(RES_hhdet_in_tes!N33=0,"",RES_hhdet_in_tes!N33/RES_hhdet_in_fec!N33)</f>
        <v/>
      </c>
      <c r="O33" s="112">
        <f>IF(RES_hhdet_in_tes!O33=0,"",RES_hhdet_in_tes!O33/RES_hhdet_in_fec!O33)</f>
        <v>0.68188215966158072</v>
      </c>
      <c r="P33" s="112">
        <f>IF(RES_hhdet_in_tes!P33=0,"",RES_hhdet_in_tes!P33/RES_hhdet_in_fec!P33)</f>
        <v>0.71742669624648159</v>
      </c>
      <c r="Q33" s="112">
        <f>IF(RES_hhdet_in_tes!Q33=0,"",RES_hhdet_in_tes!Q33/RES_hhdet_in_fec!Q33)</f>
        <v>0.74969942785343802</v>
      </c>
      <c r="R33" s="112">
        <f>IF(RES_hhdet_in_tes!R33=0,"",RES_hhdet_in_tes!R33/RES_hhdet_in_fec!R33)</f>
        <v>0.77147957363893993</v>
      </c>
      <c r="S33" s="112">
        <f>IF(RES_hhdet_in_tes!S33=0,"",RES_hhdet_in_tes!S33/RES_hhdet_in_fec!S33)</f>
        <v>0.79246771412317463</v>
      </c>
      <c r="T33" s="112">
        <f>IF(RES_hhdet_in_tes!T33=0,"",RES_hhdet_in_tes!T33/RES_hhdet_in_fec!T33)</f>
        <v>0.81147584135416184</v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>
        <f>IF(RES_hhdet_in_tes!K34=0,"",RES_hhdet_in_tes!K34/RES_hhdet_in_fec!K34)</f>
        <v>1</v>
      </c>
      <c r="L34" s="113">
        <f>IF(RES_hhdet_in_tes!L34=0,"",RES_hhdet_in_tes!L34/RES_hhdet_in_fec!L34)</f>
        <v>1</v>
      </c>
      <c r="M34" s="113">
        <f>IF(RES_hhdet_in_tes!M34=0,"",RES_hhdet_in_tes!M34/RES_hhdet_in_fec!M34)</f>
        <v>1</v>
      </c>
      <c r="N34" s="113" t="str">
        <f>IF(RES_hhdet_in_tes!N34=0,"",RES_hhdet_in_tes!N34/RES_hhdet_in_fec!N34)</f>
        <v/>
      </c>
      <c r="O34" s="113">
        <f>IF(RES_hhdet_in_tes!O34=0,"",RES_hhdet_in_tes!O34/RES_hhdet_in_fec!O34)</f>
        <v>1</v>
      </c>
      <c r="P34" s="113">
        <f>IF(RES_hhdet_in_tes!P34=0,"",RES_hhdet_in_tes!P34/RES_hhdet_in_fec!P34)</f>
        <v>1</v>
      </c>
      <c r="Q34" s="113">
        <f>IF(RES_hhdet_in_tes!Q34=0,"",RES_hhdet_in_tes!Q34/RES_hhdet_in_fec!Q34)</f>
        <v>1</v>
      </c>
      <c r="R34" s="113">
        <f>IF(RES_hhdet_in_tes!R34=0,"",RES_hhdet_in_tes!R34/RES_hhdet_in_fec!R34)</f>
        <v>1</v>
      </c>
      <c r="S34" s="113">
        <f>IF(RES_hhdet_in_tes!S34=0,"",RES_hhdet_in_tes!S34/RES_hhdet_in_fec!S34)</f>
        <v>1</v>
      </c>
      <c r="T34" s="113">
        <f>IF(RES_hhdet_in_tes!T34=0,"",RES_hhdet_in_tes!T34/RES_hhdet_in_fec!T34)</f>
        <v>1</v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0.6627399503303768</v>
      </c>
      <c r="D35" s="112">
        <f>IF(RES_hhdet_in_tes!D35=0,"",RES_hhdet_in_tes!D35/RES_hhdet_in_fec!D35)</f>
        <v>0.6641064396320554</v>
      </c>
      <c r="E35" s="112">
        <f>IF(RES_hhdet_in_tes!E35=0,"",RES_hhdet_in_tes!E35/RES_hhdet_in_fec!E35)</f>
        <v>0.66557803128624971</v>
      </c>
      <c r="F35" s="112">
        <f>IF(RES_hhdet_in_tes!F35=0,"",RES_hhdet_in_tes!F35/RES_hhdet_in_fec!F35)</f>
        <v>0.6670637589224685</v>
      </c>
      <c r="G35" s="112">
        <f>IF(RES_hhdet_in_tes!G35=0,"",RES_hhdet_in_tes!G35/RES_hhdet_in_fec!G35)</f>
        <v>0.66864712211338795</v>
      </c>
      <c r="H35" s="112">
        <f>IF(RES_hhdet_in_tes!H35=0,"",RES_hhdet_in_tes!H35/RES_hhdet_in_fec!H35)</f>
        <v>0.67031876167956095</v>
      </c>
      <c r="I35" s="112">
        <f>IF(RES_hhdet_in_tes!I35=0,"",RES_hhdet_in_tes!I35/RES_hhdet_in_fec!I35)</f>
        <v>0.67210042457994978</v>
      </c>
      <c r="J35" s="112" t="str">
        <f>IF(RES_hhdet_in_tes!J35=0,"",RES_hhdet_in_tes!J35/RES_hhdet_in_fec!J35)</f>
        <v/>
      </c>
      <c r="K35" s="112">
        <f>IF(RES_hhdet_in_tes!K35=0,"",RES_hhdet_in_tes!K35/RES_hhdet_in_fec!K35)</f>
        <v>0.67633211258769022</v>
      </c>
      <c r="L35" s="112" t="str">
        <f>IF(RES_hhdet_in_tes!L35=0,"",RES_hhdet_in_tes!L35/RES_hhdet_in_fec!L35)</f>
        <v/>
      </c>
      <c r="M35" s="112">
        <f>IF(RES_hhdet_in_tes!M35=0,"",RES_hhdet_in_tes!M35/RES_hhdet_in_fec!M35)</f>
        <v>0.68351147643201682</v>
      </c>
      <c r="N35" s="112">
        <f>IF(RES_hhdet_in_tes!N35=0,"",RES_hhdet_in_tes!N35/RES_hhdet_in_fec!N35)</f>
        <v>0.69098533024177344</v>
      </c>
      <c r="O35" s="112">
        <f>IF(RES_hhdet_in_tes!O35=0,"",RES_hhdet_in_tes!O35/RES_hhdet_in_fec!O35)</f>
        <v>0.70230506045552288</v>
      </c>
      <c r="P35" s="112">
        <f>IF(RES_hhdet_in_tes!P35=0,"",RES_hhdet_in_tes!P35/RES_hhdet_in_fec!P35)</f>
        <v>0.71703057634598921</v>
      </c>
      <c r="Q35" s="112">
        <f>IF(RES_hhdet_in_tes!Q35=0,"",RES_hhdet_in_tes!Q35/RES_hhdet_in_fec!Q35)</f>
        <v>0.73147984894633833</v>
      </c>
      <c r="R35" s="112">
        <f>IF(RES_hhdet_in_tes!R35=0,"",RES_hhdet_in_tes!R35/RES_hhdet_in_fec!R35)</f>
        <v>0.74183789202990813</v>
      </c>
      <c r="S35" s="112">
        <f>IF(RES_hhdet_in_tes!S35=0,"",RES_hhdet_in_tes!S35/RES_hhdet_in_fec!S35)</f>
        <v>0.75209382053870677</v>
      </c>
      <c r="T35" s="112">
        <f>IF(RES_hhdet_in_tes!T35=0,"",RES_hhdet_in_tes!T35/RES_hhdet_in_fec!T35)</f>
        <v>0.76203258670302487</v>
      </c>
      <c r="U35" s="112">
        <f>IF(RES_hhdet_in_tes!U35=0,"",RES_hhdet_in_tes!U35/RES_hhdet_in_fec!U35)</f>
        <v>0.77136878225315952</v>
      </c>
      <c r="V35" s="112">
        <f>IF(RES_hhdet_in_tes!V35=0,"",RES_hhdet_in_tes!V35/RES_hhdet_in_fec!V35)</f>
        <v>0.77966453375882439</v>
      </c>
      <c r="W35" s="112">
        <f>IF(RES_hhdet_in_tes!W35=0,"",RES_hhdet_in_tes!W35/RES_hhdet_in_fec!W35)</f>
        <v>0.78619489395641884</v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>
        <f>IF(RES_hhdet_in_tes!C36=0,"",RES_hhdet_in_tes!C36/RES_hhdet_in_fec!C36)</f>
        <v>0.7155220827227099</v>
      </c>
      <c r="D36" s="113">
        <f>IF(RES_hhdet_in_tes!D36=0,"",RES_hhdet_in_tes!D36/RES_hhdet_in_fec!D36)</f>
        <v>0.71779940841345791</v>
      </c>
      <c r="E36" s="113">
        <f>IF(RES_hhdet_in_tes!E36=0,"",RES_hhdet_in_tes!E36/RES_hhdet_in_fec!E36)</f>
        <v>0.7190391349500036</v>
      </c>
      <c r="F36" s="113">
        <f>IF(RES_hhdet_in_tes!F36=0,"",RES_hhdet_in_tes!F36/RES_hhdet_in_fec!F36)</f>
        <v>0.72015370669643097</v>
      </c>
      <c r="G36" s="113">
        <f>IF(RES_hhdet_in_tes!G36=0,"",RES_hhdet_in_tes!G36/RES_hhdet_in_fec!G36)</f>
        <v>0.72201541405744929</v>
      </c>
      <c r="H36" s="113">
        <f>IF(RES_hhdet_in_tes!H36=0,"",RES_hhdet_in_tes!H36/RES_hhdet_in_fec!H36)</f>
        <v>0.721947834052312</v>
      </c>
      <c r="I36" s="113">
        <f>IF(RES_hhdet_in_tes!I36=0,"",RES_hhdet_in_tes!I36/RES_hhdet_in_fec!I36)</f>
        <v>0.72413077415251603</v>
      </c>
      <c r="J36" s="113">
        <f>IF(RES_hhdet_in_tes!J36=0,"",RES_hhdet_in_tes!J36/RES_hhdet_in_fec!J36)</f>
        <v>0.72741397407076658</v>
      </c>
      <c r="K36" s="113">
        <f>IF(RES_hhdet_in_tes!K36=0,"",RES_hhdet_in_tes!K36/RES_hhdet_in_fec!K36)</f>
        <v>0.7296386666342618</v>
      </c>
      <c r="L36" s="113">
        <f>IF(RES_hhdet_in_tes!L36=0,"",RES_hhdet_in_tes!L36/RES_hhdet_in_fec!L36)</f>
        <v>0.73141142643514201</v>
      </c>
      <c r="M36" s="113">
        <f>IF(RES_hhdet_in_tes!M36=0,"",RES_hhdet_in_tes!M36/RES_hhdet_in_fec!M36)</f>
        <v>0.73472887572556667</v>
      </c>
      <c r="N36" s="113">
        <f>IF(RES_hhdet_in_tes!N36=0,"",RES_hhdet_in_tes!N36/RES_hhdet_in_fec!N36)</f>
        <v>0.74199277765195015</v>
      </c>
      <c r="O36" s="113">
        <f>IF(RES_hhdet_in_tes!O36=0,"",RES_hhdet_in_tes!O36/RES_hhdet_in_fec!O36)</f>
        <v>0.7522842845214277</v>
      </c>
      <c r="P36" s="113">
        <f>IF(RES_hhdet_in_tes!P36=0,"",RES_hhdet_in_tes!P36/RES_hhdet_in_fec!P36)</f>
        <v>0.7654877351315299</v>
      </c>
      <c r="Q36" s="113">
        <f>IF(RES_hhdet_in_tes!Q36=0,"",RES_hhdet_in_tes!Q36/RES_hhdet_in_fec!Q36)</f>
        <v>0.77876231170950683</v>
      </c>
      <c r="R36" s="113">
        <f>IF(RES_hhdet_in_tes!R36=0,"",RES_hhdet_in_tes!R36/RES_hhdet_in_fec!R36)</f>
        <v>0.78857965748260639</v>
      </c>
      <c r="S36" s="113">
        <f>IF(RES_hhdet_in_tes!S36=0,"",RES_hhdet_in_tes!S36/RES_hhdet_in_fec!S36)</f>
        <v>0.7977285895278019</v>
      </c>
      <c r="T36" s="113">
        <f>IF(RES_hhdet_in_tes!T36=0,"",RES_hhdet_in_tes!T36/RES_hhdet_in_fec!T36)</f>
        <v>0.80693820649102022</v>
      </c>
      <c r="U36" s="113">
        <f>IF(RES_hhdet_in_tes!U36=0,"",RES_hhdet_in_tes!U36/RES_hhdet_in_fec!U36)</f>
        <v>0.81540026189482373</v>
      </c>
      <c r="V36" s="113">
        <f>IF(RES_hhdet_in_tes!V36=0,"",RES_hhdet_in_tes!V36/RES_hhdet_in_fec!V36)</f>
        <v>0.820832454927509</v>
      </c>
      <c r="W36" s="113">
        <f>IF(RES_hhdet_in_tes!W36=0,"",RES_hhdet_in_tes!W36/RES_hhdet_in_fec!W36)</f>
        <v>0.82597676032194034</v>
      </c>
      <c r="DA36" s="132" t="s">
        <v>3619</v>
      </c>
    </row>
    <row r="37" spans="1:105" ht="12" customHeight="1" x14ac:dyDescent="0.25">
      <c r="A37" s="108" t="s">
        <v>53</v>
      </c>
      <c r="B37" s="111"/>
      <c r="C37" s="111">
        <f>IF(RES_hhdet_in_tes!C37=0,"",RES_hhdet_in_tes!C37/RES_hhdet_in_fec!C37)</f>
        <v>0.6627399503303768</v>
      </c>
      <c r="D37" s="111">
        <f>IF(RES_hhdet_in_tes!D37=0,"",RES_hhdet_in_tes!D37/RES_hhdet_in_fec!D37)</f>
        <v>0.6641064396320554</v>
      </c>
      <c r="E37" s="111">
        <f>IF(RES_hhdet_in_tes!E37=0,"",RES_hhdet_in_tes!E37/RES_hhdet_in_fec!E37)</f>
        <v>0.66557803128624971</v>
      </c>
      <c r="F37" s="111">
        <f>IF(RES_hhdet_in_tes!F37=0,"",RES_hhdet_in_tes!F37/RES_hhdet_in_fec!F37)</f>
        <v>0.6670637589224685</v>
      </c>
      <c r="G37" s="111">
        <f>IF(RES_hhdet_in_tes!G37=0,"",RES_hhdet_in_tes!G37/RES_hhdet_in_fec!G37)</f>
        <v>0.66864712211338784</v>
      </c>
      <c r="H37" s="111">
        <f>IF(RES_hhdet_in_tes!H37=0,"",RES_hhdet_in_tes!H37/RES_hhdet_in_fec!H37)</f>
        <v>0.67031876167956095</v>
      </c>
      <c r="I37" s="111">
        <f>IF(RES_hhdet_in_tes!I37=0,"",RES_hhdet_in_tes!I37/RES_hhdet_in_fec!I37)</f>
        <v>0.67210042457994978</v>
      </c>
      <c r="J37" s="111">
        <f>IF(RES_hhdet_in_tes!J37=0,"",RES_hhdet_in_tes!J37/RES_hhdet_in_fec!J37)</f>
        <v>0.67407916042045057</v>
      </c>
      <c r="K37" s="111">
        <f>IF(RES_hhdet_in_tes!K37=0,"",RES_hhdet_in_tes!K37/RES_hhdet_in_fec!K37)</f>
        <v>0.67633211258769022</v>
      </c>
      <c r="L37" s="111">
        <f>IF(RES_hhdet_in_tes!L37=0,"",RES_hhdet_in_tes!L37/RES_hhdet_in_fec!L37)</f>
        <v>0.67888628028356601</v>
      </c>
      <c r="M37" s="111">
        <f>IF(RES_hhdet_in_tes!M37=0,"",RES_hhdet_in_tes!M37/RES_hhdet_in_fec!M37)</f>
        <v>0.68351147643201682</v>
      </c>
      <c r="N37" s="111">
        <f>IF(RES_hhdet_in_tes!N37=0,"",RES_hhdet_in_tes!N37/RES_hhdet_in_fec!N37)</f>
        <v>0.69098533024177344</v>
      </c>
      <c r="O37" s="111">
        <f>IF(RES_hhdet_in_tes!O37=0,"",RES_hhdet_in_tes!O37/RES_hhdet_in_fec!O37)</f>
        <v>0.70230506045552299</v>
      </c>
      <c r="P37" s="111">
        <f>IF(RES_hhdet_in_tes!P37=0,"",RES_hhdet_in_tes!P37/RES_hhdet_in_fec!P37)</f>
        <v>0.71703057634598921</v>
      </c>
      <c r="Q37" s="111">
        <f>IF(RES_hhdet_in_tes!Q37=0,"",RES_hhdet_in_tes!Q37/RES_hhdet_in_fec!Q37)</f>
        <v>0.73147984894633833</v>
      </c>
      <c r="R37" s="111">
        <f>IF(RES_hhdet_in_tes!R37=0,"",RES_hhdet_in_tes!R37/RES_hhdet_in_fec!R37)</f>
        <v>0.74183789202990813</v>
      </c>
      <c r="S37" s="111">
        <f>IF(RES_hhdet_in_tes!S37=0,"",RES_hhdet_in_tes!S37/RES_hhdet_in_fec!S37)</f>
        <v>0.75209382053870666</v>
      </c>
      <c r="T37" s="111">
        <f>IF(RES_hhdet_in_tes!T37=0,"",RES_hhdet_in_tes!T37/RES_hhdet_in_fec!T37)</f>
        <v>0.76203258670302487</v>
      </c>
      <c r="U37" s="111">
        <f>IF(RES_hhdet_in_tes!U37=0,"",RES_hhdet_in_tes!U37/RES_hhdet_in_fec!U37)</f>
        <v>0.77136878225315941</v>
      </c>
      <c r="V37" s="111">
        <f>IF(RES_hhdet_in_tes!V37=0,"",RES_hhdet_in_tes!V37/RES_hhdet_in_fec!V37)</f>
        <v>0.77966453375882439</v>
      </c>
      <c r="W37" s="111">
        <f>IF(RES_hhdet_in_tes!W37=0,"",RES_hhdet_in_tes!W37/RES_hhdet_in_fec!W37)</f>
        <v>0.78619489395641884</v>
      </c>
      <c r="DA37" s="63" t="s">
        <v>3620</v>
      </c>
    </row>
    <row r="38" spans="1:105" ht="12" customHeight="1" x14ac:dyDescent="0.25">
      <c r="A38" s="108" t="s">
        <v>52</v>
      </c>
      <c r="B38" s="111"/>
      <c r="C38" s="111">
        <f>IF(RES_hhdet_in_tes!C38=0,"",RES_hhdet_in_tes!C38/RES_hhdet_in_fec!C38)</f>
        <v>1</v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>
        <f>IF(RES_hhdet_in_tes!G38=0,"",RES_hhdet_in_tes!G38/RES_hhdet_in_fec!G38)</f>
        <v>1</v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DA38" s="63" t="s">
        <v>3621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0.75013361235782217</v>
      </c>
      <c r="D39" s="124">
        <f>IF(RES_hhdet_in_tes!D39=0,"",RES_hhdet_in_tes!D39/RES_hhdet_in_fec!D39)</f>
        <v>0.75194266914832231</v>
      </c>
      <c r="E39" s="124">
        <f>IF(RES_hhdet_in_tes!E39=0,"",RES_hhdet_in_tes!E39/RES_hhdet_in_fec!E39)</f>
        <v>0.75332586720066719</v>
      </c>
      <c r="F39" s="124">
        <f>IF(RES_hhdet_in_tes!F39=0,"",RES_hhdet_in_tes!F39/RES_hhdet_in_fec!F39)</f>
        <v>0.75446235508656145</v>
      </c>
      <c r="G39" s="124">
        <f>IF(RES_hhdet_in_tes!G39=0,"",RES_hhdet_in_tes!G39/RES_hhdet_in_fec!G39)</f>
        <v>0.75640301366121743</v>
      </c>
      <c r="H39" s="124">
        <f>IF(RES_hhdet_in_tes!H39=0,"",RES_hhdet_in_tes!H39/RES_hhdet_in_fec!H39)</f>
        <v>0.75803100216361374</v>
      </c>
      <c r="I39" s="124">
        <f>IF(RES_hhdet_in_tes!I39=0,"",RES_hhdet_in_tes!I39/RES_hhdet_in_fec!I39)</f>
        <v>0.76032154367533444</v>
      </c>
      <c r="J39" s="124">
        <f>IF(RES_hhdet_in_tes!J39=0,"",RES_hhdet_in_tes!J39/RES_hhdet_in_fec!J39)</f>
        <v>0.76237415884237936</v>
      </c>
      <c r="K39" s="124">
        <f>IF(RES_hhdet_in_tes!K39=0,"",RES_hhdet_in_tes!K39/RES_hhdet_in_fec!K39)</f>
        <v>0.76441158826819355</v>
      </c>
      <c r="L39" s="124">
        <f>IF(RES_hhdet_in_tes!L39=0,"",RES_hhdet_in_tes!L39/RES_hhdet_in_fec!L39)</f>
        <v>0.76563754982086596</v>
      </c>
      <c r="M39" s="124">
        <f>IF(RES_hhdet_in_tes!M39=0,"",RES_hhdet_in_tes!M39/RES_hhdet_in_fec!M39)</f>
        <v>0.7680943388165431</v>
      </c>
      <c r="N39" s="124">
        <f>IF(RES_hhdet_in_tes!N39=0,"",RES_hhdet_in_tes!N39/RES_hhdet_in_fec!N39)</f>
        <v>0.77236523194042495</v>
      </c>
      <c r="O39" s="124">
        <f>IF(RES_hhdet_in_tes!O39=0,"",RES_hhdet_in_tes!O39/RES_hhdet_in_fec!O39)</f>
        <v>0.77758172007330251</v>
      </c>
      <c r="P39" s="124">
        <f>IF(RES_hhdet_in_tes!P39=0,"",RES_hhdet_in_tes!P39/RES_hhdet_in_fec!P39)</f>
        <v>0.78493924279103733</v>
      </c>
      <c r="Q39" s="124">
        <f>IF(RES_hhdet_in_tes!Q39=0,"",RES_hhdet_in_tes!Q39/RES_hhdet_in_fec!Q39)</f>
        <v>0.79358630201202374</v>
      </c>
      <c r="R39" s="124">
        <f>IF(RES_hhdet_in_tes!R39=0,"",RES_hhdet_in_tes!R39/RES_hhdet_in_fec!R39)</f>
        <v>0.80313713206764037</v>
      </c>
      <c r="S39" s="124">
        <f>IF(RES_hhdet_in_tes!S39=0,"",RES_hhdet_in_tes!S39/RES_hhdet_in_fec!S39)</f>
        <v>0.81935002212492736</v>
      </c>
      <c r="T39" s="124">
        <f>IF(RES_hhdet_in_tes!T39=0,"",RES_hhdet_in_tes!T39/RES_hhdet_in_fec!T39)</f>
        <v>0.83675130813206156</v>
      </c>
      <c r="U39" s="124">
        <f>IF(RES_hhdet_in_tes!U39=0,"",RES_hhdet_in_tes!U39/RES_hhdet_in_fec!U39)</f>
        <v>0.85244074647347401</v>
      </c>
      <c r="V39" s="124">
        <f>IF(RES_hhdet_in_tes!V39=0,"",RES_hhdet_in_tes!V39/RES_hhdet_in_fec!V39)</f>
        <v>0.86625067359437435</v>
      </c>
      <c r="W39" s="124">
        <f>IF(RES_hhdet_in_tes!W39=0,"",RES_hhdet_in_tes!W39/RES_hhdet_in_fec!W39)</f>
        <v>0.8759675032207962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0.59200976406208572</v>
      </c>
      <c r="D40" s="111">
        <f>IF(RES_hhdet_in_tes!D40=0,"",RES_hhdet_in_tes!D40/RES_hhdet_in_fec!D40)</f>
        <v>0.59288739645194999</v>
      </c>
      <c r="E40" s="111">
        <f>IF(RES_hhdet_in_tes!E40=0,"",RES_hhdet_in_tes!E40/RES_hhdet_in_fec!E40)</f>
        <v>0.59375265155049084</v>
      </c>
      <c r="F40" s="111">
        <f>IF(RES_hhdet_in_tes!F40=0,"",RES_hhdet_in_tes!F40/RES_hhdet_in_fec!F40)</f>
        <v>0.59461621883657845</v>
      </c>
      <c r="G40" s="111">
        <f>IF(RES_hhdet_in_tes!G40=0,"",RES_hhdet_in_tes!G40/RES_hhdet_in_fec!G40)</f>
        <v>0.59546838736537766</v>
      </c>
      <c r="H40" s="111">
        <f>IF(RES_hhdet_in_tes!H40=0,"",RES_hhdet_in_tes!H40/RES_hhdet_in_fec!H40)</f>
        <v>0.5963103456329093</v>
      </c>
      <c r="I40" s="111">
        <f>IF(RES_hhdet_in_tes!I40=0,"",RES_hhdet_in_tes!I40/RES_hhdet_in_fec!I40)</f>
        <v>0.59713970086208246</v>
      </c>
      <c r="J40" s="111">
        <f>IF(RES_hhdet_in_tes!J40=0,"",RES_hhdet_in_tes!J40/RES_hhdet_in_fec!J40)</f>
        <v>0.59794665068972885</v>
      </c>
      <c r="K40" s="111">
        <f>IF(RES_hhdet_in_tes!K40=0,"",RES_hhdet_in_tes!K40/RES_hhdet_in_fec!K40)</f>
        <v>0.59872286052882762</v>
      </c>
      <c r="L40" s="111">
        <f>IF(RES_hhdet_in_tes!L40=0,"",RES_hhdet_in_tes!L40/RES_hhdet_in_fec!L40)</f>
        <v>0.59946610053564919</v>
      </c>
      <c r="M40" s="111">
        <f>IF(RES_hhdet_in_tes!M40=0,"",RES_hhdet_in_tes!M40/RES_hhdet_in_fec!M40)</f>
        <v>0.59986606206232351</v>
      </c>
      <c r="N40" s="111">
        <f>IF(RES_hhdet_in_tes!N40=0,"",RES_hhdet_in_tes!N40/RES_hhdet_in_fec!N40)</f>
        <v>0.59986606206232351</v>
      </c>
      <c r="O40" s="111">
        <f>IF(RES_hhdet_in_tes!O40=0,"",RES_hhdet_in_tes!O40/RES_hhdet_in_fec!O40)</f>
        <v>0.59986606206232351</v>
      </c>
      <c r="P40" s="111">
        <f>IF(RES_hhdet_in_tes!P40=0,"",RES_hhdet_in_tes!P40/RES_hhdet_in_fec!P40)</f>
        <v>0.59986606206232351</v>
      </c>
      <c r="Q40" s="111">
        <f>IF(RES_hhdet_in_tes!Q40=0,"",RES_hhdet_in_tes!Q40/RES_hhdet_in_fec!Q40)</f>
        <v>0.59986606206232351</v>
      </c>
      <c r="R40" s="111">
        <f>IF(RES_hhdet_in_tes!R40=0,"",RES_hhdet_in_tes!R40/RES_hhdet_in_fec!R40)</f>
        <v>0.60239289839063626</v>
      </c>
      <c r="S40" s="111">
        <f>IF(RES_hhdet_in_tes!S40=0,"",RES_hhdet_in_tes!S40/RES_hhdet_in_fec!S40)</f>
        <v>0.60652484830356324</v>
      </c>
      <c r="T40" s="111">
        <f>IF(RES_hhdet_in_tes!T40=0,"",RES_hhdet_in_tes!T40/RES_hhdet_in_fec!T40)</f>
        <v>0.61134545653530781</v>
      </c>
      <c r="U40" s="111">
        <f>IF(RES_hhdet_in_tes!U40=0,"",RES_hhdet_in_tes!U40/RES_hhdet_in_fec!U40)</f>
        <v>0.61633822934675853</v>
      </c>
      <c r="V40" s="111">
        <f>IF(RES_hhdet_in_tes!V40=0,"",RES_hhdet_in_tes!V40/RES_hhdet_in_fec!V40)</f>
        <v>0.62098667299879895</v>
      </c>
      <c r="W40" s="111">
        <f>IF(RES_hhdet_in_tes!W40=0,"",RES_hhdet_in_tes!W40/RES_hhdet_in_fec!W40)</f>
        <v>0.62529078749142675</v>
      </c>
      <c r="DA40" s="63" t="s">
        <v>3623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0.75283938106822679</v>
      </c>
      <c r="D41" s="45">
        <f>IF(RES_hhdet_in_tes!D41=0,"",RES_hhdet_in_tes!D41/RES_hhdet_in_fec!D41)</f>
        <v>0.75442179007542176</v>
      </c>
      <c r="E41" s="45">
        <f>IF(RES_hhdet_in_tes!E41=0,"",RES_hhdet_in_tes!E41/RES_hhdet_in_fec!E41)</f>
        <v>0.75606271273223302</v>
      </c>
      <c r="F41" s="45">
        <f>IF(RES_hhdet_in_tes!F41=0,"",RES_hhdet_in_tes!F41/RES_hhdet_in_fec!F41)</f>
        <v>0.757711614523083</v>
      </c>
      <c r="G41" s="45">
        <f>IF(RES_hhdet_in_tes!G41=0,"",RES_hhdet_in_tes!G41/RES_hhdet_in_fec!G41)</f>
        <v>0.75941440394351267</v>
      </c>
      <c r="H41" s="45">
        <f>IF(RES_hhdet_in_tes!H41=0,"",RES_hhdet_in_tes!H41/RES_hhdet_in_fec!H41)</f>
        <v>0.76116546237811589</v>
      </c>
      <c r="I41" s="45">
        <f>IF(RES_hhdet_in_tes!I41=0,"",RES_hhdet_in_tes!I41/RES_hhdet_in_fec!I41)</f>
        <v>0.76297610168153562</v>
      </c>
      <c r="J41" s="45">
        <f>IF(RES_hhdet_in_tes!J41=0,"",RES_hhdet_in_tes!J41/RES_hhdet_in_fec!J41)</f>
        <v>0.76489266252951804</v>
      </c>
      <c r="K41" s="45">
        <f>IF(RES_hhdet_in_tes!K41=0,"",RES_hhdet_in_tes!K41/RES_hhdet_in_fec!K41)</f>
        <v>0.76695454668549434</v>
      </c>
      <c r="L41" s="45">
        <f>IF(RES_hhdet_in_tes!L41=0,"",RES_hhdet_in_tes!L41/RES_hhdet_in_fec!L41)</f>
        <v>0.76917229573657298</v>
      </c>
      <c r="M41" s="45">
        <f>IF(RES_hhdet_in_tes!M41=0,"",RES_hhdet_in_tes!M41/RES_hhdet_in_fec!M41)</f>
        <v>0.77218961488733073</v>
      </c>
      <c r="N41" s="45">
        <f>IF(RES_hhdet_in_tes!N41=0,"",RES_hhdet_in_tes!N41/RES_hhdet_in_fec!N41)</f>
        <v>0.77618902912719256</v>
      </c>
      <c r="O41" s="45">
        <f>IF(RES_hhdet_in_tes!O41=0,"",RES_hhdet_in_tes!O41/RES_hhdet_in_fec!O41)</f>
        <v>0.78161434416668474</v>
      </c>
      <c r="P41" s="45">
        <f>IF(RES_hhdet_in_tes!P41=0,"",RES_hhdet_in_tes!P41/RES_hhdet_in_fec!P41)</f>
        <v>0.78869865077057033</v>
      </c>
      <c r="Q41" s="45">
        <f>IF(RES_hhdet_in_tes!Q41=0,"",RES_hhdet_in_tes!Q41/RES_hhdet_in_fec!Q41)</f>
        <v>0.79782937812018173</v>
      </c>
      <c r="R41" s="45">
        <f>IF(RES_hhdet_in_tes!R41=0,"",RES_hhdet_in_tes!R41/RES_hhdet_in_fec!R41)</f>
        <v>0.81025032476857384</v>
      </c>
      <c r="S41" s="45">
        <f>IF(RES_hhdet_in_tes!S41=0,"",RES_hhdet_in_tes!S41/RES_hhdet_in_fec!S41)</f>
        <v>0.82575282793773863</v>
      </c>
      <c r="T41" s="45">
        <f>IF(RES_hhdet_in_tes!T41=0,"",RES_hhdet_in_tes!T41/RES_hhdet_in_fec!T41)</f>
        <v>0.84242053308470155</v>
      </c>
      <c r="U41" s="45">
        <f>IF(RES_hhdet_in_tes!U41=0,"",RES_hhdet_in_tes!U41/RES_hhdet_in_fec!U41)</f>
        <v>0.85833708566653444</v>
      </c>
      <c r="V41" s="45">
        <f>IF(RES_hhdet_in_tes!V41=0,"",RES_hhdet_in_tes!V41/RES_hhdet_in_fec!V41)</f>
        <v>0.87158613114028949</v>
      </c>
      <c r="W41" s="45">
        <f>IF(RES_hhdet_in_tes!W41=0,"",RES_hhdet_in_tes!W41/RES_hhdet_in_fec!W41)</f>
        <v>0.88149451596075723</v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0.52688016940502325</v>
      </c>
      <c r="D43" s="119">
        <f>IF(RES_hhdet_in_tes!D43=0,"",RES_hhdet_in_tes!D43/RES_hhdet_in_fec!D43)</f>
        <v>0.53292521962958783</v>
      </c>
      <c r="E43" s="119">
        <f>IF(RES_hhdet_in_tes!E43=0,"",RES_hhdet_in_tes!E43/RES_hhdet_in_fec!E43)</f>
        <v>0.53845952805654806</v>
      </c>
      <c r="F43" s="119">
        <f>IF(RES_hhdet_in_tes!F43=0,"",RES_hhdet_in_tes!F43/RES_hhdet_in_fec!F43)</f>
        <v>0.54547909076259671</v>
      </c>
      <c r="G43" s="119">
        <f>IF(RES_hhdet_in_tes!G43=0,"",RES_hhdet_in_tes!G43/RES_hhdet_in_fec!G43)</f>
        <v>0.55022287985819851</v>
      </c>
      <c r="H43" s="119">
        <f>IF(RES_hhdet_in_tes!H43=0,"",RES_hhdet_in_tes!H43/RES_hhdet_in_fec!H43)</f>
        <v>0.55843033602469128</v>
      </c>
      <c r="I43" s="119">
        <f>IF(RES_hhdet_in_tes!I43=0,"",RES_hhdet_in_tes!I43/RES_hhdet_in_fec!I43)</f>
        <v>0.56351271828541083</v>
      </c>
      <c r="J43" s="119">
        <f>IF(RES_hhdet_in_tes!J43=0,"",RES_hhdet_in_tes!J43/RES_hhdet_in_fec!J43)</f>
        <v>0.57016543716774448</v>
      </c>
      <c r="K43" s="119">
        <f>IF(RES_hhdet_in_tes!K43=0,"",RES_hhdet_in_tes!K43/RES_hhdet_in_fec!K43)</f>
        <v>0.57837994261815406</v>
      </c>
      <c r="L43" s="119">
        <f>IF(RES_hhdet_in_tes!L43=0,"",RES_hhdet_in_tes!L43/RES_hhdet_in_fec!L43)</f>
        <v>0.58531418607939811</v>
      </c>
      <c r="M43" s="119">
        <f>IF(RES_hhdet_in_tes!M43=0,"",RES_hhdet_in_tes!M43/RES_hhdet_in_fec!M43)</f>
        <v>0.59670541077435313</v>
      </c>
      <c r="N43" s="119">
        <f>IF(RES_hhdet_in_tes!N43=0,"",RES_hhdet_in_tes!N43/RES_hhdet_in_fec!N43)</f>
        <v>0.61718863295820836</v>
      </c>
      <c r="O43" s="119">
        <f>IF(RES_hhdet_in_tes!O43=0,"",RES_hhdet_in_tes!O43/RES_hhdet_in_fec!O43)</f>
        <v>0.6452968933237937</v>
      </c>
      <c r="P43" s="119">
        <f>IF(RES_hhdet_in_tes!P43=0,"",RES_hhdet_in_tes!P43/RES_hhdet_in_fec!P43)</f>
        <v>0.67841410484311804</v>
      </c>
      <c r="Q43" s="119">
        <f>IF(RES_hhdet_in_tes!Q43=0,"",RES_hhdet_in_tes!Q43/RES_hhdet_in_fec!Q43)</f>
        <v>0.70669134822985513</v>
      </c>
      <c r="R43" s="119">
        <f>IF(RES_hhdet_in_tes!R43=0,"",RES_hhdet_in_tes!R43/RES_hhdet_in_fec!R43)</f>
        <v>0.72193039845519746</v>
      </c>
      <c r="S43" s="119">
        <f>IF(RES_hhdet_in_tes!S43=0,"",RES_hhdet_in_tes!S43/RES_hhdet_in_fec!S43)</f>
        <v>0.73412038548546477</v>
      </c>
      <c r="T43" s="119">
        <f>IF(RES_hhdet_in_tes!T43=0,"",RES_hhdet_in_tes!T43/RES_hhdet_in_fec!T43)</f>
        <v>0.7436170419266247</v>
      </c>
      <c r="U43" s="119">
        <f>IF(RES_hhdet_in_tes!U43=0,"",RES_hhdet_in_tes!U43/RES_hhdet_in_fec!U43)</f>
        <v>0.75223218439461359</v>
      </c>
      <c r="V43" s="119">
        <f>IF(RES_hhdet_in_tes!V43=0,"",RES_hhdet_in_tes!V43/RES_hhdet_in_fec!V43)</f>
        <v>0.75933755320972318</v>
      </c>
      <c r="W43" s="119">
        <f>IF(RES_hhdet_in_tes!W43=0,"",RES_hhdet_in_tes!W43/RES_hhdet_in_fec!W43)</f>
        <v>0.76540373612375379</v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0.51709266492340944</v>
      </c>
      <c r="D44" s="124">
        <f>IF(RES_hhdet_in_tes!D44=0,"",RES_hhdet_in_tes!D44/RES_hhdet_in_fec!D44)</f>
        <v>0.52343712787280394</v>
      </c>
      <c r="E44" s="124">
        <f>IF(RES_hhdet_in_tes!E44=0,"",RES_hhdet_in_tes!E44/RES_hhdet_in_fec!E44)</f>
        <v>0.52997652627187475</v>
      </c>
      <c r="F44" s="124">
        <f>IF(RES_hhdet_in_tes!F44=0,"",RES_hhdet_in_tes!F44/RES_hhdet_in_fec!F44)</f>
        <v>0.53653348871286966</v>
      </c>
      <c r="G44" s="124">
        <f>IF(RES_hhdet_in_tes!G44=0,"",RES_hhdet_in_tes!G44/RES_hhdet_in_fec!G44)</f>
        <v>0.5432849908398435</v>
      </c>
      <c r="H44" s="124">
        <f>IF(RES_hhdet_in_tes!H44=0,"",RES_hhdet_in_tes!H44/RES_hhdet_in_fec!H44)</f>
        <v>0.55020097898780218</v>
      </c>
      <c r="I44" s="124">
        <f>IF(RES_hhdet_in_tes!I44=0,"",RES_hhdet_in_tes!I44/RES_hhdet_in_fec!I44)</f>
        <v>0.55735856811013906</v>
      </c>
      <c r="J44" s="124">
        <f>IF(RES_hhdet_in_tes!J44=0,"",RES_hhdet_in_tes!J44/RES_hhdet_in_fec!J44)</f>
        <v>0.56499641435105163</v>
      </c>
      <c r="K44" s="124">
        <f>IF(RES_hhdet_in_tes!K44=0,"",RES_hhdet_in_tes!K44/RES_hhdet_in_fec!K44)</f>
        <v>0.5732119732509473</v>
      </c>
      <c r="L44" s="124">
        <f>IF(RES_hhdet_in_tes!L44=0,"",RES_hhdet_in_tes!L44/RES_hhdet_in_fec!L44)</f>
        <v>0.58203110834121297</v>
      </c>
      <c r="M44" s="124">
        <f>IF(RES_hhdet_in_tes!M44=0,"",RES_hhdet_in_tes!M44/RES_hhdet_in_fec!M44)</f>
        <v>0.59614041810179486</v>
      </c>
      <c r="N44" s="124">
        <f>IF(RES_hhdet_in_tes!N44=0,"",RES_hhdet_in_tes!N44/RES_hhdet_in_fec!N44)</f>
        <v>0.61704400585653441</v>
      </c>
      <c r="O44" s="124">
        <f>IF(RES_hhdet_in_tes!O44=0,"",RES_hhdet_in_tes!O44/RES_hhdet_in_fec!O44)</f>
        <v>0.64535008725678311</v>
      </c>
      <c r="P44" s="124">
        <f>IF(RES_hhdet_in_tes!P44=0,"",RES_hhdet_in_tes!P44/RES_hhdet_in_fec!P44)</f>
        <v>0.67778756309744725</v>
      </c>
      <c r="Q44" s="124">
        <f>IF(RES_hhdet_in_tes!Q44=0,"",RES_hhdet_in_tes!Q44/RES_hhdet_in_fec!Q44)</f>
        <v>0.70468165266278804</v>
      </c>
      <c r="R44" s="124">
        <f>IF(RES_hhdet_in_tes!R44=0,"",RES_hhdet_in_tes!R44/RES_hhdet_in_fec!R44)</f>
        <v>0.71776982581996618</v>
      </c>
      <c r="S44" s="124">
        <f>IF(RES_hhdet_in_tes!S44=0,"",RES_hhdet_in_tes!S44/RES_hhdet_in_fec!S44)</f>
        <v>0.72712738369610053</v>
      </c>
      <c r="T44" s="124">
        <f>IF(RES_hhdet_in_tes!T44=0,"",RES_hhdet_in_tes!T44/RES_hhdet_in_fec!T44)</f>
        <v>0.73401461802742385</v>
      </c>
      <c r="U44" s="124">
        <f>IF(RES_hhdet_in_tes!U44=0,"",RES_hhdet_in_tes!U44/RES_hhdet_in_fec!U44)</f>
        <v>0.73935079899598977</v>
      </c>
      <c r="V44" s="124">
        <f>IF(RES_hhdet_in_tes!V44=0,"",RES_hhdet_in_tes!V44/RES_hhdet_in_fec!V44)</f>
        <v>0.7439969475602991</v>
      </c>
      <c r="W44" s="124">
        <f>IF(RES_hhdet_in_tes!W44=0,"",RES_hhdet_in_tes!W44/RES_hhdet_in_fec!W44)</f>
        <v>0.74699439931191269</v>
      </c>
      <c r="DA44" s="130" t="s">
        <v>3626</v>
      </c>
    </row>
    <row r="45" spans="1:105" ht="12" customHeight="1" x14ac:dyDescent="0.25">
      <c r="A45" s="97" t="s">
        <v>216</v>
      </c>
      <c r="B45" s="111"/>
      <c r="C45" s="111">
        <f>IF(RES_hhdet_in_tes!C45=0,"",RES_hhdet_in_tes!C45/RES_hhdet_in_fec!C45)</f>
        <v>0.51123538488766884</v>
      </c>
      <c r="D45" s="111">
        <f>IF(RES_hhdet_in_tes!D45=0,"",RES_hhdet_in_tes!D45/RES_hhdet_in_fec!D45)</f>
        <v>0.51770434843898627</v>
      </c>
      <c r="E45" s="111">
        <f>IF(RES_hhdet_in_tes!E45=0,"",RES_hhdet_in_tes!E45/RES_hhdet_in_fec!E45)</f>
        <v>0.52440294644689045</v>
      </c>
      <c r="F45" s="111">
        <f>IF(RES_hhdet_in_tes!F45=0,"",RES_hhdet_in_tes!F45/RES_hhdet_in_fec!F45)</f>
        <v>0.53106961932880625</v>
      </c>
      <c r="G45" s="111">
        <f>IF(RES_hhdet_in_tes!G45=0,"",RES_hhdet_in_tes!G45/RES_hhdet_in_fec!G45)</f>
        <v>0.53793203563939185</v>
      </c>
      <c r="H45" s="111">
        <f>IF(RES_hhdet_in_tes!H45=0,"",RES_hhdet_in_tes!H45/RES_hhdet_in_fec!H45)</f>
        <v>0.54495547419024448</v>
      </c>
      <c r="I45" s="111">
        <f>IF(RES_hhdet_in_tes!I45=0,"",RES_hhdet_in_tes!I45/RES_hhdet_in_fec!I45)</f>
        <v>0.55218910838363622</v>
      </c>
      <c r="J45" s="111">
        <f>IF(RES_hhdet_in_tes!J45=0,"",RES_hhdet_in_tes!J45/RES_hhdet_in_fec!J45)</f>
        <v>0.55985025722699644</v>
      </c>
      <c r="K45" s="111">
        <f>IF(RES_hhdet_in_tes!K45=0,"",RES_hhdet_in_tes!K45/RES_hhdet_in_fec!K45)</f>
        <v>0.56811514327421375</v>
      </c>
      <c r="L45" s="111">
        <f>IF(RES_hhdet_in_tes!L45=0,"",RES_hhdet_in_tes!L45/RES_hhdet_in_fec!L45)</f>
        <v>0.57701596404673572</v>
      </c>
      <c r="M45" s="111">
        <f>IF(RES_hhdet_in_tes!M45=0,"",RES_hhdet_in_tes!M45/RES_hhdet_in_fec!M45)</f>
        <v>0.59128406974161973</v>
      </c>
      <c r="N45" s="111">
        <f>IF(RES_hhdet_in_tes!N45=0,"",RES_hhdet_in_tes!N45/RES_hhdet_in_fec!N45)</f>
        <v>0.61229902617687404</v>
      </c>
      <c r="O45" s="111">
        <f>IF(RES_hhdet_in_tes!O45=0,"",RES_hhdet_in_tes!O45/RES_hhdet_in_fec!O45)</f>
        <v>0.64084156676612691</v>
      </c>
      <c r="P45" s="111">
        <f>IF(RES_hhdet_in_tes!P45=0,"",RES_hhdet_in_tes!P45/RES_hhdet_in_fec!P45)</f>
        <v>0.67356166259401917</v>
      </c>
      <c r="Q45" s="111">
        <f>IF(RES_hhdet_in_tes!Q45=0,"",RES_hhdet_in_tes!Q45/RES_hhdet_in_fec!Q45)</f>
        <v>0.70064093723163712</v>
      </c>
      <c r="R45" s="111">
        <f>IF(RES_hhdet_in_tes!R45=0,"",RES_hhdet_in_tes!R45/RES_hhdet_in_fec!R45)</f>
        <v>0.71388618689786798</v>
      </c>
      <c r="S45" s="111">
        <f>IF(RES_hhdet_in_tes!S45=0,"",RES_hhdet_in_tes!S45/RES_hhdet_in_fec!S45)</f>
        <v>0.72336299986012875</v>
      </c>
      <c r="T45" s="111">
        <f>IF(RES_hhdet_in_tes!T45=0,"",RES_hhdet_in_tes!T45/RES_hhdet_in_fec!T45)</f>
        <v>0.73030561658253734</v>
      </c>
      <c r="U45" s="111">
        <f>IF(RES_hhdet_in_tes!U45=0,"",RES_hhdet_in_tes!U45/RES_hhdet_in_fec!U45)</f>
        <v>0.73571361207777974</v>
      </c>
      <c r="V45" s="111">
        <f>IF(RES_hhdet_in_tes!V45=0,"",RES_hhdet_in_tes!V45/RES_hhdet_in_fec!V45)</f>
        <v>0.74040560733609917</v>
      </c>
      <c r="W45" s="111">
        <f>IF(RES_hhdet_in_tes!W45=0,"",RES_hhdet_in_tes!W45/RES_hhdet_in_fec!W45)</f>
        <v>0.74343786663470457</v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 t="str">
        <f>IF(RES_hhdet_in_tes!C47=0,"",RES_hhdet_in_tes!C47/RES_hhdet_in_fec!C47)</f>
        <v/>
      </c>
      <c r="D47" s="124">
        <f>IF(RES_hhdet_in_tes!D47=0,"",RES_hhdet_in_tes!D47/RES_hhdet_in_fec!D47)</f>
        <v>3.1295681936307065</v>
      </c>
      <c r="E47" s="124">
        <f>IF(RES_hhdet_in_tes!E47=0,"",RES_hhdet_in_tes!E47/RES_hhdet_in_fec!E47)</f>
        <v>3.2487578083949269</v>
      </c>
      <c r="F47" s="124">
        <f>IF(RES_hhdet_in_tes!F47=0,"",RES_hhdet_in_tes!F47/RES_hhdet_in_fec!F47)</f>
        <v>3.3680754293819408</v>
      </c>
      <c r="G47" s="124">
        <f>IF(RES_hhdet_in_tes!G47=0,"",RES_hhdet_in_tes!G47/RES_hhdet_in_fec!G47)</f>
        <v>3.4885268630443198</v>
      </c>
      <c r="H47" s="124">
        <f>IF(RES_hhdet_in_tes!H47=0,"",RES_hhdet_in_tes!H47/RES_hhdet_in_fec!H47)</f>
        <v>3.6099824749763041</v>
      </c>
      <c r="I47" s="124">
        <f>IF(RES_hhdet_in_tes!I47=0,"",RES_hhdet_in_tes!I47/RES_hhdet_in_fec!I47)</f>
        <v>3.7326833018242889</v>
      </c>
      <c r="J47" s="124">
        <f>IF(RES_hhdet_in_tes!J47=0,"",RES_hhdet_in_tes!J47/RES_hhdet_in_fec!J47)</f>
        <v>3.8576319470065217</v>
      </c>
      <c r="K47" s="124">
        <f>IF(RES_hhdet_in_tes!K47=0,"",RES_hhdet_in_tes!K47/RES_hhdet_in_fec!K47)</f>
        <v>3.9856714208878969</v>
      </c>
      <c r="L47" s="124">
        <f>IF(RES_hhdet_in_tes!L47=0,"",RES_hhdet_in_tes!L47/RES_hhdet_in_fec!L47)</f>
        <v>4.11701015284478</v>
      </c>
      <c r="M47" s="124">
        <f>IF(RES_hhdet_in_tes!M47=0,"",RES_hhdet_in_tes!M47/RES_hhdet_in_fec!M47)</f>
        <v>4.2738818922740984</v>
      </c>
      <c r="N47" s="124">
        <f>IF(RES_hhdet_in_tes!N47=0,"",RES_hhdet_in_tes!N47/RES_hhdet_in_fec!N47)</f>
        <v>4.4635628569506771</v>
      </c>
      <c r="O47" s="124">
        <f>IF(RES_hhdet_in_tes!O47=0,"",RES_hhdet_in_tes!O47/RES_hhdet_in_fec!O47)</f>
        <v>4.6900756879452201</v>
      </c>
      <c r="P47" s="124">
        <f>IF(RES_hhdet_in_tes!P47=0,"",RES_hhdet_in_tes!P47/RES_hhdet_in_fec!P47)</f>
        <v>4.935723975637309</v>
      </c>
      <c r="Q47" s="124">
        <f>IF(RES_hhdet_in_tes!Q47=0,"",RES_hhdet_in_tes!Q47/RES_hhdet_in_fec!Q47)</f>
        <v>5.1468300820490462</v>
      </c>
      <c r="R47" s="124">
        <f>IF(RES_hhdet_in_tes!R47=0,"",RES_hhdet_in_tes!R47/RES_hhdet_in_fec!R47)</f>
        <v>5.2792692324550661</v>
      </c>
      <c r="S47" s="124">
        <f>IF(RES_hhdet_in_tes!S47=0,"",RES_hhdet_in_tes!S47/RES_hhdet_in_fec!S47)</f>
        <v>5.3846842934950505</v>
      </c>
      <c r="T47" s="124">
        <f>IF(RES_hhdet_in_tes!T47=0,"",RES_hhdet_in_tes!T47/RES_hhdet_in_fec!T47)</f>
        <v>5.4727625898448107</v>
      </c>
      <c r="U47" s="124">
        <f>IF(RES_hhdet_in_tes!U47=0,"",RES_hhdet_in_tes!U47/RES_hhdet_in_fec!U47)</f>
        <v>5.5529465789911905</v>
      </c>
      <c r="V47" s="124">
        <f>IF(RES_hhdet_in_tes!V47=0,"",RES_hhdet_in_tes!V47/RES_hhdet_in_fec!V47)</f>
        <v>5.6347029274577807</v>
      </c>
      <c r="W47" s="124">
        <f>IF(RES_hhdet_in_tes!W47=0,"",RES_hhdet_in_tes!W47/RES_hhdet_in_fec!W47)</f>
        <v>5.7147435346253452</v>
      </c>
      <c r="DA47" s="130" t="s">
        <v>3629</v>
      </c>
    </row>
    <row r="48" spans="1:105" ht="12" customHeight="1" x14ac:dyDescent="0.25">
      <c r="A48" s="97" t="s">
        <v>53</v>
      </c>
      <c r="B48" s="111"/>
      <c r="C48" s="111" t="str">
        <f>IF(RES_hhdet_in_tes!C48=0,"",RES_hhdet_in_tes!C48/RES_hhdet_in_fec!C48)</f>
        <v/>
      </c>
      <c r="D48" s="111">
        <f>IF(RES_hhdet_in_tes!D48=0,"",RES_hhdet_in_tes!D48/RES_hhdet_in_fec!D48)</f>
        <v>3.1295681936307065</v>
      </c>
      <c r="E48" s="111">
        <f>IF(RES_hhdet_in_tes!E48=0,"",RES_hhdet_in_tes!E48/RES_hhdet_in_fec!E48)</f>
        <v>3.2487578083949269</v>
      </c>
      <c r="F48" s="111">
        <f>IF(RES_hhdet_in_tes!F48=0,"",RES_hhdet_in_tes!F48/RES_hhdet_in_fec!F48)</f>
        <v>3.3680754293819408</v>
      </c>
      <c r="G48" s="111">
        <f>IF(RES_hhdet_in_tes!G48=0,"",RES_hhdet_in_tes!G48/RES_hhdet_in_fec!G48)</f>
        <v>3.4885268630443198</v>
      </c>
      <c r="H48" s="111">
        <f>IF(RES_hhdet_in_tes!H48=0,"",RES_hhdet_in_tes!H48/RES_hhdet_in_fec!H48)</f>
        <v>3.6099824749763041</v>
      </c>
      <c r="I48" s="111">
        <f>IF(RES_hhdet_in_tes!I48=0,"",RES_hhdet_in_tes!I48/RES_hhdet_in_fec!I48)</f>
        <v>3.7326833018242889</v>
      </c>
      <c r="J48" s="111">
        <f>IF(RES_hhdet_in_tes!J48=0,"",RES_hhdet_in_tes!J48/RES_hhdet_in_fec!J48)</f>
        <v>3.8576319470065217</v>
      </c>
      <c r="K48" s="111">
        <f>IF(RES_hhdet_in_tes!K48=0,"",RES_hhdet_in_tes!K48/RES_hhdet_in_fec!K48)</f>
        <v>3.9856714208878969</v>
      </c>
      <c r="L48" s="111">
        <f>IF(RES_hhdet_in_tes!L48=0,"",RES_hhdet_in_tes!L48/RES_hhdet_in_fec!L48)</f>
        <v>4.11701015284478</v>
      </c>
      <c r="M48" s="111">
        <f>IF(RES_hhdet_in_tes!M48=0,"",RES_hhdet_in_tes!M48/RES_hhdet_in_fec!M48)</f>
        <v>4.2738818922740984</v>
      </c>
      <c r="N48" s="111">
        <f>IF(RES_hhdet_in_tes!N48=0,"",RES_hhdet_in_tes!N48/RES_hhdet_in_fec!N48)</f>
        <v>4.4635628569506771</v>
      </c>
      <c r="O48" s="111">
        <f>IF(RES_hhdet_in_tes!O48=0,"",RES_hhdet_in_tes!O48/RES_hhdet_in_fec!O48)</f>
        <v>4.6900756879452201</v>
      </c>
      <c r="P48" s="111">
        <f>IF(RES_hhdet_in_tes!P48=0,"",RES_hhdet_in_tes!P48/RES_hhdet_in_fec!P48)</f>
        <v>4.935723975637309</v>
      </c>
      <c r="Q48" s="111">
        <f>IF(RES_hhdet_in_tes!Q48=0,"",RES_hhdet_in_tes!Q48/RES_hhdet_in_fec!Q48)</f>
        <v>5.1468300820490462</v>
      </c>
      <c r="R48" s="111">
        <f>IF(RES_hhdet_in_tes!R48=0,"",RES_hhdet_in_tes!R48/RES_hhdet_in_fec!R48)</f>
        <v>5.2792692324550661</v>
      </c>
      <c r="S48" s="111">
        <f>IF(RES_hhdet_in_tes!S48=0,"",RES_hhdet_in_tes!S48/RES_hhdet_in_fec!S48)</f>
        <v>5.3846842934950505</v>
      </c>
      <c r="T48" s="111">
        <f>IF(RES_hhdet_in_tes!T48=0,"",RES_hhdet_in_tes!T48/RES_hhdet_in_fec!T48)</f>
        <v>5.4727625898448107</v>
      </c>
      <c r="U48" s="111">
        <f>IF(RES_hhdet_in_tes!U48=0,"",RES_hhdet_in_tes!U48/RES_hhdet_in_fec!U48)</f>
        <v>5.5529465789911905</v>
      </c>
      <c r="V48" s="111">
        <f>IF(RES_hhdet_in_tes!V48=0,"",RES_hhdet_in_tes!V48/RES_hhdet_in_fec!V48)</f>
        <v>5.6347029274577807</v>
      </c>
      <c r="W48" s="111">
        <f>IF(RES_hhdet_in_tes!W48=0,"",RES_hhdet_in_tes!W48/RES_hhdet_in_fec!W48)</f>
        <v>5.7147435346253452</v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0.55283958550228707</v>
      </c>
      <c r="D49" s="124">
        <f>IF(RES_hhdet_in_tes!D49=0,"",RES_hhdet_in_tes!D49/RES_hhdet_in_fec!D49)</f>
        <v>0.55577239169867587</v>
      </c>
      <c r="E49" s="124">
        <f>IF(RES_hhdet_in_tes!E49=0,"",RES_hhdet_in_tes!E49/RES_hhdet_in_fec!E49)</f>
        <v>0.55933169457993759</v>
      </c>
      <c r="F49" s="124">
        <f>IF(RES_hhdet_in_tes!F49=0,"",RES_hhdet_in_tes!F49/RES_hhdet_in_fec!F49)</f>
        <v>0.56986527527792852</v>
      </c>
      <c r="G49" s="124">
        <f>IF(RES_hhdet_in_tes!G49=0,"",RES_hhdet_in_tes!G49/RES_hhdet_in_fec!G49)</f>
        <v>0.56519574981713394</v>
      </c>
      <c r="H49" s="124">
        <f>IF(RES_hhdet_in_tes!H49=0,"",RES_hhdet_in_tes!H49/RES_hhdet_in_fec!H49)</f>
        <v>0.58198833223773283</v>
      </c>
      <c r="I49" s="124">
        <f>IF(RES_hhdet_in_tes!I49=0,"",RES_hhdet_in_tes!I49/RES_hhdet_in_fec!I49)</f>
        <v>0.57021254159736956</v>
      </c>
      <c r="J49" s="124">
        <f>IF(RES_hhdet_in_tes!J49=0,"",RES_hhdet_in_tes!J49/RES_hhdet_in_fec!J49)</f>
        <v>0.57449791185022059</v>
      </c>
      <c r="K49" s="124">
        <f>IF(RES_hhdet_in_tes!K49=0,"",RES_hhdet_in_tes!K49/RES_hhdet_in_fec!K49)</f>
        <v>0.58087974609163517</v>
      </c>
      <c r="L49" s="124">
        <f>IF(RES_hhdet_in_tes!L49=0,"",RES_hhdet_in_tes!L49/RES_hhdet_in_fec!L49)</f>
        <v>0.57880842776481833</v>
      </c>
      <c r="M49" s="124">
        <f>IF(RES_hhdet_in_tes!M49=0,"",RES_hhdet_in_tes!M49/RES_hhdet_in_fec!M49)</f>
        <v>0.57667132161363277</v>
      </c>
      <c r="N49" s="124">
        <f>IF(RES_hhdet_in_tes!N49=0,"",RES_hhdet_in_tes!N49/RES_hhdet_in_fec!N49)</f>
        <v>0.59662150119148449</v>
      </c>
      <c r="O49" s="124">
        <f>IF(RES_hhdet_in_tes!O49=0,"",RES_hhdet_in_tes!O49/RES_hhdet_in_fec!O49)</f>
        <v>0.62651465860246336</v>
      </c>
      <c r="P49" s="124">
        <f>IF(RES_hhdet_in_tes!P49=0,"",RES_hhdet_in_tes!P49/RES_hhdet_in_fec!P49)</f>
        <v>0.66320375712055413</v>
      </c>
      <c r="Q49" s="124">
        <f>IF(RES_hhdet_in_tes!Q49=0,"",RES_hhdet_in_tes!Q49/RES_hhdet_in_fec!Q49)</f>
        <v>0.70021261153992542</v>
      </c>
      <c r="R49" s="124">
        <f>IF(RES_hhdet_in_tes!R49=0,"",RES_hhdet_in_tes!R49/RES_hhdet_in_fec!R49)</f>
        <v>0.72390711625419535</v>
      </c>
      <c r="S49" s="124">
        <f>IF(RES_hhdet_in_tes!S49=0,"",RES_hhdet_in_tes!S49/RES_hhdet_in_fec!S49)</f>
        <v>0.74340304539364366</v>
      </c>
      <c r="T49" s="124">
        <f>IF(RES_hhdet_in_tes!T49=0,"",RES_hhdet_in_tes!T49/RES_hhdet_in_fec!T49)</f>
        <v>0.7606724243154952</v>
      </c>
      <c r="U49" s="124">
        <f>IF(RES_hhdet_in_tes!U49=0,"",RES_hhdet_in_tes!U49/RES_hhdet_in_fec!U49)</f>
        <v>0.77628945078559064</v>
      </c>
      <c r="V49" s="124">
        <f>IF(RES_hhdet_in_tes!V49=0,"",RES_hhdet_in_tes!V49/RES_hhdet_in_fec!V49)</f>
        <v>0.78806969809559535</v>
      </c>
      <c r="W49" s="124">
        <f>IF(RES_hhdet_in_tes!W49=0,"",RES_hhdet_in_tes!W49/RES_hhdet_in_fec!W49)</f>
        <v>0.79365769466268465</v>
      </c>
      <c r="DA49" s="130" t="s">
        <v>3631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0.53273295898729756</v>
      </c>
      <c r="D50" s="111">
        <f>IF(RES_hhdet_in_tes!D50=0,"",RES_hhdet_in_tes!D50/RES_hhdet_in_fec!D50)</f>
        <v>0.5348108297673918</v>
      </c>
      <c r="E50" s="111">
        <f>IF(RES_hhdet_in_tes!E50=0,"",RES_hhdet_in_tes!E50/RES_hhdet_in_fec!E50)</f>
        <v>0.5372326794418697</v>
      </c>
      <c r="F50" s="111">
        <f>IF(RES_hhdet_in_tes!F50=0,"",RES_hhdet_in_tes!F50/RES_hhdet_in_fec!F50)</f>
        <v>0.5397014353292181</v>
      </c>
      <c r="G50" s="111">
        <f>IF(RES_hhdet_in_tes!G50=0,"",RES_hhdet_in_tes!G50/RES_hhdet_in_fec!G50)</f>
        <v>0.54248697554578429</v>
      </c>
      <c r="H50" s="111">
        <f>IF(RES_hhdet_in_tes!H50=0,"",RES_hhdet_in_tes!H50/RES_hhdet_in_fec!H50)</f>
        <v>0.54555627044586796</v>
      </c>
      <c r="I50" s="111">
        <f>IF(RES_hhdet_in_tes!I50=0,"",RES_hhdet_in_tes!I50/RES_hhdet_in_fec!I50)</f>
        <v>0.54897581800522322</v>
      </c>
      <c r="J50" s="111">
        <f>IF(RES_hhdet_in_tes!J50=0,"",RES_hhdet_in_tes!J50/RES_hhdet_in_fec!J50)</f>
        <v>0.55301803695883966</v>
      </c>
      <c r="K50" s="111">
        <f>IF(RES_hhdet_in_tes!K50=0,"",RES_hhdet_in_tes!K50/RES_hhdet_in_fec!K50)</f>
        <v>0.55791455488610842</v>
      </c>
      <c r="L50" s="111">
        <f>IF(RES_hhdet_in_tes!L50=0,"",RES_hhdet_in_tes!L50/RES_hhdet_in_fec!L50)</f>
        <v>0.56372734166076621</v>
      </c>
      <c r="M50" s="111">
        <f>IF(RES_hhdet_in_tes!M50=0,"",RES_hhdet_in_tes!M50/RES_hhdet_in_fec!M50)</f>
        <v>0.57595299418728496</v>
      </c>
      <c r="N50" s="111">
        <f>IF(RES_hhdet_in_tes!N50=0,"",RES_hhdet_in_tes!N50/RES_hhdet_in_fec!N50)</f>
        <v>0.59633612854493911</v>
      </c>
      <c r="O50" s="111">
        <f>IF(RES_hhdet_in_tes!O50=0,"",RES_hhdet_in_tes!O50/RES_hhdet_in_fec!O50)</f>
        <v>0.62633310373949658</v>
      </c>
      <c r="P50" s="111">
        <f>IF(RES_hhdet_in_tes!P50=0,"",RES_hhdet_in_tes!P50/RES_hhdet_in_fec!P50)</f>
        <v>0.66288306213039261</v>
      </c>
      <c r="Q50" s="111">
        <f>IF(RES_hhdet_in_tes!Q50=0,"",RES_hhdet_in_tes!Q50/RES_hhdet_in_fec!Q50)</f>
        <v>0.69606866843524129</v>
      </c>
      <c r="R50" s="111">
        <f>IF(RES_hhdet_in_tes!R50=0,"",RES_hhdet_in_tes!R50/RES_hhdet_in_fec!R50)</f>
        <v>0.71846489296629612</v>
      </c>
      <c r="S50" s="111">
        <f>IF(RES_hhdet_in_tes!S50=0,"",RES_hhdet_in_tes!S50/RES_hhdet_in_fec!S50)</f>
        <v>0.74004670933260985</v>
      </c>
      <c r="T50" s="111">
        <f>IF(RES_hhdet_in_tes!T50=0,"",RES_hhdet_in_tes!T50/RES_hhdet_in_fec!T50)</f>
        <v>0.75959250528698918</v>
      </c>
      <c r="U50" s="111">
        <f>IF(RES_hhdet_in_tes!U50=0,"",RES_hhdet_in_tes!U50/RES_hhdet_in_fec!U50)</f>
        <v>0.7758806685823092</v>
      </c>
      <c r="V50" s="111">
        <f>IF(RES_hhdet_in_tes!V50=0,"",RES_hhdet_in_tes!V50/RES_hhdet_in_fec!V50)</f>
        <v>0.78768958697141622</v>
      </c>
      <c r="W50" s="111">
        <f>IF(RES_hhdet_in_tes!W50=0,"",RES_hhdet_in_tes!W50/RES_hhdet_in_fec!W50)</f>
        <v>0.79324436194275538</v>
      </c>
      <c r="DA50" s="63" t="s">
        <v>3632</v>
      </c>
    </row>
    <row r="51" spans="1:105" ht="12" customHeight="1" x14ac:dyDescent="0.25">
      <c r="A51" s="97" t="s">
        <v>137</v>
      </c>
      <c r="B51" s="111"/>
      <c r="C51" s="111">
        <f>IF(RES_hhdet_in_tes!C51=0,"",RES_hhdet_in_tes!C51/RES_hhdet_in_fec!C51)</f>
        <v>0.59337789693692011</v>
      </c>
      <c r="D51" s="111">
        <f>IF(RES_hhdet_in_tes!D51=0,"",RES_hhdet_in_tes!D51/RES_hhdet_in_fec!D51)</f>
        <v>0.59661607806360739</v>
      </c>
      <c r="E51" s="111">
        <f>IF(RES_hhdet_in_tes!E51=0,"",RES_hhdet_in_tes!E51/RES_hhdet_in_fec!E51)</f>
        <v>0.59884379464335957</v>
      </c>
      <c r="F51" s="111">
        <f>IF(RES_hhdet_in_tes!F51=0,"",RES_hhdet_in_tes!F51/RES_hhdet_in_fec!F51)</f>
        <v>0.60095082134095146</v>
      </c>
      <c r="G51" s="111">
        <f>IF(RES_hhdet_in_tes!G51=0,"",RES_hhdet_in_tes!G51/RES_hhdet_in_fec!G51)</f>
        <v>0.60414217013670579</v>
      </c>
      <c r="H51" s="111">
        <f>IF(RES_hhdet_in_tes!H51=0,"",RES_hhdet_in_tes!H51/RES_hhdet_in_fec!H51)</f>
        <v>0.6052244075507438</v>
      </c>
      <c r="I51" s="111">
        <f>IF(RES_hhdet_in_tes!I51=0,"",RES_hhdet_in_tes!I51/RES_hhdet_in_fec!I51)</f>
        <v>0.6091866631206887</v>
      </c>
      <c r="J51" s="111">
        <f>IF(RES_hhdet_in_tes!J51=0,"",RES_hhdet_in_tes!J51/RES_hhdet_in_fec!J51)</f>
        <v>0.61482258745192386</v>
      </c>
      <c r="K51" s="111">
        <f>IF(RES_hhdet_in_tes!K51=0,"",RES_hhdet_in_tes!K51/RES_hhdet_in_fec!K51)</f>
        <v>0.61973524223742138</v>
      </c>
      <c r="L51" s="111">
        <f>IF(RES_hhdet_in_tes!L51=0,"",RES_hhdet_in_tes!L51/RES_hhdet_in_fec!L51)</f>
        <v>0.62466371584342006</v>
      </c>
      <c r="M51" s="111">
        <f>IF(RES_hhdet_in_tes!M51=0,"",RES_hhdet_in_tes!M51/RES_hhdet_in_fec!M51)</f>
        <v>0.63530180099577016</v>
      </c>
      <c r="N51" s="111">
        <f>IF(RES_hhdet_in_tes!N51=0,"",RES_hhdet_in_tes!N51/RES_hhdet_in_fec!N51)</f>
        <v>0.65512866166666217</v>
      </c>
      <c r="O51" s="111">
        <f>IF(RES_hhdet_in_tes!O51=0,"",RES_hhdet_in_tes!O51/RES_hhdet_in_fec!O51)</f>
        <v>0.68332445370517414</v>
      </c>
      <c r="P51" s="111">
        <f>IF(RES_hhdet_in_tes!P51=0,"",RES_hhdet_in_tes!P51/RES_hhdet_in_fec!P51)</f>
        <v>0.71702704152997665</v>
      </c>
      <c r="Q51" s="111">
        <f>IF(RES_hhdet_in_tes!Q51=0,"",RES_hhdet_in_tes!Q51/RES_hhdet_in_fec!Q51)</f>
        <v>0.74745651795080081</v>
      </c>
      <c r="R51" s="111">
        <f>IF(RES_hhdet_in_tes!R51=0,"",RES_hhdet_in_tes!R51/RES_hhdet_in_fec!R51)</f>
        <v>0.76809427433937782</v>
      </c>
      <c r="S51" s="111">
        <f>IF(RES_hhdet_in_tes!S51=0,"",RES_hhdet_in_tes!S51/RES_hhdet_in_fec!S51)</f>
        <v>0.78723697514281776</v>
      </c>
      <c r="T51" s="111">
        <f>IF(RES_hhdet_in_tes!T51=0,"",RES_hhdet_in_tes!T51/RES_hhdet_in_fec!T51)</f>
        <v>0.80484739322223897</v>
      </c>
      <c r="U51" s="111">
        <f>IF(RES_hhdet_in_tes!U51=0,"",RES_hhdet_in_tes!U51/RES_hhdet_in_fec!U51)</f>
        <v>0.81923825852474685</v>
      </c>
      <c r="V51" s="111">
        <f>IF(RES_hhdet_in_tes!V51=0,"",RES_hhdet_in_tes!V51/RES_hhdet_in_fec!V51)</f>
        <v>0.82765312455746565</v>
      </c>
      <c r="W51" s="111">
        <f>IF(RES_hhdet_in_tes!W51=0,"",RES_hhdet_in_tes!W51/RES_hhdet_in_fec!W51)</f>
        <v>0.83202562230350041</v>
      </c>
      <c r="DA51" s="63" t="s">
        <v>3633</v>
      </c>
    </row>
    <row r="52" spans="1:105" ht="12" customHeight="1" x14ac:dyDescent="0.25">
      <c r="A52" s="100" t="s">
        <v>216</v>
      </c>
      <c r="B52" s="112"/>
      <c r="C52" s="112">
        <f>IF(RES_hhdet_in_tes!C52=0,"",RES_hhdet_in_tes!C52/RES_hhdet_in_fec!C52)</f>
        <v>0.53273295898729756</v>
      </c>
      <c r="D52" s="112">
        <f>IF(RES_hhdet_in_tes!D52=0,"",RES_hhdet_in_tes!D52/RES_hhdet_in_fec!D52)</f>
        <v>0.5348108297673918</v>
      </c>
      <c r="E52" s="112">
        <f>IF(RES_hhdet_in_tes!E52=0,"",RES_hhdet_in_tes!E52/RES_hhdet_in_fec!E52)</f>
        <v>0.5372326794418697</v>
      </c>
      <c r="F52" s="112">
        <f>IF(RES_hhdet_in_tes!F52=0,"",RES_hhdet_in_tes!F52/RES_hhdet_in_fec!F52)</f>
        <v>0.5397014353292181</v>
      </c>
      <c r="G52" s="112">
        <f>IF(RES_hhdet_in_tes!G52=0,"",RES_hhdet_in_tes!G52/RES_hhdet_in_fec!G52)</f>
        <v>0.54248697554578429</v>
      </c>
      <c r="H52" s="112">
        <f>IF(RES_hhdet_in_tes!H52=0,"",RES_hhdet_in_tes!H52/RES_hhdet_in_fec!H52)</f>
        <v>0.54555627044586796</v>
      </c>
      <c r="I52" s="112">
        <f>IF(RES_hhdet_in_tes!I52=0,"",RES_hhdet_in_tes!I52/RES_hhdet_in_fec!I52)</f>
        <v>0.54897581800522322</v>
      </c>
      <c r="J52" s="112">
        <f>IF(RES_hhdet_in_tes!J52=0,"",RES_hhdet_in_tes!J52/RES_hhdet_in_fec!J52)</f>
        <v>0.55301803695883966</v>
      </c>
      <c r="K52" s="112">
        <f>IF(RES_hhdet_in_tes!K52=0,"",RES_hhdet_in_tes!K52/RES_hhdet_in_fec!K52)</f>
        <v>0.55791455488610842</v>
      </c>
      <c r="L52" s="112">
        <f>IF(RES_hhdet_in_tes!L52=0,"",RES_hhdet_in_tes!L52/RES_hhdet_in_fec!L52)</f>
        <v>0.56372734166076621</v>
      </c>
      <c r="M52" s="112">
        <f>IF(RES_hhdet_in_tes!M52=0,"",RES_hhdet_in_tes!M52/RES_hhdet_in_fec!M52)</f>
        <v>0.57595299418728496</v>
      </c>
      <c r="N52" s="112">
        <f>IF(RES_hhdet_in_tes!N52=0,"",RES_hhdet_in_tes!N52/RES_hhdet_in_fec!N52)</f>
        <v>0.59633612854493911</v>
      </c>
      <c r="O52" s="112">
        <f>IF(RES_hhdet_in_tes!O52=0,"",RES_hhdet_in_tes!O52/RES_hhdet_in_fec!O52)</f>
        <v>0.62633310373949658</v>
      </c>
      <c r="P52" s="112">
        <f>IF(RES_hhdet_in_tes!P52=0,"",RES_hhdet_in_tes!P52/RES_hhdet_in_fec!P52)</f>
        <v>0.66288306213039261</v>
      </c>
      <c r="Q52" s="112">
        <f>IF(RES_hhdet_in_tes!Q52=0,"",RES_hhdet_in_tes!Q52/RES_hhdet_in_fec!Q52)</f>
        <v>0.69606866843524129</v>
      </c>
      <c r="R52" s="112">
        <f>IF(RES_hhdet_in_tes!R52=0,"",RES_hhdet_in_tes!R52/RES_hhdet_in_fec!R52)</f>
        <v>0.71846489296629601</v>
      </c>
      <c r="S52" s="112">
        <f>IF(RES_hhdet_in_tes!S52=0,"",RES_hhdet_in_tes!S52/RES_hhdet_in_fec!S52)</f>
        <v>0.74004670933260985</v>
      </c>
      <c r="T52" s="112">
        <f>IF(RES_hhdet_in_tes!T52=0,"",RES_hhdet_in_tes!T52/RES_hhdet_in_fec!T52)</f>
        <v>0.75959250528698918</v>
      </c>
      <c r="U52" s="112">
        <f>IF(RES_hhdet_in_tes!U52=0,"",RES_hhdet_in_tes!U52/RES_hhdet_in_fec!U52)</f>
        <v>0.7758806685823092</v>
      </c>
      <c r="V52" s="112">
        <f>IF(RES_hhdet_in_tes!V52=0,"",RES_hhdet_in_tes!V52/RES_hhdet_in_fec!V52)</f>
        <v>0.78768958697141622</v>
      </c>
      <c r="W52" s="112">
        <f>IF(RES_hhdet_in_tes!W52=0,"",RES_hhdet_in_tes!W52/RES_hhdet_in_fec!W52)</f>
        <v>0.79324436194275538</v>
      </c>
      <c r="DA52" s="131" t="s">
        <v>3634</v>
      </c>
    </row>
    <row r="53" spans="1:105" ht="12" customHeight="1" x14ac:dyDescent="0.25">
      <c r="A53" s="103" t="s">
        <v>52</v>
      </c>
      <c r="B53" s="113"/>
      <c r="C53" s="113">
        <f>IF(RES_hhdet_in_tes!C53=0,"",RES_hhdet_in_tes!C53/RES_hhdet_in_fec!C53)</f>
        <v>1</v>
      </c>
      <c r="D53" s="113">
        <f>IF(RES_hhdet_in_tes!D53=0,"",RES_hhdet_in_tes!D53/RES_hhdet_in_fec!D53)</f>
        <v>1</v>
      </c>
      <c r="E53" s="113">
        <f>IF(RES_hhdet_in_tes!E53=0,"",RES_hhdet_in_tes!E53/RES_hhdet_in_fec!E53)</f>
        <v>1</v>
      </c>
      <c r="F53" s="113">
        <f>IF(RES_hhdet_in_tes!F53=0,"",RES_hhdet_in_tes!F53/RES_hhdet_in_fec!F53)</f>
        <v>1</v>
      </c>
      <c r="G53" s="113">
        <f>IF(RES_hhdet_in_tes!G53=0,"",RES_hhdet_in_tes!G53/RES_hhdet_in_fec!G53)</f>
        <v>1</v>
      </c>
      <c r="H53" s="113">
        <f>IF(RES_hhdet_in_tes!H53=0,"",RES_hhdet_in_tes!H53/RES_hhdet_in_fec!H53)</f>
        <v>1</v>
      </c>
      <c r="I53" s="113">
        <f>IF(RES_hhdet_in_tes!I53=0,"",RES_hhdet_in_tes!I53/RES_hhdet_in_fec!I53)</f>
        <v>1</v>
      </c>
      <c r="J53" s="113">
        <f>IF(RES_hhdet_in_tes!J53=0,"",RES_hhdet_in_tes!J53/RES_hhdet_in_fec!J53)</f>
        <v>1</v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>
        <f>IF(RES_hhdet_in_tes!M53=0,"",RES_hhdet_in_tes!M53/RES_hhdet_in_fec!M53)</f>
        <v>1</v>
      </c>
      <c r="N53" s="113">
        <f>IF(RES_hhdet_in_tes!N53=0,"",RES_hhdet_in_tes!N53/RES_hhdet_in_fec!N53)</f>
        <v>1</v>
      </c>
      <c r="O53" s="113">
        <f>IF(RES_hhdet_in_tes!O53=0,"",RES_hhdet_in_tes!O53/RES_hhdet_in_fec!O53)</f>
        <v>1</v>
      </c>
      <c r="P53" s="113">
        <f>IF(RES_hhdet_in_tes!P53=0,"",RES_hhdet_in_tes!P53/RES_hhdet_in_fec!P53)</f>
        <v>1</v>
      </c>
      <c r="Q53" s="113">
        <f>IF(RES_hhdet_in_tes!Q53=0,"",RES_hhdet_in_tes!Q53/RES_hhdet_in_fec!Q53)</f>
        <v>1</v>
      </c>
      <c r="R53" s="113">
        <f>IF(RES_hhdet_in_tes!R53=0,"",RES_hhdet_in_tes!R53/RES_hhdet_in_fec!R53)</f>
        <v>1</v>
      </c>
      <c r="S53" s="113">
        <f>IF(RES_hhdet_in_tes!S53=0,"",RES_hhdet_in_tes!S53/RES_hhdet_in_fec!S53)</f>
        <v>1</v>
      </c>
      <c r="T53" s="113">
        <f>IF(RES_hhdet_in_tes!T53=0,"",RES_hhdet_in_tes!T53/RES_hhdet_in_fec!T53)</f>
        <v>1</v>
      </c>
      <c r="U53" s="113">
        <f>IF(RES_hhdet_in_tes!U53=0,"",RES_hhdet_in_tes!U53/RES_hhdet_in_fec!U53)</f>
        <v>1</v>
      </c>
      <c r="V53" s="113">
        <f>IF(RES_hhdet_in_tes!V53=0,"",RES_hhdet_in_tes!V53/RES_hhdet_in_fec!V53)</f>
        <v>1</v>
      </c>
      <c r="W53" s="113">
        <f>IF(RES_hhdet_in_tes!W53=0,"",RES_hhdet_in_tes!W53/RES_hhdet_in_fec!W53)</f>
        <v>1</v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0.6627399503303768</v>
      </c>
      <c r="D54" s="112">
        <f>IF(RES_hhdet_in_tes!D54=0,"",RES_hhdet_in_tes!D54/RES_hhdet_in_fec!D54)</f>
        <v>0.6641064396320554</v>
      </c>
      <c r="E54" s="112">
        <f>IF(RES_hhdet_in_tes!E54=0,"",RES_hhdet_in_tes!E54/RES_hhdet_in_fec!E54)</f>
        <v>0.66557803128624971</v>
      </c>
      <c r="F54" s="112">
        <f>IF(RES_hhdet_in_tes!F54=0,"",RES_hhdet_in_tes!F54/RES_hhdet_in_fec!F54)</f>
        <v>0.6670637589224685</v>
      </c>
      <c r="G54" s="112">
        <f>IF(RES_hhdet_in_tes!G54=0,"",RES_hhdet_in_tes!G54/RES_hhdet_in_fec!G54)</f>
        <v>0.66864712211338784</v>
      </c>
      <c r="H54" s="112">
        <f>IF(RES_hhdet_in_tes!H54=0,"",RES_hhdet_in_tes!H54/RES_hhdet_in_fec!H54)</f>
        <v>0.67031876167956095</v>
      </c>
      <c r="I54" s="112">
        <f>IF(RES_hhdet_in_tes!I54=0,"",RES_hhdet_in_tes!I54/RES_hhdet_in_fec!I54)</f>
        <v>0.67210042457994978</v>
      </c>
      <c r="J54" s="112" t="str">
        <f>IF(RES_hhdet_in_tes!J54=0,"",RES_hhdet_in_tes!J54/RES_hhdet_in_fec!J54)</f>
        <v/>
      </c>
      <c r="K54" s="112">
        <f>IF(RES_hhdet_in_tes!K54=0,"",RES_hhdet_in_tes!K54/RES_hhdet_in_fec!K54)</f>
        <v>0.67633211258769022</v>
      </c>
      <c r="L54" s="112" t="str">
        <f>IF(RES_hhdet_in_tes!L54=0,"",RES_hhdet_in_tes!L54/RES_hhdet_in_fec!L54)</f>
        <v/>
      </c>
      <c r="M54" s="112" t="str">
        <f>IF(RES_hhdet_in_tes!M54=0,"",RES_hhdet_in_tes!M54/RES_hhdet_in_fec!M54)</f>
        <v/>
      </c>
      <c r="N54" s="112" t="str">
        <f>IF(RES_hhdet_in_tes!N54=0,"",RES_hhdet_in_tes!N54/RES_hhdet_in_fec!N54)</f>
        <v/>
      </c>
      <c r="O54" s="112" t="str">
        <f>IF(RES_hhdet_in_tes!O54=0,"",RES_hhdet_in_tes!O54/RES_hhdet_in_fec!O54)</f>
        <v/>
      </c>
      <c r="P54" s="112" t="str">
        <f>IF(RES_hhdet_in_tes!P54=0,"",RES_hhdet_in_tes!P54/RES_hhdet_in_fec!P54)</f>
        <v/>
      </c>
      <c r="Q54" s="112">
        <f>IF(RES_hhdet_in_tes!Q54=0,"",RES_hhdet_in_tes!Q54/RES_hhdet_in_fec!Q54)</f>
        <v>0.73147984894633833</v>
      </c>
      <c r="R54" s="112">
        <f>IF(RES_hhdet_in_tes!R54=0,"",RES_hhdet_in_tes!R54/RES_hhdet_in_fec!R54)</f>
        <v>0.74183789202990813</v>
      </c>
      <c r="S54" s="112">
        <f>IF(RES_hhdet_in_tes!S54=0,"",RES_hhdet_in_tes!S54/RES_hhdet_in_fec!S54)</f>
        <v>0.75209382053870677</v>
      </c>
      <c r="T54" s="112">
        <f>IF(RES_hhdet_in_tes!T54=0,"",RES_hhdet_in_tes!T54/RES_hhdet_in_fec!T54)</f>
        <v>0.76203258670302487</v>
      </c>
      <c r="U54" s="112">
        <f>IF(RES_hhdet_in_tes!U54=0,"",RES_hhdet_in_tes!U54/RES_hhdet_in_fec!U54)</f>
        <v>0.77136878225315952</v>
      </c>
      <c r="V54" s="112">
        <f>IF(RES_hhdet_in_tes!V54=0,"",RES_hhdet_in_tes!V54/RES_hhdet_in_fec!V54)</f>
        <v>0.77966453375882439</v>
      </c>
      <c r="W54" s="112">
        <f>IF(RES_hhdet_in_tes!W54=0,"",RES_hhdet_in_tes!W54/RES_hhdet_in_fec!W54)</f>
        <v>0.78619489395641873</v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0.71552208272271001</v>
      </c>
      <c r="D55" s="113">
        <f>IF(RES_hhdet_in_tes!D55=0,"",RES_hhdet_in_tes!D55/RES_hhdet_in_fec!D55)</f>
        <v>0.71779940841345791</v>
      </c>
      <c r="E55" s="113">
        <f>IF(RES_hhdet_in_tes!E55=0,"",RES_hhdet_in_tes!E55/RES_hhdet_in_fec!E55)</f>
        <v>0.7190391349500036</v>
      </c>
      <c r="F55" s="113">
        <f>IF(RES_hhdet_in_tes!F55=0,"",RES_hhdet_in_tes!F55/RES_hhdet_in_fec!F55)</f>
        <v>0.72015370669643108</v>
      </c>
      <c r="G55" s="113">
        <f>IF(RES_hhdet_in_tes!G55=0,"",RES_hhdet_in_tes!G55/RES_hhdet_in_fec!G55)</f>
        <v>0.72201541405744929</v>
      </c>
      <c r="H55" s="113">
        <f>IF(RES_hhdet_in_tes!H55=0,"",RES_hhdet_in_tes!H55/RES_hhdet_in_fec!H55)</f>
        <v>0.72194783405231189</v>
      </c>
      <c r="I55" s="113">
        <f>IF(RES_hhdet_in_tes!I55=0,"",RES_hhdet_in_tes!I55/RES_hhdet_in_fec!I55)</f>
        <v>0.72413077415251581</v>
      </c>
      <c r="J55" s="113">
        <f>IF(RES_hhdet_in_tes!J55=0,"",RES_hhdet_in_tes!J55/RES_hhdet_in_fec!J55)</f>
        <v>0.72741397407076658</v>
      </c>
      <c r="K55" s="113">
        <f>IF(RES_hhdet_in_tes!K55=0,"",RES_hhdet_in_tes!K55/RES_hhdet_in_fec!K55)</f>
        <v>0.7296386666342618</v>
      </c>
      <c r="L55" s="113">
        <f>IF(RES_hhdet_in_tes!L55=0,"",RES_hhdet_in_tes!L55/RES_hhdet_in_fec!L55)</f>
        <v>0.73141142643514201</v>
      </c>
      <c r="M55" s="113" t="str">
        <f>IF(RES_hhdet_in_tes!M55=0,"",RES_hhdet_in_tes!M55/RES_hhdet_in_fec!M55)</f>
        <v/>
      </c>
      <c r="N55" s="113" t="str">
        <f>IF(RES_hhdet_in_tes!N55=0,"",RES_hhdet_in_tes!N55/RES_hhdet_in_fec!N55)</f>
        <v/>
      </c>
      <c r="O55" s="113" t="str">
        <f>IF(RES_hhdet_in_tes!O55=0,"",RES_hhdet_in_tes!O55/RES_hhdet_in_fec!O55)</f>
        <v/>
      </c>
      <c r="P55" s="113" t="str">
        <f>IF(RES_hhdet_in_tes!P55=0,"",RES_hhdet_in_tes!P55/RES_hhdet_in_fec!P55)</f>
        <v/>
      </c>
      <c r="Q55" s="113">
        <f>IF(RES_hhdet_in_tes!Q55=0,"",RES_hhdet_in_tes!Q55/RES_hhdet_in_fec!Q55)</f>
        <v>0.77876231170950672</v>
      </c>
      <c r="R55" s="113">
        <f>IF(RES_hhdet_in_tes!R55=0,"",RES_hhdet_in_tes!R55/RES_hhdet_in_fec!R55)</f>
        <v>0.78857965748260661</v>
      </c>
      <c r="S55" s="113">
        <f>IF(RES_hhdet_in_tes!S55=0,"",RES_hhdet_in_tes!S55/RES_hhdet_in_fec!S55)</f>
        <v>0.79772858952780179</v>
      </c>
      <c r="T55" s="113">
        <f>IF(RES_hhdet_in_tes!T55=0,"",RES_hhdet_in_tes!T55/RES_hhdet_in_fec!T55)</f>
        <v>0.80693820649102033</v>
      </c>
      <c r="U55" s="113">
        <f>IF(RES_hhdet_in_tes!U55=0,"",RES_hhdet_in_tes!U55/RES_hhdet_in_fec!U55)</f>
        <v>0.81540026189482384</v>
      </c>
      <c r="V55" s="113">
        <f>IF(RES_hhdet_in_tes!V55=0,"",RES_hhdet_in_tes!V55/RES_hhdet_in_fec!V55)</f>
        <v>0.82083245492750889</v>
      </c>
      <c r="W55" s="113">
        <f>IF(RES_hhdet_in_tes!W55=0,"",RES_hhdet_in_tes!W55/RES_hhdet_in_fec!W55)</f>
        <v>0.82597676032194034</v>
      </c>
      <c r="DA55" s="132" t="s">
        <v>3637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0.6627399503303768</v>
      </c>
      <c r="D56" s="111">
        <f>IF(RES_hhdet_in_tes!D56=0,"",RES_hhdet_in_tes!D56/RES_hhdet_in_fec!D56)</f>
        <v>0.6641064396320554</v>
      </c>
      <c r="E56" s="111">
        <f>IF(RES_hhdet_in_tes!E56=0,"",RES_hhdet_in_tes!E56/RES_hhdet_in_fec!E56)</f>
        <v>0.66557803128624971</v>
      </c>
      <c r="F56" s="111">
        <f>IF(RES_hhdet_in_tes!F56=0,"",RES_hhdet_in_tes!F56/RES_hhdet_in_fec!F56)</f>
        <v>0.6670637589224685</v>
      </c>
      <c r="G56" s="111">
        <f>IF(RES_hhdet_in_tes!G56=0,"",RES_hhdet_in_tes!G56/RES_hhdet_in_fec!G56)</f>
        <v>0.66864712211338784</v>
      </c>
      <c r="H56" s="111">
        <f>IF(RES_hhdet_in_tes!H56=0,"",RES_hhdet_in_tes!H56/RES_hhdet_in_fec!H56)</f>
        <v>0.67031876167956084</v>
      </c>
      <c r="I56" s="111">
        <f>IF(RES_hhdet_in_tes!I56=0,"",RES_hhdet_in_tes!I56/RES_hhdet_in_fec!I56)</f>
        <v>0.67210042457994978</v>
      </c>
      <c r="J56" s="111">
        <f>IF(RES_hhdet_in_tes!J56=0,"",RES_hhdet_in_tes!J56/RES_hhdet_in_fec!J56)</f>
        <v>0.67407916042045057</v>
      </c>
      <c r="K56" s="111">
        <f>IF(RES_hhdet_in_tes!K56=0,"",RES_hhdet_in_tes!K56/RES_hhdet_in_fec!K56)</f>
        <v>0.67633211258769022</v>
      </c>
      <c r="L56" s="111">
        <f>IF(RES_hhdet_in_tes!L56=0,"",RES_hhdet_in_tes!L56/RES_hhdet_in_fec!L56)</f>
        <v>0.67888628028356601</v>
      </c>
      <c r="M56" s="111" t="str">
        <f>IF(RES_hhdet_in_tes!M56=0,"",RES_hhdet_in_tes!M56/RES_hhdet_in_fec!M56)</f>
        <v/>
      </c>
      <c r="N56" s="111" t="str">
        <f>IF(RES_hhdet_in_tes!N56=0,"",RES_hhdet_in_tes!N56/RES_hhdet_in_fec!N56)</f>
        <v/>
      </c>
      <c r="O56" s="111" t="str">
        <f>IF(RES_hhdet_in_tes!O56=0,"",RES_hhdet_in_tes!O56/RES_hhdet_in_fec!O56)</f>
        <v/>
      </c>
      <c r="P56" s="111" t="str">
        <f>IF(RES_hhdet_in_tes!P56=0,"",RES_hhdet_in_tes!P56/RES_hhdet_in_fec!P56)</f>
        <v/>
      </c>
      <c r="Q56" s="111">
        <f>IF(RES_hhdet_in_tes!Q56=0,"",RES_hhdet_in_tes!Q56/RES_hhdet_in_fec!Q56)</f>
        <v>0.73147984894633822</v>
      </c>
      <c r="R56" s="111">
        <f>IF(RES_hhdet_in_tes!R56=0,"",RES_hhdet_in_tes!R56/RES_hhdet_in_fec!R56)</f>
        <v>0.74183789202990813</v>
      </c>
      <c r="S56" s="111">
        <f>IF(RES_hhdet_in_tes!S56=0,"",RES_hhdet_in_tes!S56/RES_hhdet_in_fec!S56)</f>
        <v>0.75209382053870677</v>
      </c>
      <c r="T56" s="111">
        <f>IF(RES_hhdet_in_tes!T56=0,"",RES_hhdet_in_tes!T56/RES_hhdet_in_fec!T56)</f>
        <v>0.76203258670302487</v>
      </c>
      <c r="U56" s="111">
        <f>IF(RES_hhdet_in_tes!U56=0,"",RES_hhdet_in_tes!U56/RES_hhdet_in_fec!U56)</f>
        <v>0.77136878225315952</v>
      </c>
      <c r="V56" s="111">
        <f>IF(RES_hhdet_in_tes!V56=0,"",RES_hhdet_in_tes!V56/RES_hhdet_in_fec!V56)</f>
        <v>0.77966453375882439</v>
      </c>
      <c r="W56" s="111">
        <f>IF(RES_hhdet_in_tes!W56=0,"",RES_hhdet_in_tes!W56/RES_hhdet_in_fec!W56)</f>
        <v>0.78619489395641884</v>
      </c>
      <c r="DA56" s="63" t="s">
        <v>3638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>
        <f>IF(RES_hhdet_in_tes!J57=0,"",RES_hhdet_in_tes!J57/RES_hhdet_in_fec!J57)</f>
        <v>1</v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 t="str">
        <f>IF(RES_hhdet_in_tes!M57=0,"",RES_hhdet_in_tes!M57/RES_hhdet_in_fec!M57)</f>
        <v/>
      </c>
      <c r="N57" s="111" t="str">
        <f>IF(RES_hhdet_in_tes!N57=0,"",RES_hhdet_in_tes!N57/RES_hhdet_in_fec!N57)</f>
        <v/>
      </c>
      <c r="O57" s="111" t="str">
        <f>IF(RES_hhdet_in_tes!O57=0,"",RES_hhdet_in_tes!O57/RES_hhdet_in_fec!O57)</f>
        <v/>
      </c>
      <c r="P57" s="111" t="str">
        <f>IF(RES_hhdet_in_tes!P57=0,"",RES_hhdet_in_tes!P57/RES_hhdet_in_fec!P57)</f>
        <v/>
      </c>
      <c r="Q57" s="111">
        <f>IF(RES_hhdet_in_tes!Q57=0,"",RES_hhdet_in_tes!Q57/RES_hhdet_in_fec!Q57)</f>
        <v>1</v>
      </c>
      <c r="R57" s="111">
        <f>IF(RES_hhdet_in_tes!R57=0,"",RES_hhdet_in_tes!R57/RES_hhdet_in_fec!R57)</f>
        <v>1</v>
      </c>
      <c r="S57" s="111">
        <f>IF(RES_hhdet_in_tes!S57=0,"",RES_hhdet_in_tes!S57/RES_hhdet_in_fec!S57)</f>
        <v>1</v>
      </c>
      <c r="T57" s="111">
        <f>IF(RES_hhdet_in_tes!T57=0,"",RES_hhdet_in_tes!T57/RES_hhdet_in_fec!T57)</f>
        <v>1</v>
      </c>
      <c r="U57" s="111">
        <f>IF(RES_hhdet_in_tes!U57=0,"",RES_hhdet_in_tes!U57/RES_hhdet_in_fec!U57)</f>
        <v>1</v>
      </c>
      <c r="V57" s="111">
        <f>IF(RES_hhdet_in_tes!V57=0,"",RES_hhdet_in_tes!V57/RES_hhdet_in_fec!V57)</f>
        <v>1</v>
      </c>
      <c r="W57" s="111">
        <f>IF(RES_hhdet_in_tes!W57=0,"",RES_hhdet_in_tes!W57/RES_hhdet_in_fec!W57)</f>
        <v>1</v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0.75011260816996861</v>
      </c>
      <c r="D58" s="124">
        <f>IF(RES_hhdet_in_tes!D58=0,"",RES_hhdet_in_tes!D58/RES_hhdet_in_fec!D58)</f>
        <v>0.75160219900936642</v>
      </c>
      <c r="E58" s="124">
        <f>IF(RES_hhdet_in_tes!E58=0,"",RES_hhdet_in_tes!E58/RES_hhdet_in_fec!E58)</f>
        <v>0.75310075044043412</v>
      </c>
      <c r="F58" s="124">
        <f>IF(RES_hhdet_in_tes!F58=0,"",RES_hhdet_in_tes!F58/RES_hhdet_in_fec!F58)</f>
        <v>0.75458259743682532</v>
      </c>
      <c r="G58" s="124">
        <f>IF(RES_hhdet_in_tes!G58=0,"",RES_hhdet_in_tes!G58/RES_hhdet_in_fec!G58)</f>
        <v>0.75634041217063575</v>
      </c>
      <c r="H58" s="124">
        <f>IF(RES_hhdet_in_tes!H58=0,"",RES_hhdet_in_tes!H58/RES_hhdet_in_fec!H58)</f>
        <v>0.75795608105650403</v>
      </c>
      <c r="I58" s="124">
        <f>IF(RES_hhdet_in_tes!I58=0,"",RES_hhdet_in_tes!I58/RES_hhdet_in_fec!I58)</f>
        <v>0.76026567641353904</v>
      </c>
      <c r="J58" s="124">
        <f>IF(RES_hhdet_in_tes!J58=0,"",RES_hhdet_in_tes!J58/RES_hhdet_in_fec!J58)</f>
        <v>0.76225268954932457</v>
      </c>
      <c r="K58" s="124">
        <f>IF(RES_hhdet_in_tes!K58=0,"",RES_hhdet_in_tes!K58/RES_hhdet_in_fec!K58)</f>
        <v>0.76441905735101379</v>
      </c>
      <c r="L58" s="124">
        <f>IF(RES_hhdet_in_tes!L58=0,"",RES_hhdet_in_tes!L58/RES_hhdet_in_fec!L58)</f>
        <v>0.76561485886581293</v>
      </c>
      <c r="M58" s="124">
        <f>IF(RES_hhdet_in_tes!M58=0,"",RES_hhdet_in_tes!M58/RES_hhdet_in_fec!M58)</f>
        <v>0.76816744351627653</v>
      </c>
      <c r="N58" s="124">
        <f>IF(RES_hhdet_in_tes!N58=0,"",RES_hhdet_in_tes!N58/RES_hhdet_in_fec!N58)</f>
        <v>0.77231648793998864</v>
      </c>
      <c r="O58" s="124">
        <f>IF(RES_hhdet_in_tes!O58=0,"",RES_hhdet_in_tes!O58/RES_hhdet_in_fec!O58)</f>
        <v>0.77757207360049152</v>
      </c>
      <c r="P58" s="124">
        <f>IF(RES_hhdet_in_tes!P58=0,"",RES_hhdet_in_tes!P58/RES_hhdet_in_fec!P58)</f>
        <v>0.78492084286057906</v>
      </c>
      <c r="Q58" s="124">
        <f>IF(RES_hhdet_in_tes!Q58=0,"",RES_hhdet_in_tes!Q58/RES_hhdet_in_fec!Q58)</f>
        <v>0.79359938352556914</v>
      </c>
      <c r="R58" s="124">
        <f>IF(RES_hhdet_in_tes!R58=0,"",RES_hhdet_in_tes!R58/RES_hhdet_in_fec!R58)</f>
        <v>0.80308993525993844</v>
      </c>
      <c r="S58" s="124">
        <f>IF(RES_hhdet_in_tes!S58=0,"",RES_hhdet_in_tes!S58/RES_hhdet_in_fec!S58)</f>
        <v>0.81925950781399348</v>
      </c>
      <c r="T58" s="124">
        <f>IF(RES_hhdet_in_tes!T58=0,"",RES_hhdet_in_tes!T58/RES_hhdet_in_fec!T58)</f>
        <v>0.8368566354394249</v>
      </c>
      <c r="U58" s="124">
        <f>IF(RES_hhdet_in_tes!U58=0,"",RES_hhdet_in_tes!U58/RES_hhdet_in_fec!U58)</f>
        <v>0.85273977126790323</v>
      </c>
      <c r="V58" s="124">
        <f>IF(RES_hhdet_in_tes!V58=0,"",RES_hhdet_in_tes!V58/RES_hhdet_in_fec!V58)</f>
        <v>0.86615548831903</v>
      </c>
      <c r="W58" s="124">
        <f>IF(RES_hhdet_in_tes!W58=0,"",RES_hhdet_in_tes!W58/RES_hhdet_in_fec!W58)</f>
        <v>0.87617758758563891</v>
      </c>
      <c r="DA58" s="130" t="s">
        <v>3640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0.59200976406208572</v>
      </c>
      <c r="D59" s="111">
        <f>IF(RES_hhdet_in_tes!D59=0,"",RES_hhdet_in_tes!D59/RES_hhdet_in_fec!D59)</f>
        <v>0.59288739645194999</v>
      </c>
      <c r="E59" s="111">
        <f>IF(RES_hhdet_in_tes!E59=0,"",RES_hhdet_in_tes!E59/RES_hhdet_in_fec!E59)</f>
        <v>0.59375265155049084</v>
      </c>
      <c r="F59" s="111">
        <f>IF(RES_hhdet_in_tes!F59=0,"",RES_hhdet_in_tes!F59/RES_hhdet_in_fec!F59)</f>
        <v>0.59461621883657845</v>
      </c>
      <c r="G59" s="111">
        <f>IF(RES_hhdet_in_tes!G59=0,"",RES_hhdet_in_tes!G59/RES_hhdet_in_fec!G59)</f>
        <v>0.59546838736537766</v>
      </c>
      <c r="H59" s="111">
        <f>IF(RES_hhdet_in_tes!H59=0,"",RES_hhdet_in_tes!H59/RES_hhdet_in_fec!H59)</f>
        <v>0.59631034563290941</v>
      </c>
      <c r="I59" s="111">
        <f>IF(RES_hhdet_in_tes!I59=0,"",RES_hhdet_in_tes!I59/RES_hhdet_in_fec!I59)</f>
        <v>0.59713970086208246</v>
      </c>
      <c r="J59" s="111">
        <f>IF(RES_hhdet_in_tes!J59=0,"",RES_hhdet_in_tes!J59/RES_hhdet_in_fec!J59)</f>
        <v>0.59794665068972896</v>
      </c>
      <c r="K59" s="111">
        <f>IF(RES_hhdet_in_tes!K59=0,"",RES_hhdet_in_tes!K59/RES_hhdet_in_fec!K59)</f>
        <v>0.59872286052882762</v>
      </c>
      <c r="L59" s="111">
        <f>IF(RES_hhdet_in_tes!L59=0,"",RES_hhdet_in_tes!L59/RES_hhdet_in_fec!L59)</f>
        <v>0.59946610053564919</v>
      </c>
      <c r="M59" s="111">
        <f>IF(RES_hhdet_in_tes!M59=0,"",RES_hhdet_in_tes!M59/RES_hhdet_in_fec!M59)</f>
        <v>0.59986606206232351</v>
      </c>
      <c r="N59" s="111">
        <f>IF(RES_hhdet_in_tes!N59=0,"",RES_hhdet_in_tes!N59/RES_hhdet_in_fec!N59)</f>
        <v>0.59986606206232351</v>
      </c>
      <c r="O59" s="111">
        <f>IF(RES_hhdet_in_tes!O59=0,"",RES_hhdet_in_tes!O59/RES_hhdet_in_fec!O59)</f>
        <v>0.59986606206232351</v>
      </c>
      <c r="P59" s="111">
        <f>IF(RES_hhdet_in_tes!P59=0,"",RES_hhdet_in_tes!P59/RES_hhdet_in_fec!P59)</f>
        <v>0.59986606206232351</v>
      </c>
      <c r="Q59" s="111">
        <f>IF(RES_hhdet_in_tes!Q59=0,"",RES_hhdet_in_tes!Q59/RES_hhdet_in_fec!Q59)</f>
        <v>0.59986606206232351</v>
      </c>
      <c r="R59" s="111">
        <f>IF(RES_hhdet_in_tes!R59=0,"",RES_hhdet_in_tes!R59/RES_hhdet_in_fec!R59)</f>
        <v>0.60239289839063626</v>
      </c>
      <c r="S59" s="111">
        <f>IF(RES_hhdet_in_tes!S59=0,"",RES_hhdet_in_tes!S59/RES_hhdet_in_fec!S59)</f>
        <v>0.60652484830356324</v>
      </c>
      <c r="T59" s="111">
        <f>IF(RES_hhdet_in_tes!T59=0,"",RES_hhdet_in_tes!T59/RES_hhdet_in_fec!T59)</f>
        <v>0.61134545653530781</v>
      </c>
      <c r="U59" s="111">
        <f>IF(RES_hhdet_in_tes!U59=0,"",RES_hhdet_in_tes!U59/RES_hhdet_in_fec!U59)</f>
        <v>0.61633822934675853</v>
      </c>
      <c r="V59" s="111">
        <f>IF(RES_hhdet_in_tes!V59=0,"",RES_hhdet_in_tes!V59/RES_hhdet_in_fec!V59)</f>
        <v>0.62098667299879895</v>
      </c>
      <c r="W59" s="111">
        <f>IF(RES_hhdet_in_tes!W59=0,"",RES_hhdet_in_tes!W59/RES_hhdet_in_fec!W59)</f>
        <v>0.62529078749142675</v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0.75283938106822679</v>
      </c>
      <c r="D60" s="45">
        <f>IF(RES_hhdet_in_tes!D60=0,"",RES_hhdet_in_tes!D60/RES_hhdet_in_fec!D60)</f>
        <v>0.75442179007542176</v>
      </c>
      <c r="E60" s="45">
        <f>IF(RES_hhdet_in_tes!E60=0,"",RES_hhdet_in_tes!E60/RES_hhdet_in_fec!E60)</f>
        <v>0.75606271273223302</v>
      </c>
      <c r="F60" s="45">
        <f>IF(RES_hhdet_in_tes!F60=0,"",RES_hhdet_in_tes!F60/RES_hhdet_in_fec!F60)</f>
        <v>0.75771161452308289</v>
      </c>
      <c r="G60" s="45">
        <f>IF(RES_hhdet_in_tes!G60=0,"",RES_hhdet_in_tes!G60/RES_hhdet_in_fec!G60)</f>
        <v>0.75941440394351267</v>
      </c>
      <c r="H60" s="45">
        <f>IF(RES_hhdet_in_tes!H60=0,"",RES_hhdet_in_tes!H60/RES_hhdet_in_fec!H60)</f>
        <v>0.76116546237811589</v>
      </c>
      <c r="I60" s="45">
        <f>IF(RES_hhdet_in_tes!I60=0,"",RES_hhdet_in_tes!I60/RES_hhdet_in_fec!I60)</f>
        <v>0.76297610168153562</v>
      </c>
      <c r="J60" s="45">
        <f>IF(RES_hhdet_in_tes!J60=0,"",RES_hhdet_in_tes!J60/RES_hhdet_in_fec!J60)</f>
        <v>0.76489266252951804</v>
      </c>
      <c r="K60" s="45">
        <f>IF(RES_hhdet_in_tes!K60=0,"",RES_hhdet_in_tes!K60/RES_hhdet_in_fec!K60)</f>
        <v>0.76695454668549434</v>
      </c>
      <c r="L60" s="45">
        <f>IF(RES_hhdet_in_tes!L60=0,"",RES_hhdet_in_tes!L60/RES_hhdet_in_fec!L60)</f>
        <v>0.76917229573657298</v>
      </c>
      <c r="M60" s="45">
        <f>IF(RES_hhdet_in_tes!M60=0,"",RES_hhdet_in_tes!M60/RES_hhdet_in_fec!M60)</f>
        <v>0.77218961488733073</v>
      </c>
      <c r="N60" s="45">
        <f>IF(RES_hhdet_in_tes!N60=0,"",RES_hhdet_in_tes!N60/RES_hhdet_in_fec!N60)</f>
        <v>0.77618902912719256</v>
      </c>
      <c r="O60" s="45">
        <f>IF(RES_hhdet_in_tes!O60=0,"",RES_hhdet_in_tes!O60/RES_hhdet_in_fec!O60)</f>
        <v>0.78161434416668474</v>
      </c>
      <c r="P60" s="45">
        <f>IF(RES_hhdet_in_tes!P60=0,"",RES_hhdet_in_tes!P60/RES_hhdet_in_fec!P60)</f>
        <v>0.78869865077057033</v>
      </c>
      <c r="Q60" s="45">
        <f>IF(RES_hhdet_in_tes!Q60=0,"",RES_hhdet_in_tes!Q60/RES_hhdet_in_fec!Q60)</f>
        <v>0.79782937812018173</v>
      </c>
      <c r="R60" s="45">
        <f>IF(RES_hhdet_in_tes!R60=0,"",RES_hhdet_in_tes!R60/RES_hhdet_in_fec!R60)</f>
        <v>0.81025032476857384</v>
      </c>
      <c r="S60" s="45">
        <f>IF(RES_hhdet_in_tes!S60=0,"",RES_hhdet_in_tes!S60/RES_hhdet_in_fec!S60)</f>
        <v>0.82575282793773863</v>
      </c>
      <c r="T60" s="45">
        <f>IF(RES_hhdet_in_tes!T60=0,"",RES_hhdet_in_tes!T60/RES_hhdet_in_fec!T60)</f>
        <v>0.84242053308470144</v>
      </c>
      <c r="U60" s="45">
        <f>IF(RES_hhdet_in_tes!U60=0,"",RES_hhdet_in_tes!U60/RES_hhdet_in_fec!U60)</f>
        <v>0.85833708566653444</v>
      </c>
      <c r="V60" s="45">
        <f>IF(RES_hhdet_in_tes!V60=0,"",RES_hhdet_in_tes!V60/RES_hhdet_in_fec!V60)</f>
        <v>0.87158613114028938</v>
      </c>
      <c r="W60" s="45">
        <f>IF(RES_hhdet_in_tes!W60=0,"",RES_hhdet_in_tes!W60/RES_hhdet_in_fec!W60)</f>
        <v>0.88149451596075723</v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0.60306201103818757</v>
      </c>
      <c r="D62" s="119">
        <f>IF(RES_hhdet_in_tes!D62=0,"",RES_hhdet_in_tes!D62/RES_hhdet_in_fec!D62)</f>
        <v>0.61210910104838478</v>
      </c>
      <c r="E62" s="119">
        <f>IF(RES_hhdet_in_tes!E62=0,"",RES_hhdet_in_tes!E62/RES_hhdet_in_fec!E62)</f>
        <v>0.62134690495489997</v>
      </c>
      <c r="F62" s="119">
        <f>IF(RES_hhdet_in_tes!F62=0,"",RES_hhdet_in_tes!F62/RES_hhdet_in_fec!F62)</f>
        <v>0.63060488432490169</v>
      </c>
      <c r="G62" s="119">
        <f>IF(RES_hhdet_in_tes!G62=0,"",RES_hhdet_in_tes!G62/RES_hhdet_in_fec!G62)</f>
        <v>0.6402762403740232</v>
      </c>
      <c r="H62" s="119">
        <f>IF(RES_hhdet_in_tes!H62=0,"",RES_hhdet_in_tes!H62/RES_hhdet_in_fec!H62)</f>
        <v>0.64958817617798226</v>
      </c>
      <c r="I62" s="119">
        <f>IF(RES_hhdet_in_tes!I62=0,"",RES_hhdet_in_tes!I62/RES_hhdet_in_fec!I62)</f>
        <v>0.65859431069054797</v>
      </c>
      <c r="J62" s="119">
        <f>IF(RES_hhdet_in_tes!J62=0,"",RES_hhdet_in_tes!J62/RES_hhdet_in_fec!J62)</f>
        <v>0.6675503961258632</v>
      </c>
      <c r="K62" s="119">
        <f>IF(RES_hhdet_in_tes!K62=0,"",RES_hhdet_in_tes!K62/RES_hhdet_in_fec!K62)</f>
        <v>0.67652623577104642</v>
      </c>
      <c r="L62" s="119">
        <f>IF(RES_hhdet_in_tes!L62=0,"",RES_hhdet_in_tes!L62/RES_hhdet_in_fec!L62)</f>
        <v>0.68884473191793416</v>
      </c>
      <c r="M62" s="119">
        <f>IF(RES_hhdet_in_tes!M62=0,"",RES_hhdet_in_tes!M62/RES_hhdet_in_fec!M62)</f>
        <v>0.69929291004217964</v>
      </c>
      <c r="N62" s="119">
        <f>IF(RES_hhdet_in_tes!N62=0,"",RES_hhdet_in_tes!N62/RES_hhdet_in_fec!N62)</f>
        <v>0.71677021732189361</v>
      </c>
      <c r="O62" s="119">
        <f>IF(RES_hhdet_in_tes!O62=0,"",RES_hhdet_in_tes!O62/RES_hhdet_in_fec!O62)</f>
        <v>0.738033451727933</v>
      </c>
      <c r="P62" s="119">
        <f>IF(RES_hhdet_in_tes!P62=0,"",RES_hhdet_in_tes!P62/RES_hhdet_in_fec!P62)</f>
        <v>0.76218000227380811</v>
      </c>
      <c r="Q62" s="119">
        <f>IF(RES_hhdet_in_tes!Q62=0,"",RES_hhdet_in_tes!Q62/RES_hhdet_in_fec!Q62)</f>
        <v>0.78191427317707562</v>
      </c>
      <c r="R62" s="119">
        <f>IF(RES_hhdet_in_tes!R62=0,"",RES_hhdet_in_tes!R62/RES_hhdet_in_fec!R62)</f>
        <v>0.79431224011334955</v>
      </c>
      <c r="S62" s="119">
        <f>IF(RES_hhdet_in_tes!S62=0,"",RES_hhdet_in_tes!S62/RES_hhdet_in_fec!S62)</f>
        <v>0.80466925339505369</v>
      </c>
      <c r="T62" s="119">
        <f>IF(RES_hhdet_in_tes!T62=0,"",RES_hhdet_in_tes!T62/RES_hhdet_in_fec!T62)</f>
        <v>0.81443260712661358</v>
      </c>
      <c r="U62" s="119">
        <f>IF(RES_hhdet_in_tes!U62=0,"",RES_hhdet_in_tes!U62/RES_hhdet_in_fec!U62)</f>
        <v>0.8223025342285033</v>
      </c>
      <c r="V62" s="119">
        <f>IF(RES_hhdet_in_tes!V62=0,"",RES_hhdet_in_tes!V62/RES_hhdet_in_fec!V62)</f>
        <v>0.82921137045809135</v>
      </c>
      <c r="W62" s="119">
        <f>IF(RES_hhdet_in_tes!W62=0,"",RES_hhdet_in_tes!W62/RES_hhdet_in_fec!W62)</f>
        <v>0.83369270910768456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0.60349478749707186</v>
      </c>
      <c r="D63" s="124">
        <f>IF(RES_hhdet_in_tes!D63=0,"",RES_hhdet_in_tes!D63/RES_hhdet_in_fec!D63)</f>
        <v>0.61344545814650475</v>
      </c>
      <c r="E63" s="124">
        <f>IF(RES_hhdet_in_tes!E63=0,"",RES_hhdet_in_tes!E63/RES_hhdet_in_fec!E63)</f>
        <v>0.62336717035674039</v>
      </c>
      <c r="F63" s="124">
        <f>IF(RES_hhdet_in_tes!F63=0,"",RES_hhdet_in_tes!F63/RES_hhdet_in_fec!F63)</f>
        <v>0.63321102145803299</v>
      </c>
      <c r="G63" s="124">
        <f>IF(RES_hhdet_in_tes!G63=0,"",RES_hhdet_in_tes!G63/RES_hhdet_in_fec!G63)</f>
        <v>0.64304776337519465</v>
      </c>
      <c r="H63" s="124">
        <f>IF(RES_hhdet_in_tes!H63=0,"",RES_hhdet_in_tes!H63/RES_hhdet_in_fec!H63)</f>
        <v>0.65286861860535261</v>
      </c>
      <c r="I63" s="124">
        <f>IF(RES_hhdet_in_tes!I63=0,"",RES_hhdet_in_tes!I63/RES_hhdet_in_fec!I63)</f>
        <v>0.66272949336864284</v>
      </c>
      <c r="J63" s="124">
        <f>IF(RES_hhdet_in_tes!J63=0,"",RES_hhdet_in_tes!J63/RES_hhdet_in_fec!J63)</f>
        <v>0.67277082225561013</v>
      </c>
      <c r="K63" s="124">
        <f>IF(RES_hhdet_in_tes!K63=0,"",RES_hhdet_in_tes!K63/RES_hhdet_in_fec!K63)</f>
        <v>0.6830267125357965</v>
      </c>
      <c r="L63" s="124">
        <f>IF(RES_hhdet_in_tes!L63=0,"",RES_hhdet_in_tes!L63/RES_hhdet_in_fec!L63)</f>
        <v>0.69352347253073376</v>
      </c>
      <c r="M63" s="124">
        <f>IF(RES_hhdet_in_tes!M63=0,"",RES_hhdet_in_tes!M63/RES_hhdet_in_fec!M63)</f>
        <v>0.70691787423372776</v>
      </c>
      <c r="N63" s="124">
        <f>IF(RES_hhdet_in_tes!N63=0,"",RES_hhdet_in_tes!N63/RES_hhdet_in_fec!N63)</f>
        <v>0.72421264580225453</v>
      </c>
      <c r="O63" s="124">
        <f>IF(RES_hhdet_in_tes!O63=0,"",RES_hhdet_in_tes!O63/RES_hhdet_in_fec!O63)</f>
        <v>0.7457872108185013</v>
      </c>
      <c r="P63" s="124">
        <f>IF(RES_hhdet_in_tes!P63=0,"",RES_hhdet_in_tes!P63/RES_hhdet_in_fec!P63)</f>
        <v>0.76976959978656101</v>
      </c>
      <c r="Q63" s="124">
        <f>IF(RES_hhdet_in_tes!Q63=0,"",RES_hhdet_in_tes!Q63/RES_hhdet_in_fec!Q63)</f>
        <v>0.79019085658682742</v>
      </c>
      <c r="R63" s="124">
        <f>IF(RES_hhdet_in_tes!R63=0,"",RES_hhdet_in_tes!R63/RES_hhdet_in_fec!R63)</f>
        <v>0.80181013734745432</v>
      </c>
      <c r="S63" s="124">
        <f>IF(RES_hhdet_in_tes!S63=0,"",RES_hhdet_in_tes!S63/RES_hhdet_in_fec!S63)</f>
        <v>0.81083590183454013</v>
      </c>
      <c r="T63" s="124">
        <f>IF(RES_hhdet_in_tes!T63=0,"",RES_hhdet_in_tes!T63/RES_hhdet_in_fec!T63)</f>
        <v>0.81812023819773716</v>
      </c>
      <c r="U63" s="124">
        <f>IF(RES_hhdet_in_tes!U63=0,"",RES_hhdet_in_tes!U63/RES_hhdet_in_fec!U63)</f>
        <v>0.82422960830392922</v>
      </c>
      <c r="V63" s="124">
        <f>IF(RES_hhdet_in_tes!V63=0,"",RES_hhdet_in_tes!V63/RES_hhdet_in_fec!V63)</f>
        <v>0.8296076776288277</v>
      </c>
      <c r="W63" s="124">
        <f>IF(RES_hhdet_in_tes!W63=0,"",RES_hhdet_in_tes!W63/RES_hhdet_in_fec!W63)</f>
        <v>0.83344262530084401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0.59787050264392416</v>
      </c>
      <c r="D64" s="111">
        <f>IF(RES_hhdet_in_tes!D64=0,"",RES_hhdet_in_tes!D64/RES_hhdet_in_fec!D64)</f>
        <v>0.60798452922024515</v>
      </c>
      <c r="E64" s="111">
        <f>IF(RES_hhdet_in_tes!E64=0,"",RES_hhdet_in_tes!E64/RES_hhdet_in_fec!E64)</f>
        <v>0.61810301630020992</v>
      </c>
      <c r="F64" s="111">
        <f>IF(RES_hhdet_in_tes!F64=0,"",RES_hhdet_in_tes!F64/RES_hhdet_in_fec!F64)</f>
        <v>0.62809687218235788</v>
      </c>
      <c r="G64" s="111">
        <f>IF(RES_hhdet_in_tes!G64=0,"",RES_hhdet_in_tes!G64/RES_hhdet_in_fec!G64)</f>
        <v>0.63808515885374562</v>
      </c>
      <c r="H64" s="111">
        <f>IF(RES_hhdet_in_tes!H64=0,"",RES_hhdet_in_tes!H64/RES_hhdet_in_fec!H64)</f>
        <v>0.64805453978039884</v>
      </c>
      <c r="I64" s="111">
        <f>IF(RES_hhdet_in_tes!I64=0,"",RES_hhdet_in_tes!I64/RES_hhdet_in_fec!I64)</f>
        <v>0.65803560221887158</v>
      </c>
      <c r="J64" s="111">
        <f>IF(RES_hhdet_in_tes!J64=0,"",RES_hhdet_in_tes!J64/RES_hhdet_in_fec!J64)</f>
        <v>0.66815079187145177</v>
      </c>
      <c r="K64" s="111">
        <f>IF(RES_hhdet_in_tes!K64=0,"",RES_hhdet_in_tes!K64/RES_hhdet_in_fec!K64)</f>
        <v>0.67850578265656658</v>
      </c>
      <c r="L64" s="111">
        <f>IF(RES_hhdet_in_tes!L64=0,"",RES_hhdet_in_tes!L64/RES_hhdet_in_fec!L64)</f>
        <v>0.68913158692656662</v>
      </c>
      <c r="M64" s="111">
        <f>IF(RES_hhdet_in_tes!M64=0,"",RES_hhdet_in_tes!M64/RES_hhdet_in_fec!M64)</f>
        <v>0.70272935330271458</v>
      </c>
      <c r="N64" s="111">
        <f>IF(RES_hhdet_in_tes!N64=0,"",RES_hhdet_in_tes!N64/RES_hhdet_in_fec!N64)</f>
        <v>0.72019339231344326</v>
      </c>
      <c r="O64" s="111">
        <f>IF(RES_hhdet_in_tes!O64=0,"",RES_hhdet_in_tes!O64/RES_hhdet_in_fec!O64)</f>
        <v>0.74204514655489129</v>
      </c>
      <c r="P64" s="111">
        <f>IF(RES_hhdet_in_tes!P64=0,"",RES_hhdet_in_tes!P64/RES_hhdet_in_fec!P64)</f>
        <v>0.7663341748027005</v>
      </c>
      <c r="Q64" s="111">
        <f>IF(RES_hhdet_in_tes!Q64=0,"",RES_hhdet_in_tes!Q64/RES_hhdet_in_fec!Q64)</f>
        <v>0.78696642665702543</v>
      </c>
      <c r="R64" s="111">
        <f>IF(RES_hhdet_in_tes!R64=0,"",RES_hhdet_in_tes!R64/RES_hhdet_in_fec!R64)</f>
        <v>0.79875870697729268</v>
      </c>
      <c r="S64" s="111">
        <f>IF(RES_hhdet_in_tes!S64=0,"",RES_hhdet_in_tes!S64/RES_hhdet_in_fec!S64)</f>
        <v>0.80792125858999897</v>
      </c>
      <c r="T64" s="111">
        <f>IF(RES_hhdet_in_tes!T64=0,"",RES_hhdet_in_tes!T64/RES_hhdet_in_fec!T64)</f>
        <v>0.8152889081164556</v>
      </c>
      <c r="U64" s="111">
        <f>IF(RES_hhdet_in_tes!U64=0,"",RES_hhdet_in_tes!U64/RES_hhdet_in_fec!U64)</f>
        <v>0.82149088032796025</v>
      </c>
      <c r="V64" s="111">
        <f>IF(RES_hhdet_in_tes!V64=0,"",RES_hhdet_in_tes!V64/RES_hhdet_in_fec!V64)</f>
        <v>0.82693796411570375</v>
      </c>
      <c r="W64" s="111">
        <f>IF(RES_hhdet_in_tes!W64=0,"",RES_hhdet_in_tes!W64/RES_hhdet_in_fec!W64)</f>
        <v>0.83082609369498761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 t="str">
        <f>IF(RES_hhdet_in_tes!C66=0,"",RES_hhdet_in_tes!C66/RES_hhdet_in_fec!C66)</f>
        <v/>
      </c>
      <c r="D66" s="124">
        <f>IF(RES_hhdet_in_tes!D66=0,"",RES_hhdet_in_tes!D66/RES_hhdet_in_fec!D66)</f>
        <v>3.1295681936307065</v>
      </c>
      <c r="E66" s="124">
        <f>IF(RES_hhdet_in_tes!E66=0,"",RES_hhdet_in_tes!E66/RES_hhdet_in_fec!E66)</f>
        <v>3.2487578083949269</v>
      </c>
      <c r="F66" s="124">
        <f>IF(RES_hhdet_in_tes!F66=0,"",RES_hhdet_in_tes!F66/RES_hhdet_in_fec!F66)</f>
        <v>3.3680754293819408</v>
      </c>
      <c r="G66" s="124">
        <f>IF(RES_hhdet_in_tes!G66=0,"",RES_hhdet_in_tes!G66/RES_hhdet_in_fec!G66)</f>
        <v>3.4885268630443194</v>
      </c>
      <c r="H66" s="124">
        <f>IF(RES_hhdet_in_tes!H66=0,"",RES_hhdet_in_tes!H66/RES_hhdet_in_fec!H66)</f>
        <v>3.6099824749763041</v>
      </c>
      <c r="I66" s="124">
        <f>IF(RES_hhdet_in_tes!I66=0,"",RES_hhdet_in_tes!I66/RES_hhdet_in_fec!I66)</f>
        <v>3.7326833018242889</v>
      </c>
      <c r="J66" s="124">
        <f>IF(RES_hhdet_in_tes!J66=0,"",RES_hhdet_in_tes!J66/RES_hhdet_in_fec!J66)</f>
        <v>3.8576319470065217</v>
      </c>
      <c r="K66" s="124">
        <f>IF(RES_hhdet_in_tes!K66=0,"",RES_hhdet_in_tes!K66/RES_hhdet_in_fec!K66)</f>
        <v>3.9856714208878969</v>
      </c>
      <c r="L66" s="124">
        <f>IF(RES_hhdet_in_tes!L66=0,"",RES_hhdet_in_tes!L66/RES_hhdet_in_fec!L66)</f>
        <v>4.11701015284478</v>
      </c>
      <c r="M66" s="124">
        <f>IF(RES_hhdet_in_tes!M66=0,"",RES_hhdet_in_tes!M66/RES_hhdet_in_fec!M66)</f>
        <v>4.2738818922740984</v>
      </c>
      <c r="N66" s="124">
        <f>IF(RES_hhdet_in_tes!N66=0,"",RES_hhdet_in_tes!N66/RES_hhdet_in_fec!N66)</f>
        <v>4.4635628569506771</v>
      </c>
      <c r="O66" s="124">
        <f>IF(RES_hhdet_in_tes!O66=0,"",RES_hhdet_in_tes!O66/RES_hhdet_in_fec!O66)</f>
        <v>4.6900756879452201</v>
      </c>
      <c r="P66" s="124">
        <f>IF(RES_hhdet_in_tes!P66=0,"",RES_hhdet_in_tes!P66/RES_hhdet_in_fec!P66)</f>
        <v>4.935723975637309</v>
      </c>
      <c r="Q66" s="124">
        <f>IF(RES_hhdet_in_tes!Q66=0,"",RES_hhdet_in_tes!Q66/RES_hhdet_in_fec!Q66)</f>
        <v>5.1468300820490462</v>
      </c>
      <c r="R66" s="124">
        <f>IF(RES_hhdet_in_tes!R66=0,"",RES_hhdet_in_tes!R66/RES_hhdet_in_fec!R66)</f>
        <v>5.2792692324550661</v>
      </c>
      <c r="S66" s="124">
        <f>IF(RES_hhdet_in_tes!S66=0,"",RES_hhdet_in_tes!S66/RES_hhdet_in_fec!S66)</f>
        <v>5.3846842934950505</v>
      </c>
      <c r="T66" s="124">
        <f>IF(RES_hhdet_in_tes!T66=0,"",RES_hhdet_in_tes!T66/RES_hhdet_in_fec!T66)</f>
        <v>5.4727625898448107</v>
      </c>
      <c r="U66" s="124">
        <f>IF(RES_hhdet_in_tes!U66=0,"",RES_hhdet_in_tes!U66/RES_hhdet_in_fec!U66)</f>
        <v>5.5529465789911905</v>
      </c>
      <c r="V66" s="124">
        <f>IF(RES_hhdet_in_tes!V66=0,"",RES_hhdet_in_tes!V66/RES_hhdet_in_fec!V66)</f>
        <v>5.6347029274577798</v>
      </c>
      <c r="W66" s="124">
        <f>IF(RES_hhdet_in_tes!W66=0,"",RES_hhdet_in_tes!W66/RES_hhdet_in_fec!W66)</f>
        <v>5.7147435346253452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 t="str">
        <f>IF(RES_hhdet_in_tes!C67=0,"",RES_hhdet_in_tes!C67/RES_hhdet_in_fec!C67)</f>
        <v/>
      </c>
      <c r="D67" s="111">
        <f>IF(RES_hhdet_in_tes!D67=0,"",RES_hhdet_in_tes!D67/RES_hhdet_in_fec!D67)</f>
        <v>3.1295681936307065</v>
      </c>
      <c r="E67" s="111">
        <f>IF(RES_hhdet_in_tes!E67=0,"",RES_hhdet_in_tes!E67/RES_hhdet_in_fec!E67)</f>
        <v>3.2487578083949269</v>
      </c>
      <c r="F67" s="111">
        <f>IF(RES_hhdet_in_tes!F67=0,"",RES_hhdet_in_tes!F67/RES_hhdet_in_fec!F67)</f>
        <v>3.3680754293819408</v>
      </c>
      <c r="G67" s="111">
        <f>IF(RES_hhdet_in_tes!G67=0,"",RES_hhdet_in_tes!G67/RES_hhdet_in_fec!G67)</f>
        <v>3.4885268630443194</v>
      </c>
      <c r="H67" s="111">
        <f>IF(RES_hhdet_in_tes!H67=0,"",RES_hhdet_in_tes!H67/RES_hhdet_in_fec!H67)</f>
        <v>3.6099824749763041</v>
      </c>
      <c r="I67" s="111">
        <f>IF(RES_hhdet_in_tes!I67=0,"",RES_hhdet_in_tes!I67/RES_hhdet_in_fec!I67)</f>
        <v>3.7326833018242889</v>
      </c>
      <c r="J67" s="111">
        <f>IF(RES_hhdet_in_tes!J67=0,"",RES_hhdet_in_tes!J67/RES_hhdet_in_fec!J67)</f>
        <v>3.8576319470065217</v>
      </c>
      <c r="K67" s="111">
        <f>IF(RES_hhdet_in_tes!K67=0,"",RES_hhdet_in_tes!K67/RES_hhdet_in_fec!K67)</f>
        <v>3.9856714208878969</v>
      </c>
      <c r="L67" s="111">
        <f>IF(RES_hhdet_in_tes!L67=0,"",RES_hhdet_in_tes!L67/RES_hhdet_in_fec!L67)</f>
        <v>4.11701015284478</v>
      </c>
      <c r="M67" s="111">
        <f>IF(RES_hhdet_in_tes!M67=0,"",RES_hhdet_in_tes!M67/RES_hhdet_in_fec!M67)</f>
        <v>4.2738818922740984</v>
      </c>
      <c r="N67" s="111">
        <f>IF(RES_hhdet_in_tes!N67=0,"",RES_hhdet_in_tes!N67/RES_hhdet_in_fec!N67)</f>
        <v>4.4635628569506771</v>
      </c>
      <c r="O67" s="111">
        <f>IF(RES_hhdet_in_tes!O67=0,"",RES_hhdet_in_tes!O67/RES_hhdet_in_fec!O67)</f>
        <v>4.6900756879452201</v>
      </c>
      <c r="P67" s="111">
        <f>IF(RES_hhdet_in_tes!P67=0,"",RES_hhdet_in_tes!P67/RES_hhdet_in_fec!P67)</f>
        <v>4.935723975637309</v>
      </c>
      <c r="Q67" s="111">
        <f>IF(RES_hhdet_in_tes!Q67=0,"",RES_hhdet_in_tes!Q67/RES_hhdet_in_fec!Q67)</f>
        <v>5.1468300820490462</v>
      </c>
      <c r="R67" s="111">
        <f>IF(RES_hhdet_in_tes!R67=0,"",RES_hhdet_in_tes!R67/RES_hhdet_in_fec!R67)</f>
        <v>5.2792692324550661</v>
      </c>
      <c r="S67" s="111">
        <f>IF(RES_hhdet_in_tes!S67=0,"",RES_hhdet_in_tes!S67/RES_hhdet_in_fec!S67)</f>
        <v>5.3846842934950505</v>
      </c>
      <c r="T67" s="111">
        <f>IF(RES_hhdet_in_tes!T67=0,"",RES_hhdet_in_tes!T67/RES_hhdet_in_fec!T67)</f>
        <v>5.4727625898448107</v>
      </c>
      <c r="U67" s="111">
        <f>IF(RES_hhdet_in_tes!U67=0,"",RES_hhdet_in_tes!U67/RES_hhdet_in_fec!U67)</f>
        <v>5.5529465789911905</v>
      </c>
      <c r="V67" s="111">
        <f>IF(RES_hhdet_in_tes!V67=0,"",RES_hhdet_in_tes!V67/RES_hhdet_in_fec!V67)</f>
        <v>5.6347029274577798</v>
      </c>
      <c r="W67" s="111">
        <f>IF(RES_hhdet_in_tes!W67=0,"",RES_hhdet_in_tes!W67/RES_hhdet_in_fec!W67)</f>
        <v>5.7147435346253452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0.59189308854614175</v>
      </c>
      <c r="D68" s="124">
        <f>IF(RES_hhdet_in_tes!D68=0,"",RES_hhdet_in_tes!D68/RES_hhdet_in_fec!D68)</f>
        <v>0.59772451820520189</v>
      </c>
      <c r="E68" s="124">
        <f>IF(RES_hhdet_in_tes!E68=0,"",RES_hhdet_in_tes!E68/RES_hhdet_in_fec!E68)</f>
        <v>0.60421876887559856</v>
      </c>
      <c r="F68" s="124">
        <f>IF(RES_hhdet_in_tes!F68=0,"",RES_hhdet_in_tes!F68/RES_hhdet_in_fec!F68)</f>
        <v>0.610933600949086</v>
      </c>
      <c r="G68" s="124">
        <f>IF(RES_hhdet_in_tes!G68=0,"",RES_hhdet_in_tes!G68/RES_hhdet_in_fec!G68)</f>
        <v>0.6183357300131137</v>
      </c>
      <c r="H68" s="124">
        <f>IF(RES_hhdet_in_tes!H68=0,"",RES_hhdet_in_tes!H68/RES_hhdet_in_fec!H68)</f>
        <v>0.6257035084145075</v>
      </c>
      <c r="I68" s="124">
        <f>IF(RES_hhdet_in_tes!I68=0,"",RES_hhdet_in_tes!I68/RES_hhdet_in_fec!I68)</f>
        <v>0.63333429979066613</v>
      </c>
      <c r="J68" s="124">
        <f>IF(RES_hhdet_in_tes!J68=0,"",RES_hhdet_in_tes!J68/RES_hhdet_in_fec!J68)</f>
        <v>0.6399112945388904</v>
      </c>
      <c r="K68" s="124">
        <f>IF(RES_hhdet_in_tes!K68=0,"",RES_hhdet_in_tes!K68/RES_hhdet_in_fec!K68)</f>
        <v>0.64854331321582437</v>
      </c>
      <c r="L68" s="124">
        <f>IF(RES_hhdet_in_tes!L68=0,"",RES_hhdet_in_tes!L68/RES_hhdet_in_fec!L68)</f>
        <v>0.66649108299957227</v>
      </c>
      <c r="M68" s="124">
        <f>IF(RES_hhdet_in_tes!M68=0,"",RES_hhdet_in_tes!M68/RES_hhdet_in_fec!M68)</f>
        <v>0.67281161161278014</v>
      </c>
      <c r="N68" s="124">
        <f>IF(RES_hhdet_in_tes!N68=0,"",RES_hhdet_in_tes!N68/RES_hhdet_in_fec!N68)</f>
        <v>0.69208843423919364</v>
      </c>
      <c r="O68" s="124">
        <f>IF(RES_hhdet_in_tes!O68=0,"",RES_hhdet_in_tes!O68/RES_hhdet_in_fec!O68)</f>
        <v>0.71886083184017024</v>
      </c>
      <c r="P68" s="124">
        <f>IF(RES_hhdet_in_tes!P68=0,"",RES_hhdet_in_tes!P68/RES_hhdet_in_fec!P68)</f>
        <v>0.75014581054641027</v>
      </c>
      <c r="Q68" s="124">
        <f>IF(RES_hhdet_in_tes!Q68=0,"",RES_hhdet_in_tes!Q68/RES_hhdet_in_fec!Q68)</f>
        <v>0.7780658123883184</v>
      </c>
      <c r="R68" s="124">
        <f>IF(RES_hhdet_in_tes!R68=0,"",RES_hhdet_in_tes!R68/RES_hhdet_in_fec!R68)</f>
        <v>0.79553399406605951</v>
      </c>
      <c r="S68" s="124">
        <f>IF(RES_hhdet_in_tes!S68=0,"",RES_hhdet_in_tes!S68/RES_hhdet_in_fec!S68)</f>
        <v>0.81154071235443992</v>
      </c>
      <c r="T68" s="124">
        <f>IF(RES_hhdet_in_tes!T68=0,"",RES_hhdet_in_tes!T68/RES_hhdet_in_fec!T68)</f>
        <v>0.82535092408260913</v>
      </c>
      <c r="U68" s="124">
        <f>IF(RES_hhdet_in_tes!U68=0,"",RES_hhdet_in_tes!U68/RES_hhdet_in_fec!U68)</f>
        <v>0.83859989988309946</v>
      </c>
      <c r="V68" s="124">
        <f>IF(RES_hhdet_in_tes!V68=0,"",RES_hhdet_in_tes!V68/RES_hhdet_in_fec!V68)</f>
        <v>0.84854716766881966</v>
      </c>
      <c r="W68" s="124">
        <f>IF(RES_hhdet_in_tes!W68=0,"",RES_hhdet_in_tes!W68/RES_hhdet_in_fec!W68)</f>
        <v>0.85294392863351365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0.58920649727073515</v>
      </c>
      <c r="D69" s="111">
        <f>IF(RES_hhdet_in_tes!D69=0,"",RES_hhdet_in_tes!D69/RES_hhdet_in_fec!D69)</f>
        <v>0.59564747684470154</v>
      </c>
      <c r="E69" s="111">
        <f>IF(RES_hhdet_in_tes!E69=0,"",RES_hhdet_in_tes!E69/RES_hhdet_in_fec!E69)</f>
        <v>0.60236694293839388</v>
      </c>
      <c r="F69" s="111">
        <f>IF(RES_hhdet_in_tes!F69=0,"",RES_hhdet_in_tes!F69/RES_hhdet_in_fec!F69)</f>
        <v>0.60914072212331605</v>
      </c>
      <c r="G69" s="111">
        <f>IF(RES_hhdet_in_tes!G69=0,"",RES_hhdet_in_tes!G69/RES_hhdet_in_fec!G69)</f>
        <v>0.61616869616889913</v>
      </c>
      <c r="H69" s="111">
        <f>IF(RES_hhdet_in_tes!H69=0,"",RES_hhdet_in_tes!H69/RES_hhdet_in_fec!H69)</f>
        <v>0.6234238038382004</v>
      </c>
      <c r="I69" s="111">
        <f>IF(RES_hhdet_in_tes!I69=0,"",RES_hhdet_in_tes!I69/RES_hhdet_in_fec!I69)</f>
        <v>0.63095267359282825</v>
      </c>
      <c r="J69" s="111">
        <f>IF(RES_hhdet_in_tes!J69=0,"",RES_hhdet_in_tes!J69/RES_hhdet_in_fec!J69)</f>
        <v>0.63895233977257182</v>
      </c>
      <c r="K69" s="111">
        <f>IF(RES_hhdet_in_tes!K69=0,"",RES_hhdet_in_tes!K69/RES_hhdet_in_fec!K69)</f>
        <v>0.64758709912982348</v>
      </c>
      <c r="L69" s="111">
        <f>IF(RES_hhdet_in_tes!L69=0,"",RES_hhdet_in_tes!L69/RES_hhdet_in_fec!L69)</f>
        <v>0.65689525989924202</v>
      </c>
      <c r="M69" s="111">
        <f>IF(RES_hhdet_in_tes!M69=0,"",RES_hhdet_in_tes!M69/RES_hhdet_in_fec!M69)</f>
        <v>0.6709715888488752</v>
      </c>
      <c r="N69" s="111">
        <f>IF(RES_hhdet_in_tes!N69=0,"",RES_hhdet_in_tes!N69/RES_hhdet_in_fec!N69)</f>
        <v>0.69107649507216018</v>
      </c>
      <c r="O69" s="111">
        <f>IF(RES_hhdet_in_tes!O69=0,"",RES_hhdet_in_tes!O69/RES_hhdet_in_fec!O69)</f>
        <v>0.71814063715961762</v>
      </c>
      <c r="P69" s="111">
        <f>IF(RES_hhdet_in_tes!P69=0,"",RES_hhdet_in_tes!P69/RES_hhdet_in_fec!P69)</f>
        <v>0.74963408825943711</v>
      </c>
      <c r="Q69" s="111">
        <f>IF(RES_hhdet_in_tes!Q69=0,"",RES_hhdet_in_tes!Q69/RES_hhdet_in_fec!Q69)</f>
        <v>0.77761997125951998</v>
      </c>
      <c r="R69" s="111">
        <f>IF(RES_hhdet_in_tes!R69=0,"",RES_hhdet_in_tes!R69/RES_hhdet_in_fec!R69)</f>
        <v>0.7960213971597786</v>
      </c>
      <c r="S69" s="111">
        <f>IF(RES_hhdet_in_tes!S69=0,"",RES_hhdet_in_tes!S69/RES_hhdet_in_fec!S69)</f>
        <v>0.81281151324449852</v>
      </c>
      <c r="T69" s="111">
        <f>IF(RES_hhdet_in_tes!T69=0,"",RES_hhdet_in_tes!T69/RES_hhdet_in_fec!T69)</f>
        <v>0.82755444990033111</v>
      </c>
      <c r="U69" s="111">
        <f>IF(RES_hhdet_in_tes!U69=0,"",RES_hhdet_in_tes!U69/RES_hhdet_in_fec!U69)</f>
        <v>0.83976457235988011</v>
      </c>
      <c r="V69" s="111">
        <f>IF(RES_hhdet_in_tes!V69=0,"",RES_hhdet_in_tes!V69/RES_hhdet_in_fec!V69)</f>
        <v>0.8489089716623861</v>
      </c>
      <c r="W69" s="111">
        <f>IF(RES_hhdet_in_tes!W69=0,"",RES_hhdet_in_tes!W69/RES_hhdet_in_fec!W69)</f>
        <v>0.85362853150465756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0.64737319909944568</v>
      </c>
      <c r="D70" s="111">
        <f>IF(RES_hhdet_in_tes!D70=0,"",RES_hhdet_in_tes!D70/RES_hhdet_in_fec!D70)</f>
        <v>0.6545935724305646</v>
      </c>
      <c r="E70" s="111">
        <f>IF(RES_hhdet_in_tes!E70=0,"",RES_hhdet_in_tes!E70/RES_hhdet_in_fec!E70)</f>
        <v>0.66078153637492543</v>
      </c>
      <c r="F70" s="111">
        <f>IF(RES_hhdet_in_tes!F70=0,"",RES_hhdet_in_tes!F70/RES_hhdet_in_fec!F70)</f>
        <v>0.66684911039220274</v>
      </c>
      <c r="G70" s="111">
        <f>IF(RES_hhdet_in_tes!G70=0,"",RES_hhdet_in_tes!G70/RES_hhdet_in_fec!G70)</f>
        <v>0.67386651054504998</v>
      </c>
      <c r="H70" s="111">
        <f>IF(RES_hhdet_in_tes!H70=0,"",RES_hhdet_in_tes!H70/RES_hhdet_in_fec!H70)</f>
        <v>0.67888085656930752</v>
      </c>
      <c r="I70" s="111">
        <f>IF(RES_hhdet_in_tes!I70=0,"",RES_hhdet_in_tes!I70/RES_hhdet_in_fec!I70)</f>
        <v>0.68647872056160941</v>
      </c>
      <c r="J70" s="111">
        <f>IF(RES_hhdet_in_tes!J70=0,"",RES_hhdet_in_tes!J70/RES_hhdet_in_fec!J70)</f>
        <v>0.69541645916400563</v>
      </c>
      <c r="K70" s="111">
        <f>IF(RES_hhdet_in_tes!K70=0,"",RES_hhdet_in_tes!K70/RES_hhdet_in_fec!K70)</f>
        <v>0.70353941590877278</v>
      </c>
      <c r="L70" s="111">
        <f>IF(RES_hhdet_in_tes!L70=0,"",RES_hhdet_in_tes!L70/RES_hhdet_in_fec!L70)</f>
        <v>0.71143390352171165</v>
      </c>
      <c r="M70" s="111">
        <f>IF(RES_hhdet_in_tes!M70=0,"",RES_hhdet_in_tes!M70/RES_hhdet_in_fec!M70)</f>
        <v>0.72346490122558493</v>
      </c>
      <c r="N70" s="111">
        <f>IF(RES_hhdet_in_tes!N70=0,"",RES_hhdet_in_tes!N70/RES_hhdet_in_fec!N70)</f>
        <v>0.74203330868205486</v>
      </c>
      <c r="O70" s="111">
        <f>IF(RES_hhdet_in_tes!O70=0,"",RES_hhdet_in_tes!O70/RES_hhdet_in_fec!O70)</f>
        <v>0.76632616325136116</v>
      </c>
      <c r="P70" s="111">
        <f>IF(RES_hhdet_in_tes!P70=0,"",RES_hhdet_in_tes!P70/RES_hhdet_in_fec!P70)</f>
        <v>0.7941527643685945</v>
      </c>
      <c r="Q70" s="111">
        <f>IF(RES_hhdet_in_tes!Q70=0,"",RES_hhdet_in_tes!Q70/RES_hhdet_in_fec!Q70)</f>
        <v>0.81881238373516618</v>
      </c>
      <c r="R70" s="111">
        <f>IF(RES_hhdet_in_tes!R70=0,"",RES_hhdet_in_tes!R70/RES_hhdet_in_fec!R70)</f>
        <v>0.83513206472309098</v>
      </c>
      <c r="S70" s="111">
        <f>IF(RES_hhdet_in_tes!S70=0,"",RES_hhdet_in_tes!S70/RES_hhdet_in_fec!S70)</f>
        <v>0.84948507425196285</v>
      </c>
      <c r="T70" s="111">
        <f>IF(RES_hhdet_in_tes!T70=0,"",RES_hhdet_in_tes!T70/RES_hhdet_in_fec!T70)</f>
        <v>0.8623250603342083</v>
      </c>
      <c r="U70" s="111">
        <f>IF(RES_hhdet_in_tes!U70=0,"",RES_hhdet_in_tes!U70/RES_hhdet_in_fec!U70)</f>
        <v>0.87278092877278257</v>
      </c>
      <c r="V70" s="111" t="str">
        <f>IF(RES_hhdet_in_tes!V70=0,"",RES_hhdet_in_tes!V70/RES_hhdet_in_fec!V70)</f>
        <v/>
      </c>
      <c r="W70" s="111">
        <f>IF(RES_hhdet_in_tes!W70=0,"",RES_hhdet_in_tes!W70/RES_hhdet_in_fec!W70)</f>
        <v>0.88275075046125906</v>
      </c>
      <c r="DA70" s="63" t="s">
        <v>3651</v>
      </c>
    </row>
    <row r="71" spans="1:105" ht="12" customHeight="1" x14ac:dyDescent="0.25">
      <c r="A71" s="100" t="s">
        <v>217</v>
      </c>
      <c r="B71" s="112"/>
      <c r="C71" s="112">
        <f>IF(RES_hhdet_in_tes!C71=0,"",RES_hhdet_in_tes!C71/RES_hhdet_in_fec!C71)</f>
        <v>0.58920649727073504</v>
      </c>
      <c r="D71" s="112">
        <f>IF(RES_hhdet_in_tes!D71=0,"",RES_hhdet_in_tes!D71/RES_hhdet_in_fec!D71)</f>
        <v>0.59564747684470154</v>
      </c>
      <c r="E71" s="112">
        <f>IF(RES_hhdet_in_tes!E71=0,"",RES_hhdet_in_tes!E71/RES_hhdet_in_fec!E71)</f>
        <v>0.60236694293839388</v>
      </c>
      <c r="F71" s="112">
        <f>IF(RES_hhdet_in_tes!F71=0,"",RES_hhdet_in_tes!F71/RES_hhdet_in_fec!F71)</f>
        <v>0.60914072212331605</v>
      </c>
      <c r="G71" s="112">
        <f>IF(RES_hhdet_in_tes!G71=0,"",RES_hhdet_in_tes!G71/RES_hhdet_in_fec!G71)</f>
        <v>0.61616869616889913</v>
      </c>
      <c r="H71" s="112">
        <f>IF(RES_hhdet_in_tes!H71=0,"",RES_hhdet_in_tes!H71/RES_hhdet_in_fec!H71)</f>
        <v>0.62342380383820029</v>
      </c>
      <c r="I71" s="112">
        <f>IF(RES_hhdet_in_tes!I71=0,"",RES_hhdet_in_tes!I71/RES_hhdet_in_fec!I71)</f>
        <v>0.63095267359282825</v>
      </c>
      <c r="J71" s="112">
        <f>IF(RES_hhdet_in_tes!J71=0,"",RES_hhdet_in_tes!J71/RES_hhdet_in_fec!J71)</f>
        <v>0.63895233977257171</v>
      </c>
      <c r="K71" s="112">
        <f>IF(RES_hhdet_in_tes!K71=0,"",RES_hhdet_in_tes!K71/RES_hhdet_in_fec!K71)</f>
        <v>0.64758709912982348</v>
      </c>
      <c r="L71" s="112">
        <f>IF(RES_hhdet_in_tes!L71=0,"",RES_hhdet_in_tes!L71/RES_hhdet_in_fec!L71)</f>
        <v>0.65689525989924202</v>
      </c>
      <c r="M71" s="112">
        <f>IF(RES_hhdet_in_tes!M71=0,"",RES_hhdet_in_tes!M71/RES_hhdet_in_fec!M71)</f>
        <v>0.6709715888488752</v>
      </c>
      <c r="N71" s="112">
        <f>IF(RES_hhdet_in_tes!N71=0,"",RES_hhdet_in_tes!N71/RES_hhdet_in_fec!N71)</f>
        <v>0.69107649507216018</v>
      </c>
      <c r="O71" s="112">
        <f>IF(RES_hhdet_in_tes!O71=0,"",RES_hhdet_in_tes!O71/RES_hhdet_in_fec!O71)</f>
        <v>0.71814063715961762</v>
      </c>
      <c r="P71" s="112">
        <f>IF(RES_hhdet_in_tes!P71=0,"",RES_hhdet_in_tes!P71/RES_hhdet_in_fec!P71)</f>
        <v>0.74963408825943711</v>
      </c>
      <c r="Q71" s="112">
        <f>IF(RES_hhdet_in_tes!Q71=0,"",RES_hhdet_in_tes!Q71/RES_hhdet_in_fec!Q71)</f>
        <v>0.77761997125951998</v>
      </c>
      <c r="R71" s="112">
        <f>IF(RES_hhdet_in_tes!R71=0,"",RES_hhdet_in_tes!R71/RES_hhdet_in_fec!R71)</f>
        <v>0.7960213971597786</v>
      </c>
      <c r="S71" s="112">
        <f>IF(RES_hhdet_in_tes!S71=0,"",RES_hhdet_in_tes!S71/RES_hhdet_in_fec!S71)</f>
        <v>0.81281151324449863</v>
      </c>
      <c r="T71" s="112">
        <f>IF(RES_hhdet_in_tes!T71=0,"",RES_hhdet_in_tes!T71/RES_hhdet_in_fec!T71)</f>
        <v>0.82755444990033122</v>
      </c>
      <c r="U71" s="112">
        <f>IF(RES_hhdet_in_tes!U71=0,"",RES_hhdet_in_tes!U71/RES_hhdet_in_fec!U71)</f>
        <v>0.83976457235988011</v>
      </c>
      <c r="V71" s="112" t="str">
        <f>IF(RES_hhdet_in_tes!V71=0,"",RES_hhdet_in_tes!V71/RES_hhdet_in_fec!V71)</f>
        <v/>
      </c>
      <c r="W71" s="112">
        <f>IF(RES_hhdet_in_tes!W71=0,"",RES_hhdet_in_tes!W71/RES_hhdet_in_fec!W71)</f>
        <v>0.85362853150465745</v>
      </c>
      <c r="DA71" s="131" t="s">
        <v>3652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>
        <f>IF(RES_hhdet_in_tes!P72=0,"",RES_hhdet_in_tes!P72/RES_hhdet_in_fec!P72)</f>
        <v>1</v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 t="str">
        <f>IF(RES_hhdet_in_tes!V72=0,"",RES_hhdet_in_tes!V72/RES_hhdet_in_fec!V72)</f>
        <v/>
      </c>
      <c r="W72" s="113">
        <f>IF(RES_hhdet_in_tes!W72=0,"",RES_hhdet_in_tes!W72/RES_hhdet_in_fec!W72)</f>
        <v>1</v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0.6627399503303768</v>
      </c>
      <c r="D73" s="112">
        <f>IF(RES_hhdet_in_tes!D73=0,"",RES_hhdet_in_tes!D73/RES_hhdet_in_fec!D73)</f>
        <v>0.6641064396320554</v>
      </c>
      <c r="E73" s="112">
        <f>IF(RES_hhdet_in_tes!E73=0,"",RES_hhdet_in_tes!E73/RES_hhdet_in_fec!E73)</f>
        <v>0.66557803128624971</v>
      </c>
      <c r="F73" s="112">
        <f>IF(RES_hhdet_in_tes!F73=0,"",RES_hhdet_in_tes!F73/RES_hhdet_in_fec!F73)</f>
        <v>0.6670637589224685</v>
      </c>
      <c r="G73" s="112">
        <f>IF(RES_hhdet_in_tes!G73=0,"",RES_hhdet_in_tes!G73/RES_hhdet_in_fec!G73)</f>
        <v>0.66864712211338784</v>
      </c>
      <c r="H73" s="112">
        <f>IF(RES_hhdet_in_tes!H73=0,"",RES_hhdet_in_tes!H73/RES_hhdet_in_fec!H73)</f>
        <v>0.67031876167956095</v>
      </c>
      <c r="I73" s="112">
        <f>IF(RES_hhdet_in_tes!I73=0,"",RES_hhdet_in_tes!I73/RES_hhdet_in_fec!I73)</f>
        <v>0.67210042457994978</v>
      </c>
      <c r="J73" s="112" t="str">
        <f>IF(RES_hhdet_in_tes!J73=0,"",RES_hhdet_in_tes!J73/RES_hhdet_in_fec!J73)</f>
        <v/>
      </c>
      <c r="K73" s="112" t="str">
        <f>IF(RES_hhdet_in_tes!K73=0,"",RES_hhdet_in_tes!K73/RES_hhdet_in_fec!K73)</f>
        <v/>
      </c>
      <c r="L73" s="112" t="str">
        <f>IF(RES_hhdet_in_tes!L73=0,"",RES_hhdet_in_tes!L73/RES_hhdet_in_fec!L73)</f>
        <v/>
      </c>
      <c r="M73" s="112">
        <f>IF(RES_hhdet_in_tes!M73=0,"",RES_hhdet_in_tes!M73/RES_hhdet_in_fec!M73)</f>
        <v>0.68351147643201682</v>
      </c>
      <c r="N73" s="112">
        <f>IF(RES_hhdet_in_tes!N73=0,"",RES_hhdet_in_tes!N73/RES_hhdet_in_fec!N73)</f>
        <v>0.69098533024177344</v>
      </c>
      <c r="O73" s="112">
        <f>IF(RES_hhdet_in_tes!O73=0,"",RES_hhdet_in_tes!O73/RES_hhdet_in_fec!O73)</f>
        <v>0.70230506045552299</v>
      </c>
      <c r="P73" s="112">
        <f>IF(RES_hhdet_in_tes!P73=0,"",RES_hhdet_in_tes!P73/RES_hhdet_in_fec!P73)</f>
        <v>0.71703057634598921</v>
      </c>
      <c r="Q73" s="112">
        <f>IF(RES_hhdet_in_tes!Q73=0,"",RES_hhdet_in_tes!Q73/RES_hhdet_in_fec!Q73)</f>
        <v>0.73147984894633833</v>
      </c>
      <c r="R73" s="112">
        <f>IF(RES_hhdet_in_tes!R73=0,"",RES_hhdet_in_tes!R73/RES_hhdet_in_fec!R73)</f>
        <v>0.74183789202990813</v>
      </c>
      <c r="S73" s="112">
        <f>IF(RES_hhdet_in_tes!S73=0,"",RES_hhdet_in_tes!S73/RES_hhdet_in_fec!S73)</f>
        <v>0.75209382053870677</v>
      </c>
      <c r="T73" s="112">
        <f>IF(RES_hhdet_in_tes!T73=0,"",RES_hhdet_in_tes!T73/RES_hhdet_in_fec!T73)</f>
        <v>0.76203258670302487</v>
      </c>
      <c r="U73" s="112">
        <f>IF(RES_hhdet_in_tes!U73=0,"",RES_hhdet_in_tes!U73/RES_hhdet_in_fec!U73)</f>
        <v>0.77136878225315963</v>
      </c>
      <c r="V73" s="112">
        <f>IF(RES_hhdet_in_tes!V73=0,"",RES_hhdet_in_tes!V73/RES_hhdet_in_fec!V73)</f>
        <v>0.77966453375882439</v>
      </c>
      <c r="W73" s="112">
        <f>IF(RES_hhdet_in_tes!W73=0,"",RES_hhdet_in_tes!W73/RES_hhdet_in_fec!W73)</f>
        <v>0.78619489395641884</v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0.7155220827227099</v>
      </c>
      <c r="D74" s="113">
        <f>IF(RES_hhdet_in_tes!D74=0,"",RES_hhdet_in_tes!D74/RES_hhdet_in_fec!D74)</f>
        <v>0.71779940841345791</v>
      </c>
      <c r="E74" s="113">
        <f>IF(RES_hhdet_in_tes!E74=0,"",RES_hhdet_in_tes!E74/RES_hhdet_in_fec!E74)</f>
        <v>0.7190391349500036</v>
      </c>
      <c r="F74" s="113">
        <f>IF(RES_hhdet_in_tes!F74=0,"",RES_hhdet_in_tes!F74/RES_hhdet_in_fec!F74)</f>
        <v>0.72015370669643108</v>
      </c>
      <c r="G74" s="113">
        <f>IF(RES_hhdet_in_tes!G74=0,"",RES_hhdet_in_tes!G74/RES_hhdet_in_fec!G74)</f>
        <v>0.72201541405744918</v>
      </c>
      <c r="H74" s="113">
        <f>IF(RES_hhdet_in_tes!H74=0,"",RES_hhdet_in_tes!H74/RES_hhdet_in_fec!H74)</f>
        <v>0.72194783405231189</v>
      </c>
      <c r="I74" s="113">
        <f>IF(RES_hhdet_in_tes!I74=0,"",RES_hhdet_in_tes!I74/RES_hhdet_in_fec!I74)</f>
        <v>0.72413077415251592</v>
      </c>
      <c r="J74" s="113">
        <f>IF(RES_hhdet_in_tes!J74=0,"",RES_hhdet_in_tes!J74/RES_hhdet_in_fec!J74)</f>
        <v>0.72741397407076647</v>
      </c>
      <c r="K74" s="113">
        <f>IF(RES_hhdet_in_tes!K74=0,"",RES_hhdet_in_tes!K74/RES_hhdet_in_fec!K74)</f>
        <v>0.7296386666342618</v>
      </c>
      <c r="L74" s="113">
        <f>IF(RES_hhdet_in_tes!L74=0,"",RES_hhdet_in_tes!L74/RES_hhdet_in_fec!L74)</f>
        <v>0.73141142643514201</v>
      </c>
      <c r="M74" s="113">
        <f>IF(RES_hhdet_in_tes!M74=0,"",RES_hhdet_in_tes!M74/RES_hhdet_in_fec!M74)</f>
        <v>0.73472887572556655</v>
      </c>
      <c r="N74" s="113">
        <f>IF(RES_hhdet_in_tes!N74=0,"",RES_hhdet_in_tes!N74/RES_hhdet_in_fec!N74)</f>
        <v>0.74199277765195004</v>
      </c>
      <c r="O74" s="113">
        <f>IF(RES_hhdet_in_tes!O74=0,"",RES_hhdet_in_tes!O74/RES_hhdet_in_fec!O74)</f>
        <v>0.75228428452142782</v>
      </c>
      <c r="P74" s="113">
        <f>IF(RES_hhdet_in_tes!P74=0,"",RES_hhdet_in_tes!P74/RES_hhdet_in_fec!P74)</f>
        <v>0.76548773513153001</v>
      </c>
      <c r="Q74" s="113">
        <f>IF(RES_hhdet_in_tes!Q74=0,"",RES_hhdet_in_tes!Q74/RES_hhdet_in_fec!Q74)</f>
        <v>0.77876231170950683</v>
      </c>
      <c r="R74" s="113">
        <f>IF(RES_hhdet_in_tes!R74=0,"",RES_hhdet_in_tes!R74/RES_hhdet_in_fec!R74)</f>
        <v>0.7885796574826065</v>
      </c>
      <c r="S74" s="113">
        <f>IF(RES_hhdet_in_tes!S74=0,"",RES_hhdet_in_tes!S74/RES_hhdet_in_fec!S74)</f>
        <v>0.7977285895278019</v>
      </c>
      <c r="T74" s="113">
        <f>IF(RES_hhdet_in_tes!T74=0,"",RES_hhdet_in_tes!T74/RES_hhdet_in_fec!T74)</f>
        <v>0.80693820649102022</v>
      </c>
      <c r="U74" s="113">
        <f>IF(RES_hhdet_in_tes!U74=0,"",RES_hhdet_in_tes!U74/RES_hhdet_in_fec!U74)</f>
        <v>0.81540026189482384</v>
      </c>
      <c r="V74" s="113">
        <f>IF(RES_hhdet_in_tes!V74=0,"",RES_hhdet_in_tes!V74/RES_hhdet_in_fec!V74)</f>
        <v>0.82083245492750889</v>
      </c>
      <c r="W74" s="113">
        <f>IF(RES_hhdet_in_tes!W74=0,"",RES_hhdet_in_tes!W74/RES_hhdet_in_fec!W74)</f>
        <v>0.82597676032194034</v>
      </c>
      <c r="DA74" s="132" t="s">
        <v>3655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0.6627399503303768</v>
      </c>
      <c r="D75" s="111">
        <f>IF(RES_hhdet_in_tes!D75=0,"",RES_hhdet_in_tes!D75/RES_hhdet_in_fec!D75)</f>
        <v>0.6641064396320554</v>
      </c>
      <c r="E75" s="111">
        <f>IF(RES_hhdet_in_tes!E75=0,"",RES_hhdet_in_tes!E75/RES_hhdet_in_fec!E75)</f>
        <v>0.66557803128624971</v>
      </c>
      <c r="F75" s="111">
        <f>IF(RES_hhdet_in_tes!F75=0,"",RES_hhdet_in_tes!F75/RES_hhdet_in_fec!F75)</f>
        <v>0.6670637589224685</v>
      </c>
      <c r="G75" s="111">
        <f>IF(RES_hhdet_in_tes!G75=0,"",RES_hhdet_in_tes!G75/RES_hhdet_in_fec!G75)</f>
        <v>0.66864712211338784</v>
      </c>
      <c r="H75" s="111">
        <f>IF(RES_hhdet_in_tes!H75=0,"",RES_hhdet_in_tes!H75/RES_hhdet_in_fec!H75)</f>
        <v>0.67031876167956095</v>
      </c>
      <c r="I75" s="111">
        <f>IF(RES_hhdet_in_tes!I75=0,"",RES_hhdet_in_tes!I75/RES_hhdet_in_fec!I75)</f>
        <v>0.67210042457994978</v>
      </c>
      <c r="J75" s="111">
        <f>IF(RES_hhdet_in_tes!J75=0,"",RES_hhdet_in_tes!J75/RES_hhdet_in_fec!J75)</f>
        <v>0.67407916042045057</v>
      </c>
      <c r="K75" s="111">
        <f>IF(RES_hhdet_in_tes!K75=0,"",RES_hhdet_in_tes!K75/RES_hhdet_in_fec!K75)</f>
        <v>0.67633211258769022</v>
      </c>
      <c r="L75" s="111">
        <f>IF(RES_hhdet_in_tes!L75=0,"",RES_hhdet_in_tes!L75/RES_hhdet_in_fec!L75)</f>
        <v>0.67888628028356601</v>
      </c>
      <c r="M75" s="111">
        <f>IF(RES_hhdet_in_tes!M75=0,"",RES_hhdet_in_tes!M75/RES_hhdet_in_fec!M75)</f>
        <v>0.68351147643201682</v>
      </c>
      <c r="N75" s="111">
        <f>IF(RES_hhdet_in_tes!N75=0,"",RES_hhdet_in_tes!N75/RES_hhdet_in_fec!N75)</f>
        <v>0.69098533024177344</v>
      </c>
      <c r="O75" s="111">
        <f>IF(RES_hhdet_in_tes!O75=0,"",RES_hhdet_in_tes!O75/RES_hhdet_in_fec!O75)</f>
        <v>0.70230506045552299</v>
      </c>
      <c r="P75" s="111">
        <f>IF(RES_hhdet_in_tes!P75=0,"",RES_hhdet_in_tes!P75/RES_hhdet_in_fec!P75)</f>
        <v>0.71703057634598921</v>
      </c>
      <c r="Q75" s="111">
        <f>IF(RES_hhdet_in_tes!Q75=0,"",RES_hhdet_in_tes!Q75/RES_hhdet_in_fec!Q75)</f>
        <v>0.73147984894633833</v>
      </c>
      <c r="R75" s="111">
        <f>IF(RES_hhdet_in_tes!R75=0,"",RES_hhdet_in_tes!R75/RES_hhdet_in_fec!R75)</f>
        <v>0.74183789202990802</v>
      </c>
      <c r="S75" s="111">
        <f>IF(RES_hhdet_in_tes!S75=0,"",RES_hhdet_in_tes!S75/RES_hhdet_in_fec!S75)</f>
        <v>0.75209382053870677</v>
      </c>
      <c r="T75" s="111">
        <f>IF(RES_hhdet_in_tes!T75=0,"",RES_hhdet_in_tes!T75/RES_hhdet_in_fec!T75)</f>
        <v>0.76203258670302487</v>
      </c>
      <c r="U75" s="111">
        <f>IF(RES_hhdet_in_tes!U75=0,"",RES_hhdet_in_tes!U75/RES_hhdet_in_fec!U75)</f>
        <v>0.77136878225315952</v>
      </c>
      <c r="V75" s="111">
        <f>IF(RES_hhdet_in_tes!V75=0,"",RES_hhdet_in_tes!V75/RES_hhdet_in_fec!V75)</f>
        <v>0.77966453375882439</v>
      </c>
      <c r="W75" s="111">
        <f>IF(RES_hhdet_in_tes!W75=0,"",RES_hhdet_in_tes!W75/RES_hhdet_in_fec!W75)</f>
        <v>0.78619489395641884</v>
      </c>
      <c r="DA75" s="63" t="s">
        <v>3656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>
        <f>IF(RES_hhdet_in_tes!H76=0,"",RES_hhdet_in_tes!H76/RES_hhdet_in_fec!H76)</f>
        <v>1</v>
      </c>
      <c r="I76" s="111">
        <f>IF(RES_hhdet_in_tes!I76=0,"",RES_hhdet_in_tes!I76/RES_hhdet_in_fec!I76)</f>
        <v>1</v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0.65764907141002826</v>
      </c>
      <c r="D77" s="124">
        <f>IF(RES_hhdet_in_tes!D77=0,"",RES_hhdet_in_tes!D77/RES_hhdet_in_fec!D77)</f>
        <v>0.6526193219595875</v>
      </c>
      <c r="E77" s="124">
        <f>IF(RES_hhdet_in_tes!E77=0,"",RES_hhdet_in_tes!E77/RES_hhdet_in_fec!E77)</f>
        <v>0.65138640061381592</v>
      </c>
      <c r="F77" s="124">
        <f>IF(RES_hhdet_in_tes!F77=0,"",RES_hhdet_in_tes!F77/RES_hhdet_in_fec!F77)</f>
        <v>0.65381607578784273</v>
      </c>
      <c r="G77" s="124">
        <f>IF(RES_hhdet_in_tes!G77=0,"",RES_hhdet_in_tes!G77/RES_hhdet_in_fec!G77)</f>
        <v>0.66042070798026054</v>
      </c>
      <c r="H77" s="124">
        <f>IF(RES_hhdet_in_tes!H77=0,"",RES_hhdet_in_tes!H77/RES_hhdet_in_fec!H77)</f>
        <v>0.65929622625897233</v>
      </c>
      <c r="I77" s="124">
        <f>IF(RES_hhdet_in_tes!I77=0,"",RES_hhdet_in_tes!I77/RES_hhdet_in_fec!I77)</f>
        <v>0.65527217575342567</v>
      </c>
      <c r="J77" s="124">
        <f>IF(RES_hhdet_in_tes!J77=0,"",RES_hhdet_in_tes!J77/RES_hhdet_in_fec!J77)</f>
        <v>0.64281558204057621</v>
      </c>
      <c r="K77" s="124">
        <f>IF(RES_hhdet_in_tes!K77=0,"",RES_hhdet_in_tes!K77/RES_hhdet_in_fec!K77)</f>
        <v>0.63438449816673137</v>
      </c>
      <c r="L77" s="124">
        <f>IF(RES_hhdet_in_tes!L77=0,"",RES_hhdet_in_tes!L77/RES_hhdet_in_fec!L77)</f>
        <v>0.66058799307018301</v>
      </c>
      <c r="M77" s="124">
        <f>IF(RES_hhdet_in_tes!M77=0,"",RES_hhdet_in_tes!M77/RES_hhdet_in_fec!M77)</f>
        <v>0.65303604210952448</v>
      </c>
      <c r="N77" s="124">
        <f>IF(RES_hhdet_in_tes!N77=0,"",RES_hhdet_in_tes!N77/RES_hhdet_in_fec!N77)</f>
        <v>0.67984307217749684</v>
      </c>
      <c r="O77" s="124">
        <f>IF(RES_hhdet_in_tes!O77=0,"",RES_hhdet_in_tes!O77/RES_hhdet_in_fec!O77)</f>
        <v>0.66838053002882636</v>
      </c>
      <c r="P77" s="124">
        <f>IF(RES_hhdet_in_tes!P77=0,"",RES_hhdet_in_tes!P77/RES_hhdet_in_fec!P77)</f>
        <v>0.6801572290930914</v>
      </c>
      <c r="Q77" s="124">
        <f>IF(RES_hhdet_in_tes!Q77=0,"",RES_hhdet_in_tes!Q77/RES_hhdet_in_fec!Q77)</f>
        <v>0.65460669230518742</v>
      </c>
      <c r="R77" s="124">
        <f>IF(RES_hhdet_in_tes!R77=0,"",RES_hhdet_in_tes!R77/RES_hhdet_in_fec!R77)</f>
        <v>0.65813680990894363</v>
      </c>
      <c r="S77" s="124">
        <f>IF(RES_hhdet_in_tes!S77=0,"",RES_hhdet_in_tes!S77/RES_hhdet_in_fec!S77)</f>
        <v>0.6711817309126682</v>
      </c>
      <c r="T77" s="124">
        <f>IF(RES_hhdet_in_tes!T77=0,"",RES_hhdet_in_tes!T77/RES_hhdet_in_fec!T77)</f>
        <v>0.6931565137150979</v>
      </c>
      <c r="U77" s="124">
        <f>IF(RES_hhdet_in_tes!U77=0,"",RES_hhdet_in_tes!U77/RES_hhdet_in_fec!U77)</f>
        <v>0.70441659655743638</v>
      </c>
      <c r="V77" s="124">
        <f>IF(RES_hhdet_in_tes!V77=0,"",RES_hhdet_in_tes!V77/RES_hhdet_in_fec!V77)</f>
        <v>0.7161887413498903</v>
      </c>
      <c r="W77" s="124">
        <f>IF(RES_hhdet_in_tes!W77=0,"",RES_hhdet_in_tes!W77/RES_hhdet_in_fec!W77)</f>
        <v>0.73206849577358624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0.58721119057794358</v>
      </c>
      <c r="D78" s="111">
        <f>IF(RES_hhdet_in_tes!D78=0,"",RES_hhdet_in_tes!D78/RES_hhdet_in_fec!D78)</f>
        <v>0.58834545632876545</v>
      </c>
      <c r="E78" s="111">
        <f>IF(RES_hhdet_in_tes!E78=0,"",RES_hhdet_in_tes!E78/RES_hhdet_in_fec!E78)</f>
        <v>0.58946372547577208</v>
      </c>
      <c r="F78" s="111">
        <f>IF(RES_hhdet_in_tes!F78=0,"",RES_hhdet_in_tes!F78/RES_hhdet_in_fec!F78)</f>
        <v>0.59057981326771303</v>
      </c>
      <c r="G78" s="111">
        <f>IF(RES_hhdet_in_tes!G78=0,"",RES_hhdet_in_tes!G78/RES_hhdet_in_fec!G78)</f>
        <v>0.59168116912844493</v>
      </c>
      <c r="H78" s="111">
        <f>IF(RES_hhdet_in_tes!H78=0,"",RES_hhdet_in_tes!H78/RES_hhdet_in_fec!H78)</f>
        <v>0.59276932908871094</v>
      </c>
      <c r="I78" s="111">
        <f>IF(RES_hhdet_in_tes!I78=0,"",RES_hhdet_in_tes!I78/RES_hhdet_in_fec!I78)</f>
        <v>0.59384120068618174</v>
      </c>
      <c r="J78" s="111">
        <f>IF(RES_hhdet_in_tes!J78=0,"",RES_hhdet_in_tes!J78/RES_hhdet_in_fec!J78)</f>
        <v>0.59488411519423978</v>
      </c>
      <c r="K78" s="111">
        <f>IF(RES_hhdet_in_tes!K78=0,"",RES_hhdet_in_tes!K78/RES_hhdet_in_fec!K78)</f>
        <v>0.59588730086298736</v>
      </c>
      <c r="L78" s="111">
        <f>IF(RES_hhdet_in_tes!L78=0,"",RES_hhdet_in_tes!L78/RES_hhdet_in_fec!L78)</f>
        <v>0.59684787580770737</v>
      </c>
      <c r="M78" s="111">
        <f>IF(RES_hhdet_in_tes!M78=0,"",RES_hhdet_in_tes!M78/RES_hhdet_in_fec!M78)</f>
        <v>0.59736479230554018</v>
      </c>
      <c r="N78" s="111">
        <f>IF(RES_hhdet_in_tes!N78=0,"",RES_hhdet_in_tes!N78/RES_hhdet_in_fec!N78)</f>
        <v>0.59736479230554018</v>
      </c>
      <c r="O78" s="111">
        <f>IF(RES_hhdet_in_tes!O78=0,"",RES_hhdet_in_tes!O78/RES_hhdet_in_fec!O78)</f>
        <v>0.59736479230554018</v>
      </c>
      <c r="P78" s="111">
        <f>IF(RES_hhdet_in_tes!P78=0,"",RES_hhdet_in_tes!P78/RES_hhdet_in_fec!P78)</f>
        <v>0.59736479230554018</v>
      </c>
      <c r="Q78" s="111">
        <f>IF(RES_hhdet_in_tes!Q78=0,"",RES_hhdet_in_tes!Q78/RES_hhdet_in_fec!Q78)</f>
        <v>0.59736479230554018</v>
      </c>
      <c r="R78" s="111">
        <f>IF(RES_hhdet_in_tes!R78=0,"",RES_hhdet_in_tes!R78/RES_hhdet_in_fec!R78)</f>
        <v>0.60063051487712982</v>
      </c>
      <c r="S78" s="111">
        <f>IF(RES_hhdet_in_tes!S78=0,"",RES_hhdet_in_tes!S78/RES_hhdet_in_fec!S78)</f>
        <v>0.60597071121043711</v>
      </c>
      <c r="T78" s="111">
        <f>IF(RES_hhdet_in_tes!T78=0,"",RES_hhdet_in_tes!T78/RES_hhdet_in_fec!T78)</f>
        <v>0.61220094026595762</v>
      </c>
      <c r="U78" s="111">
        <f>IF(RES_hhdet_in_tes!U78=0,"",RES_hhdet_in_tes!U78/RES_hhdet_in_fec!U78)</f>
        <v>0.61865367750203371</v>
      </c>
      <c r="V78" s="111">
        <f>IF(RES_hhdet_in_tes!V78=0,"",RES_hhdet_in_tes!V78/RES_hhdet_in_fec!V78)</f>
        <v>0.62466139837700096</v>
      </c>
      <c r="W78" s="111">
        <f>IF(RES_hhdet_in_tes!W78=0,"",RES_hhdet_in_tes!W78/RES_hhdet_in_fec!W78)</f>
        <v>0.63022410289085684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0.75283938106822679</v>
      </c>
      <c r="D79" s="45">
        <f>IF(RES_hhdet_in_tes!D79=0,"",RES_hhdet_in_tes!D79/RES_hhdet_in_fec!D79)</f>
        <v>0.75442179007542176</v>
      </c>
      <c r="E79" s="45">
        <f>IF(RES_hhdet_in_tes!E79=0,"",RES_hhdet_in_tes!E79/RES_hhdet_in_fec!E79)</f>
        <v>0.75606271273223302</v>
      </c>
      <c r="F79" s="45">
        <f>IF(RES_hhdet_in_tes!F79=0,"",RES_hhdet_in_tes!F79/RES_hhdet_in_fec!F79)</f>
        <v>0.757711614523083</v>
      </c>
      <c r="G79" s="45">
        <f>IF(RES_hhdet_in_tes!G79=0,"",RES_hhdet_in_tes!G79/RES_hhdet_in_fec!G79)</f>
        <v>0.75941440394351267</v>
      </c>
      <c r="H79" s="45">
        <f>IF(RES_hhdet_in_tes!H79=0,"",RES_hhdet_in_tes!H79/RES_hhdet_in_fec!H79)</f>
        <v>0.76116546237811589</v>
      </c>
      <c r="I79" s="45">
        <f>IF(RES_hhdet_in_tes!I79=0,"",RES_hhdet_in_tes!I79/RES_hhdet_in_fec!I79)</f>
        <v>0.76297610168153562</v>
      </c>
      <c r="J79" s="45">
        <f>IF(RES_hhdet_in_tes!J79=0,"",RES_hhdet_in_tes!J79/RES_hhdet_in_fec!J79)</f>
        <v>0.76489266252951804</v>
      </c>
      <c r="K79" s="45">
        <f>IF(RES_hhdet_in_tes!K79=0,"",RES_hhdet_in_tes!K79/RES_hhdet_in_fec!K79)</f>
        <v>0.76695454668549434</v>
      </c>
      <c r="L79" s="45">
        <f>IF(RES_hhdet_in_tes!L79=0,"",RES_hhdet_in_tes!L79/RES_hhdet_in_fec!L79)</f>
        <v>0.76917229573657298</v>
      </c>
      <c r="M79" s="45">
        <f>IF(RES_hhdet_in_tes!M79=0,"",RES_hhdet_in_tes!M79/RES_hhdet_in_fec!M79)</f>
        <v>0.77218961488733073</v>
      </c>
      <c r="N79" s="45">
        <f>IF(RES_hhdet_in_tes!N79=0,"",RES_hhdet_in_tes!N79/RES_hhdet_in_fec!N79)</f>
        <v>0.77618902912719256</v>
      </c>
      <c r="O79" s="45">
        <f>IF(RES_hhdet_in_tes!O79=0,"",RES_hhdet_in_tes!O79/RES_hhdet_in_fec!O79)</f>
        <v>0.78161434416668474</v>
      </c>
      <c r="P79" s="45">
        <f>IF(RES_hhdet_in_tes!P79=0,"",RES_hhdet_in_tes!P79/RES_hhdet_in_fec!P79)</f>
        <v>0.78869865077057033</v>
      </c>
      <c r="Q79" s="45">
        <f>IF(RES_hhdet_in_tes!Q79=0,"",RES_hhdet_in_tes!Q79/RES_hhdet_in_fec!Q79)</f>
        <v>0.79782937812018173</v>
      </c>
      <c r="R79" s="45">
        <f>IF(RES_hhdet_in_tes!R79=0,"",RES_hhdet_in_tes!R79/RES_hhdet_in_fec!R79)</f>
        <v>0.81025032476857384</v>
      </c>
      <c r="S79" s="45">
        <f>IF(RES_hhdet_in_tes!S79=0,"",RES_hhdet_in_tes!S79/RES_hhdet_in_fec!S79)</f>
        <v>0.82575282793773863</v>
      </c>
      <c r="T79" s="45">
        <f>IF(RES_hhdet_in_tes!T79=0,"",RES_hhdet_in_tes!T79/RES_hhdet_in_fec!T79)</f>
        <v>0.84242053308470144</v>
      </c>
      <c r="U79" s="45">
        <f>IF(RES_hhdet_in_tes!U79=0,"",RES_hhdet_in_tes!U79/RES_hhdet_in_fec!U79)</f>
        <v>0.85833708566653455</v>
      </c>
      <c r="V79" s="45">
        <f>IF(RES_hhdet_in_tes!V79=0,"",RES_hhdet_in_tes!V79/RES_hhdet_in_fec!V79)</f>
        <v>0.87158613114028938</v>
      </c>
      <c r="W79" s="45">
        <f>IF(RES_hhdet_in_tes!W79=0,"",RES_hhdet_in_tes!W79/RES_hhdet_in_fec!W79)</f>
        <v>0.88149451596075723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0.58220944042422496</v>
      </c>
      <c r="D81" s="119">
        <f>IF(RES_hhdet_in_tes!D81=0,"",RES_hhdet_in_tes!D81/RES_hhdet_in_fec!D81)</f>
        <v>0.59291242361437313</v>
      </c>
      <c r="E81" s="119">
        <f>IF(RES_hhdet_in_tes!E81=0,"",RES_hhdet_in_tes!E81/RES_hhdet_in_fec!E81)</f>
        <v>0.6034663336122037</v>
      </c>
      <c r="F81" s="119">
        <f>IF(RES_hhdet_in_tes!F81=0,"",RES_hhdet_in_tes!F81/RES_hhdet_in_fec!F81)</f>
        <v>0.61408075151602448</v>
      </c>
      <c r="G81" s="119">
        <f>IF(RES_hhdet_in_tes!G81=0,"",RES_hhdet_in_tes!G81/RES_hhdet_in_fec!G81)</f>
        <v>0.624853838508729</v>
      </c>
      <c r="H81" s="119">
        <f>IF(RES_hhdet_in_tes!H81=0,"",RES_hhdet_in_tes!H81/RES_hhdet_in_fec!H81)</f>
        <v>0.63646276448362871</v>
      </c>
      <c r="I81" s="119">
        <f>IF(RES_hhdet_in_tes!I81=0,"",RES_hhdet_in_tes!I81/RES_hhdet_in_fec!I81)</f>
        <v>0.64857259176751103</v>
      </c>
      <c r="J81" s="119">
        <f>IF(RES_hhdet_in_tes!J81=0,"",RES_hhdet_in_tes!J81/RES_hhdet_in_fec!J81)</f>
        <v>0.66169943007466725</v>
      </c>
      <c r="K81" s="119">
        <f>IF(RES_hhdet_in_tes!K81=0,"",RES_hhdet_in_tes!K81/RES_hhdet_in_fec!K81)</f>
        <v>0.67336036499261553</v>
      </c>
      <c r="L81" s="119">
        <f>IF(RES_hhdet_in_tes!L81=0,"",RES_hhdet_in_tes!L81/RES_hhdet_in_fec!L81)</f>
        <v>0.68497248818868806</v>
      </c>
      <c r="M81" s="119">
        <f>IF(RES_hhdet_in_tes!M81=0,"",RES_hhdet_in_tes!M81/RES_hhdet_in_fec!M81)</f>
        <v>0.69793742543505566</v>
      </c>
      <c r="N81" s="119">
        <f>IF(RES_hhdet_in_tes!N81=0,"",RES_hhdet_in_tes!N81/RES_hhdet_in_fec!N81)</f>
        <v>0.70594758137076463</v>
      </c>
      <c r="O81" s="119">
        <f>IF(RES_hhdet_in_tes!O81=0,"",RES_hhdet_in_tes!O81/RES_hhdet_in_fec!O81)</f>
        <v>0.71488939132544971</v>
      </c>
      <c r="P81" s="119">
        <f>IF(RES_hhdet_in_tes!P81=0,"",RES_hhdet_in_tes!P81/RES_hhdet_in_fec!P81)</f>
        <v>0.72453179920743349</v>
      </c>
      <c r="Q81" s="119">
        <f>IF(RES_hhdet_in_tes!Q81=0,"",RES_hhdet_in_tes!Q81/RES_hhdet_in_fec!Q81)</f>
        <v>0.73314489273604155</v>
      </c>
      <c r="R81" s="119">
        <f>IF(RES_hhdet_in_tes!R81=0,"",RES_hhdet_in_tes!R81/RES_hhdet_in_fec!R81)</f>
        <v>0.74473957758356979</v>
      </c>
      <c r="S81" s="119" t="str">
        <f>IF(RES_hhdet_in_tes!S81=0,"",RES_hhdet_in_tes!S81/RES_hhdet_in_fec!S81)</f>
        <v/>
      </c>
      <c r="T81" s="119" t="str">
        <f>IF(RES_hhdet_in_tes!T81=0,"",RES_hhdet_in_tes!T81/RES_hhdet_in_fec!T81)</f>
        <v/>
      </c>
      <c r="U81" s="119" t="str">
        <f>IF(RES_hhdet_in_tes!U81=0,"",RES_hhdet_in_tes!U81/RES_hhdet_in_fec!U81)</f>
        <v/>
      </c>
      <c r="V81" s="119" t="str">
        <f>IF(RES_hhdet_in_tes!V81=0,"",RES_hhdet_in_tes!V81/RES_hhdet_in_fec!V81)</f>
        <v/>
      </c>
      <c r="W81" s="119">
        <f>IF(RES_hhdet_in_tes!W81=0,"",RES_hhdet_in_tes!W81/RES_hhdet_in_fec!W81)</f>
        <v>0.80765900706768534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0.56855391567137015</v>
      </c>
      <c r="D82" s="124">
        <f>IF(RES_hhdet_in_tes!D82=0,"",RES_hhdet_in_tes!D82/RES_hhdet_in_fec!D82)</f>
        <v>0.57995246654428323</v>
      </c>
      <c r="E82" s="124">
        <f>IF(RES_hhdet_in_tes!E82=0,"",RES_hhdet_in_tes!E82/RES_hhdet_in_fec!E82)</f>
        <v>0.59144520147848545</v>
      </c>
      <c r="F82" s="124">
        <f>IF(RES_hhdet_in_tes!F82=0,"",RES_hhdet_in_tes!F82/RES_hhdet_in_fec!F82)</f>
        <v>0.60305413792057572</v>
      </c>
      <c r="G82" s="124">
        <f>IF(RES_hhdet_in_tes!G82=0,"",RES_hhdet_in_tes!G82/RES_hhdet_in_fec!G82)</f>
        <v>0.61474834658644606</v>
      </c>
      <c r="H82" s="124">
        <f>IF(RES_hhdet_in_tes!H82=0,"",RES_hhdet_in_tes!H82/RES_hhdet_in_fec!H82)</f>
        <v>0.62651654312511951</v>
      </c>
      <c r="I82" s="124">
        <f>IF(RES_hhdet_in_tes!I82=0,"",RES_hhdet_in_tes!I82/RES_hhdet_in_fec!I82)</f>
        <v>0.6383521158989599</v>
      </c>
      <c r="J82" s="124">
        <f>IF(RES_hhdet_in_tes!J82=0,"",RES_hhdet_in_tes!J82/RES_hhdet_in_fec!J82)</f>
        <v>0.65022570474372021</v>
      </c>
      <c r="K82" s="124">
        <f>IF(RES_hhdet_in_tes!K82=0,"",RES_hhdet_in_tes!K82/RES_hhdet_in_fec!K82)</f>
        <v>0.6620584929555644</v>
      </c>
      <c r="L82" s="124">
        <f>IF(RES_hhdet_in_tes!L82=0,"",RES_hhdet_in_tes!L82/RES_hhdet_in_fec!L82)</f>
        <v>0.67380502228298278</v>
      </c>
      <c r="M82" s="124">
        <f>IF(RES_hhdet_in_tes!M82=0,"",RES_hhdet_in_tes!M82/RES_hhdet_in_fec!M82)</f>
        <v>0.68460035546055187</v>
      </c>
      <c r="N82" s="124">
        <f>IF(RES_hhdet_in_tes!N82=0,"",RES_hhdet_in_tes!N82/RES_hhdet_in_fec!N82)</f>
        <v>0.69403621818924632</v>
      </c>
      <c r="O82" s="124">
        <f>IF(RES_hhdet_in_tes!O82=0,"",RES_hhdet_in_tes!O82/RES_hhdet_in_fec!O82)</f>
        <v>0.70180892373119652</v>
      </c>
      <c r="P82" s="124">
        <f>IF(RES_hhdet_in_tes!P82=0,"",RES_hhdet_in_tes!P82/RES_hhdet_in_fec!P82)</f>
        <v>0.70861574581146147</v>
      </c>
      <c r="Q82" s="124">
        <f>IF(RES_hhdet_in_tes!Q82=0,"",RES_hhdet_in_tes!Q82/RES_hhdet_in_fec!Q82)</f>
        <v>0.71675924936502777</v>
      </c>
      <c r="R82" s="124">
        <f>IF(RES_hhdet_in_tes!R82=0,"",RES_hhdet_in_tes!R82/RES_hhdet_in_fec!R82)</f>
        <v>0.72873793947030352</v>
      </c>
      <c r="S82" s="124" t="str">
        <f>IF(RES_hhdet_in_tes!S82=0,"",RES_hhdet_in_tes!S82/RES_hhdet_in_fec!S82)</f>
        <v/>
      </c>
      <c r="T82" s="124" t="str">
        <f>IF(RES_hhdet_in_tes!T82=0,"",RES_hhdet_in_tes!T82/RES_hhdet_in_fec!T82)</f>
        <v/>
      </c>
      <c r="U82" s="124" t="str">
        <f>IF(RES_hhdet_in_tes!U82=0,"",RES_hhdet_in_tes!U82/RES_hhdet_in_fec!U82)</f>
        <v/>
      </c>
      <c r="V82" s="124" t="str">
        <f>IF(RES_hhdet_in_tes!V82=0,"",RES_hhdet_in_tes!V82/RES_hhdet_in_fec!V82)</f>
        <v/>
      </c>
      <c r="W82" s="124">
        <f>IF(RES_hhdet_in_tes!W82=0,"",RES_hhdet_in_tes!W82/RES_hhdet_in_fec!W82)</f>
        <v>0.78691816951222282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0.56623548089444531</v>
      </c>
      <c r="D83" s="111">
        <f>IF(RES_hhdet_in_tes!D83=0,"",RES_hhdet_in_tes!D83/RES_hhdet_in_fec!D83)</f>
        <v>0.57769707569110473</v>
      </c>
      <c r="E83" s="111">
        <f>IF(RES_hhdet_in_tes!E83=0,"",RES_hhdet_in_tes!E83/RES_hhdet_in_fec!E83)</f>
        <v>0.58926762986636583</v>
      </c>
      <c r="F83" s="111">
        <f>IF(RES_hhdet_in_tes!F83=0,"",RES_hhdet_in_tes!F83/RES_hhdet_in_fec!F83)</f>
        <v>0.60093602065867713</v>
      </c>
      <c r="G83" s="111">
        <f>IF(RES_hhdet_in_tes!G83=0,"",RES_hhdet_in_tes!G83/RES_hhdet_in_fec!G83)</f>
        <v>0.61269119139990291</v>
      </c>
      <c r="H83" s="111">
        <f>IF(RES_hhdet_in_tes!H83=0,"",RES_hhdet_in_tes!H83/RES_hhdet_in_fec!H83)</f>
        <v>0.62451996892955985</v>
      </c>
      <c r="I83" s="111">
        <f>IF(RES_hhdet_in_tes!I83=0,"",RES_hhdet_in_tes!I83/RES_hhdet_in_fec!I83)</f>
        <v>0.63640503147597871</v>
      </c>
      <c r="J83" s="111">
        <f>IF(RES_hhdet_in_tes!J83=0,"",RES_hhdet_in_tes!J83/RES_hhdet_in_fec!J83)</f>
        <v>0.64830903063634682</v>
      </c>
      <c r="K83" s="111">
        <f>IF(RES_hhdet_in_tes!K83=0,"",RES_hhdet_in_tes!K83/RES_hhdet_in_fec!K83)</f>
        <v>0.66018256079315674</v>
      </c>
      <c r="L83" s="111">
        <f>IF(RES_hhdet_in_tes!L83=0,"",RES_hhdet_in_tes!L83/RES_hhdet_in_fec!L83)</f>
        <v>0.67198177154329408</v>
      </c>
      <c r="M83" s="111">
        <f>IF(RES_hhdet_in_tes!M83=0,"",RES_hhdet_in_tes!M83/RES_hhdet_in_fec!M83)</f>
        <v>0.68284837711074375</v>
      </c>
      <c r="N83" s="111">
        <f>IF(RES_hhdet_in_tes!N83=0,"",RES_hhdet_in_tes!N83/RES_hhdet_in_fec!N83)</f>
        <v>0.69232162999707958</v>
      </c>
      <c r="O83" s="111">
        <f>IF(RES_hhdet_in_tes!O83=0,"",RES_hhdet_in_tes!O83/RES_hhdet_in_fec!O83)</f>
        <v>0.70015227415175607</v>
      </c>
      <c r="P83" s="111">
        <f>IF(RES_hhdet_in_tes!P83=0,"",RES_hhdet_in_tes!P83/RES_hhdet_in_fec!P83)</f>
        <v>0.70701120054803734</v>
      </c>
      <c r="Q83" s="111">
        <f>IF(RES_hhdet_in_tes!Q83=0,"",RES_hhdet_in_tes!Q83/RES_hhdet_in_fec!Q83)</f>
        <v>0.71517690306343185</v>
      </c>
      <c r="R83" s="111">
        <f>IF(RES_hhdet_in_tes!R83=0,"",RES_hhdet_in_tes!R83/RES_hhdet_in_fec!R83)</f>
        <v>0.72721697357123083</v>
      </c>
      <c r="S83" s="111" t="str">
        <f>IF(RES_hhdet_in_tes!S83=0,"",RES_hhdet_in_tes!S83/RES_hhdet_in_fec!S83)</f>
        <v/>
      </c>
      <c r="T83" s="111" t="str">
        <f>IF(RES_hhdet_in_tes!T83=0,"",RES_hhdet_in_tes!T83/RES_hhdet_in_fec!T83)</f>
        <v/>
      </c>
      <c r="U83" s="111" t="str">
        <f>IF(RES_hhdet_in_tes!U83=0,"",RES_hhdet_in_tes!U83/RES_hhdet_in_fec!U83)</f>
        <v/>
      </c>
      <c r="V83" s="111" t="str">
        <f>IF(RES_hhdet_in_tes!V83=0,"",RES_hhdet_in_tes!V83/RES_hhdet_in_fec!V83)</f>
        <v/>
      </c>
      <c r="W83" s="111">
        <f>IF(RES_hhdet_in_tes!W83=0,"",RES_hhdet_in_tes!W83/RES_hhdet_in_fec!W83)</f>
        <v>0.78565200940472679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 t="str">
        <f>IF(RES_hhdet_in_tes!S84=0,"",RES_hhdet_in_tes!S84/RES_hhdet_in_fec!S84)</f>
        <v/>
      </c>
      <c r="T84" s="111" t="str">
        <f>IF(RES_hhdet_in_tes!T84=0,"",RES_hhdet_in_tes!T84/RES_hhdet_in_fec!T84)</f>
        <v/>
      </c>
      <c r="U84" s="111" t="str">
        <f>IF(RES_hhdet_in_tes!U84=0,"",RES_hhdet_in_tes!U84/RES_hhdet_in_fec!U84)</f>
        <v/>
      </c>
      <c r="V84" s="111" t="str">
        <f>IF(RES_hhdet_in_tes!V84=0,"",RES_hhdet_in_tes!V84/RES_hhdet_in_fec!V84)</f>
        <v/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 t="str">
        <f>IF(RES_hhdet_in_tes!C85=0,"",RES_hhdet_in_tes!C85/RES_hhdet_in_fec!C85)</f>
        <v/>
      </c>
      <c r="D85" s="124">
        <f>IF(RES_hhdet_in_tes!D85=0,"",RES_hhdet_in_tes!D85/RES_hhdet_in_fec!D85)</f>
        <v>3.1295681936307065</v>
      </c>
      <c r="E85" s="124">
        <f>IF(RES_hhdet_in_tes!E85=0,"",RES_hhdet_in_tes!E85/RES_hhdet_in_fec!E85)</f>
        <v>3.2487578083949269</v>
      </c>
      <c r="F85" s="124">
        <f>IF(RES_hhdet_in_tes!F85=0,"",RES_hhdet_in_tes!F85/RES_hhdet_in_fec!F85)</f>
        <v>3.3680754293819408</v>
      </c>
      <c r="G85" s="124">
        <f>IF(RES_hhdet_in_tes!G85=0,"",RES_hhdet_in_tes!G85/RES_hhdet_in_fec!G85)</f>
        <v>3.4885268630443194</v>
      </c>
      <c r="H85" s="124">
        <f>IF(RES_hhdet_in_tes!H85=0,"",RES_hhdet_in_tes!H85/RES_hhdet_in_fec!H85)</f>
        <v>3.6099824749763041</v>
      </c>
      <c r="I85" s="124">
        <f>IF(RES_hhdet_in_tes!I85=0,"",RES_hhdet_in_tes!I85/RES_hhdet_in_fec!I85)</f>
        <v>3.7326833018242889</v>
      </c>
      <c r="J85" s="124">
        <f>IF(RES_hhdet_in_tes!J85=0,"",RES_hhdet_in_tes!J85/RES_hhdet_in_fec!J85)</f>
        <v>3.8576319470065221</v>
      </c>
      <c r="K85" s="124">
        <f>IF(RES_hhdet_in_tes!K85=0,"",RES_hhdet_in_tes!K85/RES_hhdet_in_fec!K85)</f>
        <v>3.9856714208878969</v>
      </c>
      <c r="L85" s="124">
        <f>IF(RES_hhdet_in_tes!L85=0,"",RES_hhdet_in_tes!L85/RES_hhdet_in_fec!L85)</f>
        <v>4.11701015284478</v>
      </c>
      <c r="M85" s="124">
        <f>IF(RES_hhdet_in_tes!M85=0,"",RES_hhdet_in_tes!M85/RES_hhdet_in_fec!M85)</f>
        <v>4.2738818922740984</v>
      </c>
      <c r="N85" s="124">
        <f>IF(RES_hhdet_in_tes!N85=0,"",RES_hhdet_in_tes!N85/RES_hhdet_in_fec!N85)</f>
        <v>4.4635628569506771</v>
      </c>
      <c r="O85" s="124">
        <f>IF(RES_hhdet_in_tes!O85=0,"",RES_hhdet_in_tes!O85/RES_hhdet_in_fec!O85)</f>
        <v>4.6900756879452201</v>
      </c>
      <c r="P85" s="124">
        <f>IF(RES_hhdet_in_tes!P85=0,"",RES_hhdet_in_tes!P85/RES_hhdet_in_fec!P85)</f>
        <v>4.935723975637309</v>
      </c>
      <c r="Q85" s="124">
        <f>IF(RES_hhdet_in_tes!Q85=0,"",RES_hhdet_in_tes!Q85/RES_hhdet_in_fec!Q85)</f>
        <v>5.1468300820490462</v>
      </c>
      <c r="R85" s="124">
        <f>IF(RES_hhdet_in_tes!R85=0,"",RES_hhdet_in_tes!R85/RES_hhdet_in_fec!R85)</f>
        <v>5.2792692324550661</v>
      </c>
      <c r="S85" s="124" t="str">
        <f>IF(RES_hhdet_in_tes!S85=0,"",RES_hhdet_in_tes!S85/RES_hhdet_in_fec!S85)</f>
        <v/>
      </c>
      <c r="T85" s="124" t="str">
        <f>IF(RES_hhdet_in_tes!T85=0,"",RES_hhdet_in_tes!T85/RES_hhdet_in_fec!T85)</f>
        <v/>
      </c>
      <c r="U85" s="124" t="str">
        <f>IF(RES_hhdet_in_tes!U85=0,"",RES_hhdet_in_tes!U85/RES_hhdet_in_fec!U85)</f>
        <v/>
      </c>
      <c r="V85" s="124" t="str">
        <f>IF(RES_hhdet_in_tes!V85=0,"",RES_hhdet_in_tes!V85/RES_hhdet_in_fec!V85)</f>
        <v/>
      </c>
      <c r="W85" s="124">
        <f>IF(RES_hhdet_in_tes!W85=0,"",RES_hhdet_in_tes!W85/RES_hhdet_in_fec!W85)</f>
        <v>5.7147435346253452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 t="str">
        <f>IF(RES_hhdet_in_tes!C86=0,"",RES_hhdet_in_tes!C86/RES_hhdet_in_fec!C86)</f>
        <v/>
      </c>
      <c r="D86" s="111">
        <f>IF(RES_hhdet_in_tes!D86=0,"",RES_hhdet_in_tes!D86/RES_hhdet_in_fec!D86)</f>
        <v>3.1295681936307065</v>
      </c>
      <c r="E86" s="111">
        <f>IF(RES_hhdet_in_tes!E86=0,"",RES_hhdet_in_tes!E86/RES_hhdet_in_fec!E86)</f>
        <v>3.2487578083949269</v>
      </c>
      <c r="F86" s="111">
        <f>IF(RES_hhdet_in_tes!F86=0,"",RES_hhdet_in_tes!F86/RES_hhdet_in_fec!F86)</f>
        <v>3.3680754293819408</v>
      </c>
      <c r="G86" s="111">
        <f>IF(RES_hhdet_in_tes!G86=0,"",RES_hhdet_in_tes!G86/RES_hhdet_in_fec!G86)</f>
        <v>3.4885268630443194</v>
      </c>
      <c r="H86" s="111">
        <f>IF(RES_hhdet_in_tes!H86=0,"",RES_hhdet_in_tes!H86/RES_hhdet_in_fec!H86)</f>
        <v>3.6099824749763041</v>
      </c>
      <c r="I86" s="111">
        <f>IF(RES_hhdet_in_tes!I86=0,"",RES_hhdet_in_tes!I86/RES_hhdet_in_fec!I86)</f>
        <v>3.7326833018242889</v>
      </c>
      <c r="J86" s="111">
        <f>IF(RES_hhdet_in_tes!J86=0,"",RES_hhdet_in_tes!J86/RES_hhdet_in_fec!J86)</f>
        <v>3.8576319470065221</v>
      </c>
      <c r="K86" s="111">
        <f>IF(RES_hhdet_in_tes!K86=0,"",RES_hhdet_in_tes!K86/RES_hhdet_in_fec!K86)</f>
        <v>3.9856714208878969</v>
      </c>
      <c r="L86" s="111">
        <f>IF(RES_hhdet_in_tes!L86=0,"",RES_hhdet_in_tes!L86/RES_hhdet_in_fec!L86)</f>
        <v>4.11701015284478</v>
      </c>
      <c r="M86" s="111">
        <f>IF(RES_hhdet_in_tes!M86=0,"",RES_hhdet_in_tes!M86/RES_hhdet_in_fec!M86)</f>
        <v>4.2738818922740984</v>
      </c>
      <c r="N86" s="111">
        <f>IF(RES_hhdet_in_tes!N86=0,"",RES_hhdet_in_tes!N86/RES_hhdet_in_fec!N86)</f>
        <v>4.4635628569506771</v>
      </c>
      <c r="O86" s="111">
        <f>IF(RES_hhdet_in_tes!O86=0,"",RES_hhdet_in_tes!O86/RES_hhdet_in_fec!O86)</f>
        <v>4.6900756879452201</v>
      </c>
      <c r="P86" s="111">
        <f>IF(RES_hhdet_in_tes!P86=0,"",RES_hhdet_in_tes!P86/RES_hhdet_in_fec!P86)</f>
        <v>4.935723975637309</v>
      </c>
      <c r="Q86" s="111">
        <f>IF(RES_hhdet_in_tes!Q86=0,"",RES_hhdet_in_tes!Q86/RES_hhdet_in_fec!Q86)</f>
        <v>5.1468300820490462</v>
      </c>
      <c r="R86" s="111">
        <f>IF(RES_hhdet_in_tes!R86=0,"",RES_hhdet_in_tes!R86/RES_hhdet_in_fec!R86)</f>
        <v>5.2792692324550661</v>
      </c>
      <c r="S86" s="111" t="str">
        <f>IF(RES_hhdet_in_tes!S86=0,"",RES_hhdet_in_tes!S86/RES_hhdet_in_fec!S86)</f>
        <v/>
      </c>
      <c r="T86" s="111" t="str">
        <f>IF(RES_hhdet_in_tes!T86=0,"",RES_hhdet_in_tes!T86/RES_hhdet_in_fec!T86)</f>
        <v/>
      </c>
      <c r="U86" s="111" t="str">
        <f>IF(RES_hhdet_in_tes!U86=0,"",RES_hhdet_in_tes!U86/RES_hhdet_in_fec!U86)</f>
        <v/>
      </c>
      <c r="V86" s="111" t="str">
        <f>IF(RES_hhdet_in_tes!V86=0,"",RES_hhdet_in_tes!V86/RES_hhdet_in_fec!V86)</f>
        <v/>
      </c>
      <c r="W86" s="111">
        <f>IF(RES_hhdet_in_tes!W86=0,"",RES_hhdet_in_tes!W86/RES_hhdet_in_fec!W86)</f>
        <v>5.7147435346253452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0.63584526556482968</v>
      </c>
      <c r="D87" s="124">
        <f>IF(RES_hhdet_in_tes!D87=0,"",RES_hhdet_in_tes!D87/RES_hhdet_in_fec!D87)</f>
        <v>0.64459699334433251</v>
      </c>
      <c r="E87" s="124">
        <f>IF(RES_hhdet_in_tes!E87=0,"",RES_hhdet_in_tes!E87/RES_hhdet_in_fec!E87)</f>
        <v>0.65373985142840285</v>
      </c>
      <c r="F87" s="124">
        <f>IF(RES_hhdet_in_tes!F87=0,"",RES_hhdet_in_tes!F87/RES_hhdet_in_fec!F87)</f>
        <v>0.6580256653820723</v>
      </c>
      <c r="G87" s="124">
        <f>IF(RES_hhdet_in_tes!G87=0,"",RES_hhdet_in_tes!G87/RES_hhdet_in_fec!G87)</f>
        <v>0.66790703476608171</v>
      </c>
      <c r="H87" s="124">
        <f>IF(RES_hhdet_in_tes!H87=0,"",RES_hhdet_in_tes!H87/RES_hhdet_in_fec!H87)</f>
        <v>0.67858161640280701</v>
      </c>
      <c r="I87" s="124">
        <f>IF(RES_hhdet_in_tes!I87=0,"",RES_hhdet_in_tes!I87/RES_hhdet_in_fec!I87)</f>
        <v>0.69652134406957056</v>
      </c>
      <c r="J87" s="124">
        <f>IF(RES_hhdet_in_tes!J87=0,"",RES_hhdet_in_tes!J87/RES_hhdet_in_fec!J87)</f>
        <v>0.71551350075710207</v>
      </c>
      <c r="K87" s="124">
        <f>IF(RES_hhdet_in_tes!K87=0,"",RES_hhdet_in_tes!K87/RES_hhdet_in_fec!K87)</f>
        <v>0.72727930657841933</v>
      </c>
      <c r="L87" s="124">
        <f>IF(RES_hhdet_in_tes!L87=0,"",RES_hhdet_in_tes!L87/RES_hhdet_in_fec!L87)</f>
        <v>0.74010491832530212</v>
      </c>
      <c r="M87" s="124">
        <f>IF(RES_hhdet_in_tes!M87=0,"",RES_hhdet_in_tes!M87/RES_hhdet_in_fec!M87)</f>
        <v>0.74784822338103418</v>
      </c>
      <c r="N87" s="124">
        <f>IF(RES_hhdet_in_tes!N87=0,"",RES_hhdet_in_tes!N87/RES_hhdet_in_fec!N87)</f>
        <v>0.74887509717413636</v>
      </c>
      <c r="O87" s="124">
        <f>IF(RES_hhdet_in_tes!O87=0,"",RES_hhdet_in_tes!O87/RES_hhdet_in_fec!O87)</f>
        <v>0.76195492291570521</v>
      </c>
      <c r="P87" s="124">
        <f>IF(RES_hhdet_in_tes!P87=0,"",RES_hhdet_in_tes!P87/RES_hhdet_in_fec!P87)</f>
        <v>0.77274832125851678</v>
      </c>
      <c r="Q87" s="124">
        <f>IF(RES_hhdet_in_tes!Q87=0,"",RES_hhdet_in_tes!Q87/RES_hhdet_in_fec!Q87)</f>
        <v>0.79119249031749572</v>
      </c>
      <c r="R87" s="124">
        <f>IF(RES_hhdet_in_tes!R87=0,"",RES_hhdet_in_tes!R87/RES_hhdet_in_fec!R87)</f>
        <v>0.79837237877475642</v>
      </c>
      <c r="S87" s="124" t="str">
        <f>IF(RES_hhdet_in_tes!S87=0,"",RES_hhdet_in_tes!S87/RES_hhdet_in_fec!S87)</f>
        <v/>
      </c>
      <c r="T87" s="124" t="str">
        <f>IF(RES_hhdet_in_tes!T87=0,"",RES_hhdet_in_tes!T87/RES_hhdet_in_fec!T87)</f>
        <v/>
      </c>
      <c r="U87" s="124" t="str">
        <f>IF(RES_hhdet_in_tes!U87=0,"",RES_hhdet_in_tes!U87/RES_hhdet_in_fec!U87)</f>
        <v/>
      </c>
      <c r="V87" s="124" t="str">
        <f>IF(RES_hhdet_in_tes!V87=0,"",RES_hhdet_in_tes!V87/RES_hhdet_in_fec!V87)</f>
        <v/>
      </c>
      <c r="W87" s="124">
        <f>IF(RES_hhdet_in_tes!W87=0,"",RES_hhdet_in_tes!W87/RES_hhdet_in_fec!W87)</f>
        <v>0.84557607710909588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0.60869159224020575</v>
      </c>
      <c r="D88" s="111">
        <f>IF(RES_hhdet_in_tes!D88=0,"",RES_hhdet_in_tes!D88/RES_hhdet_in_fec!D88)</f>
        <v>0.6234061923946308</v>
      </c>
      <c r="E88" s="111">
        <f>IF(RES_hhdet_in_tes!E88=0,"",RES_hhdet_in_tes!E88/RES_hhdet_in_fec!E88)</f>
        <v>0.6382606765457981</v>
      </c>
      <c r="F88" s="111">
        <f>IF(RES_hhdet_in_tes!F88=0,"",RES_hhdet_in_tes!F88/RES_hhdet_in_fec!F88)</f>
        <v>0.65324076509372664</v>
      </c>
      <c r="G88" s="111">
        <f>IF(RES_hhdet_in_tes!G88=0,"",RES_hhdet_in_tes!G88/RES_hhdet_in_fec!G88)</f>
        <v>0.6683322632903429</v>
      </c>
      <c r="H88" s="111">
        <f>IF(RES_hhdet_in_tes!H88=0,"",RES_hhdet_in_tes!H88/RES_hhdet_in_fec!H88)</f>
        <v>0.68351825919688813</v>
      </c>
      <c r="I88" s="111">
        <f>IF(RES_hhdet_in_tes!I88=0,"",RES_hhdet_in_tes!I88/RES_hhdet_in_fec!I88)</f>
        <v>0.69877651481344993</v>
      </c>
      <c r="J88" s="111">
        <f>IF(RES_hhdet_in_tes!J88=0,"",RES_hhdet_in_tes!J88/RES_hhdet_in_fec!J88)</f>
        <v>0.71405908159329112</v>
      </c>
      <c r="K88" s="111">
        <f>IF(RES_hhdet_in_tes!K88=0,"",RES_hhdet_in_tes!K88/RES_hhdet_in_fec!K88)</f>
        <v>0.72930253172205384</v>
      </c>
      <c r="L88" s="111">
        <f>IF(RES_hhdet_in_tes!L88=0,"",RES_hhdet_in_tes!L88/RES_hhdet_in_fec!L88)</f>
        <v>0.744450569268859</v>
      </c>
      <c r="M88" s="111">
        <f>IF(RES_hhdet_in_tes!M88=0,"",RES_hhdet_in_tes!M88/RES_hhdet_in_fec!M88)</f>
        <v>0.7584013116217011</v>
      </c>
      <c r="N88" s="111">
        <f>IF(RES_hhdet_in_tes!N88=0,"",RES_hhdet_in_tes!N88/RES_hhdet_in_fec!N88)</f>
        <v>0.77056324291112444</v>
      </c>
      <c r="O88" s="111">
        <f>IF(RES_hhdet_in_tes!O88=0,"",RES_hhdet_in_tes!O88/RES_hhdet_in_fec!O88)</f>
        <v>0.78061636376662991</v>
      </c>
      <c r="P88" s="111">
        <f>IF(RES_hhdet_in_tes!P88=0,"",RES_hhdet_in_tes!P88/RES_hhdet_in_fec!P88)</f>
        <v>0.78942197600475639</v>
      </c>
      <c r="Q88" s="111">
        <f>IF(RES_hhdet_in_tes!Q88=0,"",RES_hhdet_in_tes!Q88/RES_hhdet_in_fec!Q88)</f>
        <v>0.79990525076936703</v>
      </c>
      <c r="R88" s="111">
        <f>IF(RES_hhdet_in_tes!R88=0,"",RES_hhdet_in_tes!R88/RES_hhdet_in_fec!R88)</f>
        <v>0.81536250837587243</v>
      </c>
      <c r="S88" s="111" t="str">
        <f>IF(RES_hhdet_in_tes!S88=0,"",RES_hhdet_in_tes!S88/RES_hhdet_in_fec!S88)</f>
        <v/>
      </c>
      <c r="T88" s="111" t="str">
        <f>IF(RES_hhdet_in_tes!T88=0,"",RES_hhdet_in_tes!T88/RES_hhdet_in_fec!T88)</f>
        <v/>
      </c>
      <c r="U88" s="111" t="str">
        <f>IF(RES_hhdet_in_tes!U88=0,"",RES_hhdet_in_tes!U88/RES_hhdet_in_fec!U88)</f>
        <v/>
      </c>
      <c r="V88" s="111" t="str">
        <f>IF(RES_hhdet_in_tes!V88=0,"",RES_hhdet_in_tes!V88/RES_hhdet_in_fec!V88)</f>
        <v/>
      </c>
      <c r="W88" s="111">
        <f>IF(RES_hhdet_in_tes!W88=0,"",RES_hhdet_in_tes!W88/RES_hhdet_in_fec!W88)</f>
        <v>0.89038245128556204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>
        <f>IF(RES_hhdet_in_tes!H89=0,"",RES_hhdet_in_tes!H89/RES_hhdet_in_fec!H89)</f>
        <v>0.73394628659860839</v>
      </c>
      <c r="I89" s="111">
        <f>IF(RES_hhdet_in_tes!I89=0,"",RES_hhdet_in_tes!I89/RES_hhdet_in_fec!I89)</f>
        <v>0.7481219129498885</v>
      </c>
      <c r="J89" s="111">
        <f>IF(RES_hhdet_in_tes!J89=0,"",RES_hhdet_in_tes!J89/RES_hhdet_in_fec!J89)</f>
        <v>0.76321735381547451</v>
      </c>
      <c r="K89" s="111">
        <f>IF(RES_hhdet_in_tes!K89=0,"",RES_hhdet_in_tes!K89/RES_hhdet_in_fec!K89)</f>
        <v>0.77673514723313219</v>
      </c>
      <c r="L89" s="111">
        <f>IF(RES_hhdet_in_tes!L89=0,"",RES_hhdet_in_tes!L89/RES_hhdet_in_fec!L89)</f>
        <v>0.78959388099555494</v>
      </c>
      <c r="M89" s="111">
        <f>IF(RES_hhdet_in_tes!M89=0,"",RES_hhdet_in_tes!M89/RES_hhdet_in_fec!M89)</f>
        <v>0.80110351947133074</v>
      </c>
      <c r="N89" s="111">
        <f>IF(RES_hhdet_in_tes!N89=0,"",RES_hhdet_in_tes!N89/RES_hhdet_in_fec!N89)</f>
        <v>0.81197165544128125</v>
      </c>
      <c r="O89" s="111">
        <f>IF(RES_hhdet_in_tes!O89=0,"",RES_hhdet_in_tes!O89/RES_hhdet_in_fec!O89)</f>
        <v>0.82081318208977105</v>
      </c>
      <c r="P89" s="111">
        <f>IF(RES_hhdet_in_tes!P89=0,"",RES_hhdet_in_tes!P89/RES_hhdet_in_fec!P89)</f>
        <v>0.82851019672895454</v>
      </c>
      <c r="Q89" s="111">
        <f>IF(RES_hhdet_in_tes!Q89=0,"",RES_hhdet_in_tes!Q89/RES_hhdet_in_fec!Q89)</f>
        <v>0.83779656587284368</v>
      </c>
      <c r="R89" s="111">
        <f>IF(RES_hhdet_in_tes!R89=0,"",RES_hhdet_in_tes!R89/RES_hhdet_in_fec!R89)</f>
        <v>0.85143395916177012</v>
      </c>
      <c r="S89" s="111" t="str">
        <f>IF(RES_hhdet_in_tes!S89=0,"",RES_hhdet_in_tes!S89/RES_hhdet_in_fec!S89)</f>
        <v/>
      </c>
      <c r="T89" s="111" t="str">
        <f>IF(RES_hhdet_in_tes!T89=0,"",RES_hhdet_in_tes!T89/RES_hhdet_in_fec!T89)</f>
        <v/>
      </c>
      <c r="U89" s="111" t="str">
        <f>IF(RES_hhdet_in_tes!U89=0,"",RES_hhdet_in_tes!U89/RES_hhdet_in_fec!U89)</f>
        <v/>
      </c>
      <c r="V89" s="111" t="str">
        <f>IF(RES_hhdet_in_tes!V89=0,"",RES_hhdet_in_tes!V89/RES_hhdet_in_fec!V89)</f>
        <v/>
      </c>
      <c r="W89" s="111">
        <f>IF(RES_hhdet_in_tes!W89=0,"",RES_hhdet_in_tes!W89/RES_hhdet_in_fec!W89)</f>
        <v>0.91293238641871088</v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>
        <f>IF(RES_hhdet_in_tes!H90=0,"",RES_hhdet_in_tes!H90/RES_hhdet_in_fec!H90)</f>
        <v>0.68351825919688813</v>
      </c>
      <c r="I90" s="112">
        <f>IF(RES_hhdet_in_tes!I90=0,"",RES_hhdet_in_tes!I90/RES_hhdet_in_fec!I90)</f>
        <v>0.69877651481344993</v>
      </c>
      <c r="J90" s="112">
        <f>IF(RES_hhdet_in_tes!J90=0,"",RES_hhdet_in_tes!J90/RES_hhdet_in_fec!J90)</f>
        <v>0.71405908159329112</v>
      </c>
      <c r="K90" s="112">
        <f>IF(RES_hhdet_in_tes!K90=0,"",RES_hhdet_in_tes!K90/RES_hhdet_in_fec!K90)</f>
        <v>0.72930253172205384</v>
      </c>
      <c r="L90" s="112">
        <f>IF(RES_hhdet_in_tes!L90=0,"",RES_hhdet_in_tes!L90/RES_hhdet_in_fec!L90)</f>
        <v>0.744450569268859</v>
      </c>
      <c r="M90" s="112">
        <f>IF(RES_hhdet_in_tes!M90=0,"",RES_hhdet_in_tes!M90/RES_hhdet_in_fec!M90)</f>
        <v>0.7584013116217011</v>
      </c>
      <c r="N90" s="112">
        <f>IF(RES_hhdet_in_tes!N90=0,"",RES_hhdet_in_tes!N90/RES_hhdet_in_fec!N90)</f>
        <v>0.77056324291112444</v>
      </c>
      <c r="O90" s="112">
        <f>IF(RES_hhdet_in_tes!O90=0,"",RES_hhdet_in_tes!O90/RES_hhdet_in_fec!O90)</f>
        <v>0.78061636376663002</v>
      </c>
      <c r="P90" s="112">
        <f>IF(RES_hhdet_in_tes!P90=0,"",RES_hhdet_in_tes!P90/RES_hhdet_in_fec!P90)</f>
        <v>0.78942197600475639</v>
      </c>
      <c r="Q90" s="112">
        <f>IF(RES_hhdet_in_tes!Q90=0,"",RES_hhdet_in_tes!Q90/RES_hhdet_in_fec!Q90)</f>
        <v>0.79990525076936703</v>
      </c>
      <c r="R90" s="112">
        <f>IF(RES_hhdet_in_tes!R90=0,"",RES_hhdet_in_tes!R90/RES_hhdet_in_fec!R90)</f>
        <v>0.81536250837587232</v>
      </c>
      <c r="S90" s="112" t="str">
        <f>IF(RES_hhdet_in_tes!S90=0,"",RES_hhdet_in_tes!S90/RES_hhdet_in_fec!S90)</f>
        <v/>
      </c>
      <c r="T90" s="112" t="str">
        <f>IF(RES_hhdet_in_tes!T90=0,"",RES_hhdet_in_tes!T90/RES_hhdet_in_fec!T90)</f>
        <v/>
      </c>
      <c r="U90" s="112" t="str">
        <f>IF(RES_hhdet_in_tes!U90=0,"",RES_hhdet_in_tes!U90/RES_hhdet_in_fec!U90)</f>
        <v/>
      </c>
      <c r="V90" s="112" t="str">
        <f>IF(RES_hhdet_in_tes!V90=0,"",RES_hhdet_in_tes!V90/RES_hhdet_in_fec!V90)</f>
        <v/>
      </c>
      <c r="W90" s="112">
        <f>IF(RES_hhdet_in_tes!W90=0,"",RES_hhdet_in_tes!W90/RES_hhdet_in_fec!W90)</f>
        <v>0.89038245128556204</v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>
        <f>IF(RES_hhdet_in_tes!H91=0,"",RES_hhdet_in_tes!H91/RES_hhdet_in_fec!H91)</f>
        <v>1</v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>
        <f>IF(RES_hhdet_in_tes!P91=0,"",RES_hhdet_in_tes!P91/RES_hhdet_in_fec!P91)</f>
        <v>1</v>
      </c>
      <c r="Q91" s="113">
        <f>IF(RES_hhdet_in_tes!Q91=0,"",RES_hhdet_in_tes!Q91/RES_hhdet_in_fec!Q91)</f>
        <v>1</v>
      </c>
      <c r="R91" s="113">
        <f>IF(RES_hhdet_in_tes!R91=0,"",RES_hhdet_in_tes!R91/RES_hhdet_in_fec!R91)</f>
        <v>1</v>
      </c>
      <c r="S91" s="113" t="str">
        <f>IF(RES_hhdet_in_tes!S91=0,"",RES_hhdet_in_tes!S91/RES_hhdet_in_fec!S91)</f>
        <v/>
      </c>
      <c r="T91" s="113" t="str">
        <f>IF(RES_hhdet_in_tes!T91=0,"",RES_hhdet_in_tes!T91/RES_hhdet_in_fec!T91)</f>
        <v/>
      </c>
      <c r="U91" s="113" t="str">
        <f>IF(RES_hhdet_in_tes!U91=0,"",RES_hhdet_in_tes!U91/RES_hhdet_in_fec!U91)</f>
        <v/>
      </c>
      <c r="V91" s="113" t="str">
        <f>IF(RES_hhdet_in_tes!V91=0,"",RES_hhdet_in_tes!V91/RES_hhdet_in_fec!V91)</f>
        <v/>
      </c>
      <c r="W91" s="113">
        <f>IF(RES_hhdet_in_tes!W91=0,"",RES_hhdet_in_tes!W91/RES_hhdet_in_fec!W91)</f>
        <v>1</v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0.5908567819056032</v>
      </c>
      <c r="D92" s="112">
        <f>IF(RES_hhdet_in_tes!D92=0,"",RES_hhdet_in_tes!D92/RES_hhdet_in_fec!D92)</f>
        <v>0.59287749430072711</v>
      </c>
      <c r="E92" s="112">
        <f>IF(RES_hhdet_in_tes!E92=0,"",RES_hhdet_in_tes!E92/RES_hhdet_in_fec!E92)</f>
        <v>0.59523272336657074</v>
      </c>
      <c r="F92" s="112">
        <f>IF(RES_hhdet_in_tes!F92=0,"",RES_hhdet_in_tes!F92/RES_hhdet_in_fec!F92)</f>
        <v>0.59763356834205783</v>
      </c>
      <c r="G92" s="112">
        <f>IF(RES_hhdet_in_tes!G92=0,"",RES_hhdet_in_tes!G92/RES_hhdet_in_fec!G92)</f>
        <v>0.60034248349532682</v>
      </c>
      <c r="H92" s="112">
        <f>IF(RES_hhdet_in_tes!H92=0,"",RES_hhdet_in_tes!H92/RES_hhdet_in_fec!H92)</f>
        <v>0.60332734776518748</v>
      </c>
      <c r="I92" s="112">
        <f>IF(RES_hhdet_in_tes!I92=0,"",RES_hhdet_in_tes!I92/RES_hhdet_in_fec!I92)</f>
        <v>0.60665282989097802</v>
      </c>
      <c r="J92" s="112">
        <f>IF(RES_hhdet_in_tes!J92=0,"",RES_hhdet_in_tes!J92/RES_hhdet_in_fec!J92)</f>
        <v>0.61058385487175582</v>
      </c>
      <c r="K92" s="112">
        <f>IF(RES_hhdet_in_tes!K92=0,"",RES_hhdet_in_tes!K92/RES_hhdet_in_fec!K92)</f>
        <v>0.61534567864028256</v>
      </c>
      <c r="L92" s="112">
        <f>IF(RES_hhdet_in_tes!L92=0,"",RES_hhdet_in_tes!L92/RES_hhdet_in_fec!L92)</f>
        <v>0.62099856639359696</v>
      </c>
      <c r="M92" s="112">
        <f>IF(RES_hhdet_in_tes!M92=0,"",RES_hhdet_in_tes!M92/RES_hhdet_in_fec!M92)</f>
        <v>0.63288791381379472</v>
      </c>
      <c r="N92" s="112">
        <f>IF(RES_hhdet_in_tes!N92=0,"",RES_hhdet_in_tes!N92/RES_hhdet_in_fec!N92)</f>
        <v>0.65271034581609888</v>
      </c>
      <c r="O92" s="112">
        <f>IF(RES_hhdet_in_tes!O92=0,"",RES_hhdet_in_tes!O92/RES_hhdet_in_fec!O92)</f>
        <v>0.68188215966158072</v>
      </c>
      <c r="P92" s="112">
        <f>IF(RES_hhdet_in_tes!P92=0,"",RES_hhdet_in_tes!P92/RES_hhdet_in_fec!P92)</f>
        <v>0.71742669624648148</v>
      </c>
      <c r="Q92" s="112">
        <f>IF(RES_hhdet_in_tes!Q92=0,"",RES_hhdet_in_tes!Q92/RES_hhdet_in_fec!Q92)</f>
        <v>0.74969942785343802</v>
      </c>
      <c r="R92" s="112">
        <f>IF(RES_hhdet_in_tes!R92=0,"",RES_hhdet_in_tes!R92/RES_hhdet_in_fec!R92)</f>
        <v>0.77147957363893993</v>
      </c>
      <c r="S92" s="112" t="str">
        <f>IF(RES_hhdet_in_tes!S92=0,"",RES_hhdet_in_tes!S92/RES_hhdet_in_fec!S92)</f>
        <v/>
      </c>
      <c r="T92" s="112" t="str">
        <f>IF(RES_hhdet_in_tes!T92=0,"",RES_hhdet_in_tes!T92/RES_hhdet_in_fec!T92)</f>
        <v/>
      </c>
      <c r="U92" s="112" t="str">
        <f>IF(RES_hhdet_in_tes!U92=0,"",RES_hhdet_in_tes!U92/RES_hhdet_in_fec!U92)</f>
        <v/>
      </c>
      <c r="V92" s="112" t="str">
        <f>IF(RES_hhdet_in_tes!V92=0,"",RES_hhdet_in_tes!V92/RES_hhdet_in_fec!V92)</f>
        <v/>
      </c>
      <c r="W92" s="112">
        <f>IF(RES_hhdet_in_tes!W92=0,"",RES_hhdet_in_tes!W92/RES_hhdet_in_fec!W92)</f>
        <v>0.84420199762657677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 t="str">
        <f>IF(RES_hhdet_in_tes!K93=0,"",RES_hhdet_in_tes!K93/RES_hhdet_in_fec!K93)</f>
        <v/>
      </c>
      <c r="L93" s="113" t="str">
        <f>IF(RES_hhdet_in_tes!L93=0,"",RES_hhdet_in_tes!L93/RES_hhdet_in_fec!L93)</f>
        <v/>
      </c>
      <c r="M93" s="113" t="str">
        <f>IF(RES_hhdet_in_tes!M93=0,"",RES_hhdet_in_tes!M93/RES_hhdet_in_fec!M93)</f>
        <v/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 t="str">
        <f>IF(RES_hhdet_in_tes!V93=0,"",RES_hhdet_in_tes!V93/RES_hhdet_in_fec!V93)</f>
        <v/>
      </c>
      <c r="W93" s="113" t="str">
        <f>IF(RES_hhdet_in_tes!W93=0,"",RES_hhdet_in_tes!W93/RES_hhdet_in_fec!W93)</f>
        <v/>
      </c>
      <c r="DA93" s="132" t="s">
        <v>3673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 t="str">
        <f>IF(RES_hhdet_in_tes!K94=0,"",RES_hhdet_in_tes!K94/RES_hhdet_in_fec!K94)</f>
        <v/>
      </c>
      <c r="L94" s="111" t="str">
        <f>IF(RES_hhdet_in_tes!L94=0,"",RES_hhdet_in_tes!L94/RES_hhdet_in_fec!L94)</f>
        <v/>
      </c>
      <c r="M94" s="111" t="str">
        <f>IF(RES_hhdet_in_tes!M94=0,"",RES_hhdet_in_tes!M94/RES_hhdet_in_fec!M94)</f>
        <v/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 t="str">
        <f>IF(RES_hhdet_in_tes!V94=0,"",RES_hhdet_in_tes!V94/RES_hhdet_in_fec!V94)</f>
        <v/>
      </c>
      <c r="W94" s="111" t="str">
        <f>IF(RES_hhdet_in_tes!W94=0,"",RES_hhdet_in_tes!W94/RES_hhdet_in_fec!W94)</f>
        <v/>
      </c>
      <c r="DA94" s="63" t="s">
        <v>3674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 t="str">
        <f>IF(RES_hhdet_in_tes!K95=0,"",RES_hhdet_in_tes!K95/RES_hhdet_in_fec!K95)</f>
        <v/>
      </c>
      <c r="L95" s="111" t="str">
        <f>IF(RES_hhdet_in_tes!L95=0,"",RES_hhdet_in_tes!L95/RES_hhdet_in_fec!L95)</f>
        <v/>
      </c>
      <c r="M95" s="111" t="str">
        <f>IF(RES_hhdet_in_tes!M95=0,"",RES_hhdet_in_tes!M95/RES_hhdet_in_fec!M95)</f>
        <v/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 t="str">
        <f>IF(RES_hhdet_in_tes!V95=0,"",RES_hhdet_in_tes!V95/RES_hhdet_in_fec!V95)</f>
        <v/>
      </c>
      <c r="W95" s="111" t="str">
        <f>IF(RES_hhdet_in_tes!W95=0,"",RES_hhdet_in_tes!W95/RES_hhdet_in_fec!W95)</f>
        <v/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0.6627399503303768</v>
      </c>
      <c r="D96" s="112">
        <f>IF(RES_hhdet_in_tes!D96=0,"",RES_hhdet_in_tes!D96/RES_hhdet_in_fec!D96)</f>
        <v>0.6641064396320554</v>
      </c>
      <c r="E96" s="112">
        <f>IF(RES_hhdet_in_tes!E96=0,"",RES_hhdet_in_tes!E96/RES_hhdet_in_fec!E96)</f>
        <v>0.66557803128624971</v>
      </c>
      <c r="F96" s="112">
        <f>IF(RES_hhdet_in_tes!F96=0,"",RES_hhdet_in_tes!F96/RES_hhdet_in_fec!F96)</f>
        <v>0.6670637589224685</v>
      </c>
      <c r="G96" s="112">
        <f>IF(RES_hhdet_in_tes!G96=0,"",RES_hhdet_in_tes!G96/RES_hhdet_in_fec!G96)</f>
        <v>0.66864712211338784</v>
      </c>
      <c r="H96" s="112">
        <f>IF(RES_hhdet_in_tes!H96=0,"",RES_hhdet_in_tes!H96/RES_hhdet_in_fec!H96)</f>
        <v>0.67031876167956095</v>
      </c>
      <c r="I96" s="112">
        <f>IF(RES_hhdet_in_tes!I96=0,"",RES_hhdet_in_tes!I96/RES_hhdet_in_fec!I96)</f>
        <v>0.67210042457994978</v>
      </c>
      <c r="J96" s="112" t="str">
        <f>IF(RES_hhdet_in_tes!J96=0,"",RES_hhdet_in_tes!J96/RES_hhdet_in_fec!J96)</f>
        <v/>
      </c>
      <c r="K96" s="112">
        <f>IF(RES_hhdet_in_tes!K96=0,"",RES_hhdet_in_tes!K96/RES_hhdet_in_fec!K96)</f>
        <v>0.67633211258769033</v>
      </c>
      <c r="L96" s="112" t="str">
        <f>IF(RES_hhdet_in_tes!L96=0,"",RES_hhdet_in_tes!L96/RES_hhdet_in_fec!L96)</f>
        <v/>
      </c>
      <c r="M96" s="112">
        <f>IF(RES_hhdet_in_tes!M96=0,"",RES_hhdet_in_tes!M96/RES_hhdet_in_fec!M96)</f>
        <v>0.68351147643201682</v>
      </c>
      <c r="N96" s="112">
        <f>IF(RES_hhdet_in_tes!N96=0,"",RES_hhdet_in_tes!N96/RES_hhdet_in_fec!N96)</f>
        <v>0.69098533024177344</v>
      </c>
      <c r="O96" s="112">
        <f>IF(RES_hhdet_in_tes!O96=0,"",RES_hhdet_in_tes!O96/RES_hhdet_in_fec!O96)</f>
        <v>0.70230506045552299</v>
      </c>
      <c r="P96" s="112">
        <f>IF(RES_hhdet_in_tes!P96=0,"",RES_hhdet_in_tes!P96/RES_hhdet_in_fec!P96)</f>
        <v>0.71703057634598921</v>
      </c>
      <c r="Q96" s="112">
        <f>IF(RES_hhdet_in_tes!Q96=0,"",RES_hhdet_in_tes!Q96/RES_hhdet_in_fec!Q96)</f>
        <v>0.73147984894633833</v>
      </c>
      <c r="R96" s="112">
        <f>IF(RES_hhdet_in_tes!R96=0,"",RES_hhdet_in_tes!R96/RES_hhdet_in_fec!R96)</f>
        <v>0.74183789202990813</v>
      </c>
      <c r="S96" s="112" t="str">
        <f>IF(RES_hhdet_in_tes!S96=0,"",RES_hhdet_in_tes!S96/RES_hhdet_in_fec!S96)</f>
        <v/>
      </c>
      <c r="T96" s="112" t="str">
        <f>IF(RES_hhdet_in_tes!T96=0,"",RES_hhdet_in_tes!T96/RES_hhdet_in_fec!T96)</f>
        <v/>
      </c>
      <c r="U96" s="112" t="str">
        <f>IF(RES_hhdet_in_tes!U96=0,"",RES_hhdet_in_tes!U96/RES_hhdet_in_fec!U96)</f>
        <v/>
      </c>
      <c r="V96" s="112" t="str">
        <f>IF(RES_hhdet_in_tes!V96=0,"",RES_hhdet_in_tes!V96/RES_hhdet_in_fec!V96)</f>
        <v/>
      </c>
      <c r="W96" s="112">
        <f>IF(RES_hhdet_in_tes!W96=0,"",RES_hhdet_in_tes!W96/RES_hhdet_in_fec!W96)</f>
        <v>0.78619489395641895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0.71552208272271001</v>
      </c>
      <c r="D97" s="113">
        <f>IF(RES_hhdet_in_tes!D97=0,"",RES_hhdet_in_tes!D97/RES_hhdet_in_fec!D97)</f>
        <v>0.71779940841345791</v>
      </c>
      <c r="E97" s="113">
        <f>IF(RES_hhdet_in_tes!E97=0,"",RES_hhdet_in_tes!E97/RES_hhdet_in_fec!E97)</f>
        <v>0.71903913495000349</v>
      </c>
      <c r="F97" s="113">
        <f>IF(RES_hhdet_in_tes!F97=0,"",RES_hhdet_in_tes!F97/RES_hhdet_in_fec!F97)</f>
        <v>0.72015370669643108</v>
      </c>
      <c r="G97" s="113">
        <f>IF(RES_hhdet_in_tes!G97=0,"",RES_hhdet_in_tes!G97/RES_hhdet_in_fec!G97)</f>
        <v>0.72201541405744929</v>
      </c>
      <c r="H97" s="113">
        <f>IF(RES_hhdet_in_tes!H97=0,"",RES_hhdet_in_tes!H97/RES_hhdet_in_fec!H97)</f>
        <v>0.72194783405231189</v>
      </c>
      <c r="I97" s="113">
        <f>IF(RES_hhdet_in_tes!I97=0,"",RES_hhdet_in_tes!I97/RES_hhdet_in_fec!I97)</f>
        <v>0.72413077415251581</v>
      </c>
      <c r="J97" s="113">
        <f>IF(RES_hhdet_in_tes!J97=0,"",RES_hhdet_in_tes!J97/RES_hhdet_in_fec!J97)</f>
        <v>0.72741397407076658</v>
      </c>
      <c r="K97" s="113">
        <f>IF(RES_hhdet_in_tes!K97=0,"",RES_hhdet_in_tes!K97/RES_hhdet_in_fec!K97)</f>
        <v>0.7296386666342618</v>
      </c>
      <c r="L97" s="113">
        <f>IF(RES_hhdet_in_tes!L97=0,"",RES_hhdet_in_tes!L97/RES_hhdet_in_fec!L97)</f>
        <v>0.7314114264351419</v>
      </c>
      <c r="M97" s="113">
        <f>IF(RES_hhdet_in_tes!M97=0,"",RES_hhdet_in_tes!M97/RES_hhdet_in_fec!M97)</f>
        <v>0.73472887572556655</v>
      </c>
      <c r="N97" s="113">
        <f>IF(RES_hhdet_in_tes!N97=0,"",RES_hhdet_in_tes!N97/RES_hhdet_in_fec!N97)</f>
        <v>0.74199277765195004</v>
      </c>
      <c r="O97" s="113">
        <f>IF(RES_hhdet_in_tes!O97=0,"",RES_hhdet_in_tes!O97/RES_hhdet_in_fec!O97)</f>
        <v>0.75228428452142782</v>
      </c>
      <c r="P97" s="113">
        <f>IF(RES_hhdet_in_tes!P97=0,"",RES_hhdet_in_tes!P97/RES_hhdet_in_fec!P97)</f>
        <v>0.76548773513153012</v>
      </c>
      <c r="Q97" s="113">
        <f>IF(RES_hhdet_in_tes!Q97=0,"",RES_hhdet_in_tes!Q97/RES_hhdet_in_fec!Q97)</f>
        <v>0.77876231170950683</v>
      </c>
      <c r="R97" s="113">
        <f>IF(RES_hhdet_in_tes!R97=0,"",RES_hhdet_in_tes!R97/RES_hhdet_in_fec!R97)</f>
        <v>0.7885796574826065</v>
      </c>
      <c r="S97" s="113" t="str">
        <f>IF(RES_hhdet_in_tes!S97=0,"",RES_hhdet_in_tes!S97/RES_hhdet_in_fec!S97)</f>
        <v/>
      </c>
      <c r="T97" s="113" t="str">
        <f>IF(RES_hhdet_in_tes!T97=0,"",RES_hhdet_in_tes!T97/RES_hhdet_in_fec!T97)</f>
        <v/>
      </c>
      <c r="U97" s="113" t="str">
        <f>IF(RES_hhdet_in_tes!U97=0,"",RES_hhdet_in_tes!U97/RES_hhdet_in_fec!U97)</f>
        <v/>
      </c>
      <c r="V97" s="113" t="str">
        <f>IF(RES_hhdet_in_tes!V97=0,"",RES_hhdet_in_tes!V97/RES_hhdet_in_fec!V97)</f>
        <v/>
      </c>
      <c r="W97" s="113">
        <f>IF(RES_hhdet_in_tes!W97=0,"",RES_hhdet_in_tes!W97/RES_hhdet_in_fec!W97)</f>
        <v>0.82597676032194034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0.66273995033037691</v>
      </c>
      <c r="D98" s="111">
        <f>IF(RES_hhdet_in_tes!D98=0,"",RES_hhdet_in_tes!D98/RES_hhdet_in_fec!D98)</f>
        <v>0.6641064396320554</v>
      </c>
      <c r="E98" s="111">
        <f>IF(RES_hhdet_in_tes!E98=0,"",RES_hhdet_in_tes!E98/RES_hhdet_in_fec!E98)</f>
        <v>0.66557803128624971</v>
      </c>
      <c r="F98" s="111">
        <f>IF(RES_hhdet_in_tes!F98=0,"",RES_hhdet_in_tes!F98/RES_hhdet_in_fec!F98)</f>
        <v>0.6670637589224685</v>
      </c>
      <c r="G98" s="111">
        <f>IF(RES_hhdet_in_tes!G98=0,"",RES_hhdet_in_tes!G98/RES_hhdet_in_fec!G98)</f>
        <v>0.66864712211338784</v>
      </c>
      <c r="H98" s="111">
        <f>IF(RES_hhdet_in_tes!H98=0,"",RES_hhdet_in_tes!H98/RES_hhdet_in_fec!H98)</f>
        <v>0.67031876167956095</v>
      </c>
      <c r="I98" s="111">
        <f>IF(RES_hhdet_in_tes!I98=0,"",RES_hhdet_in_tes!I98/RES_hhdet_in_fec!I98)</f>
        <v>0.67210042457994978</v>
      </c>
      <c r="J98" s="111">
        <f>IF(RES_hhdet_in_tes!J98=0,"",RES_hhdet_in_tes!J98/RES_hhdet_in_fec!J98)</f>
        <v>0.67407916042045057</v>
      </c>
      <c r="K98" s="111">
        <f>IF(RES_hhdet_in_tes!K98=0,"",RES_hhdet_in_tes!K98/RES_hhdet_in_fec!K98)</f>
        <v>0.67633211258769022</v>
      </c>
      <c r="L98" s="111">
        <f>IF(RES_hhdet_in_tes!L98=0,"",RES_hhdet_in_tes!L98/RES_hhdet_in_fec!L98)</f>
        <v>0.67888628028356601</v>
      </c>
      <c r="M98" s="111">
        <f>IF(RES_hhdet_in_tes!M98=0,"",RES_hhdet_in_tes!M98/RES_hhdet_in_fec!M98)</f>
        <v>0.68351147643201682</v>
      </c>
      <c r="N98" s="111">
        <f>IF(RES_hhdet_in_tes!N98=0,"",RES_hhdet_in_tes!N98/RES_hhdet_in_fec!N98)</f>
        <v>0.69098533024177344</v>
      </c>
      <c r="O98" s="111">
        <f>IF(RES_hhdet_in_tes!O98=0,"",RES_hhdet_in_tes!O98/RES_hhdet_in_fec!O98)</f>
        <v>0.70230506045552299</v>
      </c>
      <c r="P98" s="111">
        <f>IF(RES_hhdet_in_tes!P98=0,"",RES_hhdet_in_tes!P98/RES_hhdet_in_fec!P98)</f>
        <v>0.71703057634598921</v>
      </c>
      <c r="Q98" s="111">
        <f>IF(RES_hhdet_in_tes!Q98=0,"",RES_hhdet_in_tes!Q98/RES_hhdet_in_fec!Q98)</f>
        <v>0.73147984894633833</v>
      </c>
      <c r="R98" s="111">
        <f>IF(RES_hhdet_in_tes!R98=0,"",RES_hhdet_in_tes!R98/RES_hhdet_in_fec!R98)</f>
        <v>0.74183789202990813</v>
      </c>
      <c r="S98" s="111" t="str">
        <f>IF(RES_hhdet_in_tes!S98=0,"",RES_hhdet_in_tes!S98/RES_hhdet_in_fec!S98)</f>
        <v/>
      </c>
      <c r="T98" s="111" t="str">
        <f>IF(RES_hhdet_in_tes!T98=0,"",RES_hhdet_in_tes!T98/RES_hhdet_in_fec!T98)</f>
        <v/>
      </c>
      <c r="U98" s="111" t="str">
        <f>IF(RES_hhdet_in_tes!U98=0,"",RES_hhdet_in_tes!U98/RES_hhdet_in_fec!U98)</f>
        <v/>
      </c>
      <c r="V98" s="111" t="str">
        <f>IF(RES_hhdet_in_tes!V98=0,"",RES_hhdet_in_tes!V98/RES_hhdet_in_fec!V98)</f>
        <v/>
      </c>
      <c r="W98" s="111">
        <f>IF(RES_hhdet_in_tes!W98=0,"",RES_hhdet_in_tes!W98/RES_hhdet_in_fec!W98)</f>
        <v>0.78619489395641884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 t="str">
        <f>IF(RES_hhdet_in_tes!S99=0,"",RES_hhdet_in_tes!S99/RES_hhdet_in_fec!S99)</f>
        <v/>
      </c>
      <c r="T99" s="111" t="str">
        <f>IF(RES_hhdet_in_tes!T99=0,"",RES_hhdet_in_tes!T99/RES_hhdet_in_fec!T99)</f>
        <v/>
      </c>
      <c r="U99" s="111" t="str">
        <f>IF(RES_hhdet_in_tes!U99=0,"",RES_hhdet_in_tes!U99/RES_hhdet_in_fec!U99)</f>
        <v/>
      </c>
      <c r="V99" s="111" t="str">
        <f>IF(RES_hhdet_in_tes!V99=0,"",RES_hhdet_in_tes!V99/RES_hhdet_in_fec!V99)</f>
        <v/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0.75059946843766889</v>
      </c>
      <c r="D100" s="124">
        <f>IF(RES_hhdet_in_tes!D100=0,"",RES_hhdet_in_tes!D100/RES_hhdet_in_fec!D100)</f>
        <v>0.75124553557788565</v>
      </c>
      <c r="E100" s="124">
        <f>IF(RES_hhdet_in_tes!E100=0,"",RES_hhdet_in_tes!E100/RES_hhdet_in_fec!E100)</f>
        <v>0.75353504611628852</v>
      </c>
      <c r="F100" s="124">
        <f>IF(RES_hhdet_in_tes!F100=0,"",RES_hhdet_in_tes!F100/RES_hhdet_in_fec!F100)</f>
        <v>0.75460704939465517</v>
      </c>
      <c r="G100" s="124">
        <f>IF(RES_hhdet_in_tes!G100=0,"",RES_hhdet_in_tes!G100/RES_hhdet_in_fec!G100)</f>
        <v>0.75634454744854729</v>
      </c>
      <c r="H100" s="124">
        <f>IF(RES_hhdet_in_tes!H100=0,"",RES_hhdet_in_tes!H100/RES_hhdet_in_fec!H100)</f>
        <v>0.75801071373247864</v>
      </c>
      <c r="I100" s="124">
        <f>IF(RES_hhdet_in_tes!I100=0,"",RES_hhdet_in_tes!I100/RES_hhdet_in_fec!I100)</f>
        <v>0.76024653538197273</v>
      </c>
      <c r="J100" s="124">
        <f>IF(RES_hhdet_in_tes!J100=0,"",RES_hhdet_in_tes!J100/RES_hhdet_in_fec!J100)</f>
        <v>0.76231705178141285</v>
      </c>
      <c r="K100" s="124">
        <f>IF(RES_hhdet_in_tes!K100=0,"",RES_hhdet_in_tes!K100/RES_hhdet_in_fec!K100)</f>
        <v>0.76436151301599875</v>
      </c>
      <c r="L100" s="124">
        <f>IF(RES_hhdet_in_tes!L100=0,"",RES_hhdet_in_tes!L100/RES_hhdet_in_fec!L100)</f>
        <v>0.76556309458407601</v>
      </c>
      <c r="M100" s="124">
        <f>IF(RES_hhdet_in_tes!M100=0,"",RES_hhdet_in_tes!M100/RES_hhdet_in_fec!M100)</f>
        <v>0.76832526251609634</v>
      </c>
      <c r="N100" s="124">
        <f>IF(RES_hhdet_in_tes!N100=0,"",RES_hhdet_in_tes!N100/RES_hhdet_in_fec!N100)</f>
        <v>0.77230054130177039</v>
      </c>
      <c r="O100" s="124">
        <f>IF(RES_hhdet_in_tes!O100=0,"",RES_hhdet_in_tes!O100/RES_hhdet_in_fec!O100)</f>
        <v>0.77761044963895998</v>
      </c>
      <c r="P100" s="124">
        <f>IF(RES_hhdet_in_tes!P100=0,"",RES_hhdet_in_tes!P100/RES_hhdet_in_fec!P100)</f>
        <v>0.7848557184760917</v>
      </c>
      <c r="Q100" s="124">
        <f>IF(RES_hhdet_in_tes!Q100=0,"",RES_hhdet_in_tes!Q100/RES_hhdet_in_fec!Q100)</f>
        <v>0.79365455432983389</v>
      </c>
      <c r="R100" s="124">
        <f>IF(RES_hhdet_in_tes!R100=0,"",RES_hhdet_in_tes!R100/RES_hhdet_in_fec!R100)</f>
        <v>0.80340341133447746</v>
      </c>
      <c r="S100" s="124" t="str">
        <f>IF(RES_hhdet_in_tes!S100=0,"",RES_hhdet_in_tes!S100/RES_hhdet_in_fec!S100)</f>
        <v/>
      </c>
      <c r="T100" s="124" t="str">
        <f>IF(RES_hhdet_in_tes!T100=0,"",RES_hhdet_in_tes!T100/RES_hhdet_in_fec!T100)</f>
        <v/>
      </c>
      <c r="U100" s="124" t="str">
        <f>IF(RES_hhdet_in_tes!U100=0,"",RES_hhdet_in_tes!U100/RES_hhdet_in_fec!U100)</f>
        <v/>
      </c>
      <c r="V100" s="124" t="str">
        <f>IF(RES_hhdet_in_tes!V100=0,"",RES_hhdet_in_tes!V100/RES_hhdet_in_fec!V100)</f>
        <v/>
      </c>
      <c r="W100" s="124">
        <f>IF(RES_hhdet_in_tes!W100=0,"",RES_hhdet_in_tes!W100/RES_hhdet_in_fec!W100)</f>
        <v>0.87630318899598814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 t="str">
        <f>IF(RES_hhdet_in_tes!C101=0,"",RES_hhdet_in_tes!C101/RES_hhdet_in_fec!C101)</f>
        <v/>
      </c>
      <c r="D101" s="111" t="str">
        <f>IF(RES_hhdet_in_tes!D101=0,"",RES_hhdet_in_tes!D101/RES_hhdet_in_fec!D101)</f>
        <v/>
      </c>
      <c r="E101" s="111" t="str">
        <f>IF(RES_hhdet_in_tes!E101=0,"",RES_hhdet_in_tes!E101/RES_hhdet_in_fec!E101)</f>
        <v/>
      </c>
      <c r="F101" s="111" t="str">
        <f>IF(RES_hhdet_in_tes!F101=0,"",RES_hhdet_in_tes!F101/RES_hhdet_in_fec!F101)</f>
        <v/>
      </c>
      <c r="G101" s="111" t="str">
        <f>IF(RES_hhdet_in_tes!G101=0,"",RES_hhdet_in_tes!G101/RES_hhdet_in_fec!G101)</f>
        <v/>
      </c>
      <c r="H101" s="111" t="str">
        <f>IF(RES_hhdet_in_tes!H101=0,"",RES_hhdet_in_tes!H101/RES_hhdet_in_fec!H101)</f>
        <v/>
      </c>
      <c r="I101" s="111" t="str">
        <f>IF(RES_hhdet_in_tes!I101=0,"",RES_hhdet_in_tes!I101/RES_hhdet_in_fec!I101)</f>
        <v/>
      </c>
      <c r="J101" s="111" t="str">
        <f>IF(RES_hhdet_in_tes!J101=0,"",RES_hhdet_in_tes!J101/RES_hhdet_in_fec!J101)</f>
        <v/>
      </c>
      <c r="K101" s="111" t="str">
        <f>IF(RES_hhdet_in_tes!K101=0,"",RES_hhdet_in_tes!K101/RES_hhdet_in_fec!K101)</f>
        <v/>
      </c>
      <c r="L101" s="111" t="str">
        <f>IF(RES_hhdet_in_tes!L101=0,"",RES_hhdet_in_tes!L101/RES_hhdet_in_fec!L101)</f>
        <v/>
      </c>
      <c r="M101" s="111" t="str">
        <f>IF(RES_hhdet_in_tes!M101=0,"",RES_hhdet_in_tes!M101/RES_hhdet_in_fec!M101)</f>
        <v/>
      </c>
      <c r="N101" s="111" t="str">
        <f>IF(RES_hhdet_in_tes!N101=0,"",RES_hhdet_in_tes!N101/RES_hhdet_in_fec!N101)</f>
        <v/>
      </c>
      <c r="O101" s="111" t="str">
        <f>IF(RES_hhdet_in_tes!O101=0,"",RES_hhdet_in_tes!O101/RES_hhdet_in_fec!O101)</f>
        <v/>
      </c>
      <c r="P101" s="111" t="str">
        <f>IF(RES_hhdet_in_tes!P101=0,"",RES_hhdet_in_tes!P101/RES_hhdet_in_fec!P101)</f>
        <v/>
      </c>
      <c r="Q101" s="111" t="str">
        <f>IF(RES_hhdet_in_tes!Q101=0,"",RES_hhdet_in_tes!Q101/RES_hhdet_in_fec!Q101)</f>
        <v/>
      </c>
      <c r="R101" s="111" t="str">
        <f>IF(RES_hhdet_in_tes!R101=0,"",RES_hhdet_in_tes!R101/RES_hhdet_in_fec!R101)</f>
        <v/>
      </c>
      <c r="S101" s="111" t="str">
        <f>IF(RES_hhdet_in_tes!S101=0,"",RES_hhdet_in_tes!S101/RES_hhdet_in_fec!S101)</f>
        <v/>
      </c>
      <c r="T101" s="111" t="str">
        <f>IF(RES_hhdet_in_tes!T101=0,"",RES_hhdet_in_tes!T101/RES_hhdet_in_fec!T101)</f>
        <v/>
      </c>
      <c r="U101" s="111" t="str">
        <f>IF(RES_hhdet_in_tes!U101=0,"",RES_hhdet_in_tes!U101/RES_hhdet_in_fec!U101)</f>
        <v/>
      </c>
      <c r="V101" s="111" t="str">
        <f>IF(RES_hhdet_in_tes!V101=0,"",RES_hhdet_in_tes!V101/RES_hhdet_in_fec!V101)</f>
        <v/>
      </c>
      <c r="W101" s="111" t="str">
        <f>IF(RES_hhdet_in_tes!W101=0,"",RES_hhdet_in_tes!W101/RES_hhdet_in_fec!W101)</f>
        <v/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0.59200976406208572</v>
      </c>
      <c r="D102" s="111">
        <f>IF(RES_hhdet_in_tes!D102=0,"",RES_hhdet_in_tes!D102/RES_hhdet_in_fec!D102)</f>
        <v>0.59288739645194999</v>
      </c>
      <c r="E102" s="111">
        <f>IF(RES_hhdet_in_tes!E102=0,"",RES_hhdet_in_tes!E102/RES_hhdet_in_fec!E102)</f>
        <v>0.59375265155049084</v>
      </c>
      <c r="F102" s="111">
        <f>IF(RES_hhdet_in_tes!F102=0,"",RES_hhdet_in_tes!F102/RES_hhdet_in_fec!F102)</f>
        <v>0.59461621883657845</v>
      </c>
      <c r="G102" s="111">
        <f>IF(RES_hhdet_in_tes!G102=0,"",RES_hhdet_in_tes!G102/RES_hhdet_in_fec!G102)</f>
        <v>0.59546838736537766</v>
      </c>
      <c r="H102" s="111">
        <f>IF(RES_hhdet_in_tes!H102=0,"",RES_hhdet_in_tes!H102/RES_hhdet_in_fec!H102)</f>
        <v>0.59631034563290941</v>
      </c>
      <c r="I102" s="111">
        <f>IF(RES_hhdet_in_tes!I102=0,"",RES_hhdet_in_tes!I102/RES_hhdet_in_fec!I102)</f>
        <v>0.59713970086208246</v>
      </c>
      <c r="J102" s="111">
        <f>IF(RES_hhdet_in_tes!J102=0,"",RES_hhdet_in_tes!J102/RES_hhdet_in_fec!J102)</f>
        <v>0.59794665068972896</v>
      </c>
      <c r="K102" s="111">
        <f>IF(RES_hhdet_in_tes!K102=0,"",RES_hhdet_in_tes!K102/RES_hhdet_in_fec!K102)</f>
        <v>0.59872286052882762</v>
      </c>
      <c r="L102" s="111">
        <f>IF(RES_hhdet_in_tes!L102=0,"",RES_hhdet_in_tes!L102/RES_hhdet_in_fec!L102)</f>
        <v>0.59946610053564919</v>
      </c>
      <c r="M102" s="111">
        <f>IF(RES_hhdet_in_tes!M102=0,"",RES_hhdet_in_tes!M102/RES_hhdet_in_fec!M102)</f>
        <v>0.59986606206232351</v>
      </c>
      <c r="N102" s="111">
        <f>IF(RES_hhdet_in_tes!N102=0,"",RES_hhdet_in_tes!N102/RES_hhdet_in_fec!N102)</f>
        <v>0.59986606206232351</v>
      </c>
      <c r="O102" s="111">
        <f>IF(RES_hhdet_in_tes!O102=0,"",RES_hhdet_in_tes!O102/RES_hhdet_in_fec!O102)</f>
        <v>0.59986606206232351</v>
      </c>
      <c r="P102" s="111">
        <f>IF(RES_hhdet_in_tes!P102=0,"",RES_hhdet_in_tes!P102/RES_hhdet_in_fec!P102)</f>
        <v>0.59986606206232351</v>
      </c>
      <c r="Q102" s="111">
        <f>IF(RES_hhdet_in_tes!Q102=0,"",RES_hhdet_in_tes!Q102/RES_hhdet_in_fec!Q102)</f>
        <v>0.59986606206232362</v>
      </c>
      <c r="R102" s="111">
        <f>IF(RES_hhdet_in_tes!R102=0,"",RES_hhdet_in_tes!R102/RES_hhdet_in_fec!R102)</f>
        <v>0.60239289839063626</v>
      </c>
      <c r="S102" s="111" t="str">
        <f>IF(RES_hhdet_in_tes!S102=0,"",RES_hhdet_in_tes!S102/RES_hhdet_in_fec!S102)</f>
        <v/>
      </c>
      <c r="T102" s="111" t="str">
        <f>IF(RES_hhdet_in_tes!T102=0,"",RES_hhdet_in_tes!T102/RES_hhdet_in_fec!T102)</f>
        <v/>
      </c>
      <c r="U102" s="111" t="str">
        <f>IF(RES_hhdet_in_tes!U102=0,"",RES_hhdet_in_tes!U102/RES_hhdet_in_fec!U102)</f>
        <v/>
      </c>
      <c r="V102" s="111" t="str">
        <f>IF(RES_hhdet_in_tes!V102=0,"",RES_hhdet_in_tes!V102/RES_hhdet_in_fec!V102)</f>
        <v/>
      </c>
      <c r="W102" s="111">
        <f>IF(RES_hhdet_in_tes!W102=0,"",RES_hhdet_in_tes!W102/RES_hhdet_in_fec!W102)</f>
        <v>0.62529078749142675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0.75283938106822668</v>
      </c>
      <c r="D103" s="45">
        <f>IF(RES_hhdet_in_tes!D103=0,"",RES_hhdet_in_tes!D103/RES_hhdet_in_fec!D103)</f>
        <v>0.75442179007542165</v>
      </c>
      <c r="E103" s="45">
        <f>IF(RES_hhdet_in_tes!E103=0,"",RES_hhdet_in_tes!E103/RES_hhdet_in_fec!E103)</f>
        <v>0.75606271273223302</v>
      </c>
      <c r="F103" s="45">
        <f>IF(RES_hhdet_in_tes!F103=0,"",RES_hhdet_in_tes!F103/RES_hhdet_in_fec!F103)</f>
        <v>0.757711614523083</v>
      </c>
      <c r="G103" s="45">
        <f>IF(RES_hhdet_in_tes!G103=0,"",RES_hhdet_in_tes!G103/RES_hhdet_in_fec!G103)</f>
        <v>0.75941440394351278</v>
      </c>
      <c r="H103" s="45">
        <f>IF(RES_hhdet_in_tes!H103=0,"",RES_hhdet_in_tes!H103/RES_hhdet_in_fec!H103)</f>
        <v>0.76116546237811589</v>
      </c>
      <c r="I103" s="45">
        <f>IF(RES_hhdet_in_tes!I103=0,"",RES_hhdet_in_tes!I103/RES_hhdet_in_fec!I103)</f>
        <v>0.76297610168153562</v>
      </c>
      <c r="J103" s="45">
        <f>IF(RES_hhdet_in_tes!J103=0,"",RES_hhdet_in_tes!J103/RES_hhdet_in_fec!J103)</f>
        <v>0.76489266252951804</v>
      </c>
      <c r="K103" s="45">
        <f>IF(RES_hhdet_in_tes!K103=0,"",RES_hhdet_in_tes!K103/RES_hhdet_in_fec!K103)</f>
        <v>0.76695454668549434</v>
      </c>
      <c r="L103" s="45">
        <f>IF(RES_hhdet_in_tes!L103=0,"",RES_hhdet_in_tes!L103/RES_hhdet_in_fec!L103)</f>
        <v>0.76917229573657298</v>
      </c>
      <c r="M103" s="45">
        <f>IF(RES_hhdet_in_tes!M103=0,"",RES_hhdet_in_tes!M103/RES_hhdet_in_fec!M103)</f>
        <v>0.77218961488733073</v>
      </c>
      <c r="N103" s="45">
        <f>IF(RES_hhdet_in_tes!N103=0,"",RES_hhdet_in_tes!N103/RES_hhdet_in_fec!N103)</f>
        <v>0.77618902912719256</v>
      </c>
      <c r="O103" s="45">
        <f>IF(RES_hhdet_in_tes!O103=0,"",RES_hhdet_in_tes!O103/RES_hhdet_in_fec!O103)</f>
        <v>0.78161434416668474</v>
      </c>
      <c r="P103" s="45">
        <f>IF(RES_hhdet_in_tes!P103=0,"",RES_hhdet_in_tes!P103/RES_hhdet_in_fec!P103)</f>
        <v>0.78869865077057033</v>
      </c>
      <c r="Q103" s="45">
        <f>IF(RES_hhdet_in_tes!Q103=0,"",RES_hhdet_in_tes!Q103/RES_hhdet_in_fec!Q103)</f>
        <v>0.79782937812018173</v>
      </c>
      <c r="R103" s="45">
        <f>IF(RES_hhdet_in_tes!R103=0,"",RES_hhdet_in_tes!R103/RES_hhdet_in_fec!R103)</f>
        <v>0.81025032476857384</v>
      </c>
      <c r="S103" s="45" t="str">
        <f>IF(RES_hhdet_in_tes!S103=0,"",RES_hhdet_in_tes!S103/RES_hhdet_in_fec!S103)</f>
        <v/>
      </c>
      <c r="T103" s="45" t="str">
        <f>IF(RES_hhdet_in_tes!T103=0,"",RES_hhdet_in_tes!T103/RES_hhdet_in_fec!T103)</f>
        <v/>
      </c>
      <c r="U103" s="45" t="str">
        <f>IF(RES_hhdet_in_tes!U103=0,"",RES_hhdet_in_tes!U103/RES_hhdet_in_fec!U103)</f>
        <v/>
      </c>
      <c r="V103" s="45" t="str">
        <f>IF(RES_hhdet_in_tes!V103=0,"",RES_hhdet_in_tes!V103/RES_hhdet_in_fec!V103)</f>
        <v/>
      </c>
      <c r="W103" s="45">
        <f>IF(RES_hhdet_in_tes!W103=0,"",RES_hhdet_in_tes!W103/RES_hhdet_in_fec!W103)</f>
        <v>0.88149451596075723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 t="str">
        <f>IF(RES_hhdet_in_tes!C124=0,"",RES_hhdet_in_tes!C124/RES_hhdet_in_fec!C124)</f>
        <v/>
      </c>
      <c r="D124" s="119" t="str">
        <f>IF(RES_hhdet_in_tes!D124=0,"",RES_hhdet_in_tes!D124/RES_hhdet_in_fec!D124)</f>
        <v/>
      </c>
      <c r="E124" s="119" t="str">
        <f>IF(RES_hhdet_in_tes!E124=0,"",RES_hhdet_in_tes!E124/RES_hhdet_in_fec!E124)</f>
        <v/>
      </c>
      <c r="F124" s="119" t="str">
        <f>IF(RES_hhdet_in_tes!F124=0,"",RES_hhdet_in_tes!F124/RES_hhdet_in_fec!F124)</f>
        <v/>
      </c>
      <c r="G124" s="119" t="str">
        <f>IF(RES_hhdet_in_tes!G124=0,"",RES_hhdet_in_tes!G124/RES_hhdet_in_fec!G124)</f>
        <v/>
      </c>
      <c r="H124" s="119" t="str">
        <f>IF(RES_hhdet_in_tes!H124=0,"",RES_hhdet_in_tes!H124/RES_hhdet_in_fec!H124)</f>
        <v/>
      </c>
      <c r="I124" s="119" t="str">
        <f>IF(RES_hhdet_in_tes!I124=0,"",RES_hhdet_in_tes!I124/RES_hhdet_in_fec!I124)</f>
        <v/>
      </c>
      <c r="J124" s="119" t="str">
        <f>IF(RES_hhdet_in_tes!J124=0,"",RES_hhdet_in_tes!J124/RES_hhdet_in_fec!J124)</f>
        <v/>
      </c>
      <c r="K124" s="119" t="str">
        <f>IF(RES_hhdet_in_tes!K124=0,"",RES_hhdet_in_tes!K124/RES_hhdet_in_fec!K124)</f>
        <v/>
      </c>
      <c r="L124" s="119" t="str">
        <f>IF(RES_hhdet_in_tes!L124=0,"",RES_hhdet_in_tes!L124/RES_hhdet_in_fec!L124)</f>
        <v/>
      </c>
      <c r="M124" s="119" t="str">
        <f>IF(RES_hhdet_in_tes!M124=0,"",RES_hhdet_in_tes!M124/RES_hhdet_in_fec!M124)</f>
        <v/>
      </c>
      <c r="N124" s="119" t="str">
        <f>IF(RES_hhdet_in_tes!N124=0,"",RES_hhdet_in_tes!N124/RES_hhdet_in_fec!N124)</f>
        <v/>
      </c>
      <c r="O124" s="119" t="str">
        <f>IF(RES_hhdet_in_tes!O124=0,"",RES_hhdet_in_tes!O124/RES_hhdet_in_fec!O124)</f>
        <v/>
      </c>
      <c r="P124" s="119" t="str">
        <f>IF(RES_hhdet_in_tes!P124=0,"",RES_hhdet_in_tes!P124/RES_hhdet_in_fec!P124)</f>
        <v/>
      </c>
      <c r="Q124" s="119" t="str">
        <f>IF(RES_hhdet_in_tes!Q124=0,"",RES_hhdet_in_tes!Q124/RES_hhdet_in_fec!Q124)</f>
        <v/>
      </c>
      <c r="R124" s="119" t="str">
        <f>IF(RES_hhdet_in_tes!R124=0,"",RES_hhdet_in_tes!R124/RES_hhdet_in_fec!R124)</f>
        <v/>
      </c>
      <c r="S124" s="119" t="str">
        <f>IF(RES_hhdet_in_tes!S124=0,"",RES_hhdet_in_tes!S124/RES_hhdet_in_fec!S124)</f>
        <v/>
      </c>
      <c r="T124" s="119" t="str">
        <f>IF(RES_hhdet_in_tes!T124=0,"",RES_hhdet_in_tes!T124/RES_hhdet_in_fec!T124)</f>
        <v/>
      </c>
      <c r="U124" s="119" t="str">
        <f>IF(RES_hhdet_in_tes!U124=0,"",RES_hhdet_in_tes!U124/RES_hhdet_in_fec!U124)</f>
        <v/>
      </c>
      <c r="V124" s="119" t="str">
        <f>IF(RES_hhdet_in_tes!V124=0,"",RES_hhdet_in_tes!V124/RES_hhdet_in_fec!V124)</f>
        <v/>
      </c>
      <c r="W124" s="119" t="str">
        <f>IF(RES_hhdet_in_tes!W124=0,"",RES_hhdet_in_tes!W124/RES_hhdet_in_fec!W124)</f>
        <v/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 t="str">
        <f>IF(RES_hhdet_in_tes!C125=0,"",RES_hhdet_in_tes!C125/RES_hhdet_in_fec!C125)</f>
        <v/>
      </c>
      <c r="D125" s="124" t="str">
        <f>IF(RES_hhdet_in_tes!D125=0,"",RES_hhdet_in_tes!D125/RES_hhdet_in_fec!D125)</f>
        <v/>
      </c>
      <c r="E125" s="124" t="str">
        <f>IF(RES_hhdet_in_tes!E125=0,"",RES_hhdet_in_tes!E125/RES_hhdet_in_fec!E125)</f>
        <v/>
      </c>
      <c r="F125" s="124" t="str">
        <f>IF(RES_hhdet_in_tes!F125=0,"",RES_hhdet_in_tes!F125/RES_hhdet_in_fec!F125)</f>
        <v/>
      </c>
      <c r="G125" s="124" t="str">
        <f>IF(RES_hhdet_in_tes!G125=0,"",RES_hhdet_in_tes!G125/RES_hhdet_in_fec!G125)</f>
        <v/>
      </c>
      <c r="H125" s="124" t="str">
        <f>IF(RES_hhdet_in_tes!H125=0,"",RES_hhdet_in_tes!H125/RES_hhdet_in_fec!H125)</f>
        <v/>
      </c>
      <c r="I125" s="124" t="str">
        <f>IF(RES_hhdet_in_tes!I125=0,"",RES_hhdet_in_tes!I125/RES_hhdet_in_fec!I125)</f>
        <v/>
      </c>
      <c r="J125" s="124" t="str">
        <f>IF(RES_hhdet_in_tes!J125=0,"",RES_hhdet_in_tes!J125/RES_hhdet_in_fec!J125)</f>
        <v/>
      </c>
      <c r="K125" s="124" t="str">
        <f>IF(RES_hhdet_in_tes!K125=0,"",RES_hhdet_in_tes!K125/RES_hhdet_in_fec!K125)</f>
        <v/>
      </c>
      <c r="L125" s="124" t="str">
        <f>IF(RES_hhdet_in_tes!L125=0,"",RES_hhdet_in_tes!L125/RES_hhdet_in_fec!L125)</f>
        <v/>
      </c>
      <c r="M125" s="124" t="str">
        <f>IF(RES_hhdet_in_tes!M125=0,"",RES_hhdet_in_tes!M125/RES_hhdet_in_fec!M125)</f>
        <v/>
      </c>
      <c r="N125" s="124" t="str">
        <f>IF(RES_hhdet_in_tes!N125=0,"",RES_hhdet_in_tes!N125/RES_hhdet_in_fec!N125)</f>
        <v/>
      </c>
      <c r="O125" s="124" t="str">
        <f>IF(RES_hhdet_in_tes!O125=0,"",RES_hhdet_in_tes!O125/RES_hhdet_in_fec!O125)</f>
        <v/>
      </c>
      <c r="P125" s="124" t="str">
        <f>IF(RES_hhdet_in_tes!P125=0,"",RES_hhdet_in_tes!P125/RES_hhdet_in_fec!P125)</f>
        <v/>
      </c>
      <c r="Q125" s="124" t="str">
        <f>IF(RES_hhdet_in_tes!Q125=0,"",RES_hhdet_in_tes!Q125/RES_hhdet_in_fec!Q125)</f>
        <v/>
      </c>
      <c r="R125" s="124" t="str">
        <f>IF(RES_hhdet_in_tes!R125=0,"",RES_hhdet_in_tes!R125/RES_hhdet_in_fec!R125)</f>
        <v/>
      </c>
      <c r="S125" s="124" t="str">
        <f>IF(RES_hhdet_in_tes!S125=0,"",RES_hhdet_in_tes!S125/RES_hhdet_in_fec!S125)</f>
        <v/>
      </c>
      <c r="T125" s="124" t="str">
        <f>IF(RES_hhdet_in_tes!T125=0,"",RES_hhdet_in_tes!T125/RES_hhdet_in_fec!T125)</f>
        <v/>
      </c>
      <c r="U125" s="124" t="str">
        <f>IF(RES_hhdet_in_tes!U125=0,"",RES_hhdet_in_tes!U125/RES_hhdet_in_fec!U125)</f>
        <v/>
      </c>
      <c r="V125" s="124" t="str">
        <f>IF(RES_hhdet_in_tes!V125=0,"",RES_hhdet_in_tes!V125/RES_hhdet_in_fec!V125)</f>
        <v/>
      </c>
      <c r="W125" s="124" t="str">
        <f>IF(RES_hhdet_in_tes!W125=0,"",RES_hhdet_in_tes!W125/RES_hhdet_in_fec!W125)</f>
        <v/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 t="str">
        <f>IF(RES_hhdet_in_tes!C126=0,"",RES_hhdet_in_tes!C126/RES_hhdet_in_fec!C126)</f>
        <v/>
      </c>
      <c r="D126" s="111" t="str">
        <f>IF(RES_hhdet_in_tes!D126=0,"",RES_hhdet_in_tes!D126/RES_hhdet_in_fec!D126)</f>
        <v/>
      </c>
      <c r="E126" s="111" t="str">
        <f>IF(RES_hhdet_in_tes!E126=0,"",RES_hhdet_in_tes!E126/RES_hhdet_in_fec!E126)</f>
        <v/>
      </c>
      <c r="F126" s="111" t="str">
        <f>IF(RES_hhdet_in_tes!F126=0,"",RES_hhdet_in_tes!F126/RES_hhdet_in_fec!F126)</f>
        <v/>
      </c>
      <c r="G126" s="111" t="str">
        <f>IF(RES_hhdet_in_tes!G126=0,"",RES_hhdet_in_tes!G126/RES_hhdet_in_fec!G126)</f>
        <v/>
      </c>
      <c r="H126" s="111" t="str">
        <f>IF(RES_hhdet_in_tes!H126=0,"",RES_hhdet_in_tes!H126/RES_hhdet_in_fec!H126)</f>
        <v/>
      </c>
      <c r="I126" s="111" t="str">
        <f>IF(RES_hhdet_in_tes!I126=0,"",RES_hhdet_in_tes!I126/RES_hhdet_in_fec!I126)</f>
        <v/>
      </c>
      <c r="J126" s="111" t="str">
        <f>IF(RES_hhdet_in_tes!J126=0,"",RES_hhdet_in_tes!J126/RES_hhdet_in_fec!J126)</f>
        <v/>
      </c>
      <c r="K126" s="111" t="str">
        <f>IF(RES_hhdet_in_tes!K126=0,"",RES_hhdet_in_tes!K126/RES_hhdet_in_fec!K126)</f>
        <v/>
      </c>
      <c r="L126" s="111" t="str">
        <f>IF(RES_hhdet_in_tes!L126=0,"",RES_hhdet_in_tes!L126/RES_hhdet_in_fec!L126)</f>
        <v/>
      </c>
      <c r="M126" s="111" t="str">
        <f>IF(RES_hhdet_in_tes!M126=0,"",RES_hhdet_in_tes!M126/RES_hhdet_in_fec!M126)</f>
        <v/>
      </c>
      <c r="N126" s="111" t="str">
        <f>IF(RES_hhdet_in_tes!N126=0,"",RES_hhdet_in_tes!N126/RES_hhdet_in_fec!N126)</f>
        <v/>
      </c>
      <c r="O126" s="111" t="str">
        <f>IF(RES_hhdet_in_tes!O126=0,"",RES_hhdet_in_tes!O126/RES_hhdet_in_fec!O126)</f>
        <v/>
      </c>
      <c r="P126" s="111" t="str">
        <f>IF(RES_hhdet_in_tes!P126=0,"",RES_hhdet_in_tes!P126/RES_hhdet_in_fec!P126)</f>
        <v/>
      </c>
      <c r="Q126" s="111" t="str">
        <f>IF(RES_hhdet_in_tes!Q126=0,"",RES_hhdet_in_tes!Q126/RES_hhdet_in_fec!Q126)</f>
        <v/>
      </c>
      <c r="R126" s="111" t="str">
        <f>IF(RES_hhdet_in_tes!R126=0,"",RES_hhdet_in_tes!R126/RES_hhdet_in_fec!R126)</f>
        <v/>
      </c>
      <c r="S126" s="111" t="str">
        <f>IF(RES_hhdet_in_tes!S126=0,"",RES_hhdet_in_tes!S126/RES_hhdet_in_fec!S126)</f>
        <v/>
      </c>
      <c r="T126" s="111" t="str">
        <f>IF(RES_hhdet_in_tes!T126=0,"",RES_hhdet_in_tes!T126/RES_hhdet_in_fec!T126)</f>
        <v/>
      </c>
      <c r="U126" s="111" t="str">
        <f>IF(RES_hhdet_in_tes!U126=0,"",RES_hhdet_in_tes!U126/RES_hhdet_in_fec!U126)</f>
        <v/>
      </c>
      <c r="V126" s="111" t="str">
        <f>IF(RES_hhdet_in_tes!V126=0,"",RES_hhdet_in_tes!V126/RES_hhdet_in_fec!V126)</f>
        <v/>
      </c>
      <c r="W126" s="111" t="str">
        <f>IF(RES_hhdet_in_tes!W126=0,"",RES_hhdet_in_tes!W126/RES_hhdet_in_fec!W126)</f>
        <v/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 t="str">
        <f>IF(RES_hhdet_in_tes!C127=0,"",RES_hhdet_in_tes!C127/RES_hhdet_in_fec!C127)</f>
        <v/>
      </c>
      <c r="D127" s="111" t="str">
        <f>IF(RES_hhdet_in_tes!D127=0,"",RES_hhdet_in_tes!D127/RES_hhdet_in_fec!D127)</f>
        <v/>
      </c>
      <c r="E127" s="111" t="str">
        <f>IF(RES_hhdet_in_tes!E127=0,"",RES_hhdet_in_tes!E127/RES_hhdet_in_fec!E127)</f>
        <v/>
      </c>
      <c r="F127" s="111" t="str">
        <f>IF(RES_hhdet_in_tes!F127=0,"",RES_hhdet_in_tes!F127/RES_hhdet_in_fec!F127)</f>
        <v/>
      </c>
      <c r="G127" s="111" t="str">
        <f>IF(RES_hhdet_in_tes!G127=0,"",RES_hhdet_in_tes!G127/RES_hhdet_in_fec!G127)</f>
        <v/>
      </c>
      <c r="H127" s="111" t="str">
        <f>IF(RES_hhdet_in_tes!H127=0,"",RES_hhdet_in_tes!H127/RES_hhdet_in_fec!H127)</f>
        <v/>
      </c>
      <c r="I127" s="111" t="str">
        <f>IF(RES_hhdet_in_tes!I127=0,"",RES_hhdet_in_tes!I127/RES_hhdet_in_fec!I127)</f>
        <v/>
      </c>
      <c r="J127" s="111" t="str">
        <f>IF(RES_hhdet_in_tes!J127=0,"",RES_hhdet_in_tes!J127/RES_hhdet_in_fec!J127)</f>
        <v/>
      </c>
      <c r="K127" s="111" t="str">
        <f>IF(RES_hhdet_in_tes!K127=0,"",RES_hhdet_in_tes!K127/RES_hhdet_in_fec!K127)</f>
        <v/>
      </c>
      <c r="L127" s="111" t="str">
        <f>IF(RES_hhdet_in_tes!L127=0,"",RES_hhdet_in_tes!L127/RES_hhdet_in_fec!L127)</f>
        <v/>
      </c>
      <c r="M127" s="111" t="str">
        <f>IF(RES_hhdet_in_tes!M127=0,"",RES_hhdet_in_tes!M127/RES_hhdet_in_fec!M127)</f>
        <v/>
      </c>
      <c r="N127" s="111" t="str">
        <f>IF(RES_hhdet_in_tes!N127=0,"",RES_hhdet_in_tes!N127/RES_hhdet_in_fec!N127)</f>
        <v/>
      </c>
      <c r="O127" s="111" t="str">
        <f>IF(RES_hhdet_in_tes!O127=0,"",RES_hhdet_in_tes!O127/RES_hhdet_in_fec!O127)</f>
        <v/>
      </c>
      <c r="P127" s="111" t="str">
        <f>IF(RES_hhdet_in_tes!P127=0,"",RES_hhdet_in_tes!P127/RES_hhdet_in_fec!P127)</f>
        <v/>
      </c>
      <c r="Q127" s="111" t="str">
        <f>IF(RES_hhdet_in_tes!Q127=0,"",RES_hhdet_in_tes!Q127/RES_hhdet_in_fec!Q127)</f>
        <v/>
      </c>
      <c r="R127" s="111" t="str">
        <f>IF(RES_hhdet_in_tes!R127=0,"",RES_hhdet_in_tes!R127/RES_hhdet_in_fec!R127)</f>
        <v/>
      </c>
      <c r="S127" s="111" t="str">
        <f>IF(RES_hhdet_in_tes!S127=0,"",RES_hhdet_in_tes!S127/RES_hhdet_in_fec!S127)</f>
        <v/>
      </c>
      <c r="T127" s="111" t="str">
        <f>IF(RES_hhdet_in_tes!T127=0,"",RES_hhdet_in_tes!T127/RES_hhdet_in_fec!T127)</f>
        <v/>
      </c>
      <c r="U127" s="111" t="str">
        <f>IF(RES_hhdet_in_tes!U127=0,"",RES_hhdet_in_tes!U127/RES_hhdet_in_fec!U127)</f>
        <v/>
      </c>
      <c r="V127" s="111" t="str">
        <f>IF(RES_hhdet_in_tes!V127=0,"",RES_hhdet_in_tes!V127/RES_hhdet_in_fec!V127)</f>
        <v/>
      </c>
      <c r="W127" s="111" t="str">
        <f>IF(RES_hhdet_in_tes!W127=0,"",RES_hhdet_in_tes!W127/RES_hhdet_in_fec!W127)</f>
        <v/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 t="str">
        <f>IF(RES_hhdet_in_tes!C128=0,"",RES_hhdet_in_tes!C128/RES_hhdet_in_fec!C128)</f>
        <v/>
      </c>
      <c r="D128" s="124" t="str">
        <f>IF(RES_hhdet_in_tes!D128=0,"",RES_hhdet_in_tes!D128/RES_hhdet_in_fec!D128)</f>
        <v/>
      </c>
      <c r="E128" s="124" t="str">
        <f>IF(RES_hhdet_in_tes!E128=0,"",RES_hhdet_in_tes!E128/RES_hhdet_in_fec!E128)</f>
        <v/>
      </c>
      <c r="F128" s="124" t="str">
        <f>IF(RES_hhdet_in_tes!F128=0,"",RES_hhdet_in_tes!F128/RES_hhdet_in_fec!F128)</f>
        <v/>
      </c>
      <c r="G128" s="124" t="str">
        <f>IF(RES_hhdet_in_tes!G128=0,"",RES_hhdet_in_tes!G128/RES_hhdet_in_fec!G128)</f>
        <v/>
      </c>
      <c r="H128" s="124" t="str">
        <f>IF(RES_hhdet_in_tes!H128=0,"",RES_hhdet_in_tes!H128/RES_hhdet_in_fec!H128)</f>
        <v/>
      </c>
      <c r="I128" s="124" t="str">
        <f>IF(RES_hhdet_in_tes!I128=0,"",RES_hhdet_in_tes!I128/RES_hhdet_in_fec!I128)</f>
        <v/>
      </c>
      <c r="J128" s="124" t="str">
        <f>IF(RES_hhdet_in_tes!J128=0,"",RES_hhdet_in_tes!J128/RES_hhdet_in_fec!J128)</f>
        <v/>
      </c>
      <c r="K128" s="124" t="str">
        <f>IF(RES_hhdet_in_tes!K128=0,"",RES_hhdet_in_tes!K128/RES_hhdet_in_fec!K128)</f>
        <v/>
      </c>
      <c r="L128" s="124" t="str">
        <f>IF(RES_hhdet_in_tes!L128=0,"",RES_hhdet_in_tes!L128/RES_hhdet_in_fec!L128)</f>
        <v/>
      </c>
      <c r="M128" s="124" t="str">
        <f>IF(RES_hhdet_in_tes!M128=0,"",RES_hhdet_in_tes!M128/RES_hhdet_in_fec!M128)</f>
        <v/>
      </c>
      <c r="N128" s="124" t="str">
        <f>IF(RES_hhdet_in_tes!N128=0,"",RES_hhdet_in_tes!N128/RES_hhdet_in_fec!N128)</f>
        <v/>
      </c>
      <c r="O128" s="124" t="str">
        <f>IF(RES_hhdet_in_tes!O128=0,"",RES_hhdet_in_tes!O128/RES_hhdet_in_fec!O128)</f>
        <v/>
      </c>
      <c r="P128" s="124" t="str">
        <f>IF(RES_hhdet_in_tes!P128=0,"",RES_hhdet_in_tes!P128/RES_hhdet_in_fec!P128)</f>
        <v/>
      </c>
      <c r="Q128" s="124" t="str">
        <f>IF(RES_hhdet_in_tes!Q128=0,"",RES_hhdet_in_tes!Q128/RES_hhdet_in_fec!Q128)</f>
        <v/>
      </c>
      <c r="R128" s="124" t="str">
        <f>IF(RES_hhdet_in_tes!R128=0,"",RES_hhdet_in_tes!R128/RES_hhdet_in_fec!R128)</f>
        <v/>
      </c>
      <c r="S128" s="124" t="str">
        <f>IF(RES_hhdet_in_tes!S128=0,"",RES_hhdet_in_tes!S128/RES_hhdet_in_fec!S128)</f>
        <v/>
      </c>
      <c r="T128" s="124" t="str">
        <f>IF(RES_hhdet_in_tes!T128=0,"",RES_hhdet_in_tes!T128/RES_hhdet_in_fec!T128)</f>
        <v/>
      </c>
      <c r="U128" s="124" t="str">
        <f>IF(RES_hhdet_in_tes!U128=0,"",RES_hhdet_in_tes!U128/RES_hhdet_in_fec!U128)</f>
        <v/>
      </c>
      <c r="V128" s="124" t="str">
        <f>IF(RES_hhdet_in_tes!V128=0,"",RES_hhdet_in_tes!V128/RES_hhdet_in_fec!V128)</f>
        <v/>
      </c>
      <c r="W128" s="124" t="str">
        <f>IF(RES_hhdet_in_tes!W128=0,"",RES_hhdet_in_tes!W128/RES_hhdet_in_fec!W128)</f>
        <v/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 t="str">
        <f>IF(RES_hhdet_in_tes!C129=0,"",RES_hhdet_in_tes!C129/RES_hhdet_in_fec!C129)</f>
        <v/>
      </c>
      <c r="D129" s="111" t="str">
        <f>IF(RES_hhdet_in_tes!D129=0,"",RES_hhdet_in_tes!D129/RES_hhdet_in_fec!D129)</f>
        <v/>
      </c>
      <c r="E129" s="111" t="str">
        <f>IF(RES_hhdet_in_tes!E129=0,"",RES_hhdet_in_tes!E129/RES_hhdet_in_fec!E129)</f>
        <v/>
      </c>
      <c r="F129" s="111" t="str">
        <f>IF(RES_hhdet_in_tes!F129=0,"",RES_hhdet_in_tes!F129/RES_hhdet_in_fec!F129)</f>
        <v/>
      </c>
      <c r="G129" s="111" t="str">
        <f>IF(RES_hhdet_in_tes!G129=0,"",RES_hhdet_in_tes!G129/RES_hhdet_in_fec!G129)</f>
        <v/>
      </c>
      <c r="H129" s="111" t="str">
        <f>IF(RES_hhdet_in_tes!H129=0,"",RES_hhdet_in_tes!H129/RES_hhdet_in_fec!H129)</f>
        <v/>
      </c>
      <c r="I129" s="111" t="str">
        <f>IF(RES_hhdet_in_tes!I129=0,"",RES_hhdet_in_tes!I129/RES_hhdet_in_fec!I129)</f>
        <v/>
      </c>
      <c r="J129" s="111" t="str">
        <f>IF(RES_hhdet_in_tes!J129=0,"",RES_hhdet_in_tes!J129/RES_hhdet_in_fec!J129)</f>
        <v/>
      </c>
      <c r="K129" s="111" t="str">
        <f>IF(RES_hhdet_in_tes!K129=0,"",RES_hhdet_in_tes!K129/RES_hhdet_in_fec!K129)</f>
        <v/>
      </c>
      <c r="L129" s="111" t="str">
        <f>IF(RES_hhdet_in_tes!L129=0,"",RES_hhdet_in_tes!L129/RES_hhdet_in_fec!L129)</f>
        <v/>
      </c>
      <c r="M129" s="111" t="str">
        <f>IF(RES_hhdet_in_tes!M129=0,"",RES_hhdet_in_tes!M129/RES_hhdet_in_fec!M129)</f>
        <v/>
      </c>
      <c r="N129" s="111" t="str">
        <f>IF(RES_hhdet_in_tes!N129=0,"",RES_hhdet_in_tes!N129/RES_hhdet_in_fec!N129)</f>
        <v/>
      </c>
      <c r="O129" s="111" t="str">
        <f>IF(RES_hhdet_in_tes!O129=0,"",RES_hhdet_in_tes!O129/RES_hhdet_in_fec!O129)</f>
        <v/>
      </c>
      <c r="P129" s="111" t="str">
        <f>IF(RES_hhdet_in_tes!P129=0,"",RES_hhdet_in_tes!P129/RES_hhdet_in_fec!P129)</f>
        <v/>
      </c>
      <c r="Q129" s="111" t="str">
        <f>IF(RES_hhdet_in_tes!Q129=0,"",RES_hhdet_in_tes!Q129/RES_hhdet_in_fec!Q129)</f>
        <v/>
      </c>
      <c r="R129" s="111" t="str">
        <f>IF(RES_hhdet_in_tes!R129=0,"",RES_hhdet_in_tes!R129/RES_hhdet_in_fec!R129)</f>
        <v/>
      </c>
      <c r="S129" s="111" t="str">
        <f>IF(RES_hhdet_in_tes!S129=0,"",RES_hhdet_in_tes!S129/RES_hhdet_in_fec!S129)</f>
        <v/>
      </c>
      <c r="T129" s="111" t="str">
        <f>IF(RES_hhdet_in_tes!T129=0,"",RES_hhdet_in_tes!T129/RES_hhdet_in_fec!T129)</f>
        <v/>
      </c>
      <c r="U129" s="111" t="str">
        <f>IF(RES_hhdet_in_tes!U129=0,"",RES_hhdet_in_tes!U129/RES_hhdet_in_fec!U129)</f>
        <v/>
      </c>
      <c r="V129" s="111" t="str">
        <f>IF(RES_hhdet_in_tes!V129=0,"",RES_hhdet_in_tes!V129/RES_hhdet_in_fec!V129)</f>
        <v/>
      </c>
      <c r="W129" s="111" t="str">
        <f>IF(RES_hhdet_in_tes!W129=0,"",RES_hhdet_in_tes!W129/RES_hhdet_in_fec!W129)</f>
        <v/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 t="str">
        <f>IF(RES_hhdet_in_tes!C130=0,"",RES_hhdet_in_tes!C130/RES_hhdet_in_fec!C130)</f>
        <v/>
      </c>
      <c r="D130" s="124" t="str">
        <f>IF(RES_hhdet_in_tes!D130=0,"",RES_hhdet_in_tes!D130/RES_hhdet_in_fec!D130)</f>
        <v/>
      </c>
      <c r="E130" s="124" t="str">
        <f>IF(RES_hhdet_in_tes!E130=0,"",RES_hhdet_in_tes!E130/RES_hhdet_in_fec!E130)</f>
        <v/>
      </c>
      <c r="F130" s="124" t="str">
        <f>IF(RES_hhdet_in_tes!F130=0,"",RES_hhdet_in_tes!F130/RES_hhdet_in_fec!F130)</f>
        <v/>
      </c>
      <c r="G130" s="124" t="str">
        <f>IF(RES_hhdet_in_tes!G130=0,"",RES_hhdet_in_tes!G130/RES_hhdet_in_fec!G130)</f>
        <v/>
      </c>
      <c r="H130" s="124" t="str">
        <f>IF(RES_hhdet_in_tes!H130=0,"",RES_hhdet_in_tes!H130/RES_hhdet_in_fec!H130)</f>
        <v/>
      </c>
      <c r="I130" s="124" t="str">
        <f>IF(RES_hhdet_in_tes!I130=0,"",RES_hhdet_in_tes!I130/RES_hhdet_in_fec!I130)</f>
        <v/>
      </c>
      <c r="J130" s="124" t="str">
        <f>IF(RES_hhdet_in_tes!J130=0,"",RES_hhdet_in_tes!J130/RES_hhdet_in_fec!J130)</f>
        <v/>
      </c>
      <c r="K130" s="124" t="str">
        <f>IF(RES_hhdet_in_tes!K130=0,"",RES_hhdet_in_tes!K130/RES_hhdet_in_fec!K130)</f>
        <v/>
      </c>
      <c r="L130" s="124" t="str">
        <f>IF(RES_hhdet_in_tes!L130=0,"",RES_hhdet_in_tes!L130/RES_hhdet_in_fec!L130)</f>
        <v/>
      </c>
      <c r="M130" s="124" t="str">
        <f>IF(RES_hhdet_in_tes!M130=0,"",RES_hhdet_in_tes!M130/RES_hhdet_in_fec!M130)</f>
        <v/>
      </c>
      <c r="N130" s="124" t="str">
        <f>IF(RES_hhdet_in_tes!N130=0,"",RES_hhdet_in_tes!N130/RES_hhdet_in_fec!N130)</f>
        <v/>
      </c>
      <c r="O130" s="124" t="str">
        <f>IF(RES_hhdet_in_tes!O130=0,"",RES_hhdet_in_tes!O130/RES_hhdet_in_fec!O130)</f>
        <v/>
      </c>
      <c r="P130" s="124" t="str">
        <f>IF(RES_hhdet_in_tes!P130=0,"",RES_hhdet_in_tes!P130/RES_hhdet_in_fec!P130)</f>
        <v/>
      </c>
      <c r="Q130" s="124" t="str">
        <f>IF(RES_hhdet_in_tes!Q130=0,"",RES_hhdet_in_tes!Q130/RES_hhdet_in_fec!Q130)</f>
        <v/>
      </c>
      <c r="R130" s="124" t="str">
        <f>IF(RES_hhdet_in_tes!R130=0,"",RES_hhdet_in_tes!R130/RES_hhdet_in_fec!R130)</f>
        <v/>
      </c>
      <c r="S130" s="124" t="str">
        <f>IF(RES_hhdet_in_tes!S130=0,"",RES_hhdet_in_tes!S130/RES_hhdet_in_fec!S130)</f>
        <v/>
      </c>
      <c r="T130" s="124" t="str">
        <f>IF(RES_hhdet_in_tes!T130=0,"",RES_hhdet_in_tes!T130/RES_hhdet_in_fec!T130)</f>
        <v/>
      </c>
      <c r="U130" s="124" t="str">
        <f>IF(RES_hhdet_in_tes!U130=0,"",RES_hhdet_in_tes!U130/RES_hhdet_in_fec!U130)</f>
        <v/>
      </c>
      <c r="V130" s="124" t="str">
        <f>IF(RES_hhdet_in_tes!V130=0,"",RES_hhdet_in_tes!V130/RES_hhdet_in_fec!V130)</f>
        <v/>
      </c>
      <c r="W130" s="124" t="str">
        <f>IF(RES_hhdet_in_tes!W130=0,"",RES_hhdet_in_tes!W130/RES_hhdet_in_fec!W130)</f>
        <v/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 t="str">
        <f>IF(RES_hhdet_in_tes!C131=0,"",RES_hhdet_in_tes!C131/RES_hhdet_in_fec!C131)</f>
        <v/>
      </c>
      <c r="D131" s="111" t="str">
        <f>IF(RES_hhdet_in_tes!D131=0,"",RES_hhdet_in_tes!D131/RES_hhdet_in_fec!D131)</f>
        <v/>
      </c>
      <c r="E131" s="111" t="str">
        <f>IF(RES_hhdet_in_tes!E131=0,"",RES_hhdet_in_tes!E131/RES_hhdet_in_fec!E131)</f>
        <v/>
      </c>
      <c r="F131" s="111" t="str">
        <f>IF(RES_hhdet_in_tes!F131=0,"",RES_hhdet_in_tes!F131/RES_hhdet_in_fec!F131)</f>
        <v/>
      </c>
      <c r="G131" s="111" t="str">
        <f>IF(RES_hhdet_in_tes!G131=0,"",RES_hhdet_in_tes!G131/RES_hhdet_in_fec!G131)</f>
        <v/>
      </c>
      <c r="H131" s="111" t="str">
        <f>IF(RES_hhdet_in_tes!H131=0,"",RES_hhdet_in_tes!H131/RES_hhdet_in_fec!H131)</f>
        <v/>
      </c>
      <c r="I131" s="111" t="str">
        <f>IF(RES_hhdet_in_tes!I131=0,"",RES_hhdet_in_tes!I131/RES_hhdet_in_fec!I131)</f>
        <v/>
      </c>
      <c r="J131" s="111" t="str">
        <f>IF(RES_hhdet_in_tes!J131=0,"",RES_hhdet_in_tes!J131/RES_hhdet_in_fec!J131)</f>
        <v/>
      </c>
      <c r="K131" s="111" t="str">
        <f>IF(RES_hhdet_in_tes!K131=0,"",RES_hhdet_in_tes!K131/RES_hhdet_in_fec!K131)</f>
        <v/>
      </c>
      <c r="L131" s="111" t="str">
        <f>IF(RES_hhdet_in_tes!L131=0,"",RES_hhdet_in_tes!L131/RES_hhdet_in_fec!L131)</f>
        <v/>
      </c>
      <c r="M131" s="111" t="str">
        <f>IF(RES_hhdet_in_tes!M131=0,"",RES_hhdet_in_tes!M131/RES_hhdet_in_fec!M131)</f>
        <v/>
      </c>
      <c r="N131" s="111" t="str">
        <f>IF(RES_hhdet_in_tes!N131=0,"",RES_hhdet_in_tes!N131/RES_hhdet_in_fec!N131)</f>
        <v/>
      </c>
      <c r="O131" s="111" t="str">
        <f>IF(RES_hhdet_in_tes!O131=0,"",RES_hhdet_in_tes!O131/RES_hhdet_in_fec!O131)</f>
        <v/>
      </c>
      <c r="P131" s="111" t="str">
        <f>IF(RES_hhdet_in_tes!P131=0,"",RES_hhdet_in_tes!P131/RES_hhdet_in_fec!P131)</f>
        <v/>
      </c>
      <c r="Q131" s="111" t="str">
        <f>IF(RES_hhdet_in_tes!Q131=0,"",RES_hhdet_in_tes!Q131/RES_hhdet_in_fec!Q131)</f>
        <v/>
      </c>
      <c r="R131" s="111" t="str">
        <f>IF(RES_hhdet_in_tes!R131=0,"",RES_hhdet_in_tes!R131/RES_hhdet_in_fec!R131)</f>
        <v/>
      </c>
      <c r="S131" s="111" t="str">
        <f>IF(RES_hhdet_in_tes!S131=0,"",RES_hhdet_in_tes!S131/RES_hhdet_in_fec!S131)</f>
        <v/>
      </c>
      <c r="T131" s="111" t="str">
        <f>IF(RES_hhdet_in_tes!T131=0,"",RES_hhdet_in_tes!T131/RES_hhdet_in_fec!T131)</f>
        <v/>
      </c>
      <c r="U131" s="111" t="str">
        <f>IF(RES_hhdet_in_tes!U131=0,"",RES_hhdet_in_tes!U131/RES_hhdet_in_fec!U131)</f>
        <v/>
      </c>
      <c r="V131" s="111" t="str">
        <f>IF(RES_hhdet_in_tes!V131=0,"",RES_hhdet_in_tes!V131/RES_hhdet_in_fec!V131)</f>
        <v/>
      </c>
      <c r="W131" s="111" t="str">
        <f>IF(RES_hhdet_in_tes!W131=0,"",RES_hhdet_in_tes!W131/RES_hhdet_in_fec!W131)</f>
        <v/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 t="str">
        <f>IF(RES_hhdet_in_tes!L132=0,"",RES_hhdet_in_tes!L132/RES_hhdet_in_fec!L132)</f>
        <v/>
      </c>
      <c r="M132" s="111" t="str">
        <f>IF(RES_hhdet_in_tes!M132=0,"",RES_hhdet_in_tes!M132/RES_hhdet_in_fec!M132)</f>
        <v/>
      </c>
      <c r="N132" s="111" t="str">
        <f>IF(RES_hhdet_in_tes!N132=0,"",RES_hhdet_in_tes!N132/RES_hhdet_in_fec!N132)</f>
        <v/>
      </c>
      <c r="O132" s="111" t="str">
        <f>IF(RES_hhdet_in_tes!O132=0,"",RES_hhdet_in_tes!O132/RES_hhdet_in_fec!O132)</f>
        <v/>
      </c>
      <c r="P132" s="111" t="str">
        <f>IF(RES_hhdet_in_tes!P132=0,"",RES_hhdet_in_tes!P132/RES_hhdet_in_fec!P132)</f>
        <v/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 t="str">
        <f>IF(RES_hhdet_in_tes!S132=0,"",RES_hhdet_in_tes!S132/RES_hhdet_in_fec!S132)</f>
        <v/>
      </c>
      <c r="T132" s="111" t="str">
        <f>IF(RES_hhdet_in_tes!T132=0,"",RES_hhdet_in_tes!T132/RES_hhdet_in_fec!T132)</f>
        <v/>
      </c>
      <c r="U132" s="111" t="str">
        <f>IF(RES_hhdet_in_tes!U132=0,"",RES_hhdet_in_tes!U132/RES_hhdet_in_fec!U132)</f>
        <v/>
      </c>
      <c r="V132" s="111" t="str">
        <f>IF(RES_hhdet_in_tes!V132=0,"",RES_hhdet_in_tes!V132/RES_hhdet_in_fec!V132)</f>
        <v/>
      </c>
      <c r="W132" s="111" t="str">
        <f>IF(RES_hhdet_in_tes!W132=0,"",RES_hhdet_in_tes!W132/RES_hhdet_in_fec!W132)</f>
        <v/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 t="str">
        <f>IF(RES_hhdet_in_tes!L133=0,"",RES_hhdet_in_tes!L133/RES_hhdet_in_fec!L133)</f>
        <v/>
      </c>
      <c r="M133" s="112" t="str">
        <f>IF(RES_hhdet_in_tes!M133=0,"",RES_hhdet_in_tes!M133/RES_hhdet_in_fec!M133)</f>
        <v/>
      </c>
      <c r="N133" s="112" t="str">
        <f>IF(RES_hhdet_in_tes!N133=0,"",RES_hhdet_in_tes!N133/RES_hhdet_in_fec!N133)</f>
        <v/>
      </c>
      <c r="O133" s="112" t="str">
        <f>IF(RES_hhdet_in_tes!O133=0,"",RES_hhdet_in_tes!O133/RES_hhdet_in_fec!O133)</f>
        <v/>
      </c>
      <c r="P133" s="112" t="str">
        <f>IF(RES_hhdet_in_tes!P133=0,"",RES_hhdet_in_tes!P133/RES_hhdet_in_fec!P133)</f>
        <v/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 t="str">
        <f>IF(RES_hhdet_in_tes!S133=0,"",RES_hhdet_in_tes!S133/RES_hhdet_in_fec!S133)</f>
        <v/>
      </c>
      <c r="T133" s="112" t="str">
        <f>IF(RES_hhdet_in_tes!T133=0,"",RES_hhdet_in_tes!T133/RES_hhdet_in_fec!T133)</f>
        <v/>
      </c>
      <c r="U133" s="112" t="str">
        <f>IF(RES_hhdet_in_tes!U133=0,"",RES_hhdet_in_tes!U133/RES_hhdet_in_fec!U133)</f>
        <v/>
      </c>
      <c r="V133" s="112" t="str">
        <f>IF(RES_hhdet_in_tes!V133=0,"",RES_hhdet_in_tes!V133/RES_hhdet_in_fec!V133)</f>
        <v/>
      </c>
      <c r="W133" s="112" t="str">
        <f>IF(RES_hhdet_in_tes!W133=0,"",RES_hhdet_in_tes!W133/RES_hhdet_in_fec!W133)</f>
        <v/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 t="str">
        <f>IF(RES_hhdet_in_tes!L134=0,"",RES_hhdet_in_tes!L134/RES_hhdet_in_fec!L134)</f>
        <v/>
      </c>
      <c r="M134" s="113" t="str">
        <f>IF(RES_hhdet_in_tes!M134=0,"",RES_hhdet_in_tes!M134/RES_hhdet_in_fec!M134)</f>
        <v/>
      </c>
      <c r="N134" s="113" t="str">
        <f>IF(RES_hhdet_in_tes!N134=0,"",RES_hhdet_in_tes!N134/RES_hhdet_in_fec!N134)</f>
        <v/>
      </c>
      <c r="O134" s="113" t="str">
        <f>IF(RES_hhdet_in_tes!O134=0,"",RES_hhdet_in_tes!O134/RES_hhdet_in_fec!O134)</f>
        <v/>
      </c>
      <c r="P134" s="113" t="str">
        <f>IF(RES_hhdet_in_tes!P134=0,"",RES_hhdet_in_tes!P134/RES_hhdet_in_fec!P134)</f>
        <v/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 t="str">
        <f>IF(RES_hhdet_in_tes!S134=0,"",RES_hhdet_in_tes!S134/RES_hhdet_in_fec!S134)</f>
        <v/>
      </c>
      <c r="T134" s="113" t="str">
        <f>IF(RES_hhdet_in_tes!T134=0,"",RES_hhdet_in_tes!T134/RES_hhdet_in_fec!T134)</f>
        <v/>
      </c>
      <c r="U134" s="113" t="str">
        <f>IF(RES_hhdet_in_tes!U134=0,"",RES_hhdet_in_tes!U134/RES_hhdet_in_fec!U134)</f>
        <v/>
      </c>
      <c r="V134" s="113" t="str">
        <f>IF(RES_hhdet_in_tes!V134=0,"",RES_hhdet_in_tes!V134/RES_hhdet_in_fec!V134)</f>
        <v/>
      </c>
      <c r="W134" s="113" t="str">
        <f>IF(RES_hhdet_in_tes!W134=0,"",RES_hhdet_in_tes!W134/RES_hhdet_in_fec!W134)</f>
        <v/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 t="str">
        <f>IF(RES_hhdet_in_tes!C135=0,"",RES_hhdet_in_tes!C135/RES_hhdet_in_fec!C135)</f>
        <v/>
      </c>
      <c r="D135" s="112" t="str">
        <f>IF(RES_hhdet_in_tes!D135=0,"",RES_hhdet_in_tes!D135/RES_hhdet_in_fec!D135)</f>
        <v/>
      </c>
      <c r="E135" s="112" t="str">
        <f>IF(RES_hhdet_in_tes!E135=0,"",RES_hhdet_in_tes!E135/RES_hhdet_in_fec!E135)</f>
        <v/>
      </c>
      <c r="F135" s="112" t="str">
        <f>IF(RES_hhdet_in_tes!F135=0,"",RES_hhdet_in_tes!F135/RES_hhdet_in_fec!F135)</f>
        <v/>
      </c>
      <c r="G135" s="112" t="str">
        <f>IF(RES_hhdet_in_tes!G135=0,"",RES_hhdet_in_tes!G135/RES_hhdet_in_fec!G135)</f>
        <v/>
      </c>
      <c r="H135" s="112" t="str">
        <f>IF(RES_hhdet_in_tes!H135=0,"",RES_hhdet_in_tes!H135/RES_hhdet_in_fec!H135)</f>
        <v/>
      </c>
      <c r="I135" s="112" t="str">
        <f>IF(RES_hhdet_in_tes!I135=0,"",RES_hhdet_in_tes!I135/RES_hhdet_in_fec!I135)</f>
        <v/>
      </c>
      <c r="J135" s="112" t="str">
        <f>IF(RES_hhdet_in_tes!J135=0,"",RES_hhdet_in_tes!J135/RES_hhdet_in_fec!J135)</f>
        <v/>
      </c>
      <c r="K135" s="112" t="str">
        <f>IF(RES_hhdet_in_tes!K135=0,"",RES_hhdet_in_tes!K135/RES_hhdet_in_fec!K135)</f>
        <v/>
      </c>
      <c r="L135" s="112" t="str">
        <f>IF(RES_hhdet_in_tes!L135=0,"",RES_hhdet_in_tes!L135/RES_hhdet_in_fec!L135)</f>
        <v/>
      </c>
      <c r="M135" s="112" t="str">
        <f>IF(RES_hhdet_in_tes!M135=0,"",RES_hhdet_in_tes!M135/RES_hhdet_in_fec!M135)</f>
        <v/>
      </c>
      <c r="N135" s="112" t="str">
        <f>IF(RES_hhdet_in_tes!N135=0,"",RES_hhdet_in_tes!N135/RES_hhdet_in_fec!N135)</f>
        <v/>
      </c>
      <c r="O135" s="112" t="str">
        <f>IF(RES_hhdet_in_tes!O135=0,"",RES_hhdet_in_tes!O135/RES_hhdet_in_fec!O135)</f>
        <v/>
      </c>
      <c r="P135" s="112" t="str">
        <f>IF(RES_hhdet_in_tes!P135=0,"",RES_hhdet_in_tes!P135/RES_hhdet_in_fec!P135)</f>
        <v/>
      </c>
      <c r="Q135" s="112" t="str">
        <f>IF(RES_hhdet_in_tes!Q135=0,"",RES_hhdet_in_tes!Q135/RES_hhdet_in_fec!Q135)</f>
        <v/>
      </c>
      <c r="R135" s="112" t="str">
        <f>IF(RES_hhdet_in_tes!R135=0,"",RES_hhdet_in_tes!R135/RES_hhdet_in_fec!R135)</f>
        <v/>
      </c>
      <c r="S135" s="112" t="str">
        <f>IF(RES_hhdet_in_tes!S135=0,"",RES_hhdet_in_tes!S135/RES_hhdet_in_fec!S135)</f>
        <v/>
      </c>
      <c r="T135" s="112" t="str">
        <f>IF(RES_hhdet_in_tes!T135=0,"",RES_hhdet_in_tes!T135/RES_hhdet_in_fec!T135)</f>
        <v/>
      </c>
      <c r="U135" s="112" t="str">
        <f>IF(RES_hhdet_in_tes!U135=0,"",RES_hhdet_in_tes!U135/RES_hhdet_in_fec!U135)</f>
        <v/>
      </c>
      <c r="V135" s="112" t="str">
        <f>IF(RES_hhdet_in_tes!V135=0,"",RES_hhdet_in_tes!V135/RES_hhdet_in_fec!V135)</f>
        <v/>
      </c>
      <c r="W135" s="112" t="str">
        <f>IF(RES_hhdet_in_tes!W135=0,"",RES_hhdet_in_tes!W135/RES_hhdet_in_fec!W135)</f>
        <v/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 t="str">
        <f>IF(RES_hhdet_in_tes!E136=0,"",RES_hhdet_in_tes!E136/RES_hhdet_in_fec!E136)</f>
        <v/>
      </c>
      <c r="F136" s="113" t="str">
        <f>IF(RES_hhdet_in_tes!F136=0,"",RES_hhdet_in_tes!F136/RES_hhdet_in_fec!F136)</f>
        <v/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 t="str">
        <f>IF(RES_hhdet_in_tes!K136=0,"",RES_hhdet_in_tes!K136/RES_hhdet_in_fec!K136)</f>
        <v/>
      </c>
      <c r="L136" s="113" t="str">
        <f>IF(RES_hhdet_in_tes!L136=0,"",RES_hhdet_in_tes!L136/RES_hhdet_in_fec!L136)</f>
        <v/>
      </c>
      <c r="M136" s="113" t="str">
        <f>IF(RES_hhdet_in_tes!M136=0,"",RES_hhdet_in_tes!M136/RES_hhdet_in_fec!M136)</f>
        <v/>
      </c>
      <c r="N136" s="113" t="str">
        <f>IF(RES_hhdet_in_tes!N136=0,"",RES_hhdet_in_tes!N136/RES_hhdet_in_fec!N136)</f>
        <v/>
      </c>
      <c r="O136" s="113" t="str">
        <f>IF(RES_hhdet_in_tes!O136=0,"",RES_hhdet_in_tes!O136/RES_hhdet_in_fec!O136)</f>
        <v/>
      </c>
      <c r="P136" s="113" t="str">
        <f>IF(RES_hhdet_in_tes!P136=0,"",RES_hhdet_in_tes!P136/RES_hhdet_in_fec!P136)</f>
        <v/>
      </c>
      <c r="Q136" s="113" t="str">
        <f>IF(RES_hhdet_in_tes!Q136=0,"",RES_hhdet_in_tes!Q136/RES_hhdet_in_fec!Q136)</f>
        <v/>
      </c>
      <c r="R136" s="113" t="str">
        <f>IF(RES_hhdet_in_tes!R136=0,"",RES_hhdet_in_tes!R136/RES_hhdet_in_fec!R136)</f>
        <v/>
      </c>
      <c r="S136" s="113" t="str">
        <f>IF(RES_hhdet_in_tes!S136=0,"",RES_hhdet_in_tes!S136/RES_hhdet_in_fec!S136)</f>
        <v/>
      </c>
      <c r="T136" s="113" t="str">
        <f>IF(RES_hhdet_in_tes!T136=0,"",RES_hhdet_in_tes!T136/RES_hhdet_in_fec!T136)</f>
        <v/>
      </c>
      <c r="U136" s="113" t="str">
        <f>IF(RES_hhdet_in_tes!U136=0,"",RES_hhdet_in_tes!U136/RES_hhdet_in_fec!U136)</f>
        <v/>
      </c>
      <c r="V136" s="113" t="str">
        <f>IF(RES_hhdet_in_tes!V136=0,"",RES_hhdet_in_tes!V136/RES_hhdet_in_fec!V136)</f>
        <v/>
      </c>
      <c r="W136" s="113" t="str">
        <f>IF(RES_hhdet_in_tes!W136=0,"",RES_hhdet_in_tes!W136/RES_hhdet_in_fec!W136)</f>
        <v/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 t="str">
        <f>IF(RES_hhdet_in_tes!E137=0,"",RES_hhdet_in_tes!E137/RES_hhdet_in_fec!E137)</f>
        <v/>
      </c>
      <c r="F137" s="111" t="str">
        <f>IF(RES_hhdet_in_tes!F137=0,"",RES_hhdet_in_tes!F137/RES_hhdet_in_fec!F137)</f>
        <v/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 t="str">
        <f>IF(RES_hhdet_in_tes!K137=0,"",RES_hhdet_in_tes!K137/RES_hhdet_in_fec!K137)</f>
        <v/>
      </c>
      <c r="L137" s="111" t="str">
        <f>IF(RES_hhdet_in_tes!L137=0,"",RES_hhdet_in_tes!L137/RES_hhdet_in_fec!L137)</f>
        <v/>
      </c>
      <c r="M137" s="111" t="str">
        <f>IF(RES_hhdet_in_tes!M137=0,"",RES_hhdet_in_tes!M137/RES_hhdet_in_fec!M137)</f>
        <v/>
      </c>
      <c r="N137" s="111" t="str">
        <f>IF(RES_hhdet_in_tes!N137=0,"",RES_hhdet_in_tes!N137/RES_hhdet_in_fec!N137)</f>
        <v/>
      </c>
      <c r="O137" s="111" t="str">
        <f>IF(RES_hhdet_in_tes!O137=0,"",RES_hhdet_in_tes!O137/RES_hhdet_in_fec!O137)</f>
        <v/>
      </c>
      <c r="P137" s="111" t="str">
        <f>IF(RES_hhdet_in_tes!P137=0,"",RES_hhdet_in_tes!P137/RES_hhdet_in_fec!P137)</f>
        <v/>
      </c>
      <c r="Q137" s="111" t="str">
        <f>IF(RES_hhdet_in_tes!Q137=0,"",RES_hhdet_in_tes!Q137/RES_hhdet_in_fec!Q137)</f>
        <v/>
      </c>
      <c r="R137" s="111" t="str">
        <f>IF(RES_hhdet_in_tes!R137=0,"",RES_hhdet_in_tes!R137/RES_hhdet_in_fec!R137)</f>
        <v/>
      </c>
      <c r="S137" s="111" t="str">
        <f>IF(RES_hhdet_in_tes!S137=0,"",RES_hhdet_in_tes!S137/RES_hhdet_in_fec!S137)</f>
        <v/>
      </c>
      <c r="T137" s="111" t="str">
        <f>IF(RES_hhdet_in_tes!T137=0,"",RES_hhdet_in_tes!T137/RES_hhdet_in_fec!T137)</f>
        <v/>
      </c>
      <c r="U137" s="111" t="str">
        <f>IF(RES_hhdet_in_tes!U137=0,"",RES_hhdet_in_tes!U137/RES_hhdet_in_fec!U137)</f>
        <v/>
      </c>
      <c r="V137" s="111" t="str">
        <f>IF(RES_hhdet_in_tes!V137=0,"",RES_hhdet_in_tes!V137/RES_hhdet_in_fec!V137)</f>
        <v/>
      </c>
      <c r="W137" s="111" t="str">
        <f>IF(RES_hhdet_in_tes!W137=0,"",RES_hhdet_in_tes!W137/RES_hhdet_in_fec!W137)</f>
        <v/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 t="str">
        <f>IF(RES_hhdet_in_tes!E138=0,"",RES_hhdet_in_tes!E138/RES_hhdet_in_fec!E138)</f>
        <v/>
      </c>
      <c r="F138" s="111" t="str">
        <f>IF(RES_hhdet_in_tes!F138=0,"",RES_hhdet_in_tes!F138/RES_hhdet_in_fec!F138)</f>
        <v/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 t="str">
        <f>IF(RES_hhdet_in_tes!K138=0,"",RES_hhdet_in_tes!K138/RES_hhdet_in_fec!K138)</f>
        <v/>
      </c>
      <c r="L138" s="111" t="str">
        <f>IF(RES_hhdet_in_tes!L138=0,"",RES_hhdet_in_tes!L138/RES_hhdet_in_fec!L138)</f>
        <v/>
      </c>
      <c r="M138" s="111" t="str">
        <f>IF(RES_hhdet_in_tes!M138=0,"",RES_hhdet_in_tes!M138/RES_hhdet_in_fec!M138)</f>
        <v/>
      </c>
      <c r="N138" s="111" t="str">
        <f>IF(RES_hhdet_in_tes!N138=0,"",RES_hhdet_in_tes!N138/RES_hhdet_in_fec!N138)</f>
        <v/>
      </c>
      <c r="O138" s="111" t="str">
        <f>IF(RES_hhdet_in_tes!O138=0,"",RES_hhdet_in_tes!O138/RES_hhdet_in_fec!O138)</f>
        <v/>
      </c>
      <c r="P138" s="111" t="str">
        <f>IF(RES_hhdet_in_tes!P138=0,"",RES_hhdet_in_tes!P138/RES_hhdet_in_fec!P138)</f>
        <v/>
      </c>
      <c r="Q138" s="111" t="str">
        <f>IF(RES_hhdet_in_tes!Q138=0,"",RES_hhdet_in_tes!Q138/RES_hhdet_in_fec!Q138)</f>
        <v/>
      </c>
      <c r="R138" s="111" t="str">
        <f>IF(RES_hhdet_in_tes!R138=0,"",RES_hhdet_in_tes!R138/RES_hhdet_in_fec!R138)</f>
        <v/>
      </c>
      <c r="S138" s="111" t="str">
        <f>IF(RES_hhdet_in_tes!S138=0,"",RES_hhdet_in_tes!S138/RES_hhdet_in_fec!S138)</f>
        <v/>
      </c>
      <c r="T138" s="111" t="str">
        <f>IF(RES_hhdet_in_tes!T138=0,"",RES_hhdet_in_tes!T138/RES_hhdet_in_fec!T138)</f>
        <v/>
      </c>
      <c r="U138" s="111" t="str">
        <f>IF(RES_hhdet_in_tes!U138=0,"",RES_hhdet_in_tes!U138/RES_hhdet_in_fec!U138)</f>
        <v/>
      </c>
      <c r="V138" s="111" t="str">
        <f>IF(RES_hhdet_in_tes!V138=0,"",RES_hhdet_in_tes!V138/RES_hhdet_in_fec!V138)</f>
        <v/>
      </c>
      <c r="W138" s="111" t="str">
        <f>IF(RES_hhdet_in_tes!W138=0,"",RES_hhdet_in_tes!W138/RES_hhdet_in_fec!W138)</f>
        <v/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 t="str">
        <f>IF(RES_hhdet_in_tes!C139=0,"",RES_hhdet_in_tes!C139/RES_hhdet_in_fec!C139)</f>
        <v/>
      </c>
      <c r="D139" s="124" t="str">
        <f>IF(RES_hhdet_in_tes!D139=0,"",RES_hhdet_in_tes!D139/RES_hhdet_in_fec!D139)</f>
        <v/>
      </c>
      <c r="E139" s="124" t="str">
        <f>IF(RES_hhdet_in_tes!E139=0,"",RES_hhdet_in_tes!E139/RES_hhdet_in_fec!E139)</f>
        <v/>
      </c>
      <c r="F139" s="124" t="str">
        <f>IF(RES_hhdet_in_tes!F139=0,"",RES_hhdet_in_tes!F139/RES_hhdet_in_fec!F139)</f>
        <v/>
      </c>
      <c r="G139" s="124" t="str">
        <f>IF(RES_hhdet_in_tes!G139=0,"",RES_hhdet_in_tes!G139/RES_hhdet_in_fec!G139)</f>
        <v/>
      </c>
      <c r="H139" s="124" t="str">
        <f>IF(RES_hhdet_in_tes!H139=0,"",RES_hhdet_in_tes!H139/RES_hhdet_in_fec!H139)</f>
        <v/>
      </c>
      <c r="I139" s="124" t="str">
        <f>IF(RES_hhdet_in_tes!I139=0,"",RES_hhdet_in_tes!I139/RES_hhdet_in_fec!I139)</f>
        <v/>
      </c>
      <c r="J139" s="124" t="str">
        <f>IF(RES_hhdet_in_tes!J139=0,"",RES_hhdet_in_tes!J139/RES_hhdet_in_fec!J139)</f>
        <v/>
      </c>
      <c r="K139" s="124" t="str">
        <f>IF(RES_hhdet_in_tes!K139=0,"",RES_hhdet_in_tes!K139/RES_hhdet_in_fec!K139)</f>
        <v/>
      </c>
      <c r="L139" s="124" t="str">
        <f>IF(RES_hhdet_in_tes!L139=0,"",RES_hhdet_in_tes!L139/RES_hhdet_in_fec!L139)</f>
        <v/>
      </c>
      <c r="M139" s="124" t="str">
        <f>IF(RES_hhdet_in_tes!M139=0,"",RES_hhdet_in_tes!M139/RES_hhdet_in_fec!M139)</f>
        <v/>
      </c>
      <c r="N139" s="124" t="str">
        <f>IF(RES_hhdet_in_tes!N139=0,"",RES_hhdet_in_tes!N139/RES_hhdet_in_fec!N139)</f>
        <v/>
      </c>
      <c r="O139" s="124" t="str">
        <f>IF(RES_hhdet_in_tes!O139=0,"",RES_hhdet_in_tes!O139/RES_hhdet_in_fec!O139)</f>
        <v/>
      </c>
      <c r="P139" s="124" t="str">
        <f>IF(RES_hhdet_in_tes!P139=0,"",RES_hhdet_in_tes!P139/RES_hhdet_in_fec!P139)</f>
        <v/>
      </c>
      <c r="Q139" s="124" t="str">
        <f>IF(RES_hhdet_in_tes!Q139=0,"",RES_hhdet_in_tes!Q139/RES_hhdet_in_fec!Q139)</f>
        <v/>
      </c>
      <c r="R139" s="124" t="str">
        <f>IF(RES_hhdet_in_tes!R139=0,"",RES_hhdet_in_tes!R139/RES_hhdet_in_fec!R139)</f>
        <v/>
      </c>
      <c r="S139" s="124" t="str">
        <f>IF(RES_hhdet_in_tes!S139=0,"",RES_hhdet_in_tes!S139/RES_hhdet_in_fec!S139)</f>
        <v/>
      </c>
      <c r="T139" s="124" t="str">
        <f>IF(RES_hhdet_in_tes!T139=0,"",RES_hhdet_in_tes!T139/RES_hhdet_in_fec!T139)</f>
        <v/>
      </c>
      <c r="U139" s="124" t="str">
        <f>IF(RES_hhdet_in_tes!U139=0,"",RES_hhdet_in_tes!U139/RES_hhdet_in_fec!U139)</f>
        <v/>
      </c>
      <c r="V139" s="124" t="str">
        <f>IF(RES_hhdet_in_tes!V139=0,"",RES_hhdet_in_tes!V139/RES_hhdet_in_fec!V139)</f>
        <v/>
      </c>
      <c r="W139" s="124" t="str">
        <f>IF(RES_hhdet_in_tes!W139=0,"",RES_hhdet_in_tes!W139/RES_hhdet_in_fec!W139)</f>
        <v/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 t="str">
        <f>IF(RES_hhdet_in_tes!C140=0,"",RES_hhdet_in_tes!C140/RES_hhdet_in_fec!C140)</f>
        <v/>
      </c>
      <c r="D140" s="111" t="str">
        <f>IF(RES_hhdet_in_tes!D140=0,"",RES_hhdet_in_tes!D140/RES_hhdet_in_fec!D140)</f>
        <v/>
      </c>
      <c r="E140" s="111" t="str">
        <f>IF(RES_hhdet_in_tes!E140=0,"",RES_hhdet_in_tes!E140/RES_hhdet_in_fec!E140)</f>
        <v/>
      </c>
      <c r="F140" s="111" t="str">
        <f>IF(RES_hhdet_in_tes!F140=0,"",RES_hhdet_in_tes!F140/RES_hhdet_in_fec!F140)</f>
        <v/>
      </c>
      <c r="G140" s="111" t="str">
        <f>IF(RES_hhdet_in_tes!G140=0,"",RES_hhdet_in_tes!G140/RES_hhdet_in_fec!G140)</f>
        <v/>
      </c>
      <c r="H140" s="111" t="str">
        <f>IF(RES_hhdet_in_tes!H140=0,"",RES_hhdet_in_tes!H140/RES_hhdet_in_fec!H140)</f>
        <v/>
      </c>
      <c r="I140" s="111" t="str">
        <f>IF(RES_hhdet_in_tes!I140=0,"",RES_hhdet_in_tes!I140/RES_hhdet_in_fec!I140)</f>
        <v/>
      </c>
      <c r="J140" s="111" t="str">
        <f>IF(RES_hhdet_in_tes!J140=0,"",RES_hhdet_in_tes!J140/RES_hhdet_in_fec!J140)</f>
        <v/>
      </c>
      <c r="K140" s="111" t="str">
        <f>IF(RES_hhdet_in_tes!K140=0,"",RES_hhdet_in_tes!K140/RES_hhdet_in_fec!K140)</f>
        <v/>
      </c>
      <c r="L140" s="111" t="str">
        <f>IF(RES_hhdet_in_tes!L140=0,"",RES_hhdet_in_tes!L140/RES_hhdet_in_fec!L140)</f>
        <v/>
      </c>
      <c r="M140" s="111" t="str">
        <f>IF(RES_hhdet_in_tes!M140=0,"",RES_hhdet_in_tes!M140/RES_hhdet_in_fec!M140)</f>
        <v/>
      </c>
      <c r="N140" s="111" t="str">
        <f>IF(RES_hhdet_in_tes!N140=0,"",RES_hhdet_in_tes!N140/RES_hhdet_in_fec!N140)</f>
        <v/>
      </c>
      <c r="O140" s="111" t="str">
        <f>IF(RES_hhdet_in_tes!O140=0,"",RES_hhdet_in_tes!O140/RES_hhdet_in_fec!O140)</f>
        <v/>
      </c>
      <c r="P140" s="111" t="str">
        <f>IF(RES_hhdet_in_tes!P140=0,"",RES_hhdet_in_tes!P140/RES_hhdet_in_fec!P140)</f>
        <v/>
      </c>
      <c r="Q140" s="111" t="str">
        <f>IF(RES_hhdet_in_tes!Q140=0,"",RES_hhdet_in_tes!Q140/RES_hhdet_in_fec!Q140)</f>
        <v/>
      </c>
      <c r="R140" s="111" t="str">
        <f>IF(RES_hhdet_in_tes!R140=0,"",RES_hhdet_in_tes!R140/RES_hhdet_in_fec!R140)</f>
        <v/>
      </c>
      <c r="S140" s="111" t="str">
        <f>IF(RES_hhdet_in_tes!S140=0,"",RES_hhdet_in_tes!S140/RES_hhdet_in_fec!S140)</f>
        <v/>
      </c>
      <c r="T140" s="111" t="str">
        <f>IF(RES_hhdet_in_tes!T140=0,"",RES_hhdet_in_tes!T140/RES_hhdet_in_fec!T140)</f>
        <v/>
      </c>
      <c r="U140" s="111" t="str">
        <f>IF(RES_hhdet_in_tes!U140=0,"",RES_hhdet_in_tes!U140/RES_hhdet_in_fec!U140)</f>
        <v/>
      </c>
      <c r="V140" s="111" t="str">
        <f>IF(RES_hhdet_in_tes!V140=0,"",RES_hhdet_in_tes!V140/RES_hhdet_in_fec!V140)</f>
        <v/>
      </c>
      <c r="W140" s="111" t="str">
        <f>IF(RES_hhdet_in_tes!W140=0,"",RES_hhdet_in_tes!W140/RES_hhdet_in_fec!W140)</f>
        <v/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 t="str">
        <f>IF(RES_hhdet_in_tes!C141=0,"",RES_hhdet_in_tes!C141/RES_hhdet_in_fec!C141)</f>
        <v/>
      </c>
      <c r="D141" s="45" t="str">
        <f>IF(RES_hhdet_in_tes!D141=0,"",RES_hhdet_in_tes!D141/RES_hhdet_in_fec!D141)</f>
        <v/>
      </c>
      <c r="E141" s="45" t="str">
        <f>IF(RES_hhdet_in_tes!E141=0,"",RES_hhdet_in_tes!E141/RES_hhdet_in_fec!E141)</f>
        <v/>
      </c>
      <c r="F141" s="45" t="str">
        <f>IF(RES_hhdet_in_tes!F141=0,"",RES_hhdet_in_tes!F141/RES_hhdet_in_fec!F141)</f>
        <v/>
      </c>
      <c r="G141" s="45" t="str">
        <f>IF(RES_hhdet_in_tes!G141=0,"",RES_hhdet_in_tes!G141/RES_hhdet_in_fec!G141)</f>
        <v/>
      </c>
      <c r="H141" s="45" t="str">
        <f>IF(RES_hhdet_in_tes!H141=0,"",RES_hhdet_in_tes!H141/RES_hhdet_in_fec!H141)</f>
        <v/>
      </c>
      <c r="I141" s="45" t="str">
        <f>IF(RES_hhdet_in_tes!I141=0,"",RES_hhdet_in_tes!I141/RES_hhdet_in_fec!I141)</f>
        <v/>
      </c>
      <c r="J141" s="45" t="str">
        <f>IF(RES_hhdet_in_tes!J141=0,"",RES_hhdet_in_tes!J141/RES_hhdet_in_fec!J141)</f>
        <v/>
      </c>
      <c r="K141" s="45" t="str">
        <f>IF(RES_hhdet_in_tes!K141=0,"",RES_hhdet_in_tes!K141/RES_hhdet_in_fec!K141)</f>
        <v/>
      </c>
      <c r="L141" s="45" t="str">
        <f>IF(RES_hhdet_in_tes!L141=0,"",RES_hhdet_in_tes!L141/RES_hhdet_in_fec!L141)</f>
        <v/>
      </c>
      <c r="M141" s="45" t="str">
        <f>IF(RES_hhdet_in_tes!M141=0,"",RES_hhdet_in_tes!M141/RES_hhdet_in_fec!M141)</f>
        <v/>
      </c>
      <c r="N141" s="45" t="str">
        <f>IF(RES_hhdet_in_tes!N141=0,"",RES_hhdet_in_tes!N141/RES_hhdet_in_fec!N141)</f>
        <v/>
      </c>
      <c r="O141" s="45" t="str">
        <f>IF(RES_hhdet_in_tes!O141=0,"",RES_hhdet_in_tes!O141/RES_hhdet_in_fec!O141)</f>
        <v/>
      </c>
      <c r="P141" s="45" t="str">
        <f>IF(RES_hhdet_in_tes!P141=0,"",RES_hhdet_in_tes!P141/RES_hhdet_in_fec!P141)</f>
        <v/>
      </c>
      <c r="Q141" s="45" t="str">
        <f>IF(RES_hhdet_in_tes!Q141=0,"",RES_hhdet_in_tes!Q141/RES_hhdet_in_fec!Q141)</f>
        <v/>
      </c>
      <c r="R141" s="45" t="str">
        <f>IF(RES_hhdet_in_tes!R141=0,"",RES_hhdet_in_tes!R141/RES_hhdet_in_fec!R141)</f>
        <v/>
      </c>
      <c r="S141" s="45" t="str">
        <f>IF(RES_hhdet_in_tes!S141=0,"",RES_hhdet_in_tes!S141/RES_hhdet_in_fec!S141)</f>
        <v/>
      </c>
      <c r="T141" s="45" t="str">
        <f>IF(RES_hhdet_in_tes!T141=0,"",RES_hhdet_in_tes!T141/RES_hhdet_in_fec!T141)</f>
        <v/>
      </c>
      <c r="U141" s="45" t="str">
        <f>IF(RES_hhdet_in_tes!U141=0,"",RES_hhdet_in_tes!U141/RES_hhdet_in_fec!U141)</f>
        <v/>
      </c>
      <c r="V141" s="45" t="str">
        <f>IF(RES_hhdet_in_tes!V141=0,"",RES_hhdet_in_tes!V141/RES_hhdet_in_fec!V141)</f>
        <v/>
      </c>
      <c r="W141" s="45" t="str">
        <f>IF(RES_hhdet_in_tes!W141=0,"",RES_hhdet_in_tes!W141/RES_hhdet_in_fec!W141)</f>
        <v/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1.2355609878404743</v>
      </c>
      <c r="D143" s="119">
        <f>IF(RES_hhdet_in_tes!D143=0,"",RES_hhdet_in_tes!D143/RES_hhdet_in_fec!D143)</f>
        <v>1.1989562839056975</v>
      </c>
      <c r="E143" s="119">
        <f>IF(RES_hhdet_in_tes!E143=0,"",RES_hhdet_in_tes!E143/RES_hhdet_in_fec!E143)</f>
        <v>1.3492769939845397</v>
      </c>
      <c r="F143" s="119">
        <f>IF(RES_hhdet_in_tes!F143=0,"",RES_hhdet_in_tes!F143/RES_hhdet_in_fec!F143)</f>
        <v>1.4210845247954311</v>
      </c>
      <c r="G143" s="119">
        <f>IF(RES_hhdet_in_tes!G143=0,"",RES_hhdet_in_tes!G143/RES_hhdet_in_fec!G143)</f>
        <v>1.5092812878017667</v>
      </c>
      <c r="H143" s="119">
        <f>IF(RES_hhdet_in_tes!H143=0,"",RES_hhdet_in_tes!H143/RES_hhdet_in_fec!H143)</f>
        <v>1.5717737561576415</v>
      </c>
      <c r="I143" s="119">
        <f>IF(RES_hhdet_in_tes!I143=0,"",RES_hhdet_in_tes!I143/RES_hhdet_in_fec!I143)</f>
        <v>1.6502246026976615</v>
      </c>
      <c r="J143" s="119">
        <f>IF(RES_hhdet_in_tes!J143=0,"",RES_hhdet_in_tes!J143/RES_hhdet_in_fec!J143)</f>
        <v>1.7417175882185718</v>
      </c>
      <c r="K143" s="119">
        <f>IF(RES_hhdet_in_tes!K143=0,"",RES_hhdet_in_tes!K143/RES_hhdet_in_fec!K143)</f>
        <v>1.7605719232563795</v>
      </c>
      <c r="L143" s="119">
        <f>IF(RES_hhdet_in_tes!L143=0,"",RES_hhdet_in_tes!L143/RES_hhdet_in_fec!L143)</f>
        <v>1.7947763784339761</v>
      </c>
      <c r="M143" s="119">
        <f>IF(RES_hhdet_in_tes!M143=0,"",RES_hhdet_in_tes!M143/RES_hhdet_in_fec!M143)</f>
        <v>1.765217090109455</v>
      </c>
      <c r="N143" s="119">
        <f>IF(RES_hhdet_in_tes!N143=0,"",RES_hhdet_in_tes!N143/RES_hhdet_in_fec!N143)</f>
        <v>1.7651800637072663</v>
      </c>
      <c r="O143" s="119">
        <f>IF(RES_hhdet_in_tes!O143=0,"",RES_hhdet_in_tes!O143/RES_hhdet_in_fec!O143)</f>
        <v>1.7935393496788596</v>
      </c>
      <c r="P143" s="119">
        <f>IF(RES_hhdet_in_tes!P143=0,"",RES_hhdet_in_tes!P143/RES_hhdet_in_fec!P143)</f>
        <v>1.8259687468991179</v>
      </c>
      <c r="Q143" s="119">
        <f>IF(RES_hhdet_in_tes!Q143=0,"",RES_hhdet_in_tes!Q143/RES_hhdet_in_fec!Q143)</f>
        <v>1.8833156365921913</v>
      </c>
      <c r="R143" s="119">
        <f>IF(RES_hhdet_in_tes!R143=0,"",RES_hhdet_in_tes!R143/RES_hhdet_in_fec!R143)</f>
        <v>1.8750257744417389</v>
      </c>
      <c r="S143" s="119">
        <f>IF(RES_hhdet_in_tes!S143=0,"",RES_hhdet_in_tes!S143/RES_hhdet_in_fec!S143)</f>
        <v>1.8574098716217731</v>
      </c>
      <c r="T143" s="119">
        <f>IF(RES_hhdet_in_tes!T143=0,"",RES_hhdet_in_tes!T143/RES_hhdet_in_fec!T143)</f>
        <v>1.8321186060156558</v>
      </c>
      <c r="U143" s="119">
        <f>IF(RES_hhdet_in_tes!U143=0,"",RES_hhdet_in_tes!U143/RES_hhdet_in_fec!U143)</f>
        <v>1.820665538679676</v>
      </c>
      <c r="V143" s="119">
        <f>IF(RES_hhdet_in_tes!V143=0,"",RES_hhdet_in_tes!V143/RES_hhdet_in_fec!V143)</f>
        <v>1.802633507190091</v>
      </c>
      <c r="W143" s="119">
        <f>IF(RES_hhdet_in_tes!W143=0,"",RES_hhdet_in_tes!W143/RES_hhdet_in_fec!W143)</f>
        <v>1.7837938789770695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1.5086904545844884</v>
      </c>
      <c r="D144" s="124">
        <f>IF(RES_hhdet_in_tes!D144=0,"",RES_hhdet_in_tes!D144/RES_hhdet_in_fec!D144)</f>
        <v>1.6220521883426851</v>
      </c>
      <c r="E144" s="124">
        <f>IF(RES_hhdet_in_tes!E144=0,"",RES_hhdet_in_tes!E144/RES_hhdet_in_fec!E144)</f>
        <v>1.7386606210498441</v>
      </c>
      <c r="F144" s="124">
        <f>IF(RES_hhdet_in_tes!F144=0,"",RES_hhdet_in_tes!F144/RES_hhdet_in_fec!F144)</f>
        <v>1.8580310292710265</v>
      </c>
      <c r="G144" s="124">
        <f>IF(RES_hhdet_in_tes!G144=0,"",RES_hhdet_in_tes!G144/RES_hhdet_in_fec!G144)</f>
        <v>1.9805661158702967</v>
      </c>
      <c r="H144" s="124">
        <f>IF(RES_hhdet_in_tes!H144=0,"",RES_hhdet_in_tes!H144/RES_hhdet_in_fec!H144)</f>
        <v>2.1061898948869673</v>
      </c>
      <c r="I144" s="124">
        <f>IF(RES_hhdet_in_tes!I144=0,"",RES_hhdet_in_tes!I144/RES_hhdet_in_fec!I144)</f>
        <v>2.2349737815654427</v>
      </c>
      <c r="J144" s="124">
        <f>IF(RES_hhdet_in_tes!J144=0,"",RES_hhdet_in_tes!J144/RES_hhdet_in_fec!J144)</f>
        <v>2.3672722793809275</v>
      </c>
      <c r="K144" s="124">
        <f>IF(RES_hhdet_in_tes!K144=0,"",RES_hhdet_in_tes!K144/RES_hhdet_in_fec!K144)</f>
        <v>2.5033477480400643</v>
      </c>
      <c r="L144" s="124">
        <f>IF(RES_hhdet_in_tes!L144=0,"",RES_hhdet_in_tes!L144/RES_hhdet_in_fec!L144)</f>
        <v>2.6431996274532752</v>
      </c>
      <c r="M144" s="124">
        <f>IF(RES_hhdet_in_tes!M144=0,"",RES_hhdet_in_tes!M144/RES_hhdet_in_fec!M144)</f>
        <v>2.7969777874833328</v>
      </c>
      <c r="N144" s="124">
        <f>IF(RES_hhdet_in_tes!N144=0,"",RES_hhdet_in_tes!N144/RES_hhdet_in_fec!N144)</f>
        <v>2.9672606158070729</v>
      </c>
      <c r="O144" s="124">
        <f>IF(RES_hhdet_in_tes!O144=0,"",RES_hhdet_in_tes!O144/RES_hhdet_in_fec!O144)</f>
        <v>3.1523274696221248</v>
      </c>
      <c r="P144" s="124">
        <f>IF(RES_hhdet_in_tes!P144=0,"",RES_hhdet_in_tes!P144/RES_hhdet_in_fec!P144)</f>
        <v>3.3380883265235335</v>
      </c>
      <c r="Q144" s="124">
        <f>IF(RES_hhdet_in_tes!Q144=0,"",RES_hhdet_in_tes!Q144/RES_hhdet_in_fec!Q144)</f>
        <v>3.4903634333505544</v>
      </c>
      <c r="R144" s="124">
        <f>IF(RES_hhdet_in_tes!R144=0,"",RES_hhdet_in_tes!R144/RES_hhdet_in_fec!R144)</f>
        <v>3.5509029761683113</v>
      </c>
      <c r="S144" s="124">
        <f>IF(RES_hhdet_in_tes!S144=0,"",RES_hhdet_in_tes!S144/RES_hhdet_in_fec!S144)</f>
        <v>3.589222130669929</v>
      </c>
      <c r="T144" s="124">
        <f>IF(RES_hhdet_in_tes!T144=0,"",RES_hhdet_in_tes!T144/RES_hhdet_in_fec!T144)</f>
        <v>3.6137987321718823</v>
      </c>
      <c r="U144" s="124">
        <f>IF(RES_hhdet_in_tes!U144=0,"",RES_hhdet_in_tes!U144/RES_hhdet_in_fec!U144)</f>
        <v>3.6333583361395423</v>
      </c>
      <c r="V144" s="124">
        <f>IF(RES_hhdet_in_tes!V144=0,"",RES_hhdet_in_tes!V144/RES_hhdet_in_fec!V144)</f>
        <v>3.6569692404517742</v>
      </c>
      <c r="W144" s="124">
        <f>IF(RES_hhdet_in_tes!W144=0,"",RES_hhdet_in_tes!W144/RES_hhdet_in_fec!W144)</f>
        <v>3.6839613328956653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1.5086904545844884</v>
      </c>
      <c r="D145" s="111">
        <f>IF(RES_hhdet_in_tes!D145=0,"",RES_hhdet_in_tes!D145/RES_hhdet_in_fec!D145)</f>
        <v>1.6220521883426851</v>
      </c>
      <c r="E145" s="111">
        <f>IF(RES_hhdet_in_tes!E145=0,"",RES_hhdet_in_tes!E145/RES_hhdet_in_fec!E145)</f>
        <v>1.7386606210498441</v>
      </c>
      <c r="F145" s="111">
        <f>IF(RES_hhdet_in_tes!F145=0,"",RES_hhdet_in_tes!F145/RES_hhdet_in_fec!F145)</f>
        <v>1.8580310292710265</v>
      </c>
      <c r="G145" s="111">
        <f>IF(RES_hhdet_in_tes!G145=0,"",RES_hhdet_in_tes!G145/RES_hhdet_in_fec!G145)</f>
        <v>1.9805661158702967</v>
      </c>
      <c r="H145" s="111">
        <f>IF(RES_hhdet_in_tes!H145=0,"",RES_hhdet_in_tes!H145/RES_hhdet_in_fec!H145)</f>
        <v>2.1061898948869673</v>
      </c>
      <c r="I145" s="111">
        <f>IF(RES_hhdet_in_tes!I145=0,"",RES_hhdet_in_tes!I145/RES_hhdet_in_fec!I145)</f>
        <v>2.2349737815654427</v>
      </c>
      <c r="J145" s="111">
        <f>IF(RES_hhdet_in_tes!J145=0,"",RES_hhdet_in_tes!J145/RES_hhdet_in_fec!J145)</f>
        <v>2.3672722793809275</v>
      </c>
      <c r="K145" s="111">
        <f>IF(RES_hhdet_in_tes!K145=0,"",RES_hhdet_in_tes!K145/RES_hhdet_in_fec!K145)</f>
        <v>2.5033477480400643</v>
      </c>
      <c r="L145" s="111">
        <f>IF(RES_hhdet_in_tes!L145=0,"",RES_hhdet_in_tes!L145/RES_hhdet_in_fec!L145)</f>
        <v>2.6431996274532752</v>
      </c>
      <c r="M145" s="111">
        <f>IF(RES_hhdet_in_tes!M145=0,"",RES_hhdet_in_tes!M145/RES_hhdet_in_fec!M145)</f>
        <v>2.7969777874833328</v>
      </c>
      <c r="N145" s="111">
        <f>IF(RES_hhdet_in_tes!N145=0,"",RES_hhdet_in_tes!N145/RES_hhdet_in_fec!N145)</f>
        <v>2.9672606158070729</v>
      </c>
      <c r="O145" s="111">
        <f>IF(RES_hhdet_in_tes!O145=0,"",RES_hhdet_in_tes!O145/RES_hhdet_in_fec!O145)</f>
        <v>3.1523274696221248</v>
      </c>
      <c r="P145" s="111">
        <f>IF(RES_hhdet_in_tes!P145=0,"",RES_hhdet_in_tes!P145/RES_hhdet_in_fec!P145)</f>
        <v>3.3380883265235335</v>
      </c>
      <c r="Q145" s="111">
        <f>IF(RES_hhdet_in_tes!Q145=0,"",RES_hhdet_in_tes!Q145/RES_hhdet_in_fec!Q145)</f>
        <v>3.4903634333505544</v>
      </c>
      <c r="R145" s="111">
        <f>IF(RES_hhdet_in_tes!R145=0,"",RES_hhdet_in_tes!R145/RES_hhdet_in_fec!R145)</f>
        <v>3.5509029761683113</v>
      </c>
      <c r="S145" s="111">
        <f>IF(RES_hhdet_in_tes!S145=0,"",RES_hhdet_in_tes!S145/RES_hhdet_in_fec!S145)</f>
        <v>3.589222130669929</v>
      </c>
      <c r="T145" s="111">
        <f>IF(RES_hhdet_in_tes!T145=0,"",RES_hhdet_in_tes!T145/RES_hhdet_in_fec!T145)</f>
        <v>3.6137987321718823</v>
      </c>
      <c r="U145" s="111">
        <f>IF(RES_hhdet_in_tes!U145=0,"",RES_hhdet_in_tes!U145/RES_hhdet_in_fec!U145)</f>
        <v>3.6333583361395423</v>
      </c>
      <c r="V145" s="111">
        <f>IF(RES_hhdet_in_tes!V145=0,"",RES_hhdet_in_tes!V145/RES_hhdet_in_fec!V145)</f>
        <v>3.6569692404517742</v>
      </c>
      <c r="W145" s="111">
        <f>IF(RES_hhdet_in_tes!W145=0,"",RES_hhdet_in_tes!W145/RES_hhdet_in_fec!W145)</f>
        <v>3.6839613328956653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 t="str">
        <f>IF(RES_hhdet_in_tes!C146=0,"",RES_hhdet_in_tes!C146/RES_hhdet_in_fec!C146)</f>
        <v/>
      </c>
      <c r="D146" s="124">
        <f>IF(RES_hhdet_in_tes!D146=0,"",RES_hhdet_in_tes!D146/RES_hhdet_in_fec!D146)</f>
        <v>3.1295681936307065</v>
      </c>
      <c r="E146" s="124">
        <f>IF(RES_hhdet_in_tes!E146=0,"",RES_hhdet_in_tes!E146/RES_hhdet_in_fec!E146)</f>
        <v>3.2487578083949269</v>
      </c>
      <c r="F146" s="124">
        <f>IF(RES_hhdet_in_tes!F146=0,"",RES_hhdet_in_tes!F146/RES_hhdet_in_fec!F146)</f>
        <v>3.3680754293819404</v>
      </c>
      <c r="G146" s="124">
        <f>IF(RES_hhdet_in_tes!G146=0,"",RES_hhdet_in_tes!G146/RES_hhdet_in_fec!G146)</f>
        <v>3.4885268630443194</v>
      </c>
      <c r="H146" s="124">
        <f>IF(RES_hhdet_in_tes!H146=0,"",RES_hhdet_in_tes!H146/RES_hhdet_in_fec!H146)</f>
        <v>3.6099824749763045</v>
      </c>
      <c r="I146" s="124">
        <f>IF(RES_hhdet_in_tes!I146=0,"",RES_hhdet_in_tes!I146/RES_hhdet_in_fec!I146)</f>
        <v>3.7326833018242889</v>
      </c>
      <c r="J146" s="124">
        <f>IF(RES_hhdet_in_tes!J146=0,"",RES_hhdet_in_tes!J146/RES_hhdet_in_fec!J146)</f>
        <v>3.8576319470065217</v>
      </c>
      <c r="K146" s="124">
        <f>IF(RES_hhdet_in_tes!K146=0,"",RES_hhdet_in_tes!K146/RES_hhdet_in_fec!K146)</f>
        <v>3.9856714208878969</v>
      </c>
      <c r="L146" s="124">
        <f>IF(RES_hhdet_in_tes!L146=0,"",RES_hhdet_in_tes!L146/RES_hhdet_in_fec!L146)</f>
        <v>4.11701015284478</v>
      </c>
      <c r="M146" s="124">
        <f>IF(RES_hhdet_in_tes!M146=0,"",RES_hhdet_in_tes!M146/RES_hhdet_in_fec!M146)</f>
        <v>4.2738818922740984</v>
      </c>
      <c r="N146" s="124">
        <f>IF(RES_hhdet_in_tes!N146=0,"",RES_hhdet_in_tes!N146/RES_hhdet_in_fec!N146)</f>
        <v>4.4635628569506771</v>
      </c>
      <c r="O146" s="124">
        <f>IF(RES_hhdet_in_tes!O146=0,"",RES_hhdet_in_tes!O146/RES_hhdet_in_fec!O146)</f>
        <v>4.6900756879452201</v>
      </c>
      <c r="P146" s="124">
        <f>IF(RES_hhdet_in_tes!P146=0,"",RES_hhdet_in_tes!P146/RES_hhdet_in_fec!P146)</f>
        <v>4.935723975637309</v>
      </c>
      <c r="Q146" s="124">
        <f>IF(RES_hhdet_in_tes!Q146=0,"",RES_hhdet_in_tes!Q146/RES_hhdet_in_fec!Q146)</f>
        <v>5.1468300820490462</v>
      </c>
      <c r="R146" s="124">
        <f>IF(RES_hhdet_in_tes!R146=0,"",RES_hhdet_in_tes!R146/RES_hhdet_in_fec!R146)</f>
        <v>5.2792692324550661</v>
      </c>
      <c r="S146" s="124">
        <f>IF(RES_hhdet_in_tes!S146=0,"",RES_hhdet_in_tes!S146/RES_hhdet_in_fec!S146)</f>
        <v>5.3846842934950505</v>
      </c>
      <c r="T146" s="124">
        <f>IF(RES_hhdet_in_tes!T146=0,"",RES_hhdet_in_tes!T146/RES_hhdet_in_fec!T146)</f>
        <v>5.4727625898448107</v>
      </c>
      <c r="U146" s="124">
        <f>IF(RES_hhdet_in_tes!U146=0,"",RES_hhdet_in_tes!U146/RES_hhdet_in_fec!U146)</f>
        <v>5.5529465789911905</v>
      </c>
      <c r="V146" s="124">
        <f>IF(RES_hhdet_in_tes!V146=0,"",RES_hhdet_in_tes!V146/RES_hhdet_in_fec!V146)</f>
        <v>5.6347029274577807</v>
      </c>
      <c r="W146" s="124">
        <f>IF(RES_hhdet_in_tes!W146=0,"",RES_hhdet_in_tes!W146/RES_hhdet_in_fec!W146)</f>
        <v>5.7147435346253452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 t="str">
        <f>IF(RES_hhdet_in_tes!C147=0,"",RES_hhdet_in_tes!C147/RES_hhdet_in_fec!C147)</f>
        <v/>
      </c>
      <c r="D147" s="111">
        <f>IF(RES_hhdet_in_tes!D147=0,"",RES_hhdet_in_tes!D147/RES_hhdet_in_fec!D147)</f>
        <v>3.1295681936307065</v>
      </c>
      <c r="E147" s="111">
        <f>IF(RES_hhdet_in_tes!E147=0,"",RES_hhdet_in_tes!E147/RES_hhdet_in_fec!E147)</f>
        <v>3.2487578083949269</v>
      </c>
      <c r="F147" s="111">
        <f>IF(RES_hhdet_in_tes!F147=0,"",RES_hhdet_in_tes!F147/RES_hhdet_in_fec!F147)</f>
        <v>3.3680754293819404</v>
      </c>
      <c r="G147" s="111">
        <f>IF(RES_hhdet_in_tes!G147=0,"",RES_hhdet_in_tes!G147/RES_hhdet_in_fec!G147)</f>
        <v>3.4885268630443194</v>
      </c>
      <c r="H147" s="111">
        <f>IF(RES_hhdet_in_tes!H147=0,"",RES_hhdet_in_tes!H147/RES_hhdet_in_fec!H147)</f>
        <v>3.6099824749763045</v>
      </c>
      <c r="I147" s="111">
        <f>IF(RES_hhdet_in_tes!I147=0,"",RES_hhdet_in_tes!I147/RES_hhdet_in_fec!I147)</f>
        <v>3.7326833018242889</v>
      </c>
      <c r="J147" s="111">
        <f>IF(RES_hhdet_in_tes!J147=0,"",RES_hhdet_in_tes!J147/RES_hhdet_in_fec!J147)</f>
        <v>3.8576319470065217</v>
      </c>
      <c r="K147" s="111">
        <f>IF(RES_hhdet_in_tes!K147=0,"",RES_hhdet_in_tes!K147/RES_hhdet_in_fec!K147)</f>
        <v>3.9856714208878969</v>
      </c>
      <c r="L147" s="111">
        <f>IF(RES_hhdet_in_tes!L147=0,"",RES_hhdet_in_tes!L147/RES_hhdet_in_fec!L147)</f>
        <v>4.11701015284478</v>
      </c>
      <c r="M147" s="111">
        <f>IF(RES_hhdet_in_tes!M147=0,"",RES_hhdet_in_tes!M147/RES_hhdet_in_fec!M147)</f>
        <v>4.2738818922740984</v>
      </c>
      <c r="N147" s="111">
        <f>IF(RES_hhdet_in_tes!N147=0,"",RES_hhdet_in_tes!N147/RES_hhdet_in_fec!N147)</f>
        <v>4.4635628569506771</v>
      </c>
      <c r="O147" s="111">
        <f>IF(RES_hhdet_in_tes!O147=0,"",RES_hhdet_in_tes!O147/RES_hhdet_in_fec!O147)</f>
        <v>4.6900756879452201</v>
      </c>
      <c r="P147" s="111">
        <f>IF(RES_hhdet_in_tes!P147=0,"",RES_hhdet_in_tes!P147/RES_hhdet_in_fec!P147)</f>
        <v>4.935723975637309</v>
      </c>
      <c r="Q147" s="111">
        <f>IF(RES_hhdet_in_tes!Q147=0,"",RES_hhdet_in_tes!Q147/RES_hhdet_in_fec!Q147)</f>
        <v>5.1468300820490462</v>
      </c>
      <c r="R147" s="111">
        <f>IF(RES_hhdet_in_tes!R147=0,"",RES_hhdet_in_tes!R147/RES_hhdet_in_fec!R147)</f>
        <v>5.2792692324550661</v>
      </c>
      <c r="S147" s="111">
        <f>IF(RES_hhdet_in_tes!S147=0,"",RES_hhdet_in_tes!S147/RES_hhdet_in_fec!S147)</f>
        <v>5.3846842934950505</v>
      </c>
      <c r="T147" s="111">
        <f>IF(RES_hhdet_in_tes!T147=0,"",RES_hhdet_in_tes!T147/RES_hhdet_in_fec!T147)</f>
        <v>5.4727625898448107</v>
      </c>
      <c r="U147" s="111">
        <f>IF(RES_hhdet_in_tes!U147=0,"",RES_hhdet_in_tes!U147/RES_hhdet_in_fec!U147)</f>
        <v>5.5529465789911905</v>
      </c>
      <c r="V147" s="111">
        <f>IF(RES_hhdet_in_tes!V147=0,"",RES_hhdet_in_tes!V147/RES_hhdet_in_fec!V147)</f>
        <v>5.6347029274577807</v>
      </c>
      <c r="W147" s="111">
        <f>IF(RES_hhdet_in_tes!W147=0,"",RES_hhdet_in_tes!W147/RES_hhdet_in_fec!W147)</f>
        <v>5.7147435346253452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0.65713604057472241</v>
      </c>
      <c r="D148" s="124">
        <f>IF(RES_hhdet_in_tes!D148=0,"",RES_hhdet_in_tes!D148/RES_hhdet_in_fec!D148)</f>
        <v>0.65919284245761234</v>
      </c>
      <c r="E148" s="124">
        <f>IF(RES_hhdet_in_tes!E148=0,"",RES_hhdet_in_tes!E148/RES_hhdet_in_fec!E148)</f>
        <v>0.66101949926983328</v>
      </c>
      <c r="F148" s="124">
        <f>IF(RES_hhdet_in_tes!F148=0,"",RES_hhdet_in_tes!F148/RES_hhdet_in_fec!F148)</f>
        <v>0.66357864123346499</v>
      </c>
      <c r="G148" s="124">
        <f>IF(RES_hhdet_in_tes!G148=0,"",RES_hhdet_in_tes!G148/RES_hhdet_in_fec!G148)</f>
        <v>0.66707128960085982</v>
      </c>
      <c r="H148" s="124">
        <f>IF(RES_hhdet_in_tes!H148=0,"",RES_hhdet_in_tes!H148/RES_hhdet_in_fec!H148)</f>
        <v>0.66874674825633851</v>
      </c>
      <c r="I148" s="124">
        <f>IF(RES_hhdet_in_tes!I148=0,"",RES_hhdet_in_tes!I148/RES_hhdet_in_fec!I148)</f>
        <v>0.68750279664856562</v>
      </c>
      <c r="J148" s="124">
        <f>IF(RES_hhdet_in_tes!J148=0,"",RES_hhdet_in_tes!J148/RES_hhdet_in_fec!J148)</f>
        <v>0.71913185603226482</v>
      </c>
      <c r="K148" s="124">
        <f>IF(RES_hhdet_in_tes!K148=0,"",RES_hhdet_in_tes!K148/RES_hhdet_in_fec!K148)</f>
        <v>0.71589588579915497</v>
      </c>
      <c r="L148" s="124">
        <f>IF(RES_hhdet_in_tes!L148=0,"",RES_hhdet_in_tes!L148/RES_hhdet_in_fec!L148)</f>
        <v>0.72097977830771498</v>
      </c>
      <c r="M148" s="124">
        <f>IF(RES_hhdet_in_tes!M148=0,"",RES_hhdet_in_tes!M148/RES_hhdet_in_fec!M148)</f>
        <v>0.70192175142834168</v>
      </c>
      <c r="N148" s="124">
        <f>IF(RES_hhdet_in_tes!N148=0,"",RES_hhdet_in_tes!N148/RES_hhdet_in_fec!N148)</f>
        <v>0.70424853756569328</v>
      </c>
      <c r="O148" s="124">
        <f>IF(RES_hhdet_in_tes!O148=0,"",RES_hhdet_in_tes!O148/RES_hhdet_in_fec!O148)</f>
        <v>0.72880827259658121</v>
      </c>
      <c r="P148" s="124">
        <f>IF(RES_hhdet_in_tes!P148=0,"",RES_hhdet_in_tes!P148/RES_hhdet_in_fec!P148)</f>
        <v>0.75206367380411321</v>
      </c>
      <c r="Q148" s="124">
        <f>IF(RES_hhdet_in_tes!Q148=0,"",RES_hhdet_in_tes!Q148/RES_hhdet_in_fec!Q148)</f>
        <v>0.77556543855915172</v>
      </c>
      <c r="R148" s="124">
        <f>IF(RES_hhdet_in_tes!R148=0,"",RES_hhdet_in_tes!R148/RES_hhdet_in_fec!R148)</f>
        <v>0.7824154574236184</v>
      </c>
      <c r="S148" s="124">
        <f>IF(RES_hhdet_in_tes!S148=0,"",RES_hhdet_in_tes!S148/RES_hhdet_in_fec!S148)</f>
        <v>0.78826516344729758</v>
      </c>
      <c r="T148" s="124">
        <f>IF(RES_hhdet_in_tes!T148=0,"",RES_hhdet_in_tes!T148/RES_hhdet_in_fec!T148)</f>
        <v>0.79592178698887672</v>
      </c>
      <c r="U148" s="124">
        <f>IF(RES_hhdet_in_tes!U148=0,"",RES_hhdet_in_tes!U148/RES_hhdet_in_fec!U148)</f>
        <v>0.79592377075978893</v>
      </c>
      <c r="V148" s="124">
        <f>IF(RES_hhdet_in_tes!V148=0,"",RES_hhdet_in_tes!V148/RES_hhdet_in_fec!V148)</f>
        <v>0.80554346992058434</v>
      </c>
      <c r="W148" s="124">
        <f>IF(RES_hhdet_in_tes!W148=0,"",RES_hhdet_in_tes!W148/RES_hhdet_in_fec!W148)</f>
        <v>0.81674397593552917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0.5908567819056032</v>
      </c>
      <c r="D149" s="111">
        <f>IF(RES_hhdet_in_tes!D149=0,"",RES_hhdet_in_tes!D149/RES_hhdet_in_fec!D149)</f>
        <v>0.59287749430072711</v>
      </c>
      <c r="E149" s="111">
        <f>IF(RES_hhdet_in_tes!E149=0,"",RES_hhdet_in_tes!E149/RES_hhdet_in_fec!E149)</f>
        <v>0.59523272336657074</v>
      </c>
      <c r="F149" s="111">
        <f>IF(RES_hhdet_in_tes!F149=0,"",RES_hhdet_in_tes!F149/RES_hhdet_in_fec!F149)</f>
        <v>0.59763356834205783</v>
      </c>
      <c r="G149" s="111">
        <f>IF(RES_hhdet_in_tes!G149=0,"",RES_hhdet_in_tes!G149/RES_hhdet_in_fec!G149)</f>
        <v>0.60034248349532682</v>
      </c>
      <c r="H149" s="111">
        <f>IF(RES_hhdet_in_tes!H149=0,"",RES_hhdet_in_tes!H149/RES_hhdet_in_fec!H149)</f>
        <v>0.60332734776518748</v>
      </c>
      <c r="I149" s="111">
        <f>IF(RES_hhdet_in_tes!I149=0,"",RES_hhdet_in_tes!I149/RES_hhdet_in_fec!I149)</f>
        <v>0.60665282989097802</v>
      </c>
      <c r="J149" s="111">
        <f>IF(RES_hhdet_in_tes!J149=0,"",RES_hhdet_in_tes!J149/RES_hhdet_in_fec!J149)</f>
        <v>0.61058385487175582</v>
      </c>
      <c r="K149" s="111">
        <f>IF(RES_hhdet_in_tes!K149=0,"",RES_hhdet_in_tes!K149/RES_hhdet_in_fec!K149)</f>
        <v>0.61534567864028256</v>
      </c>
      <c r="L149" s="111">
        <f>IF(RES_hhdet_in_tes!L149=0,"",RES_hhdet_in_tes!L149/RES_hhdet_in_fec!L149)</f>
        <v>0.62099856639359685</v>
      </c>
      <c r="M149" s="111">
        <f>IF(RES_hhdet_in_tes!M149=0,"",RES_hhdet_in_tes!M149/RES_hhdet_in_fec!M149)</f>
        <v>0.63288791381379472</v>
      </c>
      <c r="N149" s="111">
        <f>IF(RES_hhdet_in_tes!N149=0,"",RES_hhdet_in_tes!N149/RES_hhdet_in_fec!N149)</f>
        <v>0.65271034581609888</v>
      </c>
      <c r="O149" s="111">
        <f>IF(RES_hhdet_in_tes!O149=0,"",RES_hhdet_in_tes!O149/RES_hhdet_in_fec!O149)</f>
        <v>0.68188215966158061</v>
      </c>
      <c r="P149" s="111">
        <f>IF(RES_hhdet_in_tes!P149=0,"",RES_hhdet_in_tes!P149/RES_hhdet_in_fec!P149)</f>
        <v>0.71742669624648159</v>
      </c>
      <c r="Q149" s="111">
        <f>IF(RES_hhdet_in_tes!Q149=0,"",RES_hhdet_in_tes!Q149/RES_hhdet_in_fec!Q149)</f>
        <v>0.74969942785343791</v>
      </c>
      <c r="R149" s="111">
        <f>IF(RES_hhdet_in_tes!R149=0,"",RES_hhdet_in_tes!R149/RES_hhdet_in_fec!R149)</f>
        <v>0.77147957363893993</v>
      </c>
      <c r="S149" s="111">
        <f>IF(RES_hhdet_in_tes!S149=0,"",RES_hhdet_in_tes!S149/RES_hhdet_in_fec!S149)</f>
        <v>0.79246771412317463</v>
      </c>
      <c r="T149" s="111">
        <f>IF(RES_hhdet_in_tes!T149=0,"",RES_hhdet_in_tes!T149/RES_hhdet_in_fec!T149)</f>
        <v>0.81147584135416184</v>
      </c>
      <c r="U149" s="111">
        <f>IF(RES_hhdet_in_tes!U149=0,"",RES_hhdet_in_tes!U149/RES_hhdet_in_fec!U149)</f>
        <v>0.82731594737998848</v>
      </c>
      <c r="V149" s="111">
        <f>IF(RES_hhdet_in_tes!V149=0,"",RES_hhdet_in_tes!V149/RES_hhdet_in_fec!V149)</f>
        <v>0.83880002424871281</v>
      </c>
      <c r="W149" s="111">
        <f>IF(RES_hhdet_in_tes!W149=0,"",RES_hhdet_in_tes!W149/RES_hhdet_in_fec!W149)</f>
        <v>0.84420199762657688</v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>
        <f>IF(RES_hhdet_in_tes!I150=0,"",RES_hhdet_in_tes!I150/RES_hhdet_in_fec!I150)</f>
        <v>0.66388157189546537</v>
      </c>
      <c r="J150" s="111">
        <f>IF(RES_hhdet_in_tes!J150=0,"",RES_hhdet_in_tes!J150/RES_hhdet_in_fec!J150)</f>
        <v>0.66923404127166164</v>
      </c>
      <c r="K150" s="111">
        <f>IF(RES_hhdet_in_tes!K150=0,"",RES_hhdet_in_tes!K150/RES_hhdet_in_fec!K150)</f>
        <v>0.67386356138478332</v>
      </c>
      <c r="L150" s="111">
        <f>IF(RES_hhdet_in_tes!L150=0,"",RES_hhdet_in_tes!L150/RES_hhdet_in_fec!L150)</f>
        <v>0.67852803591737887</v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>
        <f>IF(RES_hhdet_in_tes!O150=0,"",RES_hhdet_in_tes!O150/RES_hhdet_in_fec!O150)</f>
        <v>0.73399086296748206</v>
      </c>
      <c r="P150" s="111">
        <f>IF(RES_hhdet_in_tes!P150=0,"",RES_hhdet_in_tes!P150/RES_hhdet_in_fec!P150)</f>
        <v>0.7659012598322068</v>
      </c>
      <c r="Q150" s="111">
        <f>IF(RES_hhdet_in_tes!Q150=0,"",RES_hhdet_in_tes!Q150/RES_hhdet_in_fec!Q150)</f>
        <v>0.79475760630209802</v>
      </c>
      <c r="R150" s="111">
        <f>IF(RES_hhdet_in_tes!R150=0,"",RES_hhdet_in_tes!R150/RES_hhdet_in_fec!R150)</f>
        <v>0.81418014352775314</v>
      </c>
      <c r="S150" s="111">
        <f>IF(RES_hhdet_in_tes!S150=0,"",RES_hhdet_in_tes!S150/RES_hhdet_in_fec!S150)</f>
        <v>0.83230951285590105</v>
      </c>
      <c r="T150" s="111">
        <f>IF(RES_hhdet_in_tes!T150=0,"",RES_hhdet_in_tes!T150/RES_hhdet_in_fec!T150)</f>
        <v>0.84890879254130636</v>
      </c>
      <c r="U150" s="111">
        <f>IF(RES_hhdet_in_tes!U150=0,"",RES_hhdet_in_tes!U150/RES_hhdet_in_fec!U150)</f>
        <v>0.86250186080634828</v>
      </c>
      <c r="V150" s="111">
        <f>IF(RES_hhdet_in_tes!V150=0,"",RES_hhdet_in_tes!V150/RES_hhdet_in_fec!V150)</f>
        <v>0.87072861195596718</v>
      </c>
      <c r="W150" s="111">
        <f>IF(RES_hhdet_in_tes!W150=0,"",RES_hhdet_in_tes!W150/RES_hhdet_in_fec!W150)</f>
        <v>0.87494768510110887</v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>
        <f>IF(RES_hhdet_in_tes!I151=0,"",RES_hhdet_in_tes!I151/RES_hhdet_in_fec!I151)</f>
        <v>0.60665282989097802</v>
      </c>
      <c r="J151" s="112">
        <f>IF(RES_hhdet_in_tes!J151=0,"",RES_hhdet_in_tes!J151/RES_hhdet_in_fec!J151)</f>
        <v>0.61058385487175582</v>
      </c>
      <c r="K151" s="112">
        <f>IF(RES_hhdet_in_tes!K151=0,"",RES_hhdet_in_tes!K151/RES_hhdet_in_fec!K151)</f>
        <v>0.61534567864028256</v>
      </c>
      <c r="L151" s="112">
        <f>IF(RES_hhdet_in_tes!L151=0,"",RES_hhdet_in_tes!L151/RES_hhdet_in_fec!L151)</f>
        <v>0.62099856639359685</v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>
        <f>IF(RES_hhdet_in_tes!O151=0,"",RES_hhdet_in_tes!O151/RES_hhdet_in_fec!O151)</f>
        <v>0.68188215966158072</v>
      </c>
      <c r="P151" s="112">
        <f>IF(RES_hhdet_in_tes!P151=0,"",RES_hhdet_in_tes!P151/RES_hhdet_in_fec!P151)</f>
        <v>0.71742669624648159</v>
      </c>
      <c r="Q151" s="112">
        <f>IF(RES_hhdet_in_tes!Q151=0,"",RES_hhdet_in_tes!Q151/RES_hhdet_in_fec!Q151)</f>
        <v>0.74969942785343802</v>
      </c>
      <c r="R151" s="112">
        <f>IF(RES_hhdet_in_tes!R151=0,"",RES_hhdet_in_tes!R151/RES_hhdet_in_fec!R151)</f>
        <v>0.77147957363893993</v>
      </c>
      <c r="S151" s="112">
        <f>IF(RES_hhdet_in_tes!S151=0,"",RES_hhdet_in_tes!S151/RES_hhdet_in_fec!S151)</f>
        <v>0.79246771412317463</v>
      </c>
      <c r="T151" s="112">
        <f>IF(RES_hhdet_in_tes!T151=0,"",RES_hhdet_in_tes!T151/RES_hhdet_in_fec!T151)</f>
        <v>0.81147584135416184</v>
      </c>
      <c r="U151" s="112">
        <f>IF(RES_hhdet_in_tes!U151=0,"",RES_hhdet_in_tes!U151/RES_hhdet_in_fec!U151)</f>
        <v>0.82731594737998859</v>
      </c>
      <c r="V151" s="112">
        <f>IF(RES_hhdet_in_tes!V151=0,"",RES_hhdet_in_tes!V151/RES_hhdet_in_fec!V151)</f>
        <v>0.83880002424871281</v>
      </c>
      <c r="W151" s="112">
        <f>IF(RES_hhdet_in_tes!W151=0,"",RES_hhdet_in_tes!W151/RES_hhdet_in_fec!W151)</f>
        <v>0.84420199762657677</v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>
        <f>IF(RES_hhdet_in_tes!I152=0,"",RES_hhdet_in_tes!I152/RES_hhdet_in_fec!I152)</f>
        <v>1</v>
      </c>
      <c r="J152" s="113">
        <f>IF(RES_hhdet_in_tes!J152=0,"",RES_hhdet_in_tes!J152/RES_hhdet_in_fec!J152)</f>
        <v>1</v>
      </c>
      <c r="K152" s="113">
        <f>IF(RES_hhdet_in_tes!K152=0,"",RES_hhdet_in_tes!K152/RES_hhdet_in_fec!K152)</f>
        <v>1</v>
      </c>
      <c r="L152" s="113">
        <f>IF(RES_hhdet_in_tes!L152=0,"",RES_hhdet_in_tes!L152/RES_hhdet_in_fec!L152)</f>
        <v>1</v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>
        <f>IF(RES_hhdet_in_tes!O152=0,"",RES_hhdet_in_tes!O152/RES_hhdet_in_fec!O152)</f>
        <v>1</v>
      </c>
      <c r="P152" s="113">
        <f>IF(RES_hhdet_in_tes!P152=0,"",RES_hhdet_in_tes!P152/RES_hhdet_in_fec!P152)</f>
        <v>1</v>
      </c>
      <c r="Q152" s="113">
        <f>IF(RES_hhdet_in_tes!Q152=0,"",RES_hhdet_in_tes!Q152/RES_hhdet_in_fec!Q152)</f>
        <v>1</v>
      </c>
      <c r="R152" s="113">
        <f>IF(RES_hhdet_in_tes!R152=0,"",RES_hhdet_in_tes!R152/RES_hhdet_in_fec!R152)</f>
        <v>1</v>
      </c>
      <c r="S152" s="113">
        <f>IF(RES_hhdet_in_tes!S152=0,"",RES_hhdet_in_tes!S152/RES_hhdet_in_fec!S152)</f>
        <v>1</v>
      </c>
      <c r="T152" s="113">
        <f>IF(RES_hhdet_in_tes!T152=0,"",RES_hhdet_in_tes!T152/RES_hhdet_in_fec!T152)</f>
        <v>1</v>
      </c>
      <c r="U152" s="113">
        <f>IF(RES_hhdet_in_tes!U152=0,"",RES_hhdet_in_tes!U152/RES_hhdet_in_fec!U152)</f>
        <v>1</v>
      </c>
      <c r="V152" s="113">
        <f>IF(RES_hhdet_in_tes!V152=0,"",RES_hhdet_in_tes!V152/RES_hhdet_in_fec!V152)</f>
        <v>1</v>
      </c>
      <c r="W152" s="113">
        <f>IF(RES_hhdet_in_tes!W152=0,"",RES_hhdet_in_tes!W152/RES_hhdet_in_fec!W152)</f>
        <v>1</v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0.6627399503303768</v>
      </c>
      <c r="D153" s="112">
        <f>IF(RES_hhdet_in_tes!D153=0,"",RES_hhdet_in_tes!D153/RES_hhdet_in_fec!D153)</f>
        <v>0.6641064396320554</v>
      </c>
      <c r="E153" s="112">
        <f>IF(RES_hhdet_in_tes!E153=0,"",RES_hhdet_in_tes!E153/RES_hhdet_in_fec!E153)</f>
        <v>0.66557803128624971</v>
      </c>
      <c r="F153" s="112">
        <f>IF(RES_hhdet_in_tes!F153=0,"",RES_hhdet_in_tes!F153/RES_hhdet_in_fec!F153)</f>
        <v>0.6670637589224685</v>
      </c>
      <c r="G153" s="112">
        <f>IF(RES_hhdet_in_tes!G153=0,"",RES_hhdet_in_tes!G153/RES_hhdet_in_fec!G153)</f>
        <v>0.66864712211338784</v>
      </c>
      <c r="H153" s="112">
        <f>IF(RES_hhdet_in_tes!H153=0,"",RES_hhdet_in_tes!H153/RES_hhdet_in_fec!H153)</f>
        <v>0.67031876167956095</v>
      </c>
      <c r="I153" s="112">
        <f>IF(RES_hhdet_in_tes!I153=0,"",RES_hhdet_in_tes!I153/RES_hhdet_in_fec!I153)</f>
        <v>0.67210042457994978</v>
      </c>
      <c r="J153" s="112" t="str">
        <f>IF(RES_hhdet_in_tes!J153=0,"",RES_hhdet_in_tes!J153/RES_hhdet_in_fec!J153)</f>
        <v/>
      </c>
      <c r="K153" s="112">
        <f>IF(RES_hhdet_in_tes!K153=0,"",RES_hhdet_in_tes!K153/RES_hhdet_in_fec!K153)</f>
        <v>0.67633211258769022</v>
      </c>
      <c r="L153" s="112" t="str">
        <f>IF(RES_hhdet_in_tes!L153=0,"",RES_hhdet_in_tes!L153/RES_hhdet_in_fec!L153)</f>
        <v/>
      </c>
      <c r="M153" s="112">
        <f>IF(RES_hhdet_in_tes!M153=0,"",RES_hhdet_in_tes!M153/RES_hhdet_in_fec!M153)</f>
        <v>0.68351147643201682</v>
      </c>
      <c r="N153" s="112">
        <f>IF(RES_hhdet_in_tes!N153=0,"",RES_hhdet_in_tes!N153/RES_hhdet_in_fec!N153)</f>
        <v>0.69098533024177344</v>
      </c>
      <c r="O153" s="112">
        <f>IF(RES_hhdet_in_tes!O153=0,"",RES_hhdet_in_tes!O153/RES_hhdet_in_fec!O153)</f>
        <v>0.70230506045552299</v>
      </c>
      <c r="P153" s="112">
        <f>IF(RES_hhdet_in_tes!P153=0,"",RES_hhdet_in_tes!P153/RES_hhdet_in_fec!P153)</f>
        <v>0.71703057634598921</v>
      </c>
      <c r="Q153" s="112">
        <f>IF(RES_hhdet_in_tes!Q153=0,"",RES_hhdet_in_tes!Q153/RES_hhdet_in_fec!Q153)</f>
        <v>0.73147984894633833</v>
      </c>
      <c r="R153" s="112">
        <f>IF(RES_hhdet_in_tes!R153=0,"",RES_hhdet_in_tes!R153/RES_hhdet_in_fec!R153)</f>
        <v>0.74183789202990802</v>
      </c>
      <c r="S153" s="112">
        <f>IF(RES_hhdet_in_tes!S153=0,"",RES_hhdet_in_tes!S153/RES_hhdet_in_fec!S153)</f>
        <v>0.75209382053870677</v>
      </c>
      <c r="T153" s="112">
        <f>IF(RES_hhdet_in_tes!T153=0,"",RES_hhdet_in_tes!T153/RES_hhdet_in_fec!T153)</f>
        <v>0.76203258670302487</v>
      </c>
      <c r="U153" s="112">
        <f>IF(RES_hhdet_in_tes!U153=0,"",RES_hhdet_in_tes!U153/RES_hhdet_in_fec!U153)</f>
        <v>0.77136878225315952</v>
      </c>
      <c r="V153" s="112">
        <f>IF(RES_hhdet_in_tes!V153=0,"",RES_hhdet_in_tes!V153/RES_hhdet_in_fec!V153)</f>
        <v>0.77966453375882439</v>
      </c>
      <c r="W153" s="112">
        <f>IF(RES_hhdet_in_tes!W153=0,"",RES_hhdet_in_tes!W153/RES_hhdet_in_fec!W153)</f>
        <v>0.78619489395641884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0.71552208272271001</v>
      </c>
      <c r="D154" s="113">
        <f>IF(RES_hhdet_in_tes!D154=0,"",RES_hhdet_in_tes!D154/RES_hhdet_in_fec!D154)</f>
        <v>0.71779940841345791</v>
      </c>
      <c r="E154" s="113">
        <f>IF(RES_hhdet_in_tes!E154=0,"",RES_hhdet_in_tes!E154/RES_hhdet_in_fec!E154)</f>
        <v>0.7190391349500036</v>
      </c>
      <c r="F154" s="113">
        <f>IF(RES_hhdet_in_tes!F154=0,"",RES_hhdet_in_tes!F154/RES_hhdet_in_fec!F154)</f>
        <v>0.72015370669643097</v>
      </c>
      <c r="G154" s="113">
        <f>IF(RES_hhdet_in_tes!G154=0,"",RES_hhdet_in_tes!G154/RES_hhdet_in_fec!G154)</f>
        <v>0.72201541405744929</v>
      </c>
      <c r="H154" s="113">
        <f>IF(RES_hhdet_in_tes!H154=0,"",RES_hhdet_in_tes!H154/RES_hhdet_in_fec!H154)</f>
        <v>0.721947834052312</v>
      </c>
      <c r="I154" s="113">
        <f>IF(RES_hhdet_in_tes!I154=0,"",RES_hhdet_in_tes!I154/RES_hhdet_in_fec!I154)</f>
        <v>0.72413077415251581</v>
      </c>
      <c r="J154" s="113">
        <f>IF(RES_hhdet_in_tes!J154=0,"",RES_hhdet_in_tes!J154/RES_hhdet_in_fec!J154)</f>
        <v>0.72741397407076658</v>
      </c>
      <c r="K154" s="113">
        <f>IF(RES_hhdet_in_tes!K154=0,"",RES_hhdet_in_tes!K154/RES_hhdet_in_fec!K154)</f>
        <v>0.72963866663426191</v>
      </c>
      <c r="L154" s="113">
        <f>IF(RES_hhdet_in_tes!L154=0,"",RES_hhdet_in_tes!L154/RES_hhdet_in_fec!L154)</f>
        <v>0.73141142643514201</v>
      </c>
      <c r="M154" s="113">
        <f>IF(RES_hhdet_in_tes!M154=0,"",RES_hhdet_in_tes!M154/RES_hhdet_in_fec!M154)</f>
        <v>0.73472887572556655</v>
      </c>
      <c r="N154" s="113">
        <f>IF(RES_hhdet_in_tes!N154=0,"",RES_hhdet_in_tes!N154/RES_hhdet_in_fec!N154)</f>
        <v>0.74199277765195004</v>
      </c>
      <c r="O154" s="113">
        <f>IF(RES_hhdet_in_tes!O154=0,"",RES_hhdet_in_tes!O154/RES_hhdet_in_fec!O154)</f>
        <v>0.7522842845214277</v>
      </c>
      <c r="P154" s="113">
        <f>IF(RES_hhdet_in_tes!P154=0,"",RES_hhdet_in_tes!P154/RES_hhdet_in_fec!P154)</f>
        <v>0.76548773513153001</v>
      </c>
      <c r="Q154" s="113">
        <f>IF(RES_hhdet_in_tes!Q154=0,"",RES_hhdet_in_tes!Q154/RES_hhdet_in_fec!Q154)</f>
        <v>0.7787623117095066</v>
      </c>
      <c r="R154" s="113">
        <f>IF(RES_hhdet_in_tes!R154=0,"",RES_hhdet_in_tes!R154/RES_hhdet_in_fec!R154)</f>
        <v>0.78857965748260661</v>
      </c>
      <c r="S154" s="113">
        <f>IF(RES_hhdet_in_tes!S154=0,"",RES_hhdet_in_tes!S154/RES_hhdet_in_fec!S154)</f>
        <v>0.7977285895278019</v>
      </c>
      <c r="T154" s="113">
        <f>IF(RES_hhdet_in_tes!T154=0,"",RES_hhdet_in_tes!T154/RES_hhdet_in_fec!T154)</f>
        <v>0.80693820649102022</v>
      </c>
      <c r="U154" s="113">
        <f>IF(RES_hhdet_in_tes!U154=0,"",RES_hhdet_in_tes!U154/RES_hhdet_in_fec!U154)</f>
        <v>0.81540026189482384</v>
      </c>
      <c r="V154" s="113">
        <f>IF(RES_hhdet_in_tes!V154=0,"",RES_hhdet_in_tes!V154/RES_hhdet_in_fec!V154)</f>
        <v>0.82083245492750911</v>
      </c>
      <c r="W154" s="113">
        <f>IF(RES_hhdet_in_tes!W154=0,"",RES_hhdet_in_tes!W154/RES_hhdet_in_fec!W154)</f>
        <v>0.82597676032194034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0.66273995033037691</v>
      </c>
      <c r="D155" s="111">
        <f>IF(RES_hhdet_in_tes!D155=0,"",RES_hhdet_in_tes!D155/RES_hhdet_in_fec!D155)</f>
        <v>0.6641064396320554</v>
      </c>
      <c r="E155" s="111">
        <f>IF(RES_hhdet_in_tes!E155=0,"",RES_hhdet_in_tes!E155/RES_hhdet_in_fec!E155)</f>
        <v>0.66557803128624971</v>
      </c>
      <c r="F155" s="111">
        <f>IF(RES_hhdet_in_tes!F155=0,"",RES_hhdet_in_tes!F155/RES_hhdet_in_fec!F155)</f>
        <v>0.6670637589224685</v>
      </c>
      <c r="G155" s="111">
        <f>IF(RES_hhdet_in_tes!G155=0,"",RES_hhdet_in_tes!G155/RES_hhdet_in_fec!G155)</f>
        <v>0.66864712211338784</v>
      </c>
      <c r="H155" s="111">
        <f>IF(RES_hhdet_in_tes!H155=0,"",RES_hhdet_in_tes!H155/RES_hhdet_in_fec!H155)</f>
        <v>0.67031876167956095</v>
      </c>
      <c r="I155" s="111">
        <f>IF(RES_hhdet_in_tes!I155=0,"",RES_hhdet_in_tes!I155/RES_hhdet_in_fec!I155)</f>
        <v>0.67210042457994978</v>
      </c>
      <c r="J155" s="111">
        <f>IF(RES_hhdet_in_tes!J155=0,"",RES_hhdet_in_tes!J155/RES_hhdet_in_fec!J155)</f>
        <v>0.67407916042045057</v>
      </c>
      <c r="K155" s="111">
        <f>IF(RES_hhdet_in_tes!K155=0,"",RES_hhdet_in_tes!K155/RES_hhdet_in_fec!K155)</f>
        <v>0.67633211258769022</v>
      </c>
      <c r="L155" s="111">
        <f>IF(RES_hhdet_in_tes!L155=0,"",RES_hhdet_in_tes!L155/RES_hhdet_in_fec!L155)</f>
        <v>0.67888628028356601</v>
      </c>
      <c r="M155" s="111">
        <f>IF(RES_hhdet_in_tes!M155=0,"",RES_hhdet_in_tes!M155/RES_hhdet_in_fec!M155)</f>
        <v>0.68351147643201682</v>
      </c>
      <c r="N155" s="111">
        <f>IF(RES_hhdet_in_tes!N155=0,"",RES_hhdet_in_tes!N155/RES_hhdet_in_fec!N155)</f>
        <v>0.69098533024177344</v>
      </c>
      <c r="O155" s="111">
        <f>IF(RES_hhdet_in_tes!O155=0,"",RES_hhdet_in_tes!O155/RES_hhdet_in_fec!O155)</f>
        <v>0.70230506045552299</v>
      </c>
      <c r="P155" s="111">
        <f>IF(RES_hhdet_in_tes!P155=0,"",RES_hhdet_in_tes!P155/RES_hhdet_in_fec!P155)</f>
        <v>0.71703057634598921</v>
      </c>
      <c r="Q155" s="111">
        <f>IF(RES_hhdet_in_tes!Q155=0,"",RES_hhdet_in_tes!Q155/RES_hhdet_in_fec!Q155)</f>
        <v>0.73147984894633833</v>
      </c>
      <c r="R155" s="111">
        <f>IF(RES_hhdet_in_tes!R155=0,"",RES_hhdet_in_tes!R155/RES_hhdet_in_fec!R155)</f>
        <v>0.74183789202990813</v>
      </c>
      <c r="S155" s="111">
        <f>IF(RES_hhdet_in_tes!S155=0,"",RES_hhdet_in_tes!S155/RES_hhdet_in_fec!S155)</f>
        <v>0.75209382053870677</v>
      </c>
      <c r="T155" s="111">
        <f>IF(RES_hhdet_in_tes!T155=0,"",RES_hhdet_in_tes!T155/RES_hhdet_in_fec!T155)</f>
        <v>0.76203258670302487</v>
      </c>
      <c r="U155" s="111">
        <f>IF(RES_hhdet_in_tes!U155=0,"",RES_hhdet_in_tes!U155/RES_hhdet_in_fec!U155)</f>
        <v>0.77136878225315952</v>
      </c>
      <c r="V155" s="111">
        <f>IF(RES_hhdet_in_tes!V155=0,"",RES_hhdet_in_tes!V155/RES_hhdet_in_fec!V155)</f>
        <v>0.77966453375882439</v>
      </c>
      <c r="W155" s="111">
        <f>IF(RES_hhdet_in_tes!W155=0,"",RES_hhdet_in_tes!W155/RES_hhdet_in_fec!W155)</f>
        <v>0.78619489395641884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0.74941901195231631</v>
      </c>
      <c r="D157" s="124">
        <f>IF(RES_hhdet_in_tes!D157=0,"",RES_hhdet_in_tes!D157/RES_hhdet_in_fec!D157)</f>
        <v>0.75176046824797771</v>
      </c>
      <c r="E157" s="124">
        <f>IF(RES_hhdet_in_tes!E157=0,"",RES_hhdet_in_tes!E157/RES_hhdet_in_fec!E157)</f>
        <v>0.753043280946598</v>
      </c>
      <c r="F157" s="124">
        <f>IF(RES_hhdet_in_tes!F157=0,"",RES_hhdet_in_tes!F157/RES_hhdet_in_fec!F157)</f>
        <v>0.75465209365018049</v>
      </c>
      <c r="G157" s="124">
        <f>IF(RES_hhdet_in_tes!G157=0,"",RES_hhdet_in_tes!G157/RES_hhdet_in_fec!G157)</f>
        <v>0.7563913552234599</v>
      </c>
      <c r="H157" s="124">
        <f>IF(RES_hhdet_in_tes!H157=0,"",RES_hhdet_in_tes!H157/RES_hhdet_in_fec!H157)</f>
        <v>0.75790847909851755</v>
      </c>
      <c r="I157" s="124">
        <f>IF(RES_hhdet_in_tes!I157=0,"",RES_hhdet_in_tes!I157/RES_hhdet_in_fec!I157)</f>
        <v>0.76028694851792145</v>
      </c>
      <c r="J157" s="124">
        <f>IF(RES_hhdet_in_tes!J157=0,"",RES_hhdet_in_tes!J157/RES_hhdet_in_fec!J157)</f>
        <v>0.76228179330055434</v>
      </c>
      <c r="K157" s="124">
        <f>IF(RES_hhdet_in_tes!K157=0,"",RES_hhdet_in_tes!K157/RES_hhdet_in_fec!K157)</f>
        <v>0.7644831768869893</v>
      </c>
      <c r="L157" s="124">
        <f>IF(RES_hhdet_in_tes!L157=0,"",RES_hhdet_in_tes!L157/RES_hhdet_in_fec!L157)</f>
        <v>0.76558764670240231</v>
      </c>
      <c r="M157" s="124">
        <f>IF(RES_hhdet_in_tes!M157=0,"",RES_hhdet_in_tes!M157/RES_hhdet_in_fec!M157)</f>
        <v>0.76825287030865463</v>
      </c>
      <c r="N157" s="124">
        <f>IF(RES_hhdet_in_tes!N157=0,"",RES_hhdet_in_tes!N157/RES_hhdet_in_fec!N157)</f>
        <v>0.77233520572606185</v>
      </c>
      <c r="O157" s="124">
        <f>IF(RES_hhdet_in_tes!O157=0,"",RES_hhdet_in_tes!O157/RES_hhdet_in_fec!O157)</f>
        <v>0.77750396410671008</v>
      </c>
      <c r="P157" s="124">
        <f>IF(RES_hhdet_in_tes!P157=0,"",RES_hhdet_in_tes!P157/RES_hhdet_in_fec!P157)</f>
        <v>0.78492245496237889</v>
      </c>
      <c r="Q157" s="124">
        <f>IF(RES_hhdet_in_tes!Q157=0,"",RES_hhdet_in_tes!Q157/RES_hhdet_in_fec!Q157)</f>
        <v>0.79358765937083375</v>
      </c>
      <c r="R157" s="124">
        <f>IF(RES_hhdet_in_tes!R157=0,"",RES_hhdet_in_tes!R157/RES_hhdet_in_fec!R157)</f>
        <v>0.8031150587275897</v>
      </c>
      <c r="S157" s="124">
        <f>IF(RES_hhdet_in_tes!S157=0,"",RES_hhdet_in_tes!S157/RES_hhdet_in_fec!S157)</f>
        <v>0.81924779552436389</v>
      </c>
      <c r="T157" s="124">
        <f>IF(RES_hhdet_in_tes!T157=0,"",RES_hhdet_in_tes!T157/RES_hhdet_in_fec!T157)</f>
        <v>0.83685749141329879</v>
      </c>
      <c r="U157" s="124">
        <f>IF(RES_hhdet_in_tes!U157=0,"",RES_hhdet_in_tes!U157/RES_hhdet_in_fec!U157)</f>
        <v>0.8527304611132458</v>
      </c>
      <c r="V157" s="124">
        <f>IF(RES_hhdet_in_tes!V157=0,"",RES_hhdet_in_tes!V157/RES_hhdet_in_fec!V157)</f>
        <v>0.86612544488822485</v>
      </c>
      <c r="W157" s="124">
        <f>IF(RES_hhdet_in_tes!W157=0,"",RES_hhdet_in_tes!W157/RES_hhdet_in_fec!W157)</f>
        <v>0.87617075482094231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0.59200976406208572</v>
      </c>
      <c r="D158" s="111">
        <f>IF(RES_hhdet_in_tes!D158=0,"",RES_hhdet_in_tes!D158/RES_hhdet_in_fec!D158)</f>
        <v>0.59288739645194999</v>
      </c>
      <c r="E158" s="111">
        <f>IF(RES_hhdet_in_tes!E158=0,"",RES_hhdet_in_tes!E158/RES_hhdet_in_fec!E158)</f>
        <v>0.59375265155049084</v>
      </c>
      <c r="F158" s="111">
        <f>IF(RES_hhdet_in_tes!F158=0,"",RES_hhdet_in_tes!F158/RES_hhdet_in_fec!F158)</f>
        <v>0.59461621883657845</v>
      </c>
      <c r="G158" s="111">
        <f>IF(RES_hhdet_in_tes!G158=0,"",RES_hhdet_in_tes!G158/RES_hhdet_in_fec!G158)</f>
        <v>0.59546838736537766</v>
      </c>
      <c r="H158" s="111">
        <f>IF(RES_hhdet_in_tes!H158=0,"",RES_hhdet_in_tes!H158/RES_hhdet_in_fec!H158)</f>
        <v>0.59631034563290941</v>
      </c>
      <c r="I158" s="111">
        <f>IF(RES_hhdet_in_tes!I158=0,"",RES_hhdet_in_tes!I158/RES_hhdet_in_fec!I158)</f>
        <v>0.59713970086208246</v>
      </c>
      <c r="J158" s="111">
        <f>IF(RES_hhdet_in_tes!J158=0,"",RES_hhdet_in_tes!J158/RES_hhdet_in_fec!J158)</f>
        <v>0.59794665068972896</v>
      </c>
      <c r="K158" s="111">
        <f>IF(RES_hhdet_in_tes!K158=0,"",RES_hhdet_in_tes!K158/RES_hhdet_in_fec!K158)</f>
        <v>0.59872286052882762</v>
      </c>
      <c r="L158" s="111">
        <f>IF(RES_hhdet_in_tes!L158=0,"",RES_hhdet_in_tes!L158/RES_hhdet_in_fec!L158)</f>
        <v>0.59946610053564919</v>
      </c>
      <c r="M158" s="111">
        <f>IF(RES_hhdet_in_tes!M158=0,"",RES_hhdet_in_tes!M158/RES_hhdet_in_fec!M158)</f>
        <v>0.59986606206232351</v>
      </c>
      <c r="N158" s="111">
        <f>IF(RES_hhdet_in_tes!N158=0,"",RES_hhdet_in_tes!N158/RES_hhdet_in_fec!N158)</f>
        <v>0.59986606206232351</v>
      </c>
      <c r="O158" s="111">
        <f>IF(RES_hhdet_in_tes!O158=0,"",RES_hhdet_in_tes!O158/RES_hhdet_in_fec!O158)</f>
        <v>0.59986606206232351</v>
      </c>
      <c r="P158" s="111">
        <f>IF(RES_hhdet_in_tes!P158=0,"",RES_hhdet_in_tes!P158/RES_hhdet_in_fec!P158)</f>
        <v>0.59986606206232351</v>
      </c>
      <c r="Q158" s="111">
        <f>IF(RES_hhdet_in_tes!Q158=0,"",RES_hhdet_in_tes!Q158/RES_hhdet_in_fec!Q158)</f>
        <v>0.59986606206232351</v>
      </c>
      <c r="R158" s="111">
        <f>IF(RES_hhdet_in_tes!R158=0,"",RES_hhdet_in_tes!R158/RES_hhdet_in_fec!R158)</f>
        <v>0.60239289839063626</v>
      </c>
      <c r="S158" s="111">
        <f>IF(RES_hhdet_in_tes!S158=0,"",RES_hhdet_in_tes!S158/RES_hhdet_in_fec!S158)</f>
        <v>0.60652484830356324</v>
      </c>
      <c r="T158" s="111">
        <f>IF(RES_hhdet_in_tes!T158=0,"",RES_hhdet_in_tes!T158/RES_hhdet_in_fec!T158)</f>
        <v>0.61134545653530781</v>
      </c>
      <c r="U158" s="111">
        <f>IF(RES_hhdet_in_tes!U158=0,"",RES_hhdet_in_tes!U158/RES_hhdet_in_fec!U158)</f>
        <v>0.61633822934675853</v>
      </c>
      <c r="V158" s="111">
        <f>IF(RES_hhdet_in_tes!V158=0,"",RES_hhdet_in_tes!V158/RES_hhdet_in_fec!V158)</f>
        <v>0.62098667299879895</v>
      </c>
      <c r="W158" s="111">
        <f>IF(RES_hhdet_in_tes!W158=0,"",RES_hhdet_in_tes!W158/RES_hhdet_in_fec!W158)</f>
        <v>0.62529078749142675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0.75283938106822679</v>
      </c>
      <c r="D159" s="45">
        <f>IF(RES_hhdet_in_tes!D159=0,"",RES_hhdet_in_tes!D159/RES_hhdet_in_fec!D159)</f>
        <v>0.75442179007542176</v>
      </c>
      <c r="E159" s="45">
        <f>IF(RES_hhdet_in_tes!E159=0,"",RES_hhdet_in_tes!E159/RES_hhdet_in_fec!E159)</f>
        <v>0.75606271273223302</v>
      </c>
      <c r="F159" s="45">
        <f>IF(RES_hhdet_in_tes!F159=0,"",RES_hhdet_in_tes!F159/RES_hhdet_in_fec!F159)</f>
        <v>0.757711614523083</v>
      </c>
      <c r="G159" s="45">
        <f>IF(RES_hhdet_in_tes!G159=0,"",RES_hhdet_in_tes!G159/RES_hhdet_in_fec!G159)</f>
        <v>0.75941440394351267</v>
      </c>
      <c r="H159" s="45">
        <f>IF(RES_hhdet_in_tes!H159=0,"",RES_hhdet_in_tes!H159/RES_hhdet_in_fec!H159)</f>
        <v>0.76116546237811589</v>
      </c>
      <c r="I159" s="45">
        <f>IF(RES_hhdet_in_tes!I159=0,"",RES_hhdet_in_tes!I159/RES_hhdet_in_fec!I159)</f>
        <v>0.76297610168153562</v>
      </c>
      <c r="J159" s="45">
        <f>IF(RES_hhdet_in_tes!J159=0,"",RES_hhdet_in_tes!J159/RES_hhdet_in_fec!J159)</f>
        <v>0.76489266252951804</v>
      </c>
      <c r="K159" s="45">
        <f>IF(RES_hhdet_in_tes!K159=0,"",RES_hhdet_in_tes!K159/RES_hhdet_in_fec!K159)</f>
        <v>0.76695454668549434</v>
      </c>
      <c r="L159" s="45">
        <f>IF(RES_hhdet_in_tes!L159=0,"",RES_hhdet_in_tes!L159/RES_hhdet_in_fec!L159)</f>
        <v>0.76917229573657298</v>
      </c>
      <c r="M159" s="45">
        <f>IF(RES_hhdet_in_tes!M159=0,"",RES_hhdet_in_tes!M159/RES_hhdet_in_fec!M159)</f>
        <v>0.77218961488733073</v>
      </c>
      <c r="N159" s="45">
        <f>IF(RES_hhdet_in_tes!N159=0,"",RES_hhdet_in_tes!N159/RES_hhdet_in_fec!N159)</f>
        <v>0.77618902912719256</v>
      </c>
      <c r="O159" s="45">
        <f>IF(RES_hhdet_in_tes!O159=0,"",RES_hhdet_in_tes!O159/RES_hhdet_in_fec!O159)</f>
        <v>0.78161434416668474</v>
      </c>
      <c r="P159" s="45">
        <f>IF(RES_hhdet_in_tes!P159=0,"",RES_hhdet_in_tes!P159/RES_hhdet_in_fec!P159)</f>
        <v>0.78869865077057033</v>
      </c>
      <c r="Q159" s="45">
        <f>IF(RES_hhdet_in_tes!Q159=0,"",RES_hhdet_in_tes!Q159/RES_hhdet_in_fec!Q159)</f>
        <v>0.79782937812018173</v>
      </c>
      <c r="R159" s="45">
        <f>IF(RES_hhdet_in_tes!R159=0,"",RES_hhdet_in_tes!R159/RES_hhdet_in_fec!R159)</f>
        <v>0.81025032476857384</v>
      </c>
      <c r="S159" s="45">
        <f>IF(RES_hhdet_in_tes!S159=0,"",RES_hhdet_in_tes!S159/RES_hhdet_in_fec!S159)</f>
        <v>0.82575282793773863</v>
      </c>
      <c r="T159" s="45">
        <f>IF(RES_hhdet_in_tes!T159=0,"",RES_hhdet_in_tes!T159/RES_hhdet_in_fec!T159)</f>
        <v>0.84242053308470144</v>
      </c>
      <c r="U159" s="45">
        <f>IF(RES_hhdet_in_tes!U159=0,"",RES_hhdet_in_tes!U159/RES_hhdet_in_fec!U159)</f>
        <v>0.85833708566653444</v>
      </c>
      <c r="V159" s="45">
        <f>IF(RES_hhdet_in_tes!V159=0,"",RES_hhdet_in_tes!V159/RES_hhdet_in_fec!V159)</f>
        <v>0.87158613114028927</v>
      </c>
      <c r="W159" s="45">
        <f>IF(RES_hhdet_in_tes!W159=0,"",RES_hhdet_in_tes!W159/RES_hhdet_in_fec!W159)</f>
        <v>0.88149451596075723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0.7097646572691344</v>
      </c>
      <c r="D161" s="119">
        <f>IF(RES_hhdet_in_tes!D161=0,"",RES_hhdet_in_tes!D161/RES_hhdet_in_fec!D161)</f>
        <v>0.71251972791103224</v>
      </c>
      <c r="E161" s="119">
        <f>IF(RES_hhdet_in_tes!E161=0,"",RES_hhdet_in_tes!E161/RES_hhdet_in_fec!E161)</f>
        <v>0.71715004334765931</v>
      </c>
      <c r="F161" s="119">
        <f>IF(RES_hhdet_in_tes!F161=0,"",RES_hhdet_in_tes!F161/RES_hhdet_in_fec!F161)</f>
        <v>0.72126846548011869</v>
      </c>
      <c r="G161" s="119">
        <f>IF(RES_hhdet_in_tes!G161=0,"",RES_hhdet_in_tes!G161/RES_hhdet_in_fec!G161)</f>
        <v>0.72519964620358557</v>
      </c>
      <c r="H161" s="119">
        <f>IF(RES_hhdet_in_tes!H161=0,"",RES_hhdet_in_tes!H161/RES_hhdet_in_fec!H161)</f>
        <v>0.7297245086223032</v>
      </c>
      <c r="I161" s="119">
        <f>IF(RES_hhdet_in_tes!I161=0,"",RES_hhdet_in_tes!I161/RES_hhdet_in_fec!I161)</f>
        <v>0.73542534107017843</v>
      </c>
      <c r="J161" s="119">
        <f>IF(RES_hhdet_in_tes!J161=0,"",RES_hhdet_in_tes!J161/RES_hhdet_in_fec!J161)</f>
        <v>0.74395449303162009</v>
      </c>
      <c r="K161" s="119">
        <f>IF(RES_hhdet_in_tes!K161=0,"",RES_hhdet_in_tes!K161/RES_hhdet_in_fec!K161)</f>
        <v>0.74632283918464526</v>
      </c>
      <c r="L161" s="119">
        <f>IF(RES_hhdet_in_tes!L161=0,"",RES_hhdet_in_tes!L161/RES_hhdet_in_fec!L161)</f>
        <v>0.75164693512951286</v>
      </c>
      <c r="M161" s="119">
        <f>IF(RES_hhdet_in_tes!M161=0,"",RES_hhdet_in_tes!M161/RES_hhdet_in_fec!M161)</f>
        <v>0.75222796096921007</v>
      </c>
      <c r="N161" s="119">
        <f>IF(RES_hhdet_in_tes!N161=0,"",RES_hhdet_in_tes!N161/RES_hhdet_in_fec!N161)</f>
        <v>0.75837540971770889</v>
      </c>
      <c r="O161" s="119">
        <f>IF(RES_hhdet_in_tes!O161=0,"",RES_hhdet_in_tes!O161/RES_hhdet_in_fec!O161)</f>
        <v>0.77068587186231441</v>
      </c>
      <c r="P161" s="119">
        <f>IF(RES_hhdet_in_tes!P161=0,"",RES_hhdet_in_tes!P161/RES_hhdet_in_fec!P161)</f>
        <v>0.78520282100838912</v>
      </c>
      <c r="Q161" s="119">
        <f>IF(RES_hhdet_in_tes!Q161=0,"",RES_hhdet_in_tes!Q161/RES_hhdet_in_fec!Q161)</f>
        <v>0.7999980113177978</v>
      </c>
      <c r="R161" s="119">
        <f>IF(RES_hhdet_in_tes!R161=0,"",RES_hhdet_in_tes!R161/RES_hhdet_in_fec!R161)</f>
        <v>0.81217097652602799</v>
      </c>
      <c r="S161" s="119">
        <f>IF(RES_hhdet_in_tes!S161=0,"",RES_hhdet_in_tes!S161/RES_hhdet_in_fec!S161)</f>
        <v>0.82601853000950387</v>
      </c>
      <c r="T161" s="119">
        <f>IF(RES_hhdet_in_tes!T161=0,"",RES_hhdet_in_tes!T161/RES_hhdet_in_fec!T161)</f>
        <v>0.84066387223769601</v>
      </c>
      <c r="U161" s="119">
        <f>IF(RES_hhdet_in_tes!U161=0,"",RES_hhdet_in_tes!U161/RES_hhdet_in_fec!U161)</f>
        <v>0.85044324701273311</v>
      </c>
      <c r="V161" s="119">
        <f>IF(RES_hhdet_in_tes!V161=0,"",RES_hhdet_in_tes!V161/RES_hhdet_in_fec!V161)</f>
        <v>0.86239687078763083</v>
      </c>
      <c r="W161" s="119">
        <f>IF(RES_hhdet_in_tes!W161=0,"",RES_hhdet_in_tes!W161/RES_hhdet_in_fec!W161)</f>
        <v>0.86683150295125633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0.71873344622768764</v>
      </c>
      <c r="D162" s="124">
        <f>IF(RES_hhdet_in_tes!D162=0,"",RES_hhdet_in_tes!D162/RES_hhdet_in_fec!D162)</f>
        <v>0.72241978301790333</v>
      </c>
      <c r="E162" s="124">
        <f>IF(RES_hhdet_in_tes!E162=0,"",RES_hhdet_in_tes!E162/RES_hhdet_in_fec!E162)</f>
        <v>0.72620069503707041</v>
      </c>
      <c r="F162" s="124">
        <f>IF(RES_hhdet_in_tes!F162=0,"",RES_hhdet_in_tes!F162/RES_hhdet_in_fec!F162)</f>
        <v>0.72999438067047806</v>
      </c>
      <c r="G162" s="124">
        <f>IF(RES_hhdet_in_tes!G162=0,"",RES_hhdet_in_tes!G162/RES_hhdet_in_fec!G162)</f>
        <v>0.73387510560735059</v>
      </c>
      <c r="H162" s="124">
        <f>IF(RES_hhdet_in_tes!H162=0,"",RES_hhdet_in_tes!H162/RES_hhdet_in_fec!H162)</f>
        <v>0.73783372796550095</v>
      </c>
      <c r="I162" s="124">
        <f>IF(RES_hhdet_in_tes!I162=0,"",RES_hhdet_in_tes!I162/RES_hhdet_in_fec!I162)</f>
        <v>0.74188847097120791</v>
      </c>
      <c r="J162" s="124">
        <f>IF(RES_hhdet_in_tes!J162=0,"",RES_hhdet_in_tes!J162/RES_hhdet_in_fec!J162)</f>
        <v>0.74611411440505071</v>
      </c>
      <c r="K162" s="124">
        <f>IF(RES_hhdet_in_tes!K162=0,"",RES_hhdet_in_tes!K162/RES_hhdet_in_fec!K162)</f>
        <v>0.75057402214971392</v>
      </c>
      <c r="L162" s="124">
        <f>IF(RES_hhdet_in_tes!L162=0,"",RES_hhdet_in_tes!L162/RES_hhdet_in_fec!L162)</f>
        <v>0.75528469819238797</v>
      </c>
      <c r="M162" s="124">
        <f>IF(RES_hhdet_in_tes!M162=0,"",RES_hhdet_in_tes!M162/RES_hhdet_in_fec!M162)</f>
        <v>0.76154799604632373</v>
      </c>
      <c r="N162" s="124">
        <f>IF(RES_hhdet_in_tes!N162=0,"",RES_hhdet_in_tes!N162/RES_hhdet_in_fec!N162)</f>
        <v>0.7697502893393422</v>
      </c>
      <c r="O162" s="124">
        <f>IF(RES_hhdet_in_tes!O162=0,"",RES_hhdet_in_tes!O162/RES_hhdet_in_fec!O162)</f>
        <v>0.78039871711717035</v>
      </c>
      <c r="P162" s="124">
        <f>IF(RES_hhdet_in_tes!P162=0,"",RES_hhdet_in_tes!P162/RES_hhdet_in_fec!P162)</f>
        <v>0.79313969456171785</v>
      </c>
      <c r="Q162" s="124">
        <f>IF(RES_hhdet_in_tes!Q162=0,"",RES_hhdet_in_tes!Q162/RES_hhdet_in_fec!Q162)</f>
        <v>0.80668194492959067</v>
      </c>
      <c r="R162" s="124">
        <f>IF(RES_hhdet_in_tes!R162=0,"",RES_hhdet_in_tes!R162/RES_hhdet_in_fec!R162)</f>
        <v>0.82123617689829109</v>
      </c>
      <c r="S162" s="124">
        <f>IF(RES_hhdet_in_tes!S162=0,"",RES_hhdet_in_tes!S162/RES_hhdet_in_fec!S162)</f>
        <v>0.83818482882274414</v>
      </c>
      <c r="T162" s="124">
        <f>IF(RES_hhdet_in_tes!T162=0,"",RES_hhdet_in_tes!T162/RES_hhdet_in_fec!T162)</f>
        <v>0.85533398811954464</v>
      </c>
      <c r="U162" s="124">
        <f>IF(RES_hhdet_in_tes!U162=0,"",RES_hhdet_in_tes!U162/RES_hhdet_in_fec!U162)</f>
        <v>0.87049607425905551</v>
      </c>
      <c r="V162" s="124">
        <f>IF(RES_hhdet_in_tes!V162=0,"",RES_hhdet_in_tes!V162/RES_hhdet_in_fec!V162)</f>
        <v>0.88147722673712503</v>
      </c>
      <c r="W162" s="124">
        <f>IF(RES_hhdet_in_tes!W162=0,"",RES_hhdet_in_tes!W162/RES_hhdet_in_fec!W162)</f>
        <v>0.88699368033355608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0.71873344622768764</v>
      </c>
      <c r="D163" s="45">
        <f>IF(RES_hhdet_in_tes!D163=0,"",RES_hhdet_in_tes!D163/RES_hhdet_in_fec!D163)</f>
        <v>0.72241978301790333</v>
      </c>
      <c r="E163" s="45">
        <f>IF(RES_hhdet_in_tes!E163=0,"",RES_hhdet_in_tes!E163/RES_hhdet_in_fec!E163)</f>
        <v>0.72620069503707041</v>
      </c>
      <c r="F163" s="45">
        <f>IF(RES_hhdet_in_tes!F163=0,"",RES_hhdet_in_tes!F163/RES_hhdet_in_fec!F163)</f>
        <v>0.72999438067047806</v>
      </c>
      <c r="G163" s="45">
        <f>IF(RES_hhdet_in_tes!G163=0,"",RES_hhdet_in_tes!G163/RES_hhdet_in_fec!G163)</f>
        <v>0.73387510560735059</v>
      </c>
      <c r="H163" s="45">
        <f>IF(RES_hhdet_in_tes!H163=0,"",RES_hhdet_in_tes!H163/RES_hhdet_in_fec!H163)</f>
        <v>0.73783372796550095</v>
      </c>
      <c r="I163" s="45">
        <f>IF(RES_hhdet_in_tes!I163=0,"",RES_hhdet_in_tes!I163/RES_hhdet_in_fec!I163)</f>
        <v>0.74188847097120791</v>
      </c>
      <c r="J163" s="45">
        <f>IF(RES_hhdet_in_tes!J163=0,"",RES_hhdet_in_tes!J163/RES_hhdet_in_fec!J163)</f>
        <v>0.74611411440505071</v>
      </c>
      <c r="K163" s="45">
        <f>IF(RES_hhdet_in_tes!K163=0,"",RES_hhdet_in_tes!K163/RES_hhdet_in_fec!K163)</f>
        <v>0.75057402214971392</v>
      </c>
      <c r="L163" s="45">
        <f>IF(RES_hhdet_in_tes!L163=0,"",RES_hhdet_in_tes!L163/RES_hhdet_in_fec!L163)</f>
        <v>0.75528469819238797</v>
      </c>
      <c r="M163" s="45">
        <f>IF(RES_hhdet_in_tes!M163=0,"",RES_hhdet_in_tes!M163/RES_hhdet_in_fec!M163)</f>
        <v>0.76154799604632373</v>
      </c>
      <c r="N163" s="45">
        <f>IF(RES_hhdet_in_tes!N163=0,"",RES_hhdet_in_tes!N163/RES_hhdet_in_fec!N163)</f>
        <v>0.7697502893393422</v>
      </c>
      <c r="O163" s="45">
        <f>IF(RES_hhdet_in_tes!O163=0,"",RES_hhdet_in_tes!O163/RES_hhdet_in_fec!O163)</f>
        <v>0.78039871711717035</v>
      </c>
      <c r="P163" s="45">
        <f>IF(RES_hhdet_in_tes!P163=0,"",RES_hhdet_in_tes!P163/RES_hhdet_in_fec!P163)</f>
        <v>0.79313969456171785</v>
      </c>
      <c r="Q163" s="45">
        <f>IF(RES_hhdet_in_tes!Q163=0,"",RES_hhdet_in_tes!Q163/RES_hhdet_in_fec!Q163)</f>
        <v>0.80668194492959067</v>
      </c>
      <c r="R163" s="45">
        <f>IF(RES_hhdet_in_tes!R163=0,"",RES_hhdet_in_tes!R163/RES_hhdet_in_fec!R163)</f>
        <v>0.82123617689829109</v>
      </c>
      <c r="S163" s="45">
        <f>IF(RES_hhdet_in_tes!S163=0,"",RES_hhdet_in_tes!S163/RES_hhdet_in_fec!S163)</f>
        <v>0.83818482882274414</v>
      </c>
      <c r="T163" s="45">
        <f>IF(RES_hhdet_in_tes!T163=0,"",RES_hhdet_in_tes!T163/RES_hhdet_in_fec!T163)</f>
        <v>0.85533398811954464</v>
      </c>
      <c r="U163" s="45">
        <f>IF(RES_hhdet_in_tes!U163=0,"",RES_hhdet_in_tes!U163/RES_hhdet_in_fec!U163)</f>
        <v>0.87049607425905551</v>
      </c>
      <c r="V163" s="45">
        <f>IF(RES_hhdet_in_tes!V163=0,"",RES_hhdet_in_tes!V163/RES_hhdet_in_fec!V163)</f>
        <v>0.88147722673712503</v>
      </c>
      <c r="W163" s="45">
        <f>IF(RES_hhdet_in_tes!W163=0,"",RES_hhdet_in_tes!W163/RES_hhdet_in_fec!W163)</f>
        <v>0.88699368033355608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 t="str">
        <f>IF(RES_hhdet_in_tes!C164=0,"",RES_hhdet_in_tes!C164/RES_hhdet_in_fec!C164)</f>
        <v/>
      </c>
      <c r="D164" s="124">
        <f>IF(RES_hhdet_in_tes!D164=0,"",RES_hhdet_in_tes!D164/RES_hhdet_in_fec!D164)</f>
        <v>3.1295681936307069</v>
      </c>
      <c r="E164" s="124">
        <f>IF(RES_hhdet_in_tes!E164=0,"",RES_hhdet_in_tes!E164/RES_hhdet_in_fec!E164)</f>
        <v>3.2487578083949269</v>
      </c>
      <c r="F164" s="124">
        <f>IF(RES_hhdet_in_tes!F164=0,"",RES_hhdet_in_tes!F164/RES_hhdet_in_fec!F164)</f>
        <v>3.3680754293819404</v>
      </c>
      <c r="G164" s="124">
        <f>IF(RES_hhdet_in_tes!G164=0,"",RES_hhdet_in_tes!G164/RES_hhdet_in_fec!G164)</f>
        <v>3.4885268630443198</v>
      </c>
      <c r="H164" s="124">
        <f>IF(RES_hhdet_in_tes!H164=0,"",RES_hhdet_in_tes!H164/RES_hhdet_in_fec!H164)</f>
        <v>3.6099824749763041</v>
      </c>
      <c r="I164" s="124">
        <f>IF(RES_hhdet_in_tes!I164=0,"",RES_hhdet_in_tes!I164/RES_hhdet_in_fec!I164)</f>
        <v>3.7326833018242889</v>
      </c>
      <c r="J164" s="124">
        <f>IF(RES_hhdet_in_tes!J164=0,"",RES_hhdet_in_tes!J164/RES_hhdet_in_fec!J164)</f>
        <v>3.8576319470065217</v>
      </c>
      <c r="K164" s="124">
        <f>IF(RES_hhdet_in_tes!K164=0,"",RES_hhdet_in_tes!K164/RES_hhdet_in_fec!K164)</f>
        <v>3.9856714208878974</v>
      </c>
      <c r="L164" s="124">
        <f>IF(RES_hhdet_in_tes!L164=0,"",RES_hhdet_in_tes!L164/RES_hhdet_in_fec!L164)</f>
        <v>4.11701015284478</v>
      </c>
      <c r="M164" s="124">
        <f>IF(RES_hhdet_in_tes!M164=0,"",RES_hhdet_in_tes!M164/RES_hhdet_in_fec!M164)</f>
        <v>4.2738818922740984</v>
      </c>
      <c r="N164" s="124">
        <f>IF(RES_hhdet_in_tes!N164=0,"",RES_hhdet_in_tes!N164/RES_hhdet_in_fec!N164)</f>
        <v>4.4635628569506771</v>
      </c>
      <c r="O164" s="124">
        <f>IF(RES_hhdet_in_tes!O164=0,"",RES_hhdet_in_tes!O164/RES_hhdet_in_fec!O164)</f>
        <v>4.6900756879452201</v>
      </c>
      <c r="P164" s="124">
        <f>IF(RES_hhdet_in_tes!P164=0,"",RES_hhdet_in_tes!P164/RES_hhdet_in_fec!P164)</f>
        <v>4.935723975637309</v>
      </c>
      <c r="Q164" s="124">
        <f>IF(RES_hhdet_in_tes!Q164=0,"",RES_hhdet_in_tes!Q164/RES_hhdet_in_fec!Q164)</f>
        <v>5.1468300820490462</v>
      </c>
      <c r="R164" s="124">
        <f>IF(RES_hhdet_in_tes!R164=0,"",RES_hhdet_in_tes!R164/RES_hhdet_in_fec!R164)</f>
        <v>5.2792692324550661</v>
      </c>
      <c r="S164" s="124">
        <f>IF(RES_hhdet_in_tes!S164=0,"",RES_hhdet_in_tes!S164/RES_hhdet_in_fec!S164)</f>
        <v>5.3846842934950505</v>
      </c>
      <c r="T164" s="124">
        <f>IF(RES_hhdet_in_tes!T164=0,"",RES_hhdet_in_tes!T164/RES_hhdet_in_fec!T164)</f>
        <v>5.4727625898448107</v>
      </c>
      <c r="U164" s="124">
        <f>IF(RES_hhdet_in_tes!U164=0,"",RES_hhdet_in_tes!U164/RES_hhdet_in_fec!U164)</f>
        <v>5.5529465789911905</v>
      </c>
      <c r="V164" s="124">
        <f>IF(RES_hhdet_in_tes!V164=0,"",RES_hhdet_in_tes!V164/RES_hhdet_in_fec!V164)</f>
        <v>5.6347029274577807</v>
      </c>
      <c r="W164" s="124">
        <f>IF(RES_hhdet_in_tes!W164=0,"",RES_hhdet_in_tes!W164/RES_hhdet_in_fec!W164)</f>
        <v>5.7147435346253452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 t="str">
        <f>IF(RES_hhdet_in_tes!C165=0,"",RES_hhdet_in_tes!C165/RES_hhdet_in_fec!C165)</f>
        <v/>
      </c>
      <c r="D165" s="111">
        <f>IF(RES_hhdet_in_tes!D165=0,"",RES_hhdet_in_tes!D165/RES_hhdet_in_fec!D165)</f>
        <v>3.1295681936307069</v>
      </c>
      <c r="E165" s="111">
        <f>IF(RES_hhdet_in_tes!E165=0,"",RES_hhdet_in_tes!E165/RES_hhdet_in_fec!E165)</f>
        <v>3.2487578083949269</v>
      </c>
      <c r="F165" s="111">
        <f>IF(RES_hhdet_in_tes!F165=0,"",RES_hhdet_in_tes!F165/RES_hhdet_in_fec!F165)</f>
        <v>3.3680754293819404</v>
      </c>
      <c r="G165" s="111">
        <f>IF(RES_hhdet_in_tes!G165=0,"",RES_hhdet_in_tes!G165/RES_hhdet_in_fec!G165)</f>
        <v>3.4885268630443198</v>
      </c>
      <c r="H165" s="111">
        <f>IF(RES_hhdet_in_tes!H165=0,"",RES_hhdet_in_tes!H165/RES_hhdet_in_fec!H165)</f>
        <v>3.6099824749763041</v>
      </c>
      <c r="I165" s="111">
        <f>IF(RES_hhdet_in_tes!I165=0,"",RES_hhdet_in_tes!I165/RES_hhdet_in_fec!I165)</f>
        <v>3.7326833018242889</v>
      </c>
      <c r="J165" s="111">
        <f>IF(RES_hhdet_in_tes!J165=0,"",RES_hhdet_in_tes!J165/RES_hhdet_in_fec!J165)</f>
        <v>3.8576319470065217</v>
      </c>
      <c r="K165" s="111">
        <f>IF(RES_hhdet_in_tes!K165=0,"",RES_hhdet_in_tes!K165/RES_hhdet_in_fec!K165)</f>
        <v>3.9856714208878974</v>
      </c>
      <c r="L165" s="111">
        <f>IF(RES_hhdet_in_tes!L165=0,"",RES_hhdet_in_tes!L165/RES_hhdet_in_fec!L165)</f>
        <v>4.11701015284478</v>
      </c>
      <c r="M165" s="111">
        <f>IF(RES_hhdet_in_tes!M165=0,"",RES_hhdet_in_tes!M165/RES_hhdet_in_fec!M165)</f>
        <v>4.2738818922740984</v>
      </c>
      <c r="N165" s="111">
        <f>IF(RES_hhdet_in_tes!N165=0,"",RES_hhdet_in_tes!N165/RES_hhdet_in_fec!N165)</f>
        <v>4.4635628569506771</v>
      </c>
      <c r="O165" s="111">
        <f>IF(RES_hhdet_in_tes!O165=0,"",RES_hhdet_in_tes!O165/RES_hhdet_in_fec!O165)</f>
        <v>4.6900756879452201</v>
      </c>
      <c r="P165" s="111">
        <f>IF(RES_hhdet_in_tes!P165=0,"",RES_hhdet_in_tes!P165/RES_hhdet_in_fec!P165)</f>
        <v>4.935723975637309</v>
      </c>
      <c r="Q165" s="111">
        <f>IF(RES_hhdet_in_tes!Q165=0,"",RES_hhdet_in_tes!Q165/RES_hhdet_in_fec!Q165)</f>
        <v>5.1468300820490462</v>
      </c>
      <c r="R165" s="111">
        <f>IF(RES_hhdet_in_tes!R165=0,"",RES_hhdet_in_tes!R165/RES_hhdet_in_fec!R165)</f>
        <v>5.2792692324550661</v>
      </c>
      <c r="S165" s="111">
        <f>IF(RES_hhdet_in_tes!S165=0,"",RES_hhdet_in_tes!S165/RES_hhdet_in_fec!S165)</f>
        <v>5.3846842934950505</v>
      </c>
      <c r="T165" s="111">
        <f>IF(RES_hhdet_in_tes!T165=0,"",RES_hhdet_in_tes!T165/RES_hhdet_in_fec!T165)</f>
        <v>5.4727625898448107</v>
      </c>
      <c r="U165" s="111">
        <f>IF(RES_hhdet_in_tes!U165=0,"",RES_hhdet_in_tes!U165/RES_hhdet_in_fec!U165)</f>
        <v>5.5529465789911905</v>
      </c>
      <c r="V165" s="111">
        <f>IF(RES_hhdet_in_tes!V165=0,"",RES_hhdet_in_tes!V165/RES_hhdet_in_fec!V165)</f>
        <v>5.6347029274577807</v>
      </c>
      <c r="W165" s="111">
        <f>IF(RES_hhdet_in_tes!W165=0,"",RES_hhdet_in_tes!W165/RES_hhdet_in_fec!W165)</f>
        <v>5.7147435346253452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0.65717106710181761</v>
      </c>
      <c r="D166" s="124">
        <f>IF(RES_hhdet_in_tes!D166=0,"",RES_hhdet_in_tes!D166/RES_hhdet_in_fec!D166)</f>
        <v>0.65915454968130816</v>
      </c>
      <c r="E166" s="124">
        <f>IF(RES_hhdet_in_tes!E166=0,"",RES_hhdet_in_tes!E166/RES_hhdet_in_fec!E166)</f>
        <v>0.66101864104806074</v>
      </c>
      <c r="F166" s="124">
        <f>IF(RES_hhdet_in_tes!F166=0,"",RES_hhdet_in_tes!F166/RES_hhdet_in_fec!F166)</f>
        <v>0.66359640004022158</v>
      </c>
      <c r="G166" s="124">
        <f>IF(RES_hhdet_in_tes!G166=0,"",RES_hhdet_in_tes!G166/RES_hhdet_in_fec!G166)</f>
        <v>0.6670685019787721</v>
      </c>
      <c r="H166" s="124">
        <f>IF(RES_hhdet_in_tes!H166=0,"",RES_hhdet_in_tes!H166/RES_hhdet_in_fec!H166)</f>
        <v>0.66874742714074242</v>
      </c>
      <c r="I166" s="124">
        <f>IF(RES_hhdet_in_tes!I166=0,"",RES_hhdet_in_tes!I166/RES_hhdet_in_fec!I166)</f>
        <v>0.68751085904387377</v>
      </c>
      <c r="J166" s="124">
        <f>IF(RES_hhdet_in_tes!J166=0,"",RES_hhdet_in_tes!J166/RES_hhdet_in_fec!J166)</f>
        <v>0.71917146747931371</v>
      </c>
      <c r="K166" s="124">
        <f>IF(RES_hhdet_in_tes!K166=0,"",RES_hhdet_in_tes!K166/RES_hhdet_in_fec!K166)</f>
        <v>0.71591055158392369</v>
      </c>
      <c r="L166" s="124">
        <f>IF(RES_hhdet_in_tes!L166=0,"",RES_hhdet_in_tes!L166/RES_hhdet_in_fec!L166)</f>
        <v>0.72100115778819163</v>
      </c>
      <c r="M166" s="124">
        <f>IF(RES_hhdet_in_tes!M166=0,"",RES_hhdet_in_tes!M166/RES_hhdet_in_fec!M166)</f>
        <v>0.70190144995149695</v>
      </c>
      <c r="N166" s="124">
        <f>IF(RES_hhdet_in_tes!N166=0,"",RES_hhdet_in_tes!N166/RES_hhdet_in_fec!N166)</f>
        <v>0.70428065092672487</v>
      </c>
      <c r="O166" s="124">
        <f>IF(RES_hhdet_in_tes!O166=0,"",RES_hhdet_in_tes!O166/RES_hhdet_in_fec!O166)</f>
        <v>0.72883023233428246</v>
      </c>
      <c r="P166" s="124">
        <f>IF(RES_hhdet_in_tes!P166=0,"",RES_hhdet_in_tes!P166/RES_hhdet_in_fec!P166)</f>
        <v>0.75205538410120187</v>
      </c>
      <c r="Q166" s="124">
        <f>IF(RES_hhdet_in_tes!Q166=0,"",RES_hhdet_in_tes!Q166/RES_hhdet_in_fec!Q166)</f>
        <v>0.77555504815676546</v>
      </c>
      <c r="R166" s="124">
        <f>IF(RES_hhdet_in_tes!R166=0,"",RES_hhdet_in_tes!R166/RES_hhdet_in_fec!R166)</f>
        <v>0.7823998048581442</v>
      </c>
      <c r="S166" s="124">
        <f>IF(RES_hhdet_in_tes!S166=0,"",RES_hhdet_in_tes!S166/RES_hhdet_in_fec!S166)</f>
        <v>0.78826357339066688</v>
      </c>
      <c r="T166" s="124">
        <f>IF(RES_hhdet_in_tes!T166=0,"",RES_hhdet_in_tes!T166/RES_hhdet_in_fec!T166)</f>
        <v>0.79592212194483414</v>
      </c>
      <c r="U166" s="124">
        <f>IF(RES_hhdet_in_tes!U166=0,"",RES_hhdet_in_tes!U166/RES_hhdet_in_fec!U166)</f>
        <v>0.79592826994648147</v>
      </c>
      <c r="V166" s="124">
        <f>IF(RES_hhdet_in_tes!V166=0,"",RES_hhdet_in_tes!V166/RES_hhdet_in_fec!V166)</f>
        <v>0.80554492895575946</v>
      </c>
      <c r="W166" s="124">
        <f>IF(RES_hhdet_in_tes!W166=0,"",RES_hhdet_in_tes!W166/RES_hhdet_in_fec!W166)</f>
        <v>0.81674759720317125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0.5908567819056032</v>
      </c>
      <c r="D167" s="111">
        <f>IF(RES_hhdet_in_tes!D167=0,"",RES_hhdet_in_tes!D167/RES_hhdet_in_fec!D167)</f>
        <v>0.59287749430072711</v>
      </c>
      <c r="E167" s="111">
        <f>IF(RES_hhdet_in_tes!E167=0,"",RES_hhdet_in_tes!E167/RES_hhdet_in_fec!E167)</f>
        <v>0.59523272336657074</v>
      </c>
      <c r="F167" s="111">
        <f>IF(RES_hhdet_in_tes!F167=0,"",RES_hhdet_in_tes!F167/RES_hhdet_in_fec!F167)</f>
        <v>0.59763356834205783</v>
      </c>
      <c r="G167" s="111">
        <f>IF(RES_hhdet_in_tes!G167=0,"",RES_hhdet_in_tes!G167/RES_hhdet_in_fec!G167)</f>
        <v>0.60034248349532682</v>
      </c>
      <c r="H167" s="111">
        <f>IF(RES_hhdet_in_tes!H167=0,"",RES_hhdet_in_tes!H167/RES_hhdet_in_fec!H167)</f>
        <v>0.60332734776518748</v>
      </c>
      <c r="I167" s="111">
        <f>IF(RES_hhdet_in_tes!I167=0,"",RES_hhdet_in_tes!I167/RES_hhdet_in_fec!I167)</f>
        <v>0.60665282989097802</v>
      </c>
      <c r="J167" s="111">
        <f>IF(RES_hhdet_in_tes!J167=0,"",RES_hhdet_in_tes!J167/RES_hhdet_in_fec!J167)</f>
        <v>0.61058385487175582</v>
      </c>
      <c r="K167" s="111">
        <f>IF(RES_hhdet_in_tes!K167=0,"",RES_hhdet_in_tes!K167/RES_hhdet_in_fec!K167)</f>
        <v>0.61534567864028256</v>
      </c>
      <c r="L167" s="111">
        <f>IF(RES_hhdet_in_tes!L167=0,"",RES_hhdet_in_tes!L167/RES_hhdet_in_fec!L167)</f>
        <v>0.62099856639359685</v>
      </c>
      <c r="M167" s="111">
        <f>IF(RES_hhdet_in_tes!M167=0,"",RES_hhdet_in_tes!M167/RES_hhdet_in_fec!M167)</f>
        <v>0.63288791381379472</v>
      </c>
      <c r="N167" s="111">
        <f>IF(RES_hhdet_in_tes!N167=0,"",RES_hhdet_in_tes!N167/RES_hhdet_in_fec!N167)</f>
        <v>0.65271034581609888</v>
      </c>
      <c r="O167" s="111">
        <f>IF(RES_hhdet_in_tes!O167=0,"",RES_hhdet_in_tes!O167/RES_hhdet_in_fec!O167)</f>
        <v>0.68188215966158061</v>
      </c>
      <c r="P167" s="111">
        <f>IF(RES_hhdet_in_tes!P167=0,"",RES_hhdet_in_tes!P167/RES_hhdet_in_fec!P167)</f>
        <v>0.71742669624648159</v>
      </c>
      <c r="Q167" s="111">
        <f>IF(RES_hhdet_in_tes!Q167=0,"",RES_hhdet_in_tes!Q167/RES_hhdet_in_fec!Q167)</f>
        <v>0.74969942785343802</v>
      </c>
      <c r="R167" s="111">
        <f>IF(RES_hhdet_in_tes!R167=0,"",RES_hhdet_in_tes!R167/RES_hhdet_in_fec!R167)</f>
        <v>0.77147957363893993</v>
      </c>
      <c r="S167" s="111">
        <f>IF(RES_hhdet_in_tes!S167=0,"",RES_hhdet_in_tes!S167/RES_hhdet_in_fec!S167)</f>
        <v>0.79246771412317452</v>
      </c>
      <c r="T167" s="111">
        <f>IF(RES_hhdet_in_tes!T167=0,"",RES_hhdet_in_tes!T167/RES_hhdet_in_fec!T167)</f>
        <v>0.81147584135416184</v>
      </c>
      <c r="U167" s="111">
        <f>IF(RES_hhdet_in_tes!U167=0,"",RES_hhdet_in_tes!U167/RES_hhdet_in_fec!U167)</f>
        <v>0.82731594737998848</v>
      </c>
      <c r="V167" s="111">
        <f>IF(RES_hhdet_in_tes!V167=0,"",RES_hhdet_in_tes!V167/RES_hhdet_in_fec!V167)</f>
        <v>0.83880002424871269</v>
      </c>
      <c r="W167" s="111">
        <f>IF(RES_hhdet_in_tes!W167=0,"",RES_hhdet_in_tes!W167/RES_hhdet_in_fec!W167)</f>
        <v>0.84420199762657677</v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>
        <f>IF(RES_hhdet_in_tes!F168=0,"",RES_hhdet_in_tes!F168/RES_hhdet_in_fec!F168)</f>
        <v>0.65607415201896913</v>
      </c>
      <c r="G168" s="111" t="str">
        <f>IF(RES_hhdet_in_tes!G168=0,"",RES_hhdet_in_tes!G168/RES_hhdet_in_fec!G168)</f>
        <v/>
      </c>
      <c r="H168" s="111">
        <f>IF(RES_hhdet_in_tes!H168=0,"",RES_hhdet_in_tes!H168/RES_hhdet_in_fec!H168)</f>
        <v>0.66011327284691568</v>
      </c>
      <c r="I168" s="111">
        <f>IF(RES_hhdet_in_tes!I168=0,"",RES_hhdet_in_tes!I168/RES_hhdet_in_fec!I168)</f>
        <v>0.66388157189546537</v>
      </c>
      <c r="J168" s="111">
        <f>IF(RES_hhdet_in_tes!J168=0,"",RES_hhdet_in_tes!J168/RES_hhdet_in_fec!J168)</f>
        <v>0.66923404127166164</v>
      </c>
      <c r="K168" s="111">
        <f>IF(RES_hhdet_in_tes!K168=0,"",RES_hhdet_in_tes!K168/RES_hhdet_in_fec!K168)</f>
        <v>0.67386356138478321</v>
      </c>
      <c r="L168" s="111">
        <f>IF(RES_hhdet_in_tes!L168=0,"",RES_hhdet_in_tes!L168/RES_hhdet_in_fec!L168)</f>
        <v>0.67852803591737898</v>
      </c>
      <c r="M168" s="111">
        <f>IF(RES_hhdet_in_tes!M168=0,"",RES_hhdet_in_tes!M168/RES_hhdet_in_fec!M168)</f>
        <v>0.68859440468912525</v>
      </c>
      <c r="N168" s="111">
        <f>IF(RES_hhdet_in_tes!N168=0,"",RES_hhdet_in_tes!N168/RES_hhdet_in_fec!N168)</f>
        <v>0.70738380849620575</v>
      </c>
      <c r="O168" s="111">
        <f>IF(RES_hhdet_in_tes!O168=0,"",RES_hhdet_in_tes!O168/RES_hhdet_in_fec!O168)</f>
        <v>0.73399086296748206</v>
      </c>
      <c r="P168" s="111">
        <f>IF(RES_hhdet_in_tes!P168=0,"",RES_hhdet_in_tes!P168/RES_hhdet_in_fec!P168)</f>
        <v>0.7659012598322068</v>
      </c>
      <c r="Q168" s="111">
        <f>IF(RES_hhdet_in_tes!Q168=0,"",RES_hhdet_in_tes!Q168/RES_hhdet_in_fec!Q168)</f>
        <v>0.79475760630209802</v>
      </c>
      <c r="R168" s="111">
        <f>IF(RES_hhdet_in_tes!R168=0,"",RES_hhdet_in_tes!R168/RES_hhdet_in_fec!R168)</f>
        <v>0.81418014352775325</v>
      </c>
      <c r="S168" s="111">
        <f>IF(RES_hhdet_in_tes!S168=0,"",RES_hhdet_in_tes!S168/RES_hhdet_in_fec!S168)</f>
        <v>0.83230951285590105</v>
      </c>
      <c r="T168" s="111">
        <f>IF(RES_hhdet_in_tes!T168=0,"",RES_hhdet_in_tes!T168/RES_hhdet_in_fec!T168)</f>
        <v>0.84890879254130647</v>
      </c>
      <c r="U168" s="111">
        <f>IF(RES_hhdet_in_tes!U168=0,"",RES_hhdet_in_tes!U168/RES_hhdet_in_fec!U168)</f>
        <v>0.86250186080634816</v>
      </c>
      <c r="V168" s="111">
        <f>IF(RES_hhdet_in_tes!V168=0,"",RES_hhdet_in_tes!V168/RES_hhdet_in_fec!V168)</f>
        <v>0.87072861195596729</v>
      </c>
      <c r="W168" s="111">
        <f>IF(RES_hhdet_in_tes!W168=0,"",RES_hhdet_in_tes!W168/RES_hhdet_in_fec!W168)</f>
        <v>0.87494768510110887</v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>
        <f>IF(RES_hhdet_in_tes!F169=0,"",RES_hhdet_in_tes!F169/RES_hhdet_in_fec!F169)</f>
        <v>0.59763356834205783</v>
      </c>
      <c r="G169" s="112" t="str">
        <f>IF(RES_hhdet_in_tes!G169=0,"",RES_hhdet_in_tes!G169/RES_hhdet_in_fec!G169)</f>
        <v/>
      </c>
      <c r="H169" s="112">
        <f>IF(RES_hhdet_in_tes!H169=0,"",RES_hhdet_in_tes!H169/RES_hhdet_in_fec!H169)</f>
        <v>0.60332734776518748</v>
      </c>
      <c r="I169" s="112">
        <f>IF(RES_hhdet_in_tes!I169=0,"",RES_hhdet_in_tes!I169/RES_hhdet_in_fec!I169)</f>
        <v>0.60665282989097802</v>
      </c>
      <c r="J169" s="112">
        <f>IF(RES_hhdet_in_tes!J169=0,"",RES_hhdet_in_tes!J169/RES_hhdet_in_fec!J169)</f>
        <v>0.61058385487175582</v>
      </c>
      <c r="K169" s="112">
        <f>IF(RES_hhdet_in_tes!K169=0,"",RES_hhdet_in_tes!K169/RES_hhdet_in_fec!K169)</f>
        <v>0.61534567864028256</v>
      </c>
      <c r="L169" s="112">
        <f>IF(RES_hhdet_in_tes!L169=0,"",RES_hhdet_in_tes!L169/RES_hhdet_in_fec!L169)</f>
        <v>0.62099856639359685</v>
      </c>
      <c r="M169" s="112">
        <f>IF(RES_hhdet_in_tes!M169=0,"",RES_hhdet_in_tes!M169/RES_hhdet_in_fec!M169)</f>
        <v>0.63288791381379472</v>
      </c>
      <c r="N169" s="112">
        <f>IF(RES_hhdet_in_tes!N169=0,"",RES_hhdet_in_tes!N169/RES_hhdet_in_fec!N169)</f>
        <v>0.65271034581609888</v>
      </c>
      <c r="O169" s="112">
        <f>IF(RES_hhdet_in_tes!O169=0,"",RES_hhdet_in_tes!O169/RES_hhdet_in_fec!O169)</f>
        <v>0.68188215966158072</v>
      </c>
      <c r="P169" s="112">
        <f>IF(RES_hhdet_in_tes!P169=0,"",RES_hhdet_in_tes!P169/RES_hhdet_in_fec!P169)</f>
        <v>0.71742669624648159</v>
      </c>
      <c r="Q169" s="112">
        <f>IF(RES_hhdet_in_tes!Q169=0,"",RES_hhdet_in_tes!Q169/RES_hhdet_in_fec!Q169)</f>
        <v>0.74969942785343802</v>
      </c>
      <c r="R169" s="112">
        <f>IF(RES_hhdet_in_tes!R169=0,"",RES_hhdet_in_tes!R169/RES_hhdet_in_fec!R169)</f>
        <v>0.77147957363893993</v>
      </c>
      <c r="S169" s="112">
        <f>IF(RES_hhdet_in_tes!S169=0,"",RES_hhdet_in_tes!S169/RES_hhdet_in_fec!S169)</f>
        <v>0.79246771412317463</v>
      </c>
      <c r="T169" s="112">
        <f>IF(RES_hhdet_in_tes!T169=0,"",RES_hhdet_in_tes!T169/RES_hhdet_in_fec!T169)</f>
        <v>0.81147584135416184</v>
      </c>
      <c r="U169" s="112">
        <f>IF(RES_hhdet_in_tes!U169=0,"",RES_hhdet_in_tes!U169/RES_hhdet_in_fec!U169)</f>
        <v>0.82731594737998848</v>
      </c>
      <c r="V169" s="112">
        <f>IF(RES_hhdet_in_tes!V169=0,"",RES_hhdet_in_tes!V169/RES_hhdet_in_fec!V169)</f>
        <v>0.83880002424871281</v>
      </c>
      <c r="W169" s="112">
        <f>IF(RES_hhdet_in_tes!W169=0,"",RES_hhdet_in_tes!W169/RES_hhdet_in_fec!W169)</f>
        <v>0.84420199762657677</v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>
        <f>IF(RES_hhdet_in_tes!F170=0,"",RES_hhdet_in_tes!F170/RES_hhdet_in_fec!F170)</f>
        <v>1</v>
      </c>
      <c r="G170" s="113" t="str">
        <f>IF(RES_hhdet_in_tes!G170=0,"",RES_hhdet_in_tes!G170/RES_hhdet_in_fec!G170)</f>
        <v/>
      </c>
      <c r="H170" s="113">
        <f>IF(RES_hhdet_in_tes!H170=0,"",RES_hhdet_in_tes!H170/RES_hhdet_in_fec!H170)</f>
        <v>1</v>
      </c>
      <c r="I170" s="113">
        <f>IF(RES_hhdet_in_tes!I170=0,"",RES_hhdet_in_tes!I170/RES_hhdet_in_fec!I170)</f>
        <v>1</v>
      </c>
      <c r="J170" s="113">
        <f>IF(RES_hhdet_in_tes!J170=0,"",RES_hhdet_in_tes!J170/RES_hhdet_in_fec!J170)</f>
        <v>1</v>
      </c>
      <c r="K170" s="113">
        <f>IF(RES_hhdet_in_tes!K170=0,"",RES_hhdet_in_tes!K170/RES_hhdet_in_fec!K170)</f>
        <v>1</v>
      </c>
      <c r="L170" s="113">
        <f>IF(RES_hhdet_in_tes!L170=0,"",RES_hhdet_in_tes!L170/RES_hhdet_in_fec!L170)</f>
        <v>1</v>
      </c>
      <c r="M170" s="113">
        <f>IF(RES_hhdet_in_tes!M170=0,"",RES_hhdet_in_tes!M170/RES_hhdet_in_fec!M170)</f>
        <v>1</v>
      </c>
      <c r="N170" s="113">
        <f>IF(RES_hhdet_in_tes!N170=0,"",RES_hhdet_in_tes!N170/RES_hhdet_in_fec!N170)</f>
        <v>1</v>
      </c>
      <c r="O170" s="113">
        <f>IF(RES_hhdet_in_tes!O170=0,"",RES_hhdet_in_tes!O170/RES_hhdet_in_fec!O170)</f>
        <v>1</v>
      </c>
      <c r="P170" s="113">
        <f>IF(RES_hhdet_in_tes!P170=0,"",RES_hhdet_in_tes!P170/RES_hhdet_in_fec!P170)</f>
        <v>1</v>
      </c>
      <c r="Q170" s="113">
        <f>IF(RES_hhdet_in_tes!Q170=0,"",RES_hhdet_in_tes!Q170/RES_hhdet_in_fec!Q170)</f>
        <v>1</v>
      </c>
      <c r="R170" s="113">
        <f>IF(RES_hhdet_in_tes!R170=0,"",RES_hhdet_in_tes!R170/RES_hhdet_in_fec!R170)</f>
        <v>1</v>
      </c>
      <c r="S170" s="113">
        <f>IF(RES_hhdet_in_tes!S170=0,"",RES_hhdet_in_tes!S170/RES_hhdet_in_fec!S170)</f>
        <v>1</v>
      </c>
      <c r="T170" s="113">
        <f>IF(RES_hhdet_in_tes!T170=0,"",RES_hhdet_in_tes!T170/RES_hhdet_in_fec!T170)</f>
        <v>1</v>
      </c>
      <c r="U170" s="113">
        <f>IF(RES_hhdet_in_tes!U170=0,"",RES_hhdet_in_tes!U170/RES_hhdet_in_fec!U170)</f>
        <v>1</v>
      </c>
      <c r="V170" s="113">
        <f>IF(RES_hhdet_in_tes!V170=0,"",RES_hhdet_in_tes!V170/RES_hhdet_in_fec!V170)</f>
        <v>1</v>
      </c>
      <c r="W170" s="113">
        <f>IF(RES_hhdet_in_tes!W170=0,"",RES_hhdet_in_tes!W170/RES_hhdet_in_fec!W170)</f>
        <v>1</v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0.6627399503303768</v>
      </c>
      <c r="D171" s="112">
        <f>IF(RES_hhdet_in_tes!D171=0,"",RES_hhdet_in_tes!D171/RES_hhdet_in_fec!D171)</f>
        <v>0.6641064396320554</v>
      </c>
      <c r="E171" s="112">
        <f>IF(RES_hhdet_in_tes!E171=0,"",RES_hhdet_in_tes!E171/RES_hhdet_in_fec!E171)</f>
        <v>0.66557803128624971</v>
      </c>
      <c r="F171" s="112">
        <f>IF(RES_hhdet_in_tes!F171=0,"",RES_hhdet_in_tes!F171/RES_hhdet_in_fec!F171)</f>
        <v>0.66706375892246861</v>
      </c>
      <c r="G171" s="112">
        <f>IF(RES_hhdet_in_tes!G171=0,"",RES_hhdet_in_tes!G171/RES_hhdet_in_fec!G171)</f>
        <v>0.66864712211338795</v>
      </c>
      <c r="H171" s="112">
        <f>IF(RES_hhdet_in_tes!H171=0,"",RES_hhdet_in_tes!H171/RES_hhdet_in_fec!H171)</f>
        <v>0.67031876167956084</v>
      </c>
      <c r="I171" s="112">
        <f>IF(RES_hhdet_in_tes!I171=0,"",RES_hhdet_in_tes!I171/RES_hhdet_in_fec!I171)</f>
        <v>0.67210042457994978</v>
      </c>
      <c r="J171" s="112" t="str">
        <f>IF(RES_hhdet_in_tes!J171=0,"",RES_hhdet_in_tes!J171/RES_hhdet_in_fec!J171)</f>
        <v/>
      </c>
      <c r="K171" s="112">
        <f>IF(RES_hhdet_in_tes!K171=0,"",RES_hhdet_in_tes!K171/RES_hhdet_in_fec!K171)</f>
        <v>0.67633211258769022</v>
      </c>
      <c r="L171" s="112" t="str">
        <f>IF(RES_hhdet_in_tes!L171=0,"",RES_hhdet_in_tes!L171/RES_hhdet_in_fec!L171)</f>
        <v/>
      </c>
      <c r="M171" s="112">
        <f>IF(RES_hhdet_in_tes!M171=0,"",RES_hhdet_in_tes!M171/RES_hhdet_in_fec!M171)</f>
        <v>0.68351147643201671</v>
      </c>
      <c r="N171" s="112">
        <f>IF(RES_hhdet_in_tes!N171=0,"",RES_hhdet_in_tes!N171/RES_hhdet_in_fec!N171)</f>
        <v>0.69098533024177344</v>
      </c>
      <c r="O171" s="112">
        <f>IF(RES_hhdet_in_tes!O171=0,"",RES_hhdet_in_tes!O171/RES_hhdet_in_fec!O171)</f>
        <v>0.70230506045552299</v>
      </c>
      <c r="P171" s="112">
        <f>IF(RES_hhdet_in_tes!P171=0,"",RES_hhdet_in_tes!P171/RES_hhdet_in_fec!P171)</f>
        <v>0.71703057634598921</v>
      </c>
      <c r="Q171" s="112">
        <f>IF(RES_hhdet_in_tes!Q171=0,"",RES_hhdet_in_tes!Q171/RES_hhdet_in_fec!Q171)</f>
        <v>0.73147984894633833</v>
      </c>
      <c r="R171" s="112">
        <f>IF(RES_hhdet_in_tes!R171=0,"",RES_hhdet_in_tes!R171/RES_hhdet_in_fec!R171)</f>
        <v>0.74183789202990813</v>
      </c>
      <c r="S171" s="112">
        <f>IF(RES_hhdet_in_tes!S171=0,"",RES_hhdet_in_tes!S171/RES_hhdet_in_fec!S171)</f>
        <v>0.75209382053870677</v>
      </c>
      <c r="T171" s="112">
        <f>IF(RES_hhdet_in_tes!T171=0,"",RES_hhdet_in_tes!T171/RES_hhdet_in_fec!T171)</f>
        <v>0.76203258670302487</v>
      </c>
      <c r="U171" s="112">
        <f>IF(RES_hhdet_in_tes!U171=0,"",RES_hhdet_in_tes!U171/RES_hhdet_in_fec!U171)</f>
        <v>0.77136878225315941</v>
      </c>
      <c r="V171" s="112">
        <f>IF(RES_hhdet_in_tes!V171=0,"",RES_hhdet_in_tes!V171/RES_hhdet_in_fec!V171)</f>
        <v>0.77966453375882439</v>
      </c>
      <c r="W171" s="112">
        <f>IF(RES_hhdet_in_tes!W171=0,"",RES_hhdet_in_tes!W171/RES_hhdet_in_fec!W171)</f>
        <v>0.78619489395641884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0.71552208272270978</v>
      </c>
      <c r="D172" s="113">
        <f>IF(RES_hhdet_in_tes!D172=0,"",RES_hhdet_in_tes!D172/RES_hhdet_in_fec!D172)</f>
        <v>0.7177994084134578</v>
      </c>
      <c r="E172" s="113">
        <f>IF(RES_hhdet_in_tes!E172=0,"",RES_hhdet_in_tes!E172/RES_hhdet_in_fec!E172)</f>
        <v>0.71903913495000371</v>
      </c>
      <c r="F172" s="113">
        <f>IF(RES_hhdet_in_tes!F172=0,"",RES_hhdet_in_tes!F172/RES_hhdet_in_fec!F172)</f>
        <v>0.72015370669643108</v>
      </c>
      <c r="G172" s="113">
        <f>IF(RES_hhdet_in_tes!G172=0,"",RES_hhdet_in_tes!G172/RES_hhdet_in_fec!G172)</f>
        <v>0.7220154140574494</v>
      </c>
      <c r="H172" s="113">
        <f>IF(RES_hhdet_in_tes!H172=0,"",RES_hhdet_in_tes!H172/RES_hhdet_in_fec!H172)</f>
        <v>0.721947834052312</v>
      </c>
      <c r="I172" s="113">
        <f>IF(RES_hhdet_in_tes!I172=0,"",RES_hhdet_in_tes!I172/RES_hhdet_in_fec!I172)</f>
        <v>0.72413077415251592</v>
      </c>
      <c r="J172" s="113">
        <f>IF(RES_hhdet_in_tes!J172=0,"",RES_hhdet_in_tes!J172/RES_hhdet_in_fec!J172)</f>
        <v>0.72741397407076658</v>
      </c>
      <c r="K172" s="113">
        <f>IF(RES_hhdet_in_tes!K172=0,"",RES_hhdet_in_tes!K172/RES_hhdet_in_fec!K172)</f>
        <v>0.7296386666342618</v>
      </c>
      <c r="L172" s="113">
        <f>IF(RES_hhdet_in_tes!L172=0,"",RES_hhdet_in_tes!L172/RES_hhdet_in_fec!L172)</f>
        <v>0.73141142643514201</v>
      </c>
      <c r="M172" s="113">
        <f>IF(RES_hhdet_in_tes!M172=0,"",RES_hhdet_in_tes!M172/RES_hhdet_in_fec!M172)</f>
        <v>0.73472887572556667</v>
      </c>
      <c r="N172" s="113">
        <f>IF(RES_hhdet_in_tes!N172=0,"",RES_hhdet_in_tes!N172/RES_hhdet_in_fec!N172)</f>
        <v>0.74199277765195015</v>
      </c>
      <c r="O172" s="113">
        <f>IF(RES_hhdet_in_tes!O172=0,"",RES_hhdet_in_tes!O172/RES_hhdet_in_fec!O172)</f>
        <v>0.75228428452142782</v>
      </c>
      <c r="P172" s="113">
        <f>IF(RES_hhdet_in_tes!P172=0,"",RES_hhdet_in_tes!P172/RES_hhdet_in_fec!P172)</f>
        <v>0.76548773513153012</v>
      </c>
      <c r="Q172" s="113">
        <f>IF(RES_hhdet_in_tes!Q172=0,"",RES_hhdet_in_tes!Q172/RES_hhdet_in_fec!Q172)</f>
        <v>0.77876231170950683</v>
      </c>
      <c r="R172" s="113">
        <f>IF(RES_hhdet_in_tes!R172=0,"",RES_hhdet_in_tes!R172/RES_hhdet_in_fec!R172)</f>
        <v>0.78857965748260661</v>
      </c>
      <c r="S172" s="113">
        <f>IF(RES_hhdet_in_tes!S172=0,"",RES_hhdet_in_tes!S172/RES_hhdet_in_fec!S172)</f>
        <v>0.7977285895278019</v>
      </c>
      <c r="T172" s="113">
        <f>IF(RES_hhdet_in_tes!T172=0,"",RES_hhdet_in_tes!T172/RES_hhdet_in_fec!T172)</f>
        <v>0.80693820649102033</v>
      </c>
      <c r="U172" s="113">
        <f>IF(RES_hhdet_in_tes!U172=0,"",RES_hhdet_in_tes!U172/RES_hhdet_in_fec!U172)</f>
        <v>0.81540026189482384</v>
      </c>
      <c r="V172" s="113">
        <f>IF(RES_hhdet_in_tes!V172=0,"",RES_hhdet_in_tes!V172/RES_hhdet_in_fec!V172)</f>
        <v>0.82083245492750889</v>
      </c>
      <c r="W172" s="113">
        <f>IF(RES_hhdet_in_tes!W172=0,"",RES_hhdet_in_tes!W172/RES_hhdet_in_fec!W172)</f>
        <v>0.82597676032194045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0.6627399503303768</v>
      </c>
      <c r="D173" s="111">
        <f>IF(RES_hhdet_in_tes!D173=0,"",RES_hhdet_in_tes!D173/RES_hhdet_in_fec!D173)</f>
        <v>0.6641064396320554</v>
      </c>
      <c r="E173" s="111">
        <f>IF(RES_hhdet_in_tes!E173=0,"",RES_hhdet_in_tes!E173/RES_hhdet_in_fec!E173)</f>
        <v>0.66557803128624971</v>
      </c>
      <c r="F173" s="111">
        <f>IF(RES_hhdet_in_tes!F173=0,"",RES_hhdet_in_tes!F173/RES_hhdet_in_fec!F173)</f>
        <v>0.6670637589224685</v>
      </c>
      <c r="G173" s="111">
        <f>IF(RES_hhdet_in_tes!G173=0,"",RES_hhdet_in_tes!G173/RES_hhdet_in_fec!G173)</f>
        <v>0.66864712211338784</v>
      </c>
      <c r="H173" s="111">
        <f>IF(RES_hhdet_in_tes!H173=0,"",RES_hhdet_in_tes!H173/RES_hhdet_in_fec!H173)</f>
        <v>0.67031876167956106</v>
      </c>
      <c r="I173" s="111">
        <f>IF(RES_hhdet_in_tes!I173=0,"",RES_hhdet_in_tes!I173/RES_hhdet_in_fec!I173)</f>
        <v>0.67210042457994978</v>
      </c>
      <c r="J173" s="111">
        <f>IF(RES_hhdet_in_tes!J173=0,"",RES_hhdet_in_tes!J173/RES_hhdet_in_fec!J173)</f>
        <v>0.67407916042045057</v>
      </c>
      <c r="K173" s="111">
        <f>IF(RES_hhdet_in_tes!K173=0,"",RES_hhdet_in_tes!K173/RES_hhdet_in_fec!K173)</f>
        <v>0.67633211258769022</v>
      </c>
      <c r="L173" s="111">
        <f>IF(RES_hhdet_in_tes!L173=0,"",RES_hhdet_in_tes!L173/RES_hhdet_in_fec!L173)</f>
        <v>0.67888628028356601</v>
      </c>
      <c r="M173" s="111">
        <f>IF(RES_hhdet_in_tes!M173=0,"",RES_hhdet_in_tes!M173/RES_hhdet_in_fec!M173)</f>
        <v>0.68351147643201682</v>
      </c>
      <c r="N173" s="111">
        <f>IF(RES_hhdet_in_tes!N173=0,"",RES_hhdet_in_tes!N173/RES_hhdet_in_fec!N173)</f>
        <v>0.69098533024177344</v>
      </c>
      <c r="O173" s="111">
        <f>IF(RES_hhdet_in_tes!O173=0,"",RES_hhdet_in_tes!O173/RES_hhdet_in_fec!O173)</f>
        <v>0.70230506045552299</v>
      </c>
      <c r="P173" s="111">
        <f>IF(RES_hhdet_in_tes!P173=0,"",RES_hhdet_in_tes!P173/RES_hhdet_in_fec!P173)</f>
        <v>0.71703057634598921</v>
      </c>
      <c r="Q173" s="111">
        <f>IF(RES_hhdet_in_tes!Q173=0,"",RES_hhdet_in_tes!Q173/RES_hhdet_in_fec!Q173)</f>
        <v>0.73147984894633833</v>
      </c>
      <c r="R173" s="111">
        <f>IF(RES_hhdet_in_tes!R173=0,"",RES_hhdet_in_tes!R173/RES_hhdet_in_fec!R173)</f>
        <v>0.74183789202990813</v>
      </c>
      <c r="S173" s="111">
        <f>IF(RES_hhdet_in_tes!S173=0,"",RES_hhdet_in_tes!S173/RES_hhdet_in_fec!S173)</f>
        <v>0.75209382053870677</v>
      </c>
      <c r="T173" s="111">
        <f>IF(RES_hhdet_in_tes!T173=0,"",RES_hhdet_in_tes!T173/RES_hhdet_in_fec!T173)</f>
        <v>0.76203258670302487</v>
      </c>
      <c r="U173" s="111">
        <f>IF(RES_hhdet_in_tes!U173=0,"",RES_hhdet_in_tes!U173/RES_hhdet_in_fec!U173)</f>
        <v>0.77136878225315952</v>
      </c>
      <c r="V173" s="111">
        <f>IF(RES_hhdet_in_tes!V173=0,"",RES_hhdet_in_tes!V173/RES_hhdet_in_fec!V173)</f>
        <v>0.77966453375882439</v>
      </c>
      <c r="W173" s="111">
        <f>IF(RES_hhdet_in_tes!W173=0,"",RES_hhdet_in_tes!W173/RES_hhdet_in_fec!W173)</f>
        <v>0.78619489395641884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0.75012701879469501</v>
      </c>
      <c r="D175" s="124">
        <f>IF(RES_hhdet_in_tes!D175=0,"",RES_hhdet_in_tes!D175/RES_hhdet_in_fec!D175)</f>
        <v>0.7516067358645715</v>
      </c>
      <c r="E175" s="124">
        <f>IF(RES_hhdet_in_tes!E175=0,"",RES_hhdet_in_tes!E175/RES_hhdet_in_fec!E175)</f>
        <v>0.75309171827104149</v>
      </c>
      <c r="F175" s="124">
        <f>IF(RES_hhdet_in_tes!F175=0,"",RES_hhdet_in_tes!F175/RES_hhdet_in_fec!F175)</f>
        <v>0.75457972512083782</v>
      </c>
      <c r="G175" s="124">
        <f>IF(RES_hhdet_in_tes!G175=0,"",RES_hhdet_in_tes!G175/RES_hhdet_in_fec!G175)</f>
        <v>0.75633805202554294</v>
      </c>
      <c r="H175" s="124">
        <f>IF(RES_hhdet_in_tes!H175=0,"",RES_hhdet_in_tes!H175/RES_hhdet_in_fec!H175)</f>
        <v>0.75794869577041291</v>
      </c>
      <c r="I175" s="124">
        <f>IF(RES_hhdet_in_tes!I175=0,"",RES_hhdet_in_tes!I175/RES_hhdet_in_fec!I175)</f>
        <v>0.76025782204052161</v>
      </c>
      <c r="J175" s="124">
        <f>IF(RES_hhdet_in_tes!J175=0,"",RES_hhdet_in_tes!J175/RES_hhdet_in_fec!J175)</f>
        <v>0.76226225373309831</v>
      </c>
      <c r="K175" s="124">
        <f>IF(RES_hhdet_in_tes!K175=0,"",RES_hhdet_in_tes!K175/RES_hhdet_in_fec!K175)</f>
        <v>0.76443202320963766</v>
      </c>
      <c r="L175" s="124">
        <f>IF(RES_hhdet_in_tes!L175=0,"",RES_hhdet_in_tes!L175/RES_hhdet_in_fec!L175)</f>
        <v>0.76563773506631083</v>
      </c>
      <c r="M175" s="124">
        <f>IF(RES_hhdet_in_tes!M175=0,"",RES_hhdet_in_tes!M175/RES_hhdet_in_fec!M175)</f>
        <v>0.76813989950390682</v>
      </c>
      <c r="N175" s="124">
        <f>IF(RES_hhdet_in_tes!N175=0,"",RES_hhdet_in_tes!N175/RES_hhdet_in_fec!N175)</f>
        <v>0.77230113655062471</v>
      </c>
      <c r="O175" s="124">
        <f>IF(RES_hhdet_in_tes!O175=0,"",RES_hhdet_in_tes!O175/RES_hhdet_in_fec!O175)</f>
        <v>0.77757687170434264</v>
      </c>
      <c r="P175" s="124">
        <f>IF(RES_hhdet_in_tes!P175=0,"",RES_hhdet_in_tes!P175/RES_hhdet_in_fec!P175)</f>
        <v>0.78490984395860852</v>
      </c>
      <c r="Q175" s="124">
        <f>IF(RES_hhdet_in_tes!Q175=0,"",RES_hhdet_in_tes!Q175/RES_hhdet_in_fec!Q175)</f>
        <v>0.79362074254365711</v>
      </c>
      <c r="R175" s="124">
        <f>IF(RES_hhdet_in_tes!R175=0,"",RES_hhdet_in_tes!R175/RES_hhdet_in_fec!R175)</f>
        <v>0.80308797677718369</v>
      </c>
      <c r="S175" s="124">
        <f>IF(RES_hhdet_in_tes!S175=0,"",RES_hhdet_in_tes!S175/RES_hhdet_in_fec!S175)</f>
        <v>0.81926130391907159</v>
      </c>
      <c r="T175" s="124">
        <f>IF(RES_hhdet_in_tes!T175=0,"",RES_hhdet_in_tes!T175/RES_hhdet_in_fec!T175)</f>
        <v>0.83686010557011814</v>
      </c>
      <c r="U175" s="124">
        <f>IF(RES_hhdet_in_tes!U175=0,"",RES_hhdet_in_tes!U175/RES_hhdet_in_fec!U175)</f>
        <v>0.8527182071463576</v>
      </c>
      <c r="V175" s="124">
        <f>IF(RES_hhdet_in_tes!V175=0,"",RES_hhdet_in_tes!V175/RES_hhdet_in_fec!V175)</f>
        <v>0.86617116482450274</v>
      </c>
      <c r="W175" s="124">
        <f>IF(RES_hhdet_in_tes!W175=0,"",RES_hhdet_in_tes!W175/RES_hhdet_in_fec!W175)</f>
        <v>0.87618046718107434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0.59200976406208572</v>
      </c>
      <c r="D176" s="111">
        <f>IF(RES_hhdet_in_tes!D176=0,"",RES_hhdet_in_tes!D176/RES_hhdet_in_fec!D176)</f>
        <v>0.59288739645194999</v>
      </c>
      <c r="E176" s="111">
        <f>IF(RES_hhdet_in_tes!E176=0,"",RES_hhdet_in_tes!E176/RES_hhdet_in_fec!E176)</f>
        <v>0.59375265155049084</v>
      </c>
      <c r="F176" s="111">
        <f>IF(RES_hhdet_in_tes!F176=0,"",RES_hhdet_in_tes!F176/RES_hhdet_in_fec!F176)</f>
        <v>0.59461621883657845</v>
      </c>
      <c r="G176" s="111">
        <f>IF(RES_hhdet_in_tes!G176=0,"",RES_hhdet_in_tes!G176/RES_hhdet_in_fec!G176)</f>
        <v>0.59546838736537766</v>
      </c>
      <c r="H176" s="111">
        <f>IF(RES_hhdet_in_tes!H176=0,"",RES_hhdet_in_tes!H176/RES_hhdet_in_fec!H176)</f>
        <v>0.59631034563290941</v>
      </c>
      <c r="I176" s="111">
        <f>IF(RES_hhdet_in_tes!I176=0,"",RES_hhdet_in_tes!I176/RES_hhdet_in_fec!I176)</f>
        <v>0.59713970086208246</v>
      </c>
      <c r="J176" s="111">
        <f>IF(RES_hhdet_in_tes!J176=0,"",RES_hhdet_in_tes!J176/RES_hhdet_in_fec!J176)</f>
        <v>0.59794665068972896</v>
      </c>
      <c r="K176" s="111">
        <f>IF(RES_hhdet_in_tes!K176=0,"",RES_hhdet_in_tes!K176/RES_hhdet_in_fec!K176)</f>
        <v>0.59872286052882762</v>
      </c>
      <c r="L176" s="111">
        <f>IF(RES_hhdet_in_tes!L176=0,"",RES_hhdet_in_tes!L176/RES_hhdet_in_fec!L176)</f>
        <v>0.59946610053564919</v>
      </c>
      <c r="M176" s="111">
        <f>IF(RES_hhdet_in_tes!M176=0,"",RES_hhdet_in_tes!M176/RES_hhdet_in_fec!M176)</f>
        <v>0.59986606206232351</v>
      </c>
      <c r="N176" s="111">
        <f>IF(RES_hhdet_in_tes!N176=0,"",RES_hhdet_in_tes!N176/RES_hhdet_in_fec!N176)</f>
        <v>0.59986606206232351</v>
      </c>
      <c r="O176" s="111">
        <f>IF(RES_hhdet_in_tes!O176=0,"",RES_hhdet_in_tes!O176/RES_hhdet_in_fec!O176)</f>
        <v>0.59986606206232351</v>
      </c>
      <c r="P176" s="111">
        <f>IF(RES_hhdet_in_tes!P176=0,"",RES_hhdet_in_tes!P176/RES_hhdet_in_fec!P176)</f>
        <v>0.59986606206232351</v>
      </c>
      <c r="Q176" s="111">
        <f>IF(RES_hhdet_in_tes!Q176=0,"",RES_hhdet_in_tes!Q176/RES_hhdet_in_fec!Q176)</f>
        <v>0.59986606206232351</v>
      </c>
      <c r="R176" s="111">
        <f>IF(RES_hhdet_in_tes!R176=0,"",RES_hhdet_in_tes!R176/RES_hhdet_in_fec!R176)</f>
        <v>0.60239289839063626</v>
      </c>
      <c r="S176" s="111">
        <f>IF(RES_hhdet_in_tes!S176=0,"",RES_hhdet_in_tes!S176/RES_hhdet_in_fec!S176)</f>
        <v>0.60652484830356324</v>
      </c>
      <c r="T176" s="111">
        <f>IF(RES_hhdet_in_tes!T176=0,"",RES_hhdet_in_tes!T176/RES_hhdet_in_fec!T176)</f>
        <v>0.61134545653530781</v>
      </c>
      <c r="U176" s="111">
        <f>IF(RES_hhdet_in_tes!U176=0,"",RES_hhdet_in_tes!U176/RES_hhdet_in_fec!U176)</f>
        <v>0.61633822934675853</v>
      </c>
      <c r="V176" s="111">
        <f>IF(RES_hhdet_in_tes!V176=0,"",RES_hhdet_in_tes!V176/RES_hhdet_in_fec!V176)</f>
        <v>0.62098667299879895</v>
      </c>
      <c r="W176" s="111">
        <f>IF(RES_hhdet_in_tes!W176=0,"",RES_hhdet_in_tes!W176/RES_hhdet_in_fec!W176)</f>
        <v>0.62529078749142675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0.75283938106822679</v>
      </c>
      <c r="D177" s="45">
        <f>IF(RES_hhdet_in_tes!D177=0,"",RES_hhdet_in_tes!D177/RES_hhdet_in_fec!D177)</f>
        <v>0.75442179007542176</v>
      </c>
      <c r="E177" s="45">
        <f>IF(RES_hhdet_in_tes!E177=0,"",RES_hhdet_in_tes!E177/RES_hhdet_in_fec!E177)</f>
        <v>0.75606271273223302</v>
      </c>
      <c r="F177" s="45">
        <f>IF(RES_hhdet_in_tes!F177=0,"",RES_hhdet_in_tes!F177/RES_hhdet_in_fec!F177)</f>
        <v>0.757711614523083</v>
      </c>
      <c r="G177" s="45">
        <f>IF(RES_hhdet_in_tes!G177=0,"",RES_hhdet_in_tes!G177/RES_hhdet_in_fec!G177)</f>
        <v>0.75941440394351267</v>
      </c>
      <c r="H177" s="45">
        <f>IF(RES_hhdet_in_tes!H177=0,"",RES_hhdet_in_tes!H177/RES_hhdet_in_fec!H177)</f>
        <v>0.76116546237811589</v>
      </c>
      <c r="I177" s="45">
        <f>IF(RES_hhdet_in_tes!I177=0,"",RES_hhdet_in_tes!I177/RES_hhdet_in_fec!I177)</f>
        <v>0.76297610168153562</v>
      </c>
      <c r="J177" s="45">
        <f>IF(RES_hhdet_in_tes!J177=0,"",RES_hhdet_in_tes!J177/RES_hhdet_in_fec!J177)</f>
        <v>0.76489266252951804</v>
      </c>
      <c r="K177" s="45">
        <f>IF(RES_hhdet_in_tes!K177=0,"",RES_hhdet_in_tes!K177/RES_hhdet_in_fec!K177)</f>
        <v>0.76695454668549434</v>
      </c>
      <c r="L177" s="45">
        <f>IF(RES_hhdet_in_tes!L177=0,"",RES_hhdet_in_tes!L177/RES_hhdet_in_fec!L177)</f>
        <v>0.76917229573657298</v>
      </c>
      <c r="M177" s="45">
        <f>IF(RES_hhdet_in_tes!M177=0,"",RES_hhdet_in_tes!M177/RES_hhdet_in_fec!M177)</f>
        <v>0.77218961488733073</v>
      </c>
      <c r="N177" s="45">
        <f>IF(RES_hhdet_in_tes!N177=0,"",RES_hhdet_in_tes!N177/RES_hhdet_in_fec!N177)</f>
        <v>0.77618902912719256</v>
      </c>
      <c r="O177" s="45">
        <f>IF(RES_hhdet_in_tes!O177=0,"",RES_hhdet_in_tes!O177/RES_hhdet_in_fec!O177)</f>
        <v>0.78161434416668474</v>
      </c>
      <c r="P177" s="45">
        <f>IF(RES_hhdet_in_tes!P177=0,"",RES_hhdet_in_tes!P177/RES_hhdet_in_fec!P177)</f>
        <v>0.78869865077057033</v>
      </c>
      <c r="Q177" s="45">
        <f>IF(RES_hhdet_in_tes!Q177=0,"",RES_hhdet_in_tes!Q177/RES_hhdet_in_fec!Q177)</f>
        <v>0.79782937812018173</v>
      </c>
      <c r="R177" s="45">
        <f>IF(RES_hhdet_in_tes!R177=0,"",RES_hhdet_in_tes!R177/RES_hhdet_in_fec!R177)</f>
        <v>0.81025032476857384</v>
      </c>
      <c r="S177" s="45">
        <f>IF(RES_hhdet_in_tes!S177=0,"",RES_hhdet_in_tes!S177/RES_hhdet_in_fec!S177)</f>
        <v>0.82575282793773852</v>
      </c>
      <c r="T177" s="45">
        <f>IF(RES_hhdet_in_tes!T177=0,"",RES_hhdet_in_tes!T177/RES_hhdet_in_fec!T177)</f>
        <v>0.84242053308470144</v>
      </c>
      <c r="U177" s="45">
        <f>IF(RES_hhdet_in_tes!U177=0,"",RES_hhdet_in_tes!U177/RES_hhdet_in_fec!U177)</f>
        <v>0.85833708566653444</v>
      </c>
      <c r="V177" s="45">
        <f>IF(RES_hhdet_in_tes!V177=0,"",RES_hhdet_in_tes!V177/RES_hhdet_in_fec!V177)</f>
        <v>0.87158613114028938</v>
      </c>
      <c r="W177" s="45">
        <f>IF(RES_hhdet_in_tes!W177=0,"",RES_hhdet_in_tes!W177/RES_hhdet_in_fec!W177)</f>
        <v>0.88149451596075734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35.41807558571486</v>
      </c>
      <c r="D3" s="117">
        <f t="shared" si="0"/>
        <v>38.775702868625238</v>
      </c>
      <c r="E3" s="117">
        <f t="shared" si="0"/>
        <v>29.967471578032388</v>
      </c>
      <c r="F3" s="117">
        <f t="shared" si="0"/>
        <v>43.064788259019224</v>
      </c>
      <c r="G3" s="117">
        <f t="shared" si="0"/>
        <v>75.130245796852847</v>
      </c>
      <c r="H3" s="117">
        <f t="shared" si="0"/>
        <v>71.778922471708967</v>
      </c>
      <c r="I3" s="117">
        <f t="shared" si="0"/>
        <v>104.95493443974465</v>
      </c>
      <c r="J3" s="117">
        <f t="shared" si="0"/>
        <v>114.33182497827784</v>
      </c>
      <c r="K3" s="117">
        <f t="shared" si="0"/>
        <v>130.00237294631438</v>
      </c>
      <c r="L3" s="117">
        <f t="shared" si="0"/>
        <v>77.600933419554352</v>
      </c>
      <c r="M3" s="117">
        <f t="shared" si="0"/>
        <v>62.221909456209978</v>
      </c>
      <c r="N3" s="117">
        <f t="shared" si="0"/>
        <v>73.867246328902326</v>
      </c>
      <c r="O3" s="117">
        <f t="shared" si="0"/>
        <v>64.955384208435973</v>
      </c>
      <c r="P3" s="117">
        <f t="shared" si="0"/>
        <v>36.529111064115213</v>
      </c>
      <c r="Q3" s="117">
        <f t="shared" si="0"/>
        <v>9.9475833288285571</v>
      </c>
      <c r="R3" s="117">
        <f t="shared" ref="R3:V3" si="1">R4+R7+R9+R19</f>
        <v>1.6962600082446757</v>
      </c>
      <c r="S3" s="117">
        <f t="shared" si="1"/>
        <v>0</v>
      </c>
      <c r="T3" s="117">
        <f t="shared" si="1"/>
        <v>2.4811348700644777</v>
      </c>
      <c r="U3" s="117">
        <f t="shared" si="1"/>
        <v>7.8971618808436963</v>
      </c>
      <c r="V3" s="117">
        <f t="shared" si="1"/>
        <v>17.994014049193655</v>
      </c>
      <c r="W3" s="117">
        <f t="shared" ref="W3" si="2">W4+W7+W9+W19</f>
        <v>20.628202831727219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34.92718643317663</v>
      </c>
      <c r="D4" s="122">
        <f t="shared" si="3"/>
        <v>38.118183967975881</v>
      </c>
      <c r="E4" s="122">
        <f t="shared" si="3"/>
        <v>29.508444117803247</v>
      </c>
      <c r="F4" s="122">
        <f t="shared" si="3"/>
        <v>42.323175371862455</v>
      </c>
      <c r="G4" s="122">
        <f t="shared" si="3"/>
        <v>73.577132574495792</v>
      </c>
      <c r="H4" s="122">
        <f t="shared" si="3"/>
        <v>70.126904249972526</v>
      </c>
      <c r="I4" s="122">
        <f t="shared" si="3"/>
        <v>97.431945516347028</v>
      </c>
      <c r="J4" s="122">
        <f t="shared" si="3"/>
        <v>104.47337165374091</v>
      </c>
      <c r="K4" s="122">
        <f t="shared" si="3"/>
        <v>121.26957936175253</v>
      </c>
      <c r="L4" s="122">
        <f t="shared" si="3"/>
        <v>71.168109078484562</v>
      </c>
      <c r="M4" s="122">
        <f t="shared" si="3"/>
        <v>58.015836412558492</v>
      </c>
      <c r="N4" s="122">
        <f t="shared" si="3"/>
        <v>68.926462975173564</v>
      </c>
      <c r="O4" s="122">
        <f t="shared" si="3"/>
        <v>60.512805334621305</v>
      </c>
      <c r="P4" s="122">
        <f t="shared" si="3"/>
        <v>35.464036062996712</v>
      </c>
      <c r="Q4" s="122">
        <f t="shared" si="3"/>
        <v>9.5846352718566763</v>
      </c>
      <c r="R4" s="122">
        <f t="shared" ref="R4:V4" si="4">SUM(R5:R6)</f>
        <v>1.5923398786700473</v>
      </c>
      <c r="S4" s="122">
        <f t="shared" si="4"/>
        <v>0</v>
      </c>
      <c r="T4" s="122">
        <f t="shared" si="4"/>
        <v>2.3163543647846936</v>
      </c>
      <c r="U4" s="122">
        <f t="shared" si="4"/>
        <v>7.3494003542761606</v>
      </c>
      <c r="V4" s="122">
        <f t="shared" si="4"/>
        <v>16.48589148608573</v>
      </c>
      <c r="W4" s="122">
        <f t="shared" ref="W4" si="5">SUM(W5:W6)</f>
        <v>18.433779142995704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34.92718643317663</v>
      </c>
      <c r="D5" s="98">
        <v>38.118183967975881</v>
      </c>
      <c r="E5" s="98">
        <v>29.508444117803247</v>
      </c>
      <c r="F5" s="98">
        <v>42.323175371862455</v>
      </c>
      <c r="G5" s="98">
        <v>73.577132574495792</v>
      </c>
      <c r="H5" s="98">
        <v>70.126904249972526</v>
      </c>
      <c r="I5" s="98">
        <v>97.431945516347028</v>
      </c>
      <c r="J5" s="98">
        <v>104.47337165374091</v>
      </c>
      <c r="K5" s="98">
        <v>121.26957936175253</v>
      </c>
      <c r="L5" s="98">
        <v>71.168109078484562</v>
      </c>
      <c r="M5" s="98">
        <v>58.015836412558492</v>
      </c>
      <c r="N5" s="98">
        <v>68.926462975173564</v>
      </c>
      <c r="O5" s="98">
        <v>60.512805334621305</v>
      </c>
      <c r="P5" s="98">
        <v>35.464036062996712</v>
      </c>
      <c r="Q5" s="98">
        <v>9.5846352718566763</v>
      </c>
      <c r="R5" s="98">
        <v>1.5923398786700473</v>
      </c>
      <c r="S5" s="98">
        <v>0</v>
      </c>
      <c r="T5" s="98">
        <v>2.3163543647846936</v>
      </c>
      <c r="U5" s="98">
        <v>7.3494003542761606</v>
      </c>
      <c r="V5" s="98">
        <v>16.48589148608573</v>
      </c>
      <c r="W5" s="98">
        <v>18.433779142995704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0.47971290575033576</v>
      </c>
      <c r="D9" s="122">
        <v>0.64526299022874478</v>
      </c>
      <c r="E9" s="122">
        <v>0.44916527341542078</v>
      </c>
      <c r="F9" s="122">
        <v>0.7269274607061752</v>
      </c>
      <c r="G9" s="122">
        <v>1.5301792541985775</v>
      </c>
      <c r="H9" s="122">
        <v>1.629085020100931</v>
      </c>
      <c r="I9" s="122">
        <v>7.4938719943399592</v>
      </c>
      <c r="J9" s="122">
        <v>9.8304124390396126</v>
      </c>
      <c r="K9" s="122">
        <v>8.7015053646050191</v>
      </c>
      <c r="L9" s="122">
        <v>6.405627902540564</v>
      </c>
      <c r="M9" s="122">
        <v>4.1768390541160754</v>
      </c>
      <c r="N9" s="122">
        <v>4.9053682940930941</v>
      </c>
      <c r="O9" s="122">
        <v>4.4119523617220153</v>
      </c>
      <c r="P9" s="122">
        <v>1.0455395438737121</v>
      </c>
      <c r="Q9" s="122">
        <v>0.35732484574352086</v>
      </c>
      <c r="R9" s="122">
        <v>0.10240092983782426</v>
      </c>
      <c r="S9" s="122">
        <v>0</v>
      </c>
      <c r="T9" s="122">
        <v>0.1629748759923377</v>
      </c>
      <c r="U9" s="122">
        <v>0.54176262831366773</v>
      </c>
      <c r="V9" s="122">
        <v>1.4948728107207159</v>
      </c>
      <c r="W9" s="122">
        <v>2.176764438170423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0.13721514760656792</v>
      </c>
      <c r="D10" s="98">
        <v>0.26353472672801398</v>
      </c>
      <c r="E10" s="98">
        <v>0.1772476489518772</v>
      </c>
      <c r="F10" s="98">
        <v>0.40114354614316</v>
      </c>
      <c r="G10" s="98">
        <v>1.0027037823480822</v>
      </c>
      <c r="H10" s="98">
        <v>1.1800315117718339</v>
      </c>
      <c r="I10" s="98">
        <v>7.0597672701250218</v>
      </c>
      <c r="J10" s="98">
        <v>9.5192979094496639</v>
      </c>
      <c r="K10" s="98">
        <v>8.1517018223190192</v>
      </c>
      <c r="L10" s="98">
        <v>6.0127830550215302</v>
      </c>
      <c r="M10" s="98">
        <v>3.7487235330942155</v>
      </c>
      <c r="N10" s="98">
        <v>4.4395827232752403</v>
      </c>
      <c r="O10" s="98">
        <v>3.8437434658503395</v>
      </c>
      <c r="P10" s="98">
        <v>0.55078532185074891</v>
      </c>
      <c r="Q10" s="98">
        <v>0.20786820584897725</v>
      </c>
      <c r="R10" s="98">
        <v>6.6583640908036798E-2</v>
      </c>
      <c r="S10" s="98">
        <v>0</v>
      </c>
      <c r="T10" s="98">
        <v>0.1196790246970879</v>
      </c>
      <c r="U10" s="98">
        <v>0.43673676823776342</v>
      </c>
      <c r="V10" s="98">
        <v>1.2350592067052768</v>
      </c>
      <c r="W10" s="98">
        <v>1.910139785811839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0.34249775814376787</v>
      </c>
      <c r="D11" s="98">
        <v>0.38172826350073086</v>
      </c>
      <c r="E11" s="98">
        <v>0.27191762446354362</v>
      </c>
      <c r="F11" s="98">
        <v>0.32525926477905354</v>
      </c>
      <c r="G11" s="98">
        <v>0.5269641268194154</v>
      </c>
      <c r="H11" s="98">
        <v>0.44854636423863037</v>
      </c>
      <c r="I11" s="98">
        <v>0.43257969440908006</v>
      </c>
      <c r="J11" s="98">
        <v>0.3081080885383003</v>
      </c>
      <c r="K11" s="98">
        <v>0.54528686442265395</v>
      </c>
      <c r="L11" s="98">
        <v>0.38983175343281562</v>
      </c>
      <c r="M11" s="98">
        <v>0.42547348752373387</v>
      </c>
      <c r="N11" s="98">
        <v>0.46482942419118989</v>
      </c>
      <c r="O11" s="98">
        <v>0.56310432512832653</v>
      </c>
      <c r="P11" s="98">
        <v>0.49161611257259497</v>
      </c>
      <c r="Q11" s="98">
        <v>0.14867698216104555</v>
      </c>
      <c r="R11" s="98">
        <v>3.5363006014360862E-2</v>
      </c>
      <c r="S11" s="98">
        <v>0</v>
      </c>
      <c r="T11" s="98">
        <v>4.2852031073664684E-2</v>
      </c>
      <c r="U11" s="98">
        <v>0.10460964751215213</v>
      </c>
      <c r="V11" s="98">
        <v>0.25796831772142559</v>
      </c>
      <c r="W11" s="98">
        <v>0.26580957327031302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5.2464978396158757E-4</v>
      </c>
      <c r="G12" s="98">
        <v>5.1134503107980503E-4</v>
      </c>
      <c r="H12" s="98">
        <v>5.0714409046694834E-4</v>
      </c>
      <c r="I12" s="98">
        <v>1.5250298058569953E-3</v>
      </c>
      <c r="J12" s="98">
        <v>3.0064410516482841E-3</v>
      </c>
      <c r="K12" s="98">
        <v>4.5166778633473998E-3</v>
      </c>
      <c r="L12" s="98">
        <v>3.0130940862178181E-3</v>
      </c>
      <c r="M12" s="98">
        <v>2.6420334981258351E-3</v>
      </c>
      <c r="N12" s="98">
        <v>9.5614662666418935E-4</v>
      </c>
      <c r="O12" s="98">
        <v>5.1045707433490057E-3</v>
      </c>
      <c r="P12" s="98">
        <v>3.1381094503682072E-3</v>
      </c>
      <c r="Q12" s="98">
        <v>7.7965773349809051E-4</v>
      </c>
      <c r="R12" s="98">
        <v>4.5428291542659247E-4</v>
      </c>
      <c r="S12" s="98">
        <v>0</v>
      </c>
      <c r="T12" s="98">
        <v>4.4382022158512464E-4</v>
      </c>
      <c r="U12" s="98">
        <v>4.1621256375222644E-4</v>
      </c>
      <c r="V12" s="98">
        <v>1.8452862940134909E-3</v>
      </c>
      <c r="W12" s="98">
        <v>8.1507908827076593E-4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5.2464978396158757E-4</v>
      </c>
      <c r="G13" s="101">
        <v>5.1134503107980503E-4</v>
      </c>
      <c r="H13" s="101">
        <v>5.0714409046694834E-4</v>
      </c>
      <c r="I13" s="101">
        <v>1.5250298058569953E-3</v>
      </c>
      <c r="J13" s="101">
        <v>3.0064410516482841E-3</v>
      </c>
      <c r="K13" s="101">
        <v>4.5166778633473998E-3</v>
      </c>
      <c r="L13" s="101">
        <v>3.0130940862178181E-3</v>
      </c>
      <c r="M13" s="101">
        <v>2.6420334981258351E-3</v>
      </c>
      <c r="N13" s="101">
        <v>9.5614662666418935E-4</v>
      </c>
      <c r="O13" s="101">
        <v>5.1045707433490057E-3</v>
      </c>
      <c r="P13" s="101">
        <v>3.1381094503682072E-3</v>
      </c>
      <c r="Q13" s="101">
        <v>7.7965773349809051E-4</v>
      </c>
      <c r="R13" s="101">
        <v>4.5428291542659247E-4</v>
      </c>
      <c r="S13" s="101">
        <v>0</v>
      </c>
      <c r="T13" s="101">
        <v>4.4382022158512464E-4</v>
      </c>
      <c r="U13" s="101">
        <v>4.1621256375222644E-4</v>
      </c>
      <c r="V13" s="101">
        <v>1.8452862940134909E-3</v>
      </c>
      <c r="W13" s="101">
        <v>8.1507908827076593E-4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1.1176246787898398E-2</v>
      </c>
      <c r="D19" s="122">
        <v>1.2255910420610042E-2</v>
      </c>
      <c r="E19" s="122">
        <v>9.8621868137215244E-3</v>
      </c>
      <c r="F19" s="122">
        <v>1.46854264505955E-2</v>
      </c>
      <c r="G19" s="122">
        <v>2.2933968158485724E-2</v>
      </c>
      <c r="H19" s="122">
        <v>2.2933201635516341E-2</v>
      </c>
      <c r="I19" s="122">
        <v>2.9116929057671249E-2</v>
      </c>
      <c r="J19" s="122">
        <v>2.8040885497325294E-2</v>
      </c>
      <c r="K19" s="122">
        <v>3.1288219956823626E-2</v>
      </c>
      <c r="L19" s="122">
        <v>2.7196438529237418E-2</v>
      </c>
      <c r="M19" s="122">
        <v>2.9233989535416526E-2</v>
      </c>
      <c r="N19" s="122">
        <v>3.5415059635670834E-2</v>
      </c>
      <c r="O19" s="122">
        <v>3.0626512092654372E-2</v>
      </c>
      <c r="P19" s="122">
        <v>1.9535457244786694E-2</v>
      </c>
      <c r="Q19" s="122">
        <v>5.6232112283584055E-3</v>
      </c>
      <c r="R19" s="122">
        <v>1.5191997368040559E-3</v>
      </c>
      <c r="S19" s="122">
        <v>0</v>
      </c>
      <c r="T19" s="122">
        <v>1.8056292874465809E-3</v>
      </c>
      <c r="U19" s="122">
        <v>5.998898253867989E-3</v>
      </c>
      <c r="V19" s="122">
        <v>1.3249752387209121E-2</v>
      </c>
      <c r="W19" s="122">
        <v>1.7659250561092306E-2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1.1176246787898398E-2</v>
      </c>
      <c r="D21" s="98">
        <v>1.2255910420610042E-2</v>
      </c>
      <c r="E21" s="98">
        <v>9.8621868137215244E-3</v>
      </c>
      <c r="F21" s="98">
        <v>1.46854264505955E-2</v>
      </c>
      <c r="G21" s="98">
        <v>2.2933968158485724E-2</v>
      </c>
      <c r="H21" s="98">
        <v>2.2933201635516341E-2</v>
      </c>
      <c r="I21" s="98">
        <v>2.9116929057671249E-2</v>
      </c>
      <c r="J21" s="98">
        <v>2.8040885497325294E-2</v>
      </c>
      <c r="K21" s="98">
        <v>3.1288219956823626E-2</v>
      </c>
      <c r="L21" s="98">
        <v>2.7196438529237418E-2</v>
      </c>
      <c r="M21" s="98">
        <v>2.9233989535416526E-2</v>
      </c>
      <c r="N21" s="98">
        <v>3.5415059635670834E-2</v>
      </c>
      <c r="O21" s="98">
        <v>3.0626512092654372E-2</v>
      </c>
      <c r="P21" s="98">
        <v>1.9535457244786694E-2</v>
      </c>
      <c r="Q21" s="98">
        <v>5.6232112283584055E-3</v>
      </c>
      <c r="R21" s="98">
        <v>1.5191997368040559E-3</v>
      </c>
      <c r="S21" s="98">
        <v>0</v>
      </c>
      <c r="T21" s="98">
        <v>1.8056292874465809E-3</v>
      </c>
      <c r="U21" s="98">
        <v>5.998898253867989E-3</v>
      </c>
      <c r="V21" s="98">
        <v>1.3249752387209121E-2</v>
      </c>
      <c r="W21" s="98">
        <v>1.7659250561092306E-2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2.2442891015363364</v>
      </c>
      <c r="D24" s="117">
        <f t="shared" si="7"/>
        <v>0.67995154140662928</v>
      </c>
      <c r="E24" s="117">
        <f t="shared" si="7"/>
        <v>1.2318567037365857</v>
      </c>
      <c r="F24" s="117">
        <f t="shared" si="7"/>
        <v>2.3016366906534138</v>
      </c>
      <c r="G24" s="117">
        <f t="shared" si="7"/>
        <v>5.0326155384585585</v>
      </c>
      <c r="H24" s="117">
        <f t="shared" si="7"/>
        <v>2.8808089080200676</v>
      </c>
      <c r="I24" s="117">
        <f t="shared" si="7"/>
        <v>1.6747686994665616</v>
      </c>
      <c r="J24" s="117">
        <f t="shared" si="7"/>
        <v>1.617237894269467</v>
      </c>
      <c r="K24" s="117">
        <f t="shared" si="7"/>
        <v>2.2218246821785907</v>
      </c>
      <c r="L24" s="117">
        <f t="shared" si="7"/>
        <v>3.9752962314340357</v>
      </c>
      <c r="M24" s="117">
        <f t="shared" si="7"/>
        <v>2.7642627062438536</v>
      </c>
      <c r="N24" s="117">
        <f t="shared" si="7"/>
        <v>3.8418663930354735</v>
      </c>
      <c r="O24" s="117">
        <f t="shared" si="7"/>
        <v>4.2347326374737433</v>
      </c>
      <c r="P24" s="117">
        <f t="shared" si="7"/>
        <v>3.1061027362420179</v>
      </c>
      <c r="Q24" s="117">
        <f t="shared" si="7"/>
        <v>2.4577443003580663</v>
      </c>
      <c r="R24" s="117">
        <f t="shared" ref="R24:V24" si="8">R25+R28+R30+R39</f>
        <v>4.0910996127032329</v>
      </c>
      <c r="S24" s="117">
        <f t="shared" si="8"/>
        <v>2.845366136700008</v>
      </c>
      <c r="T24" s="117">
        <f t="shared" si="8"/>
        <v>2.8651244878022379</v>
      </c>
      <c r="U24" s="117">
        <f t="shared" si="8"/>
        <v>0.90615061266905272</v>
      </c>
      <c r="V24" s="117">
        <f t="shared" si="8"/>
        <v>1.1448506528581932</v>
      </c>
      <c r="W24" s="117">
        <f t="shared" ref="W24" si="9">W25+W28+W30+W39</f>
        <v>0.41283276920847223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2.2140217512224614</v>
      </c>
      <c r="D25" s="122">
        <f t="shared" si="10"/>
        <v>0.66971745909542624</v>
      </c>
      <c r="E25" s="122">
        <f t="shared" si="10"/>
        <v>1.2148091432572588</v>
      </c>
      <c r="F25" s="122">
        <f t="shared" si="10"/>
        <v>2.274224225961456</v>
      </c>
      <c r="G25" s="122">
        <f t="shared" si="10"/>
        <v>4.9779349504228412</v>
      </c>
      <c r="H25" s="122">
        <f t="shared" si="10"/>
        <v>2.8517373943127047</v>
      </c>
      <c r="I25" s="122">
        <f t="shared" si="10"/>
        <v>1.6565831567739753</v>
      </c>
      <c r="J25" s="122">
        <f t="shared" si="10"/>
        <v>1.5998367971194207</v>
      </c>
      <c r="K25" s="122">
        <f t="shared" si="10"/>
        <v>2.1884225121594052</v>
      </c>
      <c r="L25" s="122">
        <f t="shared" si="10"/>
        <v>3.9131888140554381</v>
      </c>
      <c r="M25" s="122">
        <f t="shared" si="10"/>
        <v>2.7197087201853649</v>
      </c>
      <c r="N25" s="122">
        <f t="shared" si="10"/>
        <v>3.7835584947722642</v>
      </c>
      <c r="O25" s="122">
        <f t="shared" si="10"/>
        <v>4.1543430280357656</v>
      </c>
      <c r="P25" s="122">
        <f t="shared" si="10"/>
        <v>3.0319552545605548</v>
      </c>
      <c r="Q25" s="122">
        <f t="shared" si="10"/>
        <v>2.3838047243342642</v>
      </c>
      <c r="R25" s="122">
        <f t="shared" ref="R25:V25" si="11">SUM(R26:R27)</f>
        <v>3.9257658223491796</v>
      </c>
      <c r="S25" s="122">
        <f t="shared" si="11"/>
        <v>2.7397573630311345</v>
      </c>
      <c r="T25" s="122">
        <f t="shared" si="11"/>
        <v>2.77182767043359</v>
      </c>
      <c r="U25" s="122">
        <f t="shared" si="11"/>
        <v>0.88325509764922894</v>
      </c>
      <c r="V25" s="122">
        <f t="shared" si="11"/>
        <v>1.1131792457991145</v>
      </c>
      <c r="W25" s="122">
        <f t="shared" ref="W25" si="12">SUM(W26:W27)</f>
        <v>0.40066430452914825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2.2140217512224614</v>
      </c>
      <c r="D26" s="98">
        <v>0.66971745909542624</v>
      </c>
      <c r="E26" s="98">
        <v>1.2148091432572588</v>
      </c>
      <c r="F26" s="98">
        <v>2.274224225961456</v>
      </c>
      <c r="G26" s="98">
        <v>4.9779349504228412</v>
      </c>
      <c r="H26" s="98">
        <v>2.8517373943127047</v>
      </c>
      <c r="I26" s="98">
        <v>1.6565831567739753</v>
      </c>
      <c r="J26" s="98">
        <v>1.5998367971194207</v>
      </c>
      <c r="K26" s="98">
        <v>2.1884225121594052</v>
      </c>
      <c r="L26" s="98">
        <v>3.9131888140554381</v>
      </c>
      <c r="M26" s="98">
        <v>2.7197087201853649</v>
      </c>
      <c r="N26" s="98">
        <v>3.7835584947722642</v>
      </c>
      <c r="O26" s="98">
        <v>4.1543430280357656</v>
      </c>
      <c r="P26" s="98">
        <v>3.0319552545605548</v>
      </c>
      <c r="Q26" s="98">
        <v>2.3838047243342642</v>
      </c>
      <c r="R26" s="98">
        <v>3.9257658223491796</v>
      </c>
      <c r="S26" s="98">
        <v>2.7397573630311345</v>
      </c>
      <c r="T26" s="98">
        <v>2.77182767043359</v>
      </c>
      <c r="U26" s="98">
        <v>0.88325509764922894</v>
      </c>
      <c r="V26" s="98">
        <v>1.1131792457991145</v>
      </c>
      <c r="W26" s="98">
        <v>0.40066430452914825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2.9335996414883766E-2</v>
      </c>
      <c r="D30" s="122">
        <v>9.9705143451683451E-3</v>
      </c>
      <c r="E30" s="122">
        <v>1.6521577182595056E-2</v>
      </c>
      <c r="F30" s="122">
        <v>2.6263170447998117E-2</v>
      </c>
      <c r="G30" s="122">
        <v>5.2630624401439736E-2</v>
      </c>
      <c r="H30" s="122">
        <v>2.7831881186523966E-2</v>
      </c>
      <c r="I30" s="122">
        <v>1.7563386088789715E-2</v>
      </c>
      <c r="J30" s="122">
        <v>1.6794151576511124E-2</v>
      </c>
      <c r="K30" s="122">
        <v>3.2234699125274338E-2</v>
      </c>
      <c r="L30" s="122">
        <v>5.99790004502221E-2</v>
      </c>
      <c r="M30" s="122">
        <v>4.2533751009293158E-2</v>
      </c>
      <c r="N30" s="122">
        <v>5.5336836213236887E-2</v>
      </c>
      <c r="O30" s="122">
        <v>7.7387010213207957E-2</v>
      </c>
      <c r="P30" s="122">
        <v>7.1504449230697931E-2</v>
      </c>
      <c r="Q30" s="122">
        <v>7.1452386442028434E-2</v>
      </c>
      <c r="R30" s="122">
        <v>0.15963679134103878</v>
      </c>
      <c r="S30" s="122">
        <v>0.10177756900299398</v>
      </c>
      <c r="T30" s="122">
        <v>9.020145287588277E-2</v>
      </c>
      <c r="U30" s="122">
        <v>2.1793676565031693E-2</v>
      </c>
      <c r="V30" s="122">
        <v>3.0454593064334966E-2</v>
      </c>
      <c r="W30" s="122">
        <v>1.1579822993954228E-2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2.9335996414883766E-2</v>
      </c>
      <c r="D31" s="98">
        <v>9.9705143451683451E-3</v>
      </c>
      <c r="E31" s="98">
        <v>1.6521577182595056E-2</v>
      </c>
      <c r="F31" s="98">
        <v>2.6263170447998117E-2</v>
      </c>
      <c r="G31" s="98">
        <v>5.2630624401439736E-2</v>
      </c>
      <c r="H31" s="98">
        <v>2.7831881186523966E-2</v>
      </c>
      <c r="I31" s="98">
        <v>1.7563386088789715E-2</v>
      </c>
      <c r="J31" s="98">
        <v>1.6794151576511124E-2</v>
      </c>
      <c r="K31" s="98">
        <v>3.1732846029346846E-2</v>
      </c>
      <c r="L31" s="98">
        <v>5.9476818102519133E-2</v>
      </c>
      <c r="M31" s="98">
        <v>4.2005344309667993E-2</v>
      </c>
      <c r="N31" s="98">
        <v>5.5336836213236887E-2</v>
      </c>
      <c r="O31" s="98">
        <v>7.6876553138873052E-2</v>
      </c>
      <c r="P31" s="98">
        <v>7.1056147880645334E-2</v>
      </c>
      <c r="Q31" s="98">
        <v>7.1062557575279392E-2</v>
      </c>
      <c r="R31" s="98">
        <v>0.15736537676390583</v>
      </c>
      <c r="S31" s="98">
        <v>0.10089013863853398</v>
      </c>
      <c r="T31" s="98">
        <v>8.9757632654297648E-2</v>
      </c>
      <c r="U31" s="98">
        <v>2.1793676565031693E-2</v>
      </c>
      <c r="V31" s="98">
        <v>3.0454593064334966E-2</v>
      </c>
      <c r="W31" s="98">
        <v>1.1579822993954228E-2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5.0185309592748885E-4</v>
      </c>
      <c r="L32" s="98">
        <v>5.021823477029695E-4</v>
      </c>
      <c r="M32" s="98">
        <v>5.2840669962516686E-4</v>
      </c>
      <c r="N32" s="98">
        <v>0</v>
      </c>
      <c r="O32" s="98">
        <v>5.1045707433490062E-4</v>
      </c>
      <c r="P32" s="98">
        <v>4.4830135005260102E-4</v>
      </c>
      <c r="Q32" s="98">
        <v>3.8982886674904525E-4</v>
      </c>
      <c r="R32" s="98">
        <v>2.2714145771329619E-3</v>
      </c>
      <c r="S32" s="98">
        <v>8.8743036446000377E-4</v>
      </c>
      <c r="T32" s="98">
        <v>4.4382022158512464E-4</v>
      </c>
      <c r="U32" s="98">
        <v>0</v>
      </c>
      <c r="V32" s="98">
        <v>0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5.0185309592748885E-4</v>
      </c>
      <c r="L33" s="101">
        <v>5.021823477029695E-4</v>
      </c>
      <c r="M33" s="101">
        <v>5.2840669962516686E-4</v>
      </c>
      <c r="N33" s="101">
        <v>0</v>
      </c>
      <c r="O33" s="101">
        <v>5.1045707433490062E-4</v>
      </c>
      <c r="P33" s="101">
        <v>4.4830135005260102E-4</v>
      </c>
      <c r="Q33" s="101">
        <v>3.8982886674904525E-4</v>
      </c>
      <c r="R33" s="101">
        <v>2.2714145771329619E-3</v>
      </c>
      <c r="S33" s="101">
        <v>8.8743036446000377E-4</v>
      </c>
      <c r="T33" s="101">
        <v>4.4382022158512464E-4</v>
      </c>
      <c r="U33" s="101">
        <v>0</v>
      </c>
      <c r="V33" s="101">
        <v>0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9.3135389899153334E-4</v>
      </c>
      <c r="D39" s="122">
        <v>2.6356796603462456E-4</v>
      </c>
      <c r="E39" s="122">
        <v>5.2598329673181473E-4</v>
      </c>
      <c r="F39" s="122">
        <v>1.1492942439596478E-3</v>
      </c>
      <c r="G39" s="122">
        <v>2.0499636342780538E-3</v>
      </c>
      <c r="H39" s="122">
        <v>1.2396325208387214E-3</v>
      </c>
      <c r="I39" s="122">
        <v>6.2215660379639419E-4</v>
      </c>
      <c r="J39" s="122">
        <v>6.0694557353517954E-4</v>
      </c>
      <c r="K39" s="122">
        <v>1.1674708939113294E-3</v>
      </c>
      <c r="L39" s="122">
        <v>2.1284169283751022E-3</v>
      </c>
      <c r="M39" s="122">
        <v>2.0202350491954511E-3</v>
      </c>
      <c r="N39" s="122">
        <v>2.9710620499723852E-3</v>
      </c>
      <c r="O39" s="122">
        <v>3.0025992247700367E-3</v>
      </c>
      <c r="P39" s="122">
        <v>2.6430324507652585E-3</v>
      </c>
      <c r="Q39" s="122">
        <v>2.4871895817739098E-3</v>
      </c>
      <c r="R39" s="122">
        <v>5.6969990130152099E-3</v>
      </c>
      <c r="S39" s="122">
        <v>3.8312046658795979E-3</v>
      </c>
      <c r="T39" s="122">
        <v>3.0953644927655668E-3</v>
      </c>
      <c r="U39" s="122">
        <v>1.1018384547920796E-3</v>
      </c>
      <c r="V39" s="122">
        <v>1.2168139947436947E-3</v>
      </c>
      <c r="W39" s="122">
        <v>5.8864168536974359E-4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9.3135389899153334E-4</v>
      </c>
      <c r="D40" s="98">
        <v>2.6356796603462456E-4</v>
      </c>
      <c r="E40" s="98">
        <v>5.2598329673181473E-4</v>
      </c>
      <c r="F40" s="98">
        <v>1.1492942439596478E-3</v>
      </c>
      <c r="G40" s="98">
        <v>2.0499636342780538E-3</v>
      </c>
      <c r="H40" s="98">
        <v>1.2396325208387214E-3</v>
      </c>
      <c r="I40" s="98">
        <v>6.2215660379639419E-4</v>
      </c>
      <c r="J40" s="98">
        <v>6.0694557353517954E-4</v>
      </c>
      <c r="K40" s="98">
        <v>1.1674708939113294E-3</v>
      </c>
      <c r="L40" s="98">
        <v>2.1284169283751022E-3</v>
      </c>
      <c r="M40" s="98">
        <v>2.0202350491954511E-3</v>
      </c>
      <c r="N40" s="98">
        <v>2.9710620499723852E-3</v>
      </c>
      <c r="O40" s="98">
        <v>3.0025992247700367E-3</v>
      </c>
      <c r="P40" s="98">
        <v>2.6430324507652585E-3</v>
      </c>
      <c r="Q40" s="98">
        <v>2.4871895817739098E-3</v>
      </c>
      <c r="R40" s="98">
        <v>5.6969990130152099E-3</v>
      </c>
      <c r="S40" s="98">
        <v>3.8312046658795979E-3</v>
      </c>
      <c r="T40" s="98">
        <v>3.0953644927655668E-3</v>
      </c>
      <c r="U40" s="98">
        <v>1.1018384547920796E-3</v>
      </c>
      <c r="V40" s="98">
        <v>1.2168139947436947E-3</v>
      </c>
      <c r="W40" s="98">
        <v>5.8864168536974359E-4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206.40385294897791</v>
      </c>
      <c r="D43" s="117">
        <f t="shared" si="14"/>
        <v>195.61268278122395</v>
      </c>
      <c r="E43" s="117">
        <f t="shared" si="14"/>
        <v>183.41982103660638</v>
      </c>
      <c r="F43" s="117">
        <f t="shared" si="14"/>
        <v>118.34392763168624</v>
      </c>
      <c r="G43" s="117">
        <f t="shared" si="14"/>
        <v>224.45481082307725</v>
      </c>
      <c r="H43" s="117">
        <f t="shared" si="14"/>
        <v>135.67918150779963</v>
      </c>
      <c r="I43" s="117">
        <f t="shared" si="14"/>
        <v>245.04669940999659</v>
      </c>
      <c r="J43" s="117">
        <f t="shared" si="14"/>
        <v>291.10200787624217</v>
      </c>
      <c r="K43" s="117">
        <f t="shared" si="14"/>
        <v>252.64963578868091</v>
      </c>
      <c r="L43" s="117">
        <f t="shared" si="14"/>
        <v>135.23400534374781</v>
      </c>
      <c r="M43" s="117">
        <f t="shared" si="14"/>
        <v>31.820145546940761</v>
      </c>
      <c r="N43" s="117">
        <f t="shared" si="14"/>
        <v>42.553355119056846</v>
      </c>
      <c r="O43" s="117">
        <f t="shared" si="14"/>
        <v>36.478742699011207</v>
      </c>
      <c r="P43" s="117">
        <f t="shared" si="14"/>
        <v>45.495006023514982</v>
      </c>
      <c r="Q43" s="117">
        <f t="shared" si="14"/>
        <v>92.911312138316987</v>
      </c>
      <c r="R43" s="117">
        <f t="shared" ref="R43:V43" si="15">R44+R47+R49+R58</f>
        <v>109.09792271301528</v>
      </c>
      <c r="S43" s="117">
        <f t="shared" si="15"/>
        <v>134.6257632519696</v>
      </c>
      <c r="T43" s="117">
        <f t="shared" si="15"/>
        <v>150.741042366443</v>
      </c>
      <c r="U43" s="117">
        <f t="shared" si="15"/>
        <v>86.338263955877423</v>
      </c>
      <c r="V43" s="117">
        <f t="shared" si="15"/>
        <v>137.19497769705083</v>
      </c>
      <c r="W43" s="117">
        <f t="shared" ref="W43" si="16">W44+W47+W49+W58</f>
        <v>62.2444874175237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179.35833417241787</v>
      </c>
      <c r="D44" s="122">
        <f t="shared" si="17"/>
        <v>169.65064708822709</v>
      </c>
      <c r="E44" s="122">
        <f t="shared" si="17"/>
        <v>161.19486315657187</v>
      </c>
      <c r="F44" s="122">
        <f t="shared" si="17"/>
        <v>105.09012431662454</v>
      </c>
      <c r="G44" s="122">
        <f t="shared" si="17"/>
        <v>199.1613064485648</v>
      </c>
      <c r="H44" s="122">
        <f t="shared" si="17"/>
        <v>122.39010976317081</v>
      </c>
      <c r="I44" s="122">
        <f t="shared" si="17"/>
        <v>214.41327324612206</v>
      </c>
      <c r="J44" s="122">
        <f t="shared" si="17"/>
        <v>254.40449453370789</v>
      </c>
      <c r="K44" s="122">
        <f t="shared" si="17"/>
        <v>218.10727551150745</v>
      </c>
      <c r="L44" s="122">
        <f t="shared" si="17"/>
        <v>116.30946892621354</v>
      </c>
      <c r="M44" s="122">
        <f t="shared" si="17"/>
        <v>26.003483358331067</v>
      </c>
      <c r="N44" s="122">
        <f t="shared" si="17"/>
        <v>33.775460840279798</v>
      </c>
      <c r="O44" s="122">
        <f t="shared" si="17"/>
        <v>28.900290918484977</v>
      </c>
      <c r="P44" s="122">
        <f t="shared" si="17"/>
        <v>35.09763085171658</v>
      </c>
      <c r="Q44" s="122">
        <f t="shared" si="17"/>
        <v>73.137610821208099</v>
      </c>
      <c r="R44" s="122">
        <f t="shared" ref="R44:V44" si="18">SUM(R45:R46)</f>
        <v>86.188874797632536</v>
      </c>
      <c r="S44" s="122">
        <f t="shared" si="18"/>
        <v>103.63922411192944</v>
      </c>
      <c r="T44" s="122">
        <f t="shared" si="18"/>
        <v>115.6086604948364</v>
      </c>
      <c r="U44" s="122">
        <f t="shared" si="18"/>
        <v>64.828023254358783</v>
      </c>
      <c r="V44" s="122">
        <f t="shared" si="18"/>
        <v>102.03489001187053</v>
      </c>
      <c r="W44" s="122">
        <f t="shared" ref="W44" si="19">SUM(W45:W46)</f>
        <v>44.577197824584452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179.35833417241787</v>
      </c>
      <c r="D45" s="98">
        <v>169.65064708822709</v>
      </c>
      <c r="E45" s="98">
        <v>161.19486315657187</v>
      </c>
      <c r="F45" s="98">
        <v>105.09012431662454</v>
      </c>
      <c r="G45" s="98">
        <v>199.1613064485648</v>
      </c>
      <c r="H45" s="98">
        <v>122.39010976317081</v>
      </c>
      <c r="I45" s="98">
        <v>214.41327324612206</v>
      </c>
      <c r="J45" s="98">
        <v>254.40449453370789</v>
      </c>
      <c r="K45" s="98">
        <v>218.10727551150745</v>
      </c>
      <c r="L45" s="98">
        <v>116.30946892621354</v>
      </c>
      <c r="M45" s="98">
        <v>26.003483358331067</v>
      </c>
      <c r="N45" s="98">
        <v>33.775460840279798</v>
      </c>
      <c r="O45" s="98">
        <v>28.900290918484977</v>
      </c>
      <c r="P45" s="98">
        <v>35.09763085171658</v>
      </c>
      <c r="Q45" s="98">
        <v>73.137610821208099</v>
      </c>
      <c r="R45" s="98">
        <v>86.188874797632536</v>
      </c>
      <c r="S45" s="98">
        <v>103.63922411192944</v>
      </c>
      <c r="T45" s="98">
        <v>115.6086604948364</v>
      </c>
      <c r="U45" s="98">
        <v>64.828023254358783</v>
      </c>
      <c r="V45" s="98">
        <v>102.03489001187053</v>
      </c>
      <c r="W45" s="98">
        <v>44.577197824584452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26.984448570897587</v>
      </c>
      <c r="D49" s="122">
        <v>25.900492572927789</v>
      </c>
      <c r="E49" s="122">
        <v>22.165916254976374</v>
      </c>
      <c r="F49" s="122">
        <v>13.213322617802229</v>
      </c>
      <c r="G49" s="122">
        <v>25.22354936549273</v>
      </c>
      <c r="H49" s="122">
        <v>13.24320534135779</v>
      </c>
      <c r="I49" s="122">
        <v>30.561007135192636</v>
      </c>
      <c r="J49" s="122">
        <v>36.621038200268814</v>
      </c>
      <c r="K49" s="122">
        <v>34.473479494432709</v>
      </c>
      <c r="L49" s="122">
        <v>18.875464582796742</v>
      </c>
      <c r="M49" s="122">
        <v>5.8020451938419866</v>
      </c>
      <c r="N49" s="122">
        <v>8.7567403169812454</v>
      </c>
      <c r="O49" s="122">
        <v>7.5591150415187078</v>
      </c>
      <c r="P49" s="122">
        <v>10.370485189473225</v>
      </c>
      <c r="Q49" s="122">
        <v>19.715522708630868</v>
      </c>
      <c r="R49" s="122">
        <v>22.798652734508305</v>
      </c>
      <c r="S49" s="122">
        <v>30.862951892753721</v>
      </c>
      <c r="T49" s="122">
        <v>35.022238485072364</v>
      </c>
      <c r="U49" s="122">
        <v>21.446823777120613</v>
      </c>
      <c r="V49" s="122">
        <v>35.066933813804908</v>
      </c>
      <c r="W49" s="122">
        <v>17.617490506356969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26.982186300994201</v>
      </c>
      <c r="D50" s="98">
        <v>25.890883418698333</v>
      </c>
      <c r="E50" s="98">
        <v>22.156875659660638</v>
      </c>
      <c r="F50" s="98">
        <v>13.205032027205979</v>
      </c>
      <c r="G50" s="98">
        <v>25.192332408508957</v>
      </c>
      <c r="H50" s="98">
        <v>13.227413352630686</v>
      </c>
      <c r="I50" s="98">
        <v>30.429612661607283</v>
      </c>
      <c r="J50" s="98">
        <v>36.31760874786788</v>
      </c>
      <c r="K50" s="98">
        <v>34.084786411873942</v>
      </c>
      <c r="L50" s="98">
        <v>18.610533215787697</v>
      </c>
      <c r="M50" s="98">
        <v>5.7415462919776363</v>
      </c>
      <c r="N50" s="98">
        <v>8.7204009800875166</v>
      </c>
      <c r="O50" s="98">
        <v>7.5386971513295995</v>
      </c>
      <c r="P50" s="98">
        <v>10.318876981790901</v>
      </c>
      <c r="Q50" s="98">
        <v>19.517116628954923</v>
      </c>
      <c r="R50" s="98">
        <v>22.63888908279111</v>
      </c>
      <c r="S50" s="98">
        <v>30.687354359549285</v>
      </c>
      <c r="T50" s="98">
        <v>34.852038743966254</v>
      </c>
      <c r="U50" s="98">
        <v>21.329735277132787</v>
      </c>
      <c r="V50" s="98">
        <v>34.81223510258932</v>
      </c>
      <c r="W50" s="98">
        <v>17.605231893105401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2.2622699033856726E-3</v>
      </c>
      <c r="D51" s="98">
        <v>9.6091542294564139E-3</v>
      </c>
      <c r="E51" s="98">
        <v>9.0405953157338473E-3</v>
      </c>
      <c r="F51" s="98">
        <v>8.2905905962502389E-3</v>
      </c>
      <c r="G51" s="98">
        <v>3.1216956983773751E-2</v>
      </c>
      <c r="H51" s="98">
        <v>1.5791988727103599E-2</v>
      </c>
      <c r="I51" s="98">
        <v>0.13139447358535358</v>
      </c>
      <c r="J51" s="98">
        <v>0.30342945240093055</v>
      </c>
      <c r="K51" s="98">
        <v>0.38869308255877033</v>
      </c>
      <c r="L51" s="98">
        <v>0.26493136700904324</v>
      </c>
      <c r="M51" s="98">
        <v>6.0498901864349919E-2</v>
      </c>
      <c r="N51" s="98">
        <v>3.6339336893728612E-2</v>
      </c>
      <c r="O51" s="98">
        <v>2.0417890189108015E-2</v>
      </c>
      <c r="P51" s="98">
        <v>5.1608207682324624E-2</v>
      </c>
      <c r="Q51" s="98">
        <v>0.19840607967594512</v>
      </c>
      <c r="R51" s="98">
        <v>0.15976365171719462</v>
      </c>
      <c r="S51" s="98">
        <v>0.17559753320443525</v>
      </c>
      <c r="T51" s="98">
        <v>0.17019974110610811</v>
      </c>
      <c r="U51" s="98">
        <v>0.1170884999878249</v>
      </c>
      <c r="V51" s="98">
        <v>0.25469871121558946</v>
      </c>
      <c r="W51" s="98">
        <v>1.225861325156871E-2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2.2622699033856726E-3</v>
      </c>
      <c r="D52" s="101">
        <v>9.6091542294564139E-3</v>
      </c>
      <c r="E52" s="101">
        <v>9.0405953157338473E-3</v>
      </c>
      <c r="F52" s="101">
        <v>8.2905905962502389E-3</v>
      </c>
      <c r="G52" s="101">
        <v>3.1216956983773751E-2</v>
      </c>
      <c r="H52" s="101">
        <v>1.5791988727103599E-2</v>
      </c>
      <c r="I52" s="101">
        <v>0.13139447358535358</v>
      </c>
      <c r="J52" s="101">
        <v>0.30342945240093055</v>
      </c>
      <c r="K52" s="101">
        <v>0.38869308255877033</v>
      </c>
      <c r="L52" s="101">
        <v>0.26493136700904324</v>
      </c>
      <c r="M52" s="101">
        <v>6.0498901864349919E-2</v>
      </c>
      <c r="N52" s="101">
        <v>3.6339336893728612E-2</v>
      </c>
      <c r="O52" s="101">
        <v>2.0417890189108015E-2</v>
      </c>
      <c r="P52" s="101">
        <v>5.1608207682324624E-2</v>
      </c>
      <c r="Q52" s="101">
        <v>0.19840607967594512</v>
      </c>
      <c r="R52" s="101">
        <v>0.15976365171719462</v>
      </c>
      <c r="S52" s="101">
        <v>0.17559753320443525</v>
      </c>
      <c r="T52" s="101">
        <v>0.17019974110610811</v>
      </c>
      <c r="U52" s="101">
        <v>0.1170884999878249</v>
      </c>
      <c r="V52" s="101">
        <v>0.25469871121558946</v>
      </c>
      <c r="W52" s="101">
        <v>1.225861325156871E-2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6.1070205662444831E-2</v>
      </c>
      <c r="D58" s="122">
        <v>6.1543120069084828E-2</v>
      </c>
      <c r="E58" s="122">
        <v>5.9041625058146197E-2</v>
      </c>
      <c r="F58" s="122">
        <v>4.0480697259467596E-2</v>
      </c>
      <c r="G58" s="122">
        <v>6.9955009019738598E-2</v>
      </c>
      <c r="H58" s="122">
        <v>4.5866403271032682E-2</v>
      </c>
      <c r="I58" s="122">
        <v>7.2419028681900283E-2</v>
      </c>
      <c r="J58" s="122">
        <v>7.6475142265432616E-2</v>
      </c>
      <c r="K58" s="122">
        <v>6.8880782740768434E-2</v>
      </c>
      <c r="L58" s="122">
        <v>4.9071834737537075E-2</v>
      </c>
      <c r="M58" s="122">
        <v>1.4616994767708263E-2</v>
      </c>
      <c r="N58" s="122">
        <v>2.1153961795803384E-2</v>
      </c>
      <c r="O58" s="122">
        <v>1.9336739007519036E-2</v>
      </c>
      <c r="P58" s="122">
        <v>2.6889982325176979E-2</v>
      </c>
      <c r="Q58" s="122">
        <v>5.8178608478015807E-2</v>
      </c>
      <c r="R58" s="122">
        <v>0.11039518087442805</v>
      </c>
      <c r="S58" s="122">
        <v>0.12358724728643866</v>
      </c>
      <c r="T58" s="122">
        <v>0.11014338653424141</v>
      </c>
      <c r="U58" s="122">
        <v>6.3416924398033023E-2</v>
      </c>
      <c r="V58" s="122">
        <v>9.3153871375378422E-2</v>
      </c>
      <c r="W58" s="122">
        <v>4.9799086582280314E-2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6.1070205662444831E-2</v>
      </c>
      <c r="D59" s="98">
        <v>6.1543120069084828E-2</v>
      </c>
      <c r="E59" s="98">
        <v>5.9041625058146197E-2</v>
      </c>
      <c r="F59" s="98">
        <v>4.0480697259467596E-2</v>
      </c>
      <c r="G59" s="98">
        <v>6.9955009019738598E-2</v>
      </c>
      <c r="H59" s="98">
        <v>4.5866403271032682E-2</v>
      </c>
      <c r="I59" s="98">
        <v>7.2419028681900283E-2</v>
      </c>
      <c r="J59" s="98">
        <v>7.6475142265432616E-2</v>
      </c>
      <c r="K59" s="98">
        <v>6.8880782740768434E-2</v>
      </c>
      <c r="L59" s="98">
        <v>4.9071834737537075E-2</v>
      </c>
      <c r="M59" s="98">
        <v>1.4616994767708263E-2</v>
      </c>
      <c r="N59" s="98">
        <v>2.1153961795803384E-2</v>
      </c>
      <c r="O59" s="98">
        <v>1.9336739007519036E-2</v>
      </c>
      <c r="P59" s="98">
        <v>2.6889982325176979E-2</v>
      </c>
      <c r="Q59" s="98">
        <v>5.8178608478015807E-2</v>
      </c>
      <c r="R59" s="98">
        <v>0.11039518087442805</v>
      </c>
      <c r="S59" s="98">
        <v>0.12358724728643866</v>
      </c>
      <c r="T59" s="98">
        <v>0.11014338653424141</v>
      </c>
      <c r="U59" s="98">
        <v>6.3416924398033023E-2</v>
      </c>
      <c r="V59" s="98">
        <v>9.3153871375378422E-2</v>
      </c>
      <c r="W59" s="98">
        <v>4.9799086582280314E-2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47.784325881985545</v>
      </c>
      <c r="D62" s="117">
        <f t="shared" si="21"/>
        <v>62.77278654774053</v>
      </c>
      <c r="E62" s="117">
        <f t="shared" si="21"/>
        <v>71.670551937033622</v>
      </c>
      <c r="F62" s="117">
        <f t="shared" si="21"/>
        <v>67.380060699008737</v>
      </c>
      <c r="G62" s="117">
        <f t="shared" si="21"/>
        <v>62.956063983558856</v>
      </c>
      <c r="H62" s="117">
        <f t="shared" si="21"/>
        <v>57.880316397849853</v>
      </c>
      <c r="I62" s="117">
        <f t="shared" si="21"/>
        <v>54.610872595453095</v>
      </c>
      <c r="J62" s="117">
        <f t="shared" si="21"/>
        <v>77.009897479028965</v>
      </c>
      <c r="K62" s="117">
        <f t="shared" si="21"/>
        <v>50.816502383813749</v>
      </c>
      <c r="L62" s="117">
        <f t="shared" si="21"/>
        <v>74.128785639972889</v>
      </c>
      <c r="M62" s="117">
        <f t="shared" si="21"/>
        <v>28.63710047221543</v>
      </c>
      <c r="N62" s="117">
        <f t="shared" si="21"/>
        <v>45.594945929252511</v>
      </c>
      <c r="O62" s="117">
        <f t="shared" si="21"/>
        <v>33.370272633674205</v>
      </c>
      <c r="P62" s="117">
        <f t="shared" si="21"/>
        <v>28.004381798262681</v>
      </c>
      <c r="Q62" s="117">
        <f t="shared" si="21"/>
        <v>20.825309777322065</v>
      </c>
      <c r="R62" s="117">
        <f t="shared" ref="R62:V62" si="22">R63+R66+R68+R77</f>
        <v>25.216953856780432</v>
      </c>
      <c r="S62" s="117">
        <f t="shared" si="22"/>
        <v>35.834941499773464</v>
      </c>
      <c r="T62" s="117">
        <f t="shared" si="22"/>
        <v>41.416767874071539</v>
      </c>
      <c r="U62" s="117">
        <f t="shared" si="22"/>
        <v>29.111956380610739</v>
      </c>
      <c r="V62" s="117">
        <f t="shared" si="22"/>
        <v>23.250302884573905</v>
      </c>
      <c r="W62" s="117">
        <f t="shared" ref="W62" si="23">W63+W66+W68+W77</f>
        <v>22.718117882523579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39.646624473541237</v>
      </c>
      <c r="D63" s="122">
        <f t="shared" si="24"/>
        <v>51.693696162324173</v>
      </c>
      <c r="E63" s="122">
        <f t="shared" si="24"/>
        <v>59.892978065919387</v>
      </c>
      <c r="F63" s="122">
        <f t="shared" si="24"/>
        <v>56.395056184952139</v>
      </c>
      <c r="G63" s="122">
        <f t="shared" si="24"/>
        <v>53.408195740632557</v>
      </c>
      <c r="H63" s="122">
        <f t="shared" si="24"/>
        <v>49.203666606277125</v>
      </c>
      <c r="I63" s="122">
        <f t="shared" si="24"/>
        <v>45.724526315852799</v>
      </c>
      <c r="J63" s="122">
        <f t="shared" si="24"/>
        <v>64.355098953907785</v>
      </c>
      <c r="K63" s="122">
        <f t="shared" si="24"/>
        <v>41.638147351238572</v>
      </c>
      <c r="L63" s="122">
        <f t="shared" si="24"/>
        <v>62.636497836847383</v>
      </c>
      <c r="M63" s="122">
        <f t="shared" si="24"/>
        <v>22.950533225983094</v>
      </c>
      <c r="N63" s="122">
        <f t="shared" si="24"/>
        <v>35.839073323242452</v>
      </c>
      <c r="O63" s="122">
        <f t="shared" si="24"/>
        <v>26.04283028041349</v>
      </c>
      <c r="P63" s="122">
        <f t="shared" si="24"/>
        <v>21.332284872224609</v>
      </c>
      <c r="Q63" s="122">
        <f t="shared" si="24"/>
        <v>15.934692771182682</v>
      </c>
      <c r="R63" s="122">
        <f t="shared" ref="R63:V63" si="25">SUM(R64:R65)</f>
        <v>19.12222116798285</v>
      </c>
      <c r="S63" s="122">
        <f t="shared" si="25"/>
        <v>26.470192612174525</v>
      </c>
      <c r="T63" s="122">
        <f t="shared" si="25"/>
        <v>30.953928238607872</v>
      </c>
      <c r="U63" s="122">
        <f t="shared" si="25"/>
        <v>21.103237200302985</v>
      </c>
      <c r="V63" s="122">
        <f t="shared" si="25"/>
        <v>16.548439971594387</v>
      </c>
      <c r="W63" s="122">
        <f t="shared" ref="W63" si="26">SUM(W64:W65)</f>
        <v>15.529499408461495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39.646624473541237</v>
      </c>
      <c r="D64" s="98">
        <v>51.693696162324173</v>
      </c>
      <c r="E64" s="98">
        <v>59.892978065919387</v>
      </c>
      <c r="F64" s="98">
        <v>56.395056184952139</v>
      </c>
      <c r="G64" s="98">
        <v>53.408195740632557</v>
      </c>
      <c r="H64" s="98">
        <v>49.203666606277125</v>
      </c>
      <c r="I64" s="98">
        <v>45.724526315852799</v>
      </c>
      <c r="J64" s="98">
        <v>64.355098953907785</v>
      </c>
      <c r="K64" s="98">
        <v>41.638147351238572</v>
      </c>
      <c r="L64" s="98">
        <v>62.636497836847383</v>
      </c>
      <c r="M64" s="98">
        <v>22.950533225983094</v>
      </c>
      <c r="N64" s="98">
        <v>35.839073323242452</v>
      </c>
      <c r="O64" s="98">
        <v>26.04283028041349</v>
      </c>
      <c r="P64" s="98">
        <v>21.332284872224609</v>
      </c>
      <c r="Q64" s="98">
        <v>15.934692771182682</v>
      </c>
      <c r="R64" s="98">
        <v>19.12222116798285</v>
      </c>
      <c r="S64" s="98">
        <v>26.470192612174525</v>
      </c>
      <c r="T64" s="98">
        <v>30.953928238607872</v>
      </c>
      <c r="U64" s="98">
        <v>21.103237200302985</v>
      </c>
      <c r="V64" s="98">
        <v>16.548439971594387</v>
      </c>
      <c r="W64" s="98">
        <v>15.529499408461495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7.4160979558242763</v>
      </c>
      <c r="D68" s="122">
        <v>10.010314945202294</v>
      </c>
      <c r="E68" s="122">
        <v>10.560901959420232</v>
      </c>
      <c r="F68" s="122">
        <v>9.8836910885150484</v>
      </c>
      <c r="G68" s="122">
        <v>8.5959945437129033</v>
      </c>
      <c r="H68" s="122">
        <v>7.7803819298464107</v>
      </c>
      <c r="I68" s="122">
        <v>7.9069538189986197</v>
      </c>
      <c r="J68" s="122">
        <v>11.212344640796662</v>
      </c>
      <c r="K68" s="122">
        <v>8.0712745566151813</v>
      </c>
      <c r="L68" s="122">
        <v>10.246416835208539</v>
      </c>
      <c r="M68" s="122">
        <v>5.0175279766583136</v>
      </c>
      <c r="N68" s="122">
        <v>8.9321591553911173</v>
      </c>
      <c r="O68" s="122">
        <v>6.6082750715141341</v>
      </c>
      <c r="P68" s="122">
        <v>5.9977818149111215</v>
      </c>
      <c r="Q68" s="122">
        <v>4.2248903006883918</v>
      </c>
      <c r="R68" s="122">
        <v>5.2632435907915527</v>
      </c>
      <c r="S68" s="122">
        <v>8.1510539025521958</v>
      </c>
      <c r="T68" s="122">
        <v>9.2314028710091893</v>
      </c>
      <c r="U68" s="122">
        <v>7.1168629193397432</v>
      </c>
      <c r="V68" s="122">
        <v>5.9687332911191993</v>
      </c>
      <c r="W68" s="122">
        <v>6.4297895217308589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7.4150690387303868</v>
      </c>
      <c r="D69" s="98">
        <v>10.00790259120323</v>
      </c>
      <c r="E69" s="98">
        <v>10.556689292461254</v>
      </c>
      <c r="F69" s="98">
        <v>9.8788457955864075</v>
      </c>
      <c r="G69" s="98">
        <v>8.5855387988074661</v>
      </c>
      <c r="H69" s="98">
        <v>7.7713125146970299</v>
      </c>
      <c r="I69" s="98">
        <v>7.8637107791665626</v>
      </c>
      <c r="J69" s="98">
        <v>11.097282077375507</v>
      </c>
      <c r="K69" s="98">
        <v>7.9555227844214365</v>
      </c>
      <c r="L69" s="98">
        <v>10.090431662012756</v>
      </c>
      <c r="M69" s="98">
        <v>5.0097699709265484</v>
      </c>
      <c r="N69" s="98">
        <v>8.8556242332355151</v>
      </c>
      <c r="O69" s="98">
        <v>6.5650835762586066</v>
      </c>
      <c r="P69" s="98">
        <v>5.9705680298982235</v>
      </c>
      <c r="Q69" s="98">
        <v>4.1903757792424825</v>
      </c>
      <c r="R69" s="98">
        <v>5.2376297988859157</v>
      </c>
      <c r="S69" s="98">
        <v>8.1041656820228365</v>
      </c>
      <c r="T69" s="98">
        <v>9.1752620093335704</v>
      </c>
      <c r="U69" s="98">
        <v>7.0833680379362516</v>
      </c>
      <c r="V69" s="98">
        <v>5.9687332911191993</v>
      </c>
      <c r="W69" s="98">
        <v>6.3838460100832393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1.0289170938897734E-3</v>
      </c>
      <c r="D70" s="98">
        <v>2.4123539990640501E-3</v>
      </c>
      <c r="E70" s="98">
        <v>4.2126669589785922E-3</v>
      </c>
      <c r="F70" s="98">
        <v>4.8452929286408831E-3</v>
      </c>
      <c r="G70" s="98">
        <v>1.0455744905438094E-2</v>
      </c>
      <c r="H70" s="98">
        <v>9.0694151493807551E-3</v>
      </c>
      <c r="I70" s="98">
        <v>4.3243039832057135E-2</v>
      </c>
      <c r="J70" s="98">
        <v>0.11506256342115524</v>
      </c>
      <c r="K70" s="98">
        <v>0.11575177219374459</v>
      </c>
      <c r="L70" s="98">
        <v>0.15598517319578176</v>
      </c>
      <c r="M70" s="98">
        <v>7.7580057317649283E-3</v>
      </c>
      <c r="N70" s="98">
        <v>7.6534922155602411E-2</v>
      </c>
      <c r="O70" s="98">
        <v>4.3191495255527221E-2</v>
      </c>
      <c r="P70" s="98">
        <v>2.7213785012897791E-2</v>
      </c>
      <c r="Q70" s="98">
        <v>3.4514521445909323E-2</v>
      </c>
      <c r="R70" s="98">
        <v>2.5613791905636816E-2</v>
      </c>
      <c r="S70" s="98">
        <v>4.6888220529359453E-2</v>
      </c>
      <c r="T70" s="98">
        <v>5.6140861675618756E-2</v>
      </c>
      <c r="U70" s="98">
        <v>3.3494881403491335E-2</v>
      </c>
      <c r="V70" s="98">
        <v>0</v>
      </c>
      <c r="W70" s="98">
        <v>4.594351164761961E-2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1.0289170938897734E-3</v>
      </c>
      <c r="D71" s="101">
        <v>2.4123539990640501E-3</v>
      </c>
      <c r="E71" s="101">
        <v>4.2126669589785922E-3</v>
      </c>
      <c r="F71" s="101">
        <v>4.8452929286408831E-3</v>
      </c>
      <c r="G71" s="101">
        <v>1.0455744905438094E-2</v>
      </c>
      <c r="H71" s="101">
        <v>9.0694151493807551E-3</v>
      </c>
      <c r="I71" s="101">
        <v>4.3243039832057135E-2</v>
      </c>
      <c r="J71" s="101">
        <v>0.11506256342115524</v>
      </c>
      <c r="K71" s="101">
        <v>0.11575177219374459</v>
      </c>
      <c r="L71" s="101">
        <v>0.15598517319578176</v>
      </c>
      <c r="M71" s="101">
        <v>7.7580057317649283E-3</v>
      </c>
      <c r="N71" s="101">
        <v>7.6534922155602411E-2</v>
      </c>
      <c r="O71" s="101">
        <v>4.3191495255527221E-2</v>
      </c>
      <c r="P71" s="101">
        <v>2.7213785012897791E-2</v>
      </c>
      <c r="Q71" s="101">
        <v>3.4514521445909323E-2</v>
      </c>
      <c r="R71" s="101">
        <v>2.5613791905636816E-2</v>
      </c>
      <c r="S71" s="101">
        <v>4.6888220529359453E-2</v>
      </c>
      <c r="T71" s="101">
        <v>5.6140861675618756E-2</v>
      </c>
      <c r="U71" s="101">
        <v>3.3494881403491335E-2</v>
      </c>
      <c r="V71" s="101">
        <v>0</v>
      </c>
      <c r="W71" s="101">
        <v>4.594351164761961E-2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0.72160345262003156</v>
      </c>
      <c r="D77" s="122">
        <v>1.0687754402140635</v>
      </c>
      <c r="E77" s="122">
        <v>1.2166719116940092</v>
      </c>
      <c r="F77" s="122">
        <v>1.1013134255415473</v>
      </c>
      <c r="G77" s="122">
        <v>0.95187369921339704</v>
      </c>
      <c r="H77" s="122">
        <v>0.89626786172631234</v>
      </c>
      <c r="I77" s="122">
        <v>0.97939246060167895</v>
      </c>
      <c r="J77" s="122">
        <v>1.4424538843245245</v>
      </c>
      <c r="K77" s="122">
        <v>1.1070804759599977</v>
      </c>
      <c r="L77" s="122">
        <v>1.2458709679169684</v>
      </c>
      <c r="M77" s="122">
        <v>0.66903926957402216</v>
      </c>
      <c r="N77" s="122">
        <v>0.82371345061893975</v>
      </c>
      <c r="O77" s="122">
        <v>0.71916728174658129</v>
      </c>
      <c r="P77" s="122">
        <v>0.67431511112695119</v>
      </c>
      <c r="Q77" s="122">
        <v>0.66572670545099089</v>
      </c>
      <c r="R77" s="122">
        <v>0.8314890980060291</v>
      </c>
      <c r="S77" s="122">
        <v>1.2136949850467433</v>
      </c>
      <c r="T77" s="122">
        <v>1.2314367644544757</v>
      </c>
      <c r="U77" s="122">
        <v>0.89185626096800896</v>
      </c>
      <c r="V77" s="122">
        <v>0.73312962186031916</v>
      </c>
      <c r="W77" s="122">
        <v>0.75882895233122594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0.72160345262003156</v>
      </c>
      <c r="D78" s="98">
        <v>1.0687754402140635</v>
      </c>
      <c r="E78" s="98">
        <v>1.2166719116940092</v>
      </c>
      <c r="F78" s="98">
        <v>1.1013134255415473</v>
      </c>
      <c r="G78" s="98">
        <v>0.95187369921339704</v>
      </c>
      <c r="H78" s="98">
        <v>0.89626786172631234</v>
      </c>
      <c r="I78" s="98">
        <v>0.97939246060167895</v>
      </c>
      <c r="J78" s="98">
        <v>1.4424538843245245</v>
      </c>
      <c r="K78" s="98">
        <v>1.1070804759599977</v>
      </c>
      <c r="L78" s="98">
        <v>1.2458709679169684</v>
      </c>
      <c r="M78" s="98">
        <v>0.66903926957402216</v>
      </c>
      <c r="N78" s="98">
        <v>0.82371345061893975</v>
      </c>
      <c r="O78" s="98">
        <v>0.71916728174658129</v>
      </c>
      <c r="P78" s="98">
        <v>0.67431511112695119</v>
      </c>
      <c r="Q78" s="98">
        <v>0.66572670545099089</v>
      </c>
      <c r="R78" s="98">
        <v>0.8314890980060291</v>
      </c>
      <c r="S78" s="98">
        <v>1.2136949850467433</v>
      </c>
      <c r="T78" s="98">
        <v>1.2314367644544757</v>
      </c>
      <c r="U78" s="98">
        <v>0.89185626096800896</v>
      </c>
      <c r="V78" s="98">
        <v>0.73312962186031916</v>
      </c>
      <c r="W78" s="98">
        <v>0.75882895233122594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6.1333003969743331E-3</v>
      </c>
      <c r="D81" s="117">
        <f t="shared" si="28"/>
        <v>7.5171479098864675E-3</v>
      </c>
      <c r="E81" s="117">
        <f t="shared" si="28"/>
        <v>6.4585830918390541E-3</v>
      </c>
      <c r="F81" s="117">
        <f t="shared" si="28"/>
        <v>6.571529083605563E-3</v>
      </c>
      <c r="G81" s="117">
        <f t="shared" si="28"/>
        <v>1.1807352151711735E-2</v>
      </c>
      <c r="H81" s="117">
        <f t="shared" si="28"/>
        <v>1.1843607838596778E-2</v>
      </c>
      <c r="I81" s="117">
        <f t="shared" si="28"/>
        <v>1.732559805895087E-2</v>
      </c>
      <c r="J81" s="117">
        <f t="shared" si="28"/>
        <v>9.853745164739993E-3</v>
      </c>
      <c r="K81" s="117">
        <f t="shared" si="28"/>
        <v>1.2994055264524698E-2</v>
      </c>
      <c r="L81" s="117">
        <f t="shared" si="28"/>
        <v>9.941522996573731E-3</v>
      </c>
      <c r="M81" s="117">
        <f t="shared" si="28"/>
        <v>6.0497497878574842E-3</v>
      </c>
      <c r="N81" s="117">
        <f t="shared" si="28"/>
        <v>1.5051093125735392E-2</v>
      </c>
      <c r="O81" s="117">
        <f t="shared" si="28"/>
        <v>1.8228173453424642E-2</v>
      </c>
      <c r="P81" s="117">
        <f t="shared" si="28"/>
        <v>3.2105337669569418E-2</v>
      </c>
      <c r="Q81" s="117">
        <f t="shared" si="28"/>
        <v>2.6858272281203299E-2</v>
      </c>
      <c r="R81" s="117">
        <f t="shared" ref="R81:V81" si="29">R82+R85+R87+R100</f>
        <v>1.823151937621079E-2</v>
      </c>
      <c r="S81" s="117">
        <f t="shared" si="29"/>
        <v>0</v>
      </c>
      <c r="T81" s="117">
        <f t="shared" si="29"/>
        <v>0</v>
      </c>
      <c r="U81" s="117">
        <f t="shared" si="29"/>
        <v>0</v>
      </c>
      <c r="V81" s="117">
        <f t="shared" si="29"/>
        <v>0</v>
      </c>
      <c r="W81" s="117">
        <f t="shared" ref="W81" si="30">W82+W85+W87+W100</f>
        <v>1.7085679426841929E-2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5.8671992829767523E-3</v>
      </c>
      <c r="D87" s="122">
        <v>7.1217959608345302E-3</v>
      </c>
      <c r="E87" s="122">
        <v>6.1955914434731465E-3</v>
      </c>
      <c r="F87" s="122">
        <v>6.0607316418457196E-3</v>
      </c>
      <c r="G87" s="122">
        <v>1.0526124880287951E-2</v>
      </c>
      <c r="H87" s="122">
        <v>1.0356048813590313E-2</v>
      </c>
      <c r="I87" s="122">
        <v>1.4961402964524573E-2</v>
      </c>
      <c r="J87" s="122">
        <v>8.3970757882555619E-3</v>
      </c>
      <c r="K87" s="122">
        <v>1.1009354744875438E-2</v>
      </c>
      <c r="L87" s="122">
        <v>8.4043329927472685E-3</v>
      </c>
      <c r="M87" s="122">
        <v>4.742538873672192E-3</v>
      </c>
      <c r="N87" s="122">
        <v>1.2911928449755274E-2</v>
      </c>
      <c r="O87" s="122">
        <v>1.6426613918562621E-2</v>
      </c>
      <c r="P87" s="122">
        <v>2.946230521880416E-2</v>
      </c>
      <c r="Q87" s="122">
        <v>2.4695498731834683E-2</v>
      </c>
      <c r="R87" s="122">
        <v>1.7092119573607747E-2</v>
      </c>
      <c r="S87" s="122">
        <v>0</v>
      </c>
      <c r="T87" s="122">
        <v>0</v>
      </c>
      <c r="U87" s="122">
        <v>0</v>
      </c>
      <c r="V87" s="122">
        <v>0</v>
      </c>
      <c r="W87" s="122">
        <v>1.5790667719028494E-2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5.8671992829767523E-3</v>
      </c>
      <c r="D92" s="101">
        <v>7.1217959608345302E-3</v>
      </c>
      <c r="E92" s="101">
        <v>6.1955914434731465E-3</v>
      </c>
      <c r="F92" s="101">
        <v>6.0607316418457196E-3</v>
      </c>
      <c r="G92" s="101">
        <v>1.0526124880287951E-2</v>
      </c>
      <c r="H92" s="101">
        <v>1.0356048813590313E-2</v>
      </c>
      <c r="I92" s="101">
        <v>1.4961402964524573E-2</v>
      </c>
      <c r="J92" s="101">
        <v>8.3970757882555619E-3</v>
      </c>
      <c r="K92" s="101">
        <v>1.1009354744875438E-2</v>
      </c>
      <c r="L92" s="101">
        <v>8.4043329927472685E-3</v>
      </c>
      <c r="M92" s="101">
        <v>4.742538873672192E-3</v>
      </c>
      <c r="N92" s="101">
        <v>1.2911928449755274E-2</v>
      </c>
      <c r="O92" s="101">
        <v>1.6426613918562621E-2</v>
      </c>
      <c r="P92" s="101">
        <v>2.946230521880416E-2</v>
      </c>
      <c r="Q92" s="101">
        <v>2.4695498731834683E-2</v>
      </c>
      <c r="R92" s="101">
        <v>1.7092119573607747E-2</v>
      </c>
      <c r="S92" s="101">
        <v>0</v>
      </c>
      <c r="T92" s="101">
        <v>0</v>
      </c>
      <c r="U92" s="101">
        <v>0</v>
      </c>
      <c r="V92" s="101">
        <v>0</v>
      </c>
      <c r="W92" s="101">
        <v>1.5790667719028494E-2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2.6610111399758094E-4</v>
      </c>
      <c r="D100" s="122">
        <v>3.9535194905193687E-4</v>
      </c>
      <c r="E100" s="122">
        <v>2.6299164836590737E-4</v>
      </c>
      <c r="F100" s="122">
        <v>5.1079744175984356E-4</v>
      </c>
      <c r="G100" s="122">
        <v>1.2812272714237839E-3</v>
      </c>
      <c r="H100" s="122">
        <v>1.4875590250064655E-3</v>
      </c>
      <c r="I100" s="122">
        <v>2.3641950944262979E-3</v>
      </c>
      <c r="J100" s="122">
        <v>1.4566693764844307E-3</v>
      </c>
      <c r="K100" s="122">
        <v>1.9847005196492601E-3</v>
      </c>
      <c r="L100" s="122">
        <v>1.5371900038264625E-3</v>
      </c>
      <c r="M100" s="122">
        <v>1.307210914185292E-3</v>
      </c>
      <c r="N100" s="122">
        <v>2.1391646759801176E-3</v>
      </c>
      <c r="O100" s="122">
        <v>1.801559534862022E-3</v>
      </c>
      <c r="P100" s="122">
        <v>2.6430324507652585E-3</v>
      </c>
      <c r="Q100" s="122">
        <v>2.1627735493686172E-3</v>
      </c>
      <c r="R100" s="122">
        <v>1.1393998026030419E-3</v>
      </c>
      <c r="S100" s="122">
        <v>0</v>
      </c>
      <c r="T100" s="122">
        <v>0</v>
      </c>
      <c r="U100" s="122">
        <v>0</v>
      </c>
      <c r="V100" s="122">
        <v>0</v>
      </c>
      <c r="W100" s="122">
        <v>1.2950117078134357E-3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2.6610111399758094E-4</v>
      </c>
      <c r="D102" s="98">
        <v>3.9535194905193687E-4</v>
      </c>
      <c r="E102" s="98">
        <v>2.6299164836590737E-4</v>
      </c>
      <c r="F102" s="98">
        <v>5.1079744175984356E-4</v>
      </c>
      <c r="G102" s="98">
        <v>1.2812272714237839E-3</v>
      </c>
      <c r="H102" s="98">
        <v>1.4875590250064655E-3</v>
      </c>
      <c r="I102" s="98">
        <v>2.3641950944262979E-3</v>
      </c>
      <c r="J102" s="98">
        <v>1.4566693764844307E-3</v>
      </c>
      <c r="K102" s="98">
        <v>1.9847005196492601E-3</v>
      </c>
      <c r="L102" s="98">
        <v>1.5371900038264625E-3</v>
      </c>
      <c r="M102" s="98">
        <v>1.307210914185292E-3</v>
      </c>
      <c r="N102" s="98">
        <v>2.1391646759801176E-3</v>
      </c>
      <c r="O102" s="98">
        <v>1.801559534862022E-3</v>
      </c>
      <c r="P102" s="98">
        <v>2.6430324507652585E-3</v>
      </c>
      <c r="Q102" s="98">
        <v>2.1627735493686172E-3</v>
      </c>
      <c r="R102" s="98">
        <v>1.1393998026030419E-3</v>
      </c>
      <c r="S102" s="98">
        <v>0</v>
      </c>
      <c r="T102" s="98">
        <v>0</v>
      </c>
      <c r="U102" s="98">
        <v>0</v>
      </c>
      <c r="V102" s="98">
        <v>0</v>
      </c>
      <c r="W102" s="98">
        <v>1.2950117078134357E-3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6.8667003073464268E-3</v>
      </c>
      <c r="D143" s="117">
        <f t="shared" si="49"/>
        <v>2.7853528549275097E-2</v>
      </c>
      <c r="E143" s="117">
        <f t="shared" si="49"/>
        <v>4.2061997973225337E-2</v>
      </c>
      <c r="F143" s="117">
        <f t="shared" si="49"/>
        <v>4.4886327165951236E-2</v>
      </c>
      <c r="G143" s="117">
        <f t="shared" si="49"/>
        <v>7.1768271796879612E-2</v>
      </c>
      <c r="H143" s="117">
        <f t="shared" si="49"/>
        <v>6.4987447679470928E-2</v>
      </c>
      <c r="I143" s="117">
        <f t="shared" si="49"/>
        <v>8.5457163381193704E-2</v>
      </c>
      <c r="J143" s="117">
        <f t="shared" si="49"/>
        <v>6.4816641739775124E-2</v>
      </c>
      <c r="K143" s="117">
        <f t="shared" si="49"/>
        <v>5.547375294264361E-2</v>
      </c>
      <c r="L143" s="117">
        <f t="shared" si="49"/>
        <v>5.4759567922606986E-2</v>
      </c>
      <c r="M143" s="117">
        <f t="shared" si="49"/>
        <v>4.3229236449646664E-2</v>
      </c>
      <c r="N143" s="117">
        <f t="shared" si="49"/>
        <v>4.6646318610567436E-2</v>
      </c>
      <c r="O143" s="117">
        <f t="shared" si="49"/>
        <v>6.3362475674461363E-2</v>
      </c>
      <c r="P143" s="117">
        <f t="shared" si="49"/>
        <v>0.14055513508466511</v>
      </c>
      <c r="Q143" s="117">
        <f t="shared" si="49"/>
        <v>0.14161499745221856</v>
      </c>
      <c r="R143" s="117">
        <f t="shared" ref="R143:V143" si="50">R144+R146+R148+R157</f>
        <v>0.24139511805375399</v>
      </c>
      <c r="S143" s="117">
        <f t="shared" si="50"/>
        <v>0.26219872491876106</v>
      </c>
      <c r="T143" s="117">
        <f t="shared" si="50"/>
        <v>0.29203858810909294</v>
      </c>
      <c r="U143" s="117">
        <f t="shared" si="50"/>
        <v>0.23202207891646351</v>
      </c>
      <c r="V143" s="117">
        <f t="shared" si="50"/>
        <v>0.33609010920069321</v>
      </c>
      <c r="W143" s="117">
        <f t="shared" ref="W143" si="51">W144+W146+W148+W157</f>
        <v>0.21580976917044051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6.600599193348846E-3</v>
      </c>
      <c r="D148" s="122">
        <v>2.7062824651171224E-2</v>
      </c>
      <c r="E148" s="122">
        <v>4.061554390721285E-2</v>
      </c>
      <c r="F148" s="122">
        <v>4.309853611979178E-2</v>
      </c>
      <c r="G148" s="122">
        <v>6.9077694526889666E-2</v>
      </c>
      <c r="H148" s="122">
        <v>6.213629288154187E-2</v>
      </c>
      <c r="I148" s="122">
        <v>8.2470811682971018E-2</v>
      </c>
      <c r="J148" s="122">
        <v>6.2510248560341444E-2</v>
      </c>
      <c r="K148" s="122">
        <v>5.3605799512385484E-2</v>
      </c>
      <c r="L148" s="122">
        <v>5.2867641764051336E-2</v>
      </c>
      <c r="M148" s="122">
        <v>4.1327838756286241E-2</v>
      </c>
      <c r="N148" s="122">
        <v>4.4269468970589525E-2</v>
      </c>
      <c r="O148" s="122">
        <v>6.0960396294645336E-2</v>
      </c>
      <c r="P148" s="122">
        <v>0.13549889909189677</v>
      </c>
      <c r="Q148" s="122">
        <v>0.13685689564360759</v>
      </c>
      <c r="R148" s="122">
        <v>0.2330395195013317</v>
      </c>
      <c r="S148" s="122">
        <v>0.25255891963041882</v>
      </c>
      <c r="T148" s="122">
        <v>0.28249454758973247</v>
      </c>
      <c r="U148" s="122">
        <v>0.2214934003484503</v>
      </c>
      <c r="V148" s="122">
        <v>0.3229755583684556</v>
      </c>
      <c r="W148" s="122">
        <v>0.20556740384500696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6.600599193348846E-3</v>
      </c>
      <c r="D149" s="98">
        <v>2.7062824651171224E-2</v>
      </c>
      <c r="E149" s="98">
        <v>4.061554390721285E-2</v>
      </c>
      <c r="F149" s="98">
        <v>4.309853611979178E-2</v>
      </c>
      <c r="G149" s="98">
        <v>6.9077694526889666E-2</v>
      </c>
      <c r="H149" s="98">
        <v>6.213629288154187E-2</v>
      </c>
      <c r="I149" s="98">
        <v>8.1962468414352022E-2</v>
      </c>
      <c r="J149" s="98">
        <v>6.2009175051733395E-2</v>
      </c>
      <c r="K149" s="98">
        <v>5.3103946416457992E-2</v>
      </c>
      <c r="L149" s="98">
        <v>5.2365459416348369E-2</v>
      </c>
      <c r="M149" s="98">
        <v>4.1327838756286241E-2</v>
      </c>
      <c r="N149" s="98">
        <v>4.4269468970589525E-2</v>
      </c>
      <c r="O149" s="98">
        <v>6.0449939220310438E-2</v>
      </c>
      <c r="P149" s="98">
        <v>0.13460229639179158</v>
      </c>
      <c r="Q149" s="98">
        <v>0.13607723791010951</v>
      </c>
      <c r="R149" s="98">
        <v>0.22985953909334556</v>
      </c>
      <c r="S149" s="98">
        <v>0.2507840589014988</v>
      </c>
      <c r="T149" s="98">
        <v>0.28027544648180686</v>
      </c>
      <c r="U149" s="98">
        <v>0.22066097522094585</v>
      </c>
      <c r="V149" s="98">
        <v>0.32066895050093874</v>
      </c>
      <c r="W149" s="98">
        <v>0.20475232475673619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5.0834326861899854E-4</v>
      </c>
      <c r="J150" s="98">
        <v>5.0107350860804749E-4</v>
      </c>
      <c r="K150" s="98">
        <v>5.0185309592748885E-4</v>
      </c>
      <c r="L150" s="98">
        <v>5.021823477029695E-4</v>
      </c>
      <c r="M150" s="98">
        <v>0</v>
      </c>
      <c r="N150" s="98">
        <v>0</v>
      </c>
      <c r="O150" s="98">
        <v>5.1045707433490062E-4</v>
      </c>
      <c r="P150" s="98">
        <v>8.9660270010520203E-4</v>
      </c>
      <c r="Q150" s="98">
        <v>7.7965773349809051E-4</v>
      </c>
      <c r="R150" s="98">
        <v>3.1799804079861468E-3</v>
      </c>
      <c r="S150" s="98">
        <v>1.7748607289200075E-3</v>
      </c>
      <c r="T150" s="98">
        <v>2.2191011079256231E-3</v>
      </c>
      <c r="U150" s="98">
        <v>8.3242512750445288E-4</v>
      </c>
      <c r="V150" s="98">
        <v>2.3066078675168635E-3</v>
      </c>
      <c r="W150" s="98">
        <v>8.1507908827076593E-4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5.0834326861899854E-4</v>
      </c>
      <c r="J151" s="101">
        <v>5.0107350860804749E-4</v>
      </c>
      <c r="K151" s="101">
        <v>5.0185309592748885E-4</v>
      </c>
      <c r="L151" s="101">
        <v>5.021823477029695E-4</v>
      </c>
      <c r="M151" s="101">
        <v>0</v>
      </c>
      <c r="N151" s="101">
        <v>0</v>
      </c>
      <c r="O151" s="101">
        <v>5.1045707433490062E-4</v>
      </c>
      <c r="P151" s="101">
        <v>8.9660270010520203E-4</v>
      </c>
      <c r="Q151" s="101">
        <v>7.7965773349809051E-4</v>
      </c>
      <c r="R151" s="101">
        <v>3.1799804079861468E-3</v>
      </c>
      <c r="S151" s="101">
        <v>1.7748607289200075E-3</v>
      </c>
      <c r="T151" s="101">
        <v>2.2191011079256231E-3</v>
      </c>
      <c r="U151" s="101">
        <v>8.3242512750445288E-4</v>
      </c>
      <c r="V151" s="101">
        <v>2.3066078675168635E-3</v>
      </c>
      <c r="W151" s="101">
        <v>8.1507908827076593E-4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2.6610111399758094E-4</v>
      </c>
      <c r="D157" s="122">
        <v>7.9070389810387374E-4</v>
      </c>
      <c r="E157" s="122">
        <v>1.4464540660124904E-3</v>
      </c>
      <c r="F157" s="122">
        <v>1.7877910461594521E-3</v>
      </c>
      <c r="G157" s="122">
        <v>2.6905772699899458E-3</v>
      </c>
      <c r="H157" s="122">
        <v>2.8511547979290586E-3</v>
      </c>
      <c r="I157" s="122">
        <v>2.9863516982226918E-3</v>
      </c>
      <c r="J157" s="122">
        <v>2.3063931794336822E-3</v>
      </c>
      <c r="K157" s="122">
        <v>1.8679534302581272E-3</v>
      </c>
      <c r="L157" s="122">
        <v>1.8919261585556464E-3</v>
      </c>
      <c r="M157" s="122">
        <v>1.9013976933604244E-3</v>
      </c>
      <c r="N157" s="122">
        <v>2.3768496399779078E-3</v>
      </c>
      <c r="O157" s="122">
        <v>2.402079379816029E-3</v>
      </c>
      <c r="P157" s="122">
        <v>5.0562359927683207E-3</v>
      </c>
      <c r="Q157" s="122">
        <v>4.7581018086109584E-3</v>
      </c>
      <c r="R157" s="122">
        <v>8.3555985524223064E-3</v>
      </c>
      <c r="S157" s="122">
        <v>9.639805288342216E-3</v>
      </c>
      <c r="T157" s="122">
        <v>9.5440405193604975E-3</v>
      </c>
      <c r="U157" s="122">
        <v>1.0528678568013204E-2</v>
      </c>
      <c r="V157" s="122">
        <v>1.3114550832237597E-2</v>
      </c>
      <c r="W157" s="122">
        <v>1.0242365325433539E-2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2.6610111399758094E-4</v>
      </c>
      <c r="D158" s="98">
        <v>7.9070389810387374E-4</v>
      </c>
      <c r="E158" s="98">
        <v>1.4464540660124904E-3</v>
      </c>
      <c r="F158" s="98">
        <v>1.7877910461594521E-3</v>
      </c>
      <c r="G158" s="98">
        <v>2.6905772699899458E-3</v>
      </c>
      <c r="H158" s="98">
        <v>2.8511547979290586E-3</v>
      </c>
      <c r="I158" s="98">
        <v>2.9863516982226918E-3</v>
      </c>
      <c r="J158" s="98">
        <v>2.3063931794336822E-3</v>
      </c>
      <c r="K158" s="98">
        <v>1.8679534302581272E-3</v>
      </c>
      <c r="L158" s="98">
        <v>1.8919261585556464E-3</v>
      </c>
      <c r="M158" s="98">
        <v>1.9013976933604244E-3</v>
      </c>
      <c r="N158" s="98">
        <v>2.3768496399779078E-3</v>
      </c>
      <c r="O158" s="98">
        <v>2.402079379816029E-3</v>
      </c>
      <c r="P158" s="98">
        <v>5.0562359927683207E-3</v>
      </c>
      <c r="Q158" s="98">
        <v>4.7581018086109584E-3</v>
      </c>
      <c r="R158" s="98">
        <v>8.3555985524223064E-3</v>
      </c>
      <c r="S158" s="98">
        <v>9.639805288342216E-3</v>
      </c>
      <c r="T158" s="98">
        <v>9.5440405193604975E-3</v>
      </c>
      <c r="U158" s="98">
        <v>1.0528678568013204E-2</v>
      </c>
      <c r="V158" s="98">
        <v>1.3114550832237597E-2</v>
      </c>
      <c r="W158" s="98">
        <v>1.0242365325433539E-2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0.21260485210749916</v>
      </c>
      <c r="D161" s="117">
        <f t="shared" si="54"/>
        <v>0.23416984225053913</v>
      </c>
      <c r="E161" s="117">
        <f t="shared" si="54"/>
        <v>0.36482092070189215</v>
      </c>
      <c r="F161" s="117">
        <f t="shared" si="54"/>
        <v>0.35086087696223883</v>
      </c>
      <c r="G161" s="117">
        <f t="shared" si="54"/>
        <v>0.4076010017749539</v>
      </c>
      <c r="H161" s="117">
        <f t="shared" si="54"/>
        <v>0.38010321814413228</v>
      </c>
      <c r="I161" s="117">
        <f t="shared" si="54"/>
        <v>0.21819106992765733</v>
      </c>
      <c r="J161" s="117">
        <f t="shared" si="54"/>
        <v>0.19236728310077786</v>
      </c>
      <c r="K161" s="117">
        <f t="shared" si="54"/>
        <v>0.20008593194321983</v>
      </c>
      <c r="L161" s="117">
        <f t="shared" si="54"/>
        <v>0.23517124971457018</v>
      </c>
      <c r="M161" s="117">
        <f t="shared" si="54"/>
        <v>0.2061252320817058</v>
      </c>
      <c r="N161" s="117">
        <f t="shared" si="54"/>
        <v>0.17232749942444675</v>
      </c>
      <c r="O161" s="117">
        <f t="shared" si="54"/>
        <v>0.14100372291647856</v>
      </c>
      <c r="P161" s="117">
        <f t="shared" si="54"/>
        <v>0.10533662370327056</v>
      </c>
      <c r="Q161" s="117">
        <f t="shared" si="54"/>
        <v>0.16868757491391298</v>
      </c>
      <c r="R161" s="117">
        <f t="shared" ref="R161:V161" si="55">R162+R164+R166+R175</f>
        <v>0.37167547049428162</v>
      </c>
      <c r="S161" s="117">
        <f t="shared" si="55"/>
        <v>0.53629851313807098</v>
      </c>
      <c r="T161" s="117">
        <f t="shared" si="55"/>
        <v>0.56445788036208633</v>
      </c>
      <c r="U161" s="117">
        <f t="shared" si="55"/>
        <v>0.33122572293812302</v>
      </c>
      <c r="V161" s="117">
        <f t="shared" si="55"/>
        <v>0.45061744780822588</v>
      </c>
      <c r="W161" s="117">
        <f t="shared" ref="W161" si="56">W162+W164+W166+W175</f>
        <v>0.23125409573064412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0.20608537481455844</v>
      </c>
      <c r="D166" s="122">
        <v>0.22718529115062158</v>
      </c>
      <c r="E166" s="122">
        <v>0.35246031322869448</v>
      </c>
      <c r="F166" s="122">
        <v>0.33655854859296319</v>
      </c>
      <c r="G166" s="122">
        <v>0.3920981517907261</v>
      </c>
      <c r="H166" s="122">
        <v>0.36361610561697727</v>
      </c>
      <c r="I166" s="122">
        <v>0.21047632804058203</v>
      </c>
      <c r="J166" s="122">
        <v>0.18544810356247682</v>
      </c>
      <c r="K166" s="122">
        <v>0.19319785366914299</v>
      </c>
      <c r="L166" s="122">
        <v>0.22713056354070868</v>
      </c>
      <c r="M166" s="122">
        <v>0.19685591832657373</v>
      </c>
      <c r="N166" s="122">
        <v>0.1634143132745296</v>
      </c>
      <c r="O166" s="122">
        <v>0.1357191482808833</v>
      </c>
      <c r="P166" s="122">
        <v>0.10154444670869432</v>
      </c>
      <c r="Q166" s="122">
        <v>0.16306436368555458</v>
      </c>
      <c r="R166" s="122">
        <v>0.35876227273144717</v>
      </c>
      <c r="S166" s="122">
        <v>0.51664814081952726</v>
      </c>
      <c r="T166" s="122">
        <v>0.54601466692602485</v>
      </c>
      <c r="U166" s="122">
        <v>0.31616726405596463</v>
      </c>
      <c r="V166" s="122">
        <v>0.43317644721689957</v>
      </c>
      <c r="W166" s="122">
        <v>0.22030536038276688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0.20608537481455844</v>
      </c>
      <c r="D167" s="98">
        <v>0.22718529115062158</v>
      </c>
      <c r="E167" s="98">
        <v>0.35246031322869448</v>
      </c>
      <c r="F167" s="98">
        <v>0.33603389880900159</v>
      </c>
      <c r="G167" s="98">
        <v>0.3920981517907261</v>
      </c>
      <c r="H167" s="98">
        <v>0.36310896152651034</v>
      </c>
      <c r="I167" s="98">
        <v>0.20945964150334404</v>
      </c>
      <c r="J167" s="98">
        <v>0.18344380952804462</v>
      </c>
      <c r="K167" s="98">
        <v>0.19169229438136054</v>
      </c>
      <c r="L167" s="98">
        <v>0.22562401649759978</v>
      </c>
      <c r="M167" s="98">
        <v>0.19579910492732339</v>
      </c>
      <c r="N167" s="98">
        <v>0.16293623996119749</v>
      </c>
      <c r="O167" s="98">
        <v>0.13469823413221349</v>
      </c>
      <c r="P167" s="98">
        <v>0.10109614535864173</v>
      </c>
      <c r="Q167" s="98">
        <v>0.16228470595205649</v>
      </c>
      <c r="R167" s="98">
        <v>0.35421944357718127</v>
      </c>
      <c r="S167" s="98">
        <v>0.51309841936168721</v>
      </c>
      <c r="T167" s="98">
        <v>0.54202028493175869</v>
      </c>
      <c r="U167" s="98">
        <v>0.31491862636470797</v>
      </c>
      <c r="V167" s="98">
        <v>0.42994719620237598</v>
      </c>
      <c r="W167" s="98">
        <v>0.2194902812944961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5.2464978396158757E-4</v>
      </c>
      <c r="G168" s="98">
        <v>0</v>
      </c>
      <c r="H168" s="98">
        <v>5.0714409046694834E-4</v>
      </c>
      <c r="I168" s="98">
        <v>1.0166865372379971E-3</v>
      </c>
      <c r="J168" s="98">
        <v>2.00429403443219E-3</v>
      </c>
      <c r="K168" s="98">
        <v>1.5055592877824663E-3</v>
      </c>
      <c r="L168" s="98">
        <v>1.506547043108909E-3</v>
      </c>
      <c r="M168" s="98">
        <v>1.0568133992503337E-3</v>
      </c>
      <c r="N168" s="98">
        <v>4.7807331333209467E-4</v>
      </c>
      <c r="O168" s="98">
        <v>1.0209141486698012E-3</v>
      </c>
      <c r="P168" s="98">
        <v>4.4830135005260102E-4</v>
      </c>
      <c r="Q168" s="98">
        <v>7.7965773349809051E-4</v>
      </c>
      <c r="R168" s="98">
        <v>4.5428291542659238E-3</v>
      </c>
      <c r="S168" s="98">
        <v>3.5497214578400151E-3</v>
      </c>
      <c r="T168" s="98">
        <v>3.9943819942661217E-3</v>
      </c>
      <c r="U168" s="98">
        <v>1.2486376912566792E-3</v>
      </c>
      <c r="V168" s="98">
        <v>3.2292510145236087E-3</v>
      </c>
      <c r="W168" s="98">
        <v>8.1507908827076593E-4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5.2464978396158757E-4</v>
      </c>
      <c r="G169" s="101">
        <v>0</v>
      </c>
      <c r="H169" s="101">
        <v>5.0714409046694834E-4</v>
      </c>
      <c r="I169" s="101">
        <v>1.0166865372379971E-3</v>
      </c>
      <c r="J169" s="101">
        <v>2.00429403443219E-3</v>
      </c>
      <c r="K169" s="101">
        <v>1.5055592877824663E-3</v>
      </c>
      <c r="L169" s="101">
        <v>1.506547043108909E-3</v>
      </c>
      <c r="M169" s="101">
        <v>1.0568133992503337E-3</v>
      </c>
      <c r="N169" s="101">
        <v>4.7807331333209467E-4</v>
      </c>
      <c r="O169" s="101">
        <v>1.0209141486698012E-3</v>
      </c>
      <c r="P169" s="101">
        <v>4.4830135005260102E-4</v>
      </c>
      <c r="Q169" s="101">
        <v>7.7965773349809051E-4</v>
      </c>
      <c r="R169" s="101">
        <v>4.5428291542659238E-3</v>
      </c>
      <c r="S169" s="101">
        <v>3.5497214578400151E-3</v>
      </c>
      <c r="T169" s="101">
        <v>3.9943819942661217E-3</v>
      </c>
      <c r="U169" s="101">
        <v>1.2486376912566792E-3</v>
      </c>
      <c r="V169" s="101">
        <v>3.2292510145236087E-3</v>
      </c>
      <c r="W169" s="101">
        <v>8.1507908827076593E-4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6.5194772929407325E-3</v>
      </c>
      <c r="D175" s="122">
        <v>6.9845510999175494E-3</v>
      </c>
      <c r="E175" s="122">
        <v>1.2360607473197645E-2</v>
      </c>
      <c r="F175" s="122">
        <v>1.4302328369275617E-2</v>
      </c>
      <c r="G175" s="122">
        <v>1.5502849984227783E-2</v>
      </c>
      <c r="H175" s="122">
        <v>1.6487112527154995E-2</v>
      </c>
      <c r="I175" s="122">
        <v>7.7147418870752871E-3</v>
      </c>
      <c r="J175" s="122">
        <v>6.9191795383010462E-3</v>
      </c>
      <c r="K175" s="122">
        <v>6.8880782740768434E-3</v>
      </c>
      <c r="L175" s="122">
        <v>8.0406861738614964E-3</v>
      </c>
      <c r="M175" s="122">
        <v>9.2693137551320675E-3</v>
      </c>
      <c r="N175" s="122">
        <v>8.9131861499171551E-3</v>
      </c>
      <c r="O175" s="122">
        <v>5.284574635595265E-3</v>
      </c>
      <c r="P175" s="122">
        <v>3.7921769945762408E-3</v>
      </c>
      <c r="Q175" s="122">
        <v>5.6232112283584055E-3</v>
      </c>
      <c r="R175" s="122">
        <v>1.2913197762834476E-2</v>
      </c>
      <c r="S175" s="122">
        <v>1.9650372318543746E-2</v>
      </c>
      <c r="T175" s="122">
        <v>1.8443213436061506E-2</v>
      </c>
      <c r="U175" s="122">
        <v>1.5058458882158423E-2</v>
      </c>
      <c r="V175" s="122">
        <v>1.7441000591326292E-2</v>
      </c>
      <c r="W175" s="122">
        <v>1.0948735347877232E-2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6.5194772929407325E-3</v>
      </c>
      <c r="D176" s="98">
        <v>6.9845510999175494E-3</v>
      </c>
      <c r="E176" s="98">
        <v>1.2360607473197645E-2</v>
      </c>
      <c r="F176" s="98">
        <v>1.4302328369275617E-2</v>
      </c>
      <c r="G176" s="98">
        <v>1.5502849984227783E-2</v>
      </c>
      <c r="H176" s="98">
        <v>1.6487112527154995E-2</v>
      </c>
      <c r="I176" s="98">
        <v>7.7147418870752871E-3</v>
      </c>
      <c r="J176" s="98">
        <v>6.9191795383010462E-3</v>
      </c>
      <c r="K176" s="98">
        <v>6.8880782740768434E-3</v>
      </c>
      <c r="L176" s="98">
        <v>8.0406861738614964E-3</v>
      </c>
      <c r="M176" s="98">
        <v>9.2693137551320675E-3</v>
      </c>
      <c r="N176" s="98">
        <v>8.9131861499171551E-3</v>
      </c>
      <c r="O176" s="98">
        <v>5.284574635595265E-3</v>
      </c>
      <c r="P176" s="98">
        <v>3.7921769945762408E-3</v>
      </c>
      <c r="Q176" s="98">
        <v>5.6232112283584055E-3</v>
      </c>
      <c r="R176" s="98">
        <v>1.2913197762834476E-2</v>
      </c>
      <c r="S176" s="98">
        <v>1.9650372318543746E-2</v>
      </c>
      <c r="T176" s="98">
        <v>1.8443213436061506E-2</v>
      </c>
      <c r="U176" s="98">
        <v>1.5058458882158423E-2</v>
      </c>
      <c r="V176" s="98">
        <v>1.7441000591326292E-2</v>
      </c>
      <c r="W176" s="98">
        <v>1.0948735347877232E-2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18775.054512376999</v>
      </c>
      <c r="D3" s="117">
        <f t="shared" si="0"/>
        <v>18911.258529941821</v>
      </c>
      <c r="E3" s="117">
        <f t="shared" si="0"/>
        <v>18740.805222192819</v>
      </c>
      <c r="F3" s="117">
        <f t="shared" si="0"/>
        <v>18842.734200056668</v>
      </c>
      <c r="G3" s="117">
        <f t="shared" si="0"/>
        <v>19554.756332177694</v>
      </c>
      <c r="H3" s="117">
        <f t="shared" si="0"/>
        <v>18898.416698046807</v>
      </c>
      <c r="I3" s="117">
        <f t="shared" si="0"/>
        <v>17597.034086298234</v>
      </c>
      <c r="J3" s="117">
        <f t="shared" si="0"/>
        <v>18129.108596097034</v>
      </c>
      <c r="K3" s="117">
        <f t="shared" si="0"/>
        <v>18066.162435274047</v>
      </c>
      <c r="L3" s="117">
        <f t="shared" si="0"/>
        <v>16765.558032376339</v>
      </c>
      <c r="M3" s="117">
        <f t="shared" si="0"/>
        <v>14916.675458499525</v>
      </c>
      <c r="N3" s="117">
        <f t="shared" si="0"/>
        <v>14107.33421918028</v>
      </c>
      <c r="O3" s="117">
        <f t="shared" si="0"/>
        <v>13774.091996129837</v>
      </c>
      <c r="P3" s="117">
        <f t="shared" si="0"/>
        <v>11958.198620039801</v>
      </c>
      <c r="Q3" s="117">
        <f t="shared" si="0"/>
        <v>11964.135626546484</v>
      </c>
      <c r="R3" s="117">
        <f t="shared" ref="R3:V3" si="1">R4+R7+R9+R19</f>
        <v>11930.053204956532</v>
      </c>
      <c r="S3" s="117">
        <f t="shared" si="1"/>
        <v>0</v>
      </c>
      <c r="T3" s="117">
        <f t="shared" si="1"/>
        <v>10577.259747542546</v>
      </c>
      <c r="U3" s="117">
        <f t="shared" si="1"/>
        <v>9499.4981015208541</v>
      </c>
      <c r="V3" s="117">
        <f t="shared" si="1"/>
        <v>9599.4645171023567</v>
      </c>
      <c r="W3" s="117">
        <f t="shared" ref="W3" si="2">W4+W7+W9+W19</f>
        <v>8110.7486933980026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15397.224842561374</v>
      </c>
      <c r="D4" s="122">
        <f t="shared" si="3"/>
        <v>15627.989875448968</v>
      </c>
      <c r="E4" s="122">
        <f t="shared" si="3"/>
        <v>15609.755402547018</v>
      </c>
      <c r="F4" s="122">
        <f t="shared" si="3"/>
        <v>15682.117513334861</v>
      </c>
      <c r="G4" s="122">
        <f t="shared" si="3"/>
        <v>16563.589146965234</v>
      </c>
      <c r="H4" s="122">
        <f t="shared" si="3"/>
        <v>15935.687401090425</v>
      </c>
      <c r="I4" s="122">
        <f t="shared" si="3"/>
        <v>14748.962104146458</v>
      </c>
      <c r="J4" s="122">
        <f t="shared" si="3"/>
        <v>15300.809668070393</v>
      </c>
      <c r="K4" s="122">
        <f t="shared" si="3"/>
        <v>15087.257942718223</v>
      </c>
      <c r="L4" s="122">
        <f t="shared" si="3"/>
        <v>13903.605295137462</v>
      </c>
      <c r="M4" s="122">
        <f t="shared" si="3"/>
        <v>11914.441835675036</v>
      </c>
      <c r="N4" s="122">
        <f t="shared" si="3"/>
        <v>11088.008631608725</v>
      </c>
      <c r="O4" s="122">
        <f t="shared" si="3"/>
        <v>10845.789135139681</v>
      </c>
      <c r="P4" s="122">
        <f t="shared" si="3"/>
        <v>9101.8996887276753</v>
      </c>
      <c r="Q4" s="122">
        <f t="shared" si="3"/>
        <v>9197.5566572413809</v>
      </c>
      <c r="R4" s="122">
        <f t="shared" ref="R4:V4" si="4">SUM(R5:R6)</f>
        <v>9081.1971236887475</v>
      </c>
      <c r="S4" s="122">
        <f t="shared" si="4"/>
        <v>0</v>
      </c>
      <c r="T4" s="122">
        <f t="shared" si="4"/>
        <v>7682.73391303877</v>
      </c>
      <c r="U4" s="122">
        <f t="shared" si="4"/>
        <v>6660.7839474817447</v>
      </c>
      <c r="V4" s="122">
        <f t="shared" si="4"/>
        <v>6635.4992131638737</v>
      </c>
      <c r="W4" s="122">
        <f t="shared" ref="W4" si="5">SUM(W5:W6)</f>
        <v>5291.2450985447103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15304.398569090825</v>
      </c>
      <c r="D5" s="98">
        <v>15534.925302143825</v>
      </c>
      <c r="E5" s="98">
        <v>15518.485796509605</v>
      </c>
      <c r="F5" s="98">
        <v>15591.283087875127</v>
      </c>
      <c r="G5" s="98">
        <v>16468.540984445153</v>
      </c>
      <c r="H5" s="98">
        <v>15845.010130639517</v>
      </c>
      <c r="I5" s="98">
        <v>14665.206272913916</v>
      </c>
      <c r="J5" s="98">
        <v>15213.13421520631</v>
      </c>
      <c r="K5" s="98">
        <v>15000.382109340915</v>
      </c>
      <c r="L5" s="98">
        <v>13823.588888336129</v>
      </c>
      <c r="M5" s="98">
        <v>11846.677697266816</v>
      </c>
      <c r="N5" s="98">
        <v>11024.628164795949</v>
      </c>
      <c r="O5" s="98">
        <v>10784.430984680361</v>
      </c>
      <c r="P5" s="98">
        <v>9050.8548550935557</v>
      </c>
      <c r="Q5" s="98">
        <v>9145.0902998036072</v>
      </c>
      <c r="R5" s="98">
        <v>9028.8277432790674</v>
      </c>
      <c r="S5" s="98">
        <v>0</v>
      </c>
      <c r="T5" s="98">
        <v>7636.156460391062</v>
      </c>
      <c r="U5" s="98">
        <v>6619.5867493386604</v>
      </c>
      <c r="V5" s="98">
        <v>6593.6408126755123</v>
      </c>
      <c r="W5" s="98">
        <v>5257.4424864739603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92.826273470549069</v>
      </c>
      <c r="D6" s="98">
        <v>93.064573305142034</v>
      </c>
      <c r="E6" s="98">
        <v>91.269606037413666</v>
      </c>
      <c r="F6" s="98">
        <v>90.834425459733495</v>
      </c>
      <c r="G6" s="98">
        <v>95.04816252008068</v>
      </c>
      <c r="H6" s="98">
        <v>90.677270450907571</v>
      </c>
      <c r="I6" s="98">
        <v>83.755831232542448</v>
      </c>
      <c r="J6" s="98">
        <v>87.675452864082246</v>
      </c>
      <c r="K6" s="98">
        <v>86.87583337730797</v>
      </c>
      <c r="L6" s="98">
        <v>80.016406801333602</v>
      </c>
      <c r="M6" s="98">
        <v>67.764138408219281</v>
      </c>
      <c r="N6" s="98">
        <v>63.380466812775445</v>
      </c>
      <c r="O6" s="98">
        <v>61.358150459321159</v>
      </c>
      <c r="P6" s="98">
        <v>51.044833634119335</v>
      </c>
      <c r="Q6" s="98">
        <v>52.466357437774469</v>
      </c>
      <c r="R6" s="98">
        <v>52.369380409680943</v>
      </c>
      <c r="S6" s="98">
        <v>0</v>
      </c>
      <c r="T6" s="98">
        <v>46.577452647708306</v>
      </c>
      <c r="U6" s="98">
        <v>41.19719814308413</v>
      </c>
      <c r="V6" s="98">
        <v>41.858400488361752</v>
      </c>
      <c r="W6" s="98">
        <v>33.802612070749731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0.8968319339933627</v>
      </c>
      <c r="E7" s="122">
        <f t="shared" si="6"/>
        <v>0.54574234879115202</v>
      </c>
      <c r="F7" s="122">
        <f t="shared" si="6"/>
        <v>1.1241238742818969</v>
      </c>
      <c r="G7" s="122">
        <f t="shared" si="6"/>
        <v>1.4473162121641641</v>
      </c>
      <c r="H7" s="122">
        <f t="shared" si="6"/>
        <v>1.8477515172733743</v>
      </c>
      <c r="I7" s="122">
        <f t="shared" si="6"/>
        <v>2.0853892793078046</v>
      </c>
      <c r="J7" s="122">
        <f t="shared" si="6"/>
        <v>1.5774491393717656</v>
      </c>
      <c r="K7" s="122">
        <f t="shared" si="6"/>
        <v>1.2467686339167559</v>
      </c>
      <c r="L7" s="122">
        <f t="shared" si="6"/>
        <v>1.3240619272765313</v>
      </c>
      <c r="M7" s="122">
        <f t="shared" si="6"/>
        <v>1.0232426195326891</v>
      </c>
      <c r="N7" s="122">
        <f t="shared" si="6"/>
        <v>1.1006271484908772</v>
      </c>
      <c r="O7" s="122">
        <f t="shared" si="6"/>
        <v>0.64174290452476368</v>
      </c>
      <c r="P7" s="122">
        <f t="shared" si="6"/>
        <v>0.84676836680833911</v>
      </c>
      <c r="Q7" s="122">
        <f t="shared" si="6"/>
        <v>0.24800778211401511</v>
      </c>
      <c r="R7" s="122">
        <f t="shared" si="6"/>
        <v>0.25842522268215662</v>
      </c>
      <c r="S7" s="122">
        <f t="shared" si="6"/>
        <v>0</v>
      </c>
      <c r="T7" s="122">
        <f t="shared" si="6"/>
        <v>0.26834723157577417</v>
      </c>
      <c r="U7" s="122">
        <f t="shared" si="6"/>
        <v>0.19928860866226686</v>
      </c>
      <c r="V7" s="122">
        <f t="shared" si="6"/>
        <v>0.72242214853354525</v>
      </c>
      <c r="W7" s="122">
        <f t="shared" si="6"/>
        <v>0.49105601702712015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0.8968319339933627</v>
      </c>
      <c r="E8" s="98">
        <f>IF(RES_hhdet_in_fec!E8=0,0,RES_hhdet_in_fec!E8*1000*11630/RES_hhdet_in_new!E5)</f>
        <v>0.54574234879115202</v>
      </c>
      <c r="F8" s="98">
        <f>IF(RES_hhdet_in_fec!F8=0,0,RES_hhdet_in_fec!F8*1000*11630/RES_hhdet_in_new!F5)</f>
        <v>1.1241238742818969</v>
      </c>
      <c r="G8" s="98">
        <f>IF(RES_hhdet_in_fec!G8=0,0,RES_hhdet_in_fec!G8*1000*11630/RES_hhdet_in_new!G5)</f>
        <v>1.4473162121641641</v>
      </c>
      <c r="H8" s="98">
        <f>IF(RES_hhdet_in_fec!H8=0,0,RES_hhdet_in_fec!H8*1000*11630/RES_hhdet_in_new!H5)</f>
        <v>1.8477515172733743</v>
      </c>
      <c r="I8" s="98">
        <f>IF(RES_hhdet_in_fec!I8=0,0,RES_hhdet_in_fec!I8*1000*11630/RES_hhdet_in_new!I5)</f>
        <v>2.0853892793078046</v>
      </c>
      <c r="J8" s="98">
        <f>IF(RES_hhdet_in_fec!J8=0,0,RES_hhdet_in_fec!J8*1000*11630/RES_hhdet_in_new!J5)</f>
        <v>1.5774491393717656</v>
      </c>
      <c r="K8" s="98">
        <f>IF(RES_hhdet_in_fec!K8=0,0,RES_hhdet_in_fec!K8*1000*11630/RES_hhdet_in_new!K5)</f>
        <v>1.2467686339167559</v>
      </c>
      <c r="L8" s="98">
        <f>IF(RES_hhdet_in_fec!L8=0,0,RES_hhdet_in_fec!L8*1000*11630/RES_hhdet_in_new!L5)</f>
        <v>1.3240619272765313</v>
      </c>
      <c r="M8" s="98">
        <f>IF(RES_hhdet_in_fec!M8=0,0,RES_hhdet_in_fec!M8*1000*11630/RES_hhdet_in_new!M5)</f>
        <v>1.0232426195326891</v>
      </c>
      <c r="N8" s="98">
        <f>IF(RES_hhdet_in_fec!N8=0,0,RES_hhdet_in_fec!N8*1000*11630/RES_hhdet_in_new!N5)</f>
        <v>1.1006271484908772</v>
      </c>
      <c r="O8" s="98">
        <f>IF(RES_hhdet_in_fec!O8=0,0,RES_hhdet_in_fec!O8*1000*11630/RES_hhdet_in_new!O5)</f>
        <v>0.64174290452476368</v>
      </c>
      <c r="P8" s="98">
        <f>IF(RES_hhdet_in_fec!P8=0,0,RES_hhdet_in_fec!P8*1000*11630/RES_hhdet_in_new!P5)</f>
        <v>0.84676836680833911</v>
      </c>
      <c r="Q8" s="98">
        <f>IF(RES_hhdet_in_fec!Q8=0,0,RES_hhdet_in_fec!Q8*1000*11630/RES_hhdet_in_new!Q5)</f>
        <v>0.24800778211401511</v>
      </c>
      <c r="R8" s="98">
        <f>IF(RES_hhdet_in_fec!R8=0,0,RES_hhdet_in_fec!R8*1000*11630/RES_hhdet_in_new!R5)</f>
        <v>0.25842522268215662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0.26834723157577417</v>
      </c>
      <c r="U8" s="98">
        <f>IF(RES_hhdet_in_fec!U8=0,0,RES_hhdet_in_fec!U8*1000*11630/RES_hhdet_in_new!U5)</f>
        <v>0.19928860866226686</v>
      </c>
      <c r="V8" s="98">
        <f>IF(RES_hhdet_in_fec!V8=0,0,RES_hhdet_in_fec!V8*1000*11630/RES_hhdet_in_new!V5)</f>
        <v>0.72242214853354525</v>
      </c>
      <c r="W8" s="98">
        <f>IF(RES_hhdet_in_fec!W8=0,0,RES_hhdet_in_fec!W8*1000*11630/RES_hhdet_in_new!W5)</f>
        <v>0.49105601702712015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2915.3815155281095</v>
      </c>
      <c r="D9" s="122">
        <v>2823.9723242832893</v>
      </c>
      <c r="E9" s="122">
        <v>2674.1558269494076</v>
      </c>
      <c r="F9" s="122">
        <v>2706.8771933426201</v>
      </c>
      <c r="G9" s="122">
        <v>2550.6290124247812</v>
      </c>
      <c r="H9" s="122">
        <v>2533.0991620128507</v>
      </c>
      <c r="I9" s="122">
        <v>2414.965533980916</v>
      </c>
      <c r="J9" s="122">
        <v>2411.8683821819864</v>
      </c>
      <c r="K9" s="122">
        <v>2566.0385389268467</v>
      </c>
      <c r="L9" s="122">
        <v>2457.8881132129263</v>
      </c>
      <c r="M9" s="122">
        <v>2593.143704409767</v>
      </c>
      <c r="N9" s="122">
        <v>2607.6420971194443</v>
      </c>
      <c r="O9" s="122">
        <v>2536.7601900005079</v>
      </c>
      <c r="P9" s="122">
        <v>2456.7959185015229</v>
      </c>
      <c r="Q9" s="122">
        <v>2365.3701936704892</v>
      </c>
      <c r="R9" s="122">
        <v>2448.7819507667878</v>
      </c>
      <c r="S9" s="122">
        <v>0</v>
      </c>
      <c r="T9" s="122">
        <v>2507.7427579597106</v>
      </c>
      <c r="U9" s="122">
        <v>2461.6375066738747</v>
      </c>
      <c r="V9" s="122">
        <v>2571.9059268095612</v>
      </c>
      <c r="W9" s="122">
        <v>2430.3526065372807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2728.278490262519</v>
      </c>
      <c r="D10" s="98">
        <v>2820.996573282524</v>
      </c>
      <c r="E10" s="98">
        <v>2547.5378833991194</v>
      </c>
      <c r="F10" s="98">
        <v>2536.364506993154</v>
      </c>
      <c r="G10" s="98">
        <v>2467.5461708476778</v>
      </c>
      <c r="H10" s="98">
        <v>2340.7001922311429</v>
      </c>
      <c r="I10" s="98">
        <v>2334.6252793354552</v>
      </c>
      <c r="J10" s="98">
        <v>2369.1811397968791</v>
      </c>
      <c r="K10" s="98">
        <v>2718.4964575100439</v>
      </c>
      <c r="L10" s="98">
        <v>2407.1460994553945</v>
      </c>
      <c r="M10" s="98">
        <v>2453.6930492841607</v>
      </c>
      <c r="N10" s="98">
        <v>2483.9870124754912</v>
      </c>
      <c r="O10" s="98">
        <v>2464.903151354381</v>
      </c>
      <c r="P10" s="98">
        <v>2415.7881517947844</v>
      </c>
      <c r="Q10" s="98">
        <v>2385.7868875626468</v>
      </c>
      <c r="R10" s="98">
        <v>2456.5278588068659</v>
      </c>
      <c r="S10" s="98">
        <v>0</v>
      </c>
      <c r="T10" s="98">
        <v>2370.0610585389727</v>
      </c>
      <c r="U10" s="98">
        <v>2248.7644822919874</v>
      </c>
      <c r="V10" s="98">
        <v>2376.7985125721166</v>
      </c>
      <c r="W10" s="98">
        <v>2201.3442321428229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3228.5609718792648</v>
      </c>
      <c r="D11" s="98">
        <v>3135.1452548135799</v>
      </c>
      <c r="E11" s="98">
        <v>3030.4589244356139</v>
      </c>
      <c r="F11" s="98">
        <v>2964.4947476305088</v>
      </c>
      <c r="G11" s="98">
        <v>2896.1208180049157</v>
      </c>
      <c r="H11" s="98">
        <v>2849.3266897754629</v>
      </c>
      <c r="I11" s="98">
        <v>2863.6017831761123</v>
      </c>
      <c r="J11" s="98">
        <v>2843.4975646631865</v>
      </c>
      <c r="K11" s="98">
        <v>2850.8940950859815</v>
      </c>
      <c r="L11" s="98">
        <v>2845.9550681821247</v>
      </c>
      <c r="M11" s="98">
        <v>2982.5037567430081</v>
      </c>
      <c r="N11" s="98">
        <v>2706.6989597756296</v>
      </c>
      <c r="O11" s="98">
        <v>2892.5187389615448</v>
      </c>
      <c r="P11" s="98">
        <v>2543.1073216774012</v>
      </c>
      <c r="Q11" s="98">
        <v>2218.6554412636137</v>
      </c>
      <c r="R11" s="98">
        <v>2594.5740164319459</v>
      </c>
      <c r="S11" s="98">
        <v>0</v>
      </c>
      <c r="T11" s="98">
        <v>2549.2230189974844</v>
      </c>
      <c r="U11" s="98">
        <v>2398.4940752147922</v>
      </c>
      <c r="V11" s="98">
        <v>2628.7589523437705</v>
      </c>
      <c r="W11" s="98">
        <v>2317.1138872789356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2702.0573540992486</v>
      </c>
      <c r="G12" s="98">
        <v>2639.2908546941603</v>
      </c>
      <c r="H12" s="98">
        <v>2605.5389141188512</v>
      </c>
      <c r="I12" s="98">
        <v>2618.839744178792</v>
      </c>
      <c r="J12" s="98">
        <v>2596.9448612799893</v>
      </c>
      <c r="K12" s="98">
        <v>2605.6497582566944</v>
      </c>
      <c r="L12" s="98">
        <v>2606.3175701885671</v>
      </c>
      <c r="M12" s="98">
        <v>2742.2606158839594</v>
      </c>
      <c r="N12" s="98">
        <v>2497.7912146785638</v>
      </c>
      <c r="O12" s="98">
        <v>2687.3166203225824</v>
      </c>
      <c r="P12" s="98">
        <v>2382.1562239821528</v>
      </c>
      <c r="Q12" s="98">
        <v>2092.8442373947391</v>
      </c>
      <c r="R12" s="98">
        <v>2459.3902650180567</v>
      </c>
      <c r="S12" s="98">
        <v>0</v>
      </c>
      <c r="T12" s="98">
        <v>2437.8279123077918</v>
      </c>
      <c r="U12" s="98">
        <v>2301.1171923388733</v>
      </c>
      <c r="V12" s="98">
        <v>2532.4125946122108</v>
      </c>
      <c r="W12" s="98">
        <v>2235.1570553921229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2309.6046133191912</v>
      </c>
      <c r="G13" s="101">
        <v>2251.0346499375105</v>
      </c>
      <c r="H13" s="101">
        <v>2232.541338558497</v>
      </c>
      <c r="I13" s="101">
        <v>2237.820340812636</v>
      </c>
      <c r="J13" s="101">
        <v>2205.8175233669981</v>
      </c>
      <c r="K13" s="101">
        <v>2209.2494097882059</v>
      </c>
      <c r="L13" s="101">
        <v>2210.6988365159782</v>
      </c>
      <c r="M13" s="101">
        <v>2326.143245400453</v>
      </c>
      <c r="N13" s="101">
        <v>2104.5664436172506</v>
      </c>
      <c r="O13" s="101">
        <v>2247.1257014214675</v>
      </c>
      <c r="P13" s="101">
        <v>1973.5047986115553</v>
      </c>
      <c r="Q13" s="101">
        <v>1716.0981984022064</v>
      </c>
      <c r="R13" s="101">
        <v>1999.8367469034706</v>
      </c>
      <c r="S13" s="101">
        <v>0</v>
      </c>
      <c r="T13" s="101">
        <v>1953.7780488867959</v>
      </c>
      <c r="U13" s="101">
        <v>1832.2440735702869</v>
      </c>
      <c r="V13" s="101">
        <v>2030.82221123161</v>
      </c>
      <c r="W13" s="101">
        <v>1794.0638498652179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392.45274078005718</v>
      </c>
      <c r="G14" s="104">
        <v>388.25620475664982</v>
      </c>
      <c r="H14" s="104">
        <v>372.99757556035388</v>
      </c>
      <c r="I14" s="104">
        <v>381.01940336615638</v>
      </c>
      <c r="J14" s="104">
        <v>391.12733791299121</v>
      </c>
      <c r="K14" s="104">
        <v>396.40034846848874</v>
      </c>
      <c r="L14" s="104">
        <v>395.61873367258869</v>
      </c>
      <c r="M14" s="104">
        <v>416.11737048350585</v>
      </c>
      <c r="N14" s="104">
        <v>393.22477106131339</v>
      </c>
      <c r="O14" s="104">
        <v>440.19091890111531</v>
      </c>
      <c r="P14" s="104">
        <v>408.65142537059734</v>
      </c>
      <c r="Q14" s="104">
        <v>376.7460389925331</v>
      </c>
      <c r="R14" s="104">
        <v>459.55351811458604</v>
      </c>
      <c r="S14" s="104">
        <v>0</v>
      </c>
      <c r="T14" s="104">
        <v>484.04986342099602</v>
      </c>
      <c r="U14" s="104">
        <v>468.87311876858615</v>
      </c>
      <c r="V14" s="104">
        <v>501.59038338060071</v>
      </c>
      <c r="W14" s="104">
        <v>441.09320552690508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2896.471417313322</v>
      </c>
      <c r="D15" s="101">
        <v>2803.4355251439938</v>
      </c>
      <c r="E15" s="101">
        <v>2656.40690524825</v>
      </c>
      <c r="F15" s="101">
        <v>2706.8103035705894</v>
      </c>
      <c r="G15" s="101">
        <v>2549.1997014346912</v>
      </c>
      <c r="H15" s="101">
        <v>2550.9145449780708</v>
      </c>
      <c r="I15" s="101">
        <v>2534.9057400615279</v>
      </c>
      <c r="J15" s="101">
        <v>0</v>
      </c>
      <c r="K15" s="101">
        <v>2620.5104086917345</v>
      </c>
      <c r="L15" s="101">
        <v>0</v>
      </c>
      <c r="M15" s="101">
        <v>2724.6892877170726</v>
      </c>
      <c r="N15" s="101">
        <v>2718.0116768177227</v>
      </c>
      <c r="O15" s="101">
        <v>2648.9831416272577</v>
      </c>
      <c r="P15" s="101">
        <v>2582.6098888383244</v>
      </c>
      <c r="Q15" s="101">
        <v>2534.3851845153454</v>
      </c>
      <c r="R15" s="101">
        <v>2559.8331054805708</v>
      </c>
      <c r="S15" s="101">
        <v>0</v>
      </c>
      <c r="T15" s="101">
        <v>2638.7884420323171</v>
      </c>
      <c r="U15" s="101">
        <v>2587.669092524573</v>
      </c>
      <c r="V15" s="101">
        <v>2700.4943231880015</v>
      </c>
      <c r="W15" s="101">
        <v>2612.3470628958148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2682.8180359119838</v>
      </c>
      <c r="D16" s="104">
        <v>2593.9445013821787</v>
      </c>
      <c r="E16" s="104">
        <v>2459.2391286632951</v>
      </c>
      <c r="F16" s="104">
        <v>2507.6664951841212</v>
      </c>
      <c r="G16" s="104">
        <v>2361.4935822079751</v>
      </c>
      <c r="H16" s="104">
        <v>2369.0327911418321</v>
      </c>
      <c r="I16" s="104">
        <v>2354.3049599090155</v>
      </c>
      <c r="J16" s="104">
        <v>2447.7866634203851</v>
      </c>
      <c r="K16" s="104">
        <v>2431.4807035737522</v>
      </c>
      <c r="L16" s="104">
        <v>2474.9472580830156</v>
      </c>
      <c r="M16" s="104">
        <v>2536.047192180758</v>
      </c>
      <c r="N16" s="104">
        <v>2531.5586807082268</v>
      </c>
      <c r="O16" s="104">
        <v>2472.958625916428</v>
      </c>
      <c r="P16" s="104">
        <v>2419.2330427707707</v>
      </c>
      <c r="Q16" s="104">
        <v>2381.1997686326854</v>
      </c>
      <c r="R16" s="104">
        <v>2409.432230274303</v>
      </c>
      <c r="S16" s="104">
        <v>0</v>
      </c>
      <c r="T16" s="104">
        <v>2493.4850165072626</v>
      </c>
      <c r="U16" s="104">
        <v>2448.1093187928191</v>
      </c>
      <c r="V16" s="104">
        <v>2564.0210318262602</v>
      </c>
      <c r="W16" s="104">
        <v>2485.6762941852344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2262.9495786346988</v>
      </c>
      <c r="D17" s="98">
        <v>2179.2995139021036</v>
      </c>
      <c r="E17" s="98">
        <v>2066.1021631191334</v>
      </c>
      <c r="F17" s="98">
        <v>2107.7944871595041</v>
      </c>
      <c r="G17" s="98">
        <v>1981.1471680674908</v>
      </c>
      <c r="H17" s="98">
        <v>1998.0351388326042</v>
      </c>
      <c r="I17" s="98">
        <v>1980.7292701339622</v>
      </c>
      <c r="J17" s="98">
        <v>2047.2223861631451</v>
      </c>
      <c r="K17" s="98">
        <v>2031.0274532544229</v>
      </c>
      <c r="L17" s="98">
        <v>2070.1157031963257</v>
      </c>
      <c r="M17" s="98">
        <v>2125.6381820691904</v>
      </c>
      <c r="N17" s="98">
        <v>2113.6874308642273</v>
      </c>
      <c r="O17" s="98">
        <v>2057.7800761583685</v>
      </c>
      <c r="P17" s="98">
        <v>2004.9509688315475</v>
      </c>
      <c r="Q17" s="98">
        <v>1961.9053918410518</v>
      </c>
      <c r="R17" s="98">
        <v>1973.1903779467696</v>
      </c>
      <c r="S17" s="98">
        <v>0</v>
      </c>
      <c r="T17" s="98">
        <v>2022.952145863323</v>
      </c>
      <c r="U17" s="98">
        <v>1976.634440194425</v>
      </c>
      <c r="V17" s="98">
        <v>2084.9541910956191</v>
      </c>
      <c r="W17" s="98">
        <v>2023.1763848375808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419.86845727728536</v>
      </c>
      <c r="D18" s="98">
        <v>414.64498748007424</v>
      </c>
      <c r="E18" s="98">
        <v>393.13696554416128</v>
      </c>
      <c r="F18" s="98">
        <v>399.87200802461734</v>
      </c>
      <c r="G18" s="98">
        <v>380.34641414048383</v>
      </c>
      <c r="H18" s="98">
        <v>370.9976523092277</v>
      </c>
      <c r="I18" s="98">
        <v>373.57568977505326</v>
      </c>
      <c r="J18" s="98">
        <v>400.56427725723944</v>
      </c>
      <c r="K18" s="98">
        <v>400.45325031932924</v>
      </c>
      <c r="L18" s="98">
        <v>404.8315548866895</v>
      </c>
      <c r="M18" s="98">
        <v>410.40901011156762</v>
      </c>
      <c r="N18" s="98">
        <v>417.87124984400003</v>
      </c>
      <c r="O18" s="98">
        <v>415.1785497580596</v>
      </c>
      <c r="P18" s="98">
        <v>414.28207393922298</v>
      </c>
      <c r="Q18" s="98">
        <v>419.29437679163306</v>
      </c>
      <c r="R18" s="98">
        <v>436.24185232753348</v>
      </c>
      <c r="S18" s="98">
        <v>0</v>
      </c>
      <c r="T18" s="98">
        <v>470.53287064393987</v>
      </c>
      <c r="U18" s="98">
        <v>471.47487859839447</v>
      </c>
      <c r="V18" s="98">
        <v>479.06684073064093</v>
      </c>
      <c r="W18" s="98">
        <v>462.49990934765356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462.44815428751531</v>
      </c>
      <c r="D19" s="122">
        <v>458.39949827557217</v>
      </c>
      <c r="E19" s="122">
        <v>456.34825034760138</v>
      </c>
      <c r="F19" s="122">
        <v>452.61536950490284</v>
      </c>
      <c r="G19" s="122">
        <v>439.09085657551174</v>
      </c>
      <c r="H19" s="122">
        <v>427.78238342625832</v>
      </c>
      <c r="I19" s="122">
        <v>431.02105889154927</v>
      </c>
      <c r="J19" s="122">
        <v>414.85309670528301</v>
      </c>
      <c r="K19" s="122">
        <v>411.61918499506339</v>
      </c>
      <c r="L19" s="122">
        <v>402.74056209867553</v>
      </c>
      <c r="M19" s="122">
        <v>408.06667579518989</v>
      </c>
      <c r="N19" s="122">
        <v>410.58286330361983</v>
      </c>
      <c r="O19" s="122">
        <v>390.9009280851219</v>
      </c>
      <c r="P19" s="122">
        <v>398.65624444379523</v>
      </c>
      <c r="Q19" s="122">
        <v>400.96076785249818</v>
      </c>
      <c r="R19" s="122">
        <v>399.81570527831337</v>
      </c>
      <c r="S19" s="122">
        <v>0</v>
      </c>
      <c r="T19" s="122">
        <v>386.51472931249066</v>
      </c>
      <c r="U19" s="122">
        <v>376.87735875657341</v>
      </c>
      <c r="V19" s="122">
        <v>391.33695498038884</v>
      </c>
      <c r="W19" s="122">
        <v>388.65993229898373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585.71296442503285</v>
      </c>
      <c r="D21" s="98">
        <v>580.13727336376223</v>
      </c>
      <c r="E21" s="98">
        <v>578.86874530266607</v>
      </c>
      <c r="F21" s="98">
        <v>562.15601531942605</v>
      </c>
      <c r="G21" s="98">
        <v>564.01975322406383</v>
      </c>
      <c r="H21" s="98">
        <v>545.70898082352551</v>
      </c>
      <c r="I21" s="98">
        <v>547.76950501531451</v>
      </c>
      <c r="J21" s="98">
        <v>534.37715578022494</v>
      </c>
      <c r="K21" s="98">
        <v>513.94210860685382</v>
      </c>
      <c r="L21" s="98">
        <v>520.53788039147685</v>
      </c>
      <c r="M21" s="98">
        <v>523.1438450212471</v>
      </c>
      <c r="N21" s="98">
        <v>523.16641133516202</v>
      </c>
      <c r="O21" s="98">
        <v>528.71970853495964</v>
      </c>
      <c r="P21" s="98">
        <v>505.87451303529747</v>
      </c>
      <c r="Q21" s="98">
        <v>476.04629982580934</v>
      </c>
      <c r="R21" s="98">
        <v>557.31633239568862</v>
      </c>
      <c r="S21" s="98">
        <v>0</v>
      </c>
      <c r="T21" s="98">
        <v>567.76510183086191</v>
      </c>
      <c r="U21" s="98">
        <v>538.94389406980861</v>
      </c>
      <c r="V21" s="98">
        <v>595.18205217257264</v>
      </c>
      <c r="W21" s="98">
        <v>518.26174094888484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460.7721678758042</v>
      </c>
      <c r="D22" s="33">
        <v>456.69212184921099</v>
      </c>
      <c r="E22" s="33">
        <v>454.56223730160923</v>
      </c>
      <c r="F22" s="33">
        <v>450.89772916284261</v>
      </c>
      <c r="G22" s="33">
        <v>437.24135922210093</v>
      </c>
      <c r="H22" s="33">
        <v>425.95368095195039</v>
      </c>
      <c r="I22" s="33">
        <v>429.4982530725436</v>
      </c>
      <c r="J22" s="33">
        <v>413.36844554400369</v>
      </c>
      <c r="K22" s="33">
        <v>410.37202547496332</v>
      </c>
      <c r="L22" s="33">
        <v>400.79782703433136</v>
      </c>
      <c r="M22" s="33">
        <v>405.92270551121453</v>
      </c>
      <c r="N22" s="33">
        <v>408.60608406054882</v>
      </c>
      <c r="O22" s="33">
        <v>388.59913420152827</v>
      </c>
      <c r="P22" s="33">
        <v>396.94317060351744</v>
      </c>
      <c r="Q22" s="33">
        <v>399.58934261097653</v>
      </c>
      <c r="R22" s="33">
        <v>395.84510123333752</v>
      </c>
      <c r="S22" s="33">
        <v>0</v>
      </c>
      <c r="T22" s="33">
        <v>383.42397996382164</v>
      </c>
      <c r="U22" s="33">
        <v>374.22850611136045</v>
      </c>
      <c r="V22" s="33">
        <v>388.387476237611</v>
      </c>
      <c r="W22" s="33">
        <v>386.60645481958318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22112.512662199439</v>
      </c>
      <c r="D24" s="117">
        <f t="shared" si="7"/>
        <v>21378.133428685502</v>
      </c>
      <c r="E24" s="117">
        <f t="shared" si="7"/>
        <v>21124.906112263205</v>
      </c>
      <c r="F24" s="117">
        <f t="shared" si="7"/>
        <v>21238.530248363084</v>
      </c>
      <c r="G24" s="117">
        <f t="shared" si="7"/>
        <v>22823.750773463376</v>
      </c>
      <c r="H24" s="117">
        <f t="shared" si="7"/>
        <v>21925.51424193869</v>
      </c>
      <c r="I24" s="117">
        <f t="shared" si="7"/>
        <v>21509.767764075961</v>
      </c>
      <c r="J24" s="117">
        <f t="shared" si="7"/>
        <v>19586.565140824277</v>
      </c>
      <c r="K24" s="117">
        <f t="shared" si="7"/>
        <v>14697.97196215911</v>
      </c>
      <c r="L24" s="117">
        <f t="shared" si="7"/>
        <v>18525.868662193734</v>
      </c>
      <c r="M24" s="117">
        <f t="shared" si="7"/>
        <v>16286.284335627766</v>
      </c>
      <c r="N24" s="117">
        <f t="shared" si="7"/>
        <v>14554.007071238495</v>
      </c>
      <c r="O24" s="117">
        <f t="shared" si="7"/>
        <v>15115.474858301044</v>
      </c>
      <c r="P24" s="117">
        <f t="shared" si="7"/>
        <v>12087.897708059761</v>
      </c>
      <c r="Q24" s="117">
        <f t="shared" si="7"/>
        <v>11119.181107966149</v>
      </c>
      <c r="R24" s="117">
        <f t="shared" ref="R24:V24" si="8">R25+R28+R30+R39</f>
        <v>12411.012627288044</v>
      </c>
      <c r="S24" s="117">
        <f t="shared" si="8"/>
        <v>11175.463661310081</v>
      </c>
      <c r="T24" s="117">
        <f t="shared" si="8"/>
        <v>11536.618452348364</v>
      </c>
      <c r="U24" s="117">
        <f t="shared" si="8"/>
        <v>10355.175365706997</v>
      </c>
      <c r="V24" s="117">
        <f t="shared" si="8"/>
        <v>10747.37505361878</v>
      </c>
      <c r="W24" s="117">
        <f t="shared" ref="W24" si="9">W25+W28+W30+W39</f>
        <v>8686.2925231435238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18730.43055547051</v>
      </c>
      <c r="D25" s="122">
        <f t="shared" si="10"/>
        <v>18094.103500692316</v>
      </c>
      <c r="E25" s="122">
        <f t="shared" si="10"/>
        <v>17988.358019639538</v>
      </c>
      <c r="F25" s="122">
        <f t="shared" si="10"/>
        <v>18067.049061655165</v>
      </c>
      <c r="G25" s="122">
        <f t="shared" si="10"/>
        <v>19824.530445861546</v>
      </c>
      <c r="H25" s="122">
        <f t="shared" si="10"/>
        <v>18938.353387137548</v>
      </c>
      <c r="I25" s="122">
        <f t="shared" si="10"/>
        <v>18594.449413705621</v>
      </c>
      <c r="J25" s="122">
        <f t="shared" si="10"/>
        <v>16698.377919555674</v>
      </c>
      <c r="K25" s="122">
        <f t="shared" si="10"/>
        <v>11809.337592192593</v>
      </c>
      <c r="L25" s="122">
        <f t="shared" si="10"/>
        <v>15616.177429048834</v>
      </c>
      <c r="M25" s="122">
        <f t="shared" si="10"/>
        <v>13220.783599742763</v>
      </c>
      <c r="N25" s="122">
        <f t="shared" si="10"/>
        <v>11485.23900188251</v>
      </c>
      <c r="O25" s="122">
        <f t="shared" si="10"/>
        <v>12159.45450889024</v>
      </c>
      <c r="P25" s="122">
        <f t="shared" si="10"/>
        <v>9229.0244175369589</v>
      </c>
      <c r="Q25" s="122">
        <f t="shared" si="10"/>
        <v>8354.3699103618765</v>
      </c>
      <c r="R25" s="122">
        <f t="shared" ref="R25:V25" si="11">SUM(R26:R27)</f>
        <v>9563.2456459297173</v>
      </c>
      <c r="S25" s="122">
        <f t="shared" si="11"/>
        <v>8299.8564965343885</v>
      </c>
      <c r="T25" s="122">
        <f t="shared" si="11"/>
        <v>8614.4883294610463</v>
      </c>
      <c r="U25" s="122">
        <f t="shared" si="11"/>
        <v>7470.9362131283297</v>
      </c>
      <c r="V25" s="122">
        <f t="shared" si="11"/>
        <v>7732.3034757604973</v>
      </c>
      <c r="W25" s="122">
        <f t="shared" ref="W25" si="12">SUM(W26:W27)</f>
        <v>5791.4809599092441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18494.364296491494</v>
      </c>
      <c r="D26" s="98">
        <v>17867.994767949596</v>
      </c>
      <c r="E26" s="98">
        <v>17766.819752337815</v>
      </c>
      <c r="F26" s="98">
        <v>17845.904321182174</v>
      </c>
      <c r="G26" s="98">
        <v>19583.362840248028</v>
      </c>
      <c r="H26" s="98">
        <v>18709.197101517788</v>
      </c>
      <c r="I26" s="98">
        <v>18369.22672790664</v>
      </c>
      <c r="J26" s="98">
        <v>16493.618556877864</v>
      </c>
      <c r="K26" s="98">
        <v>11663.241448995241</v>
      </c>
      <c r="L26" s="98">
        <v>15422.180092323038</v>
      </c>
      <c r="M26" s="98">
        <v>13056.332395410767</v>
      </c>
      <c r="N26" s="98">
        <v>11338.27005628281</v>
      </c>
      <c r="O26" s="98">
        <v>12000.118281342984</v>
      </c>
      <c r="P26" s="98">
        <v>9104.5179691981521</v>
      </c>
      <c r="Q26" s="98">
        <v>8237.0061100311723</v>
      </c>
      <c r="R26" s="98">
        <v>9428.227747572937</v>
      </c>
      <c r="S26" s="98">
        <v>8182.4386777367972</v>
      </c>
      <c r="T26" s="98">
        <v>8491.3667282714705</v>
      </c>
      <c r="U26" s="98">
        <v>7364.1117465031721</v>
      </c>
      <c r="V26" s="98">
        <v>7621.1808545624972</v>
      </c>
      <c r="W26" s="98">
        <v>5708.0834421648287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236.06625897901461</v>
      </c>
      <c r="D27" s="98">
        <v>226.10873274271941</v>
      </c>
      <c r="E27" s="98">
        <v>221.53826730172224</v>
      </c>
      <c r="F27" s="98">
        <v>221.14474047299331</v>
      </c>
      <c r="G27" s="98">
        <v>241.16760561351973</v>
      </c>
      <c r="H27" s="98">
        <v>229.15628561975896</v>
      </c>
      <c r="I27" s="98">
        <v>225.22268579898017</v>
      </c>
      <c r="J27" s="98">
        <v>204.75936267781245</v>
      </c>
      <c r="K27" s="98">
        <v>146.09614319735195</v>
      </c>
      <c r="L27" s="98">
        <v>193.99733672579561</v>
      </c>
      <c r="M27" s="98">
        <v>164.45120433199642</v>
      </c>
      <c r="N27" s="98">
        <v>146.96894559970028</v>
      </c>
      <c r="O27" s="98">
        <v>159.33622754725459</v>
      </c>
      <c r="P27" s="98">
        <v>124.50644833880779</v>
      </c>
      <c r="Q27" s="98">
        <v>117.36380033070444</v>
      </c>
      <c r="R27" s="98">
        <v>135.01789835678071</v>
      </c>
      <c r="S27" s="98">
        <v>117.41781879759058</v>
      </c>
      <c r="T27" s="98">
        <v>123.12160118957648</v>
      </c>
      <c r="U27" s="98">
        <v>106.82446662515758</v>
      </c>
      <c r="V27" s="98">
        <v>111.12262119800059</v>
      </c>
      <c r="W27" s="98">
        <v>83.397517744414969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0.60912100244155276</v>
      </c>
      <c r="E28" s="122">
        <f t="shared" si="13"/>
        <v>0.65271510154423495</v>
      </c>
      <c r="F28" s="122">
        <f t="shared" si="13"/>
        <v>1.173970862157883</v>
      </c>
      <c r="G28" s="122">
        <f t="shared" si="13"/>
        <v>1.4290553453779047</v>
      </c>
      <c r="H28" s="122">
        <f t="shared" si="13"/>
        <v>1.8534119582519399</v>
      </c>
      <c r="I28" s="122">
        <f t="shared" si="13"/>
        <v>2.1309297837655206</v>
      </c>
      <c r="J28" s="122">
        <f t="shared" si="13"/>
        <v>1.5203395091484162</v>
      </c>
      <c r="K28" s="122">
        <f t="shared" si="13"/>
        <v>1.2130921284431906</v>
      </c>
      <c r="L28" s="122">
        <f t="shared" si="13"/>
        <v>1.3414839258080618</v>
      </c>
      <c r="M28" s="122">
        <f t="shared" si="13"/>
        <v>1.0489673668536408</v>
      </c>
      <c r="N28" s="122">
        <f t="shared" si="13"/>
        <v>1.0562693407670052</v>
      </c>
      <c r="O28" s="122">
        <f t="shared" si="13"/>
        <v>0.67619977646876916</v>
      </c>
      <c r="P28" s="122">
        <f t="shared" si="13"/>
        <v>0.86454081652621784</v>
      </c>
      <c r="Q28" s="122">
        <f t="shared" si="13"/>
        <v>0.25652010858731622</v>
      </c>
      <c r="R28" s="122">
        <f t="shared" si="13"/>
        <v>0.3440030241922869</v>
      </c>
      <c r="S28" s="122">
        <f t="shared" si="13"/>
        <v>0.32143242251705229</v>
      </c>
      <c r="T28" s="122">
        <f t="shared" si="13"/>
        <v>0.27287570782192067</v>
      </c>
      <c r="U28" s="122">
        <f t="shared" si="13"/>
        <v>0.20910206287669664</v>
      </c>
      <c r="V28" s="122">
        <f t="shared" si="13"/>
        <v>0.72372121635507236</v>
      </c>
      <c r="W28" s="122">
        <f t="shared" si="13"/>
        <v>0.42453125815802017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0.60912100244155276</v>
      </c>
      <c r="E29" s="98">
        <f>IF(RES_hhdet_in_fec!E29=0,0,RES_hhdet_in_fec!E29*1000*11630/RES_hhdet_in_new!E26)</f>
        <v>0.65271510154423495</v>
      </c>
      <c r="F29" s="98">
        <f>IF(RES_hhdet_in_fec!F29=0,0,RES_hhdet_in_fec!F29*1000*11630/RES_hhdet_in_new!F26)</f>
        <v>1.173970862157883</v>
      </c>
      <c r="G29" s="98">
        <f>IF(RES_hhdet_in_fec!G29=0,0,RES_hhdet_in_fec!G29*1000*11630/RES_hhdet_in_new!G26)</f>
        <v>1.4290553453779047</v>
      </c>
      <c r="H29" s="98">
        <f>IF(RES_hhdet_in_fec!H29=0,0,RES_hhdet_in_fec!H29*1000*11630/RES_hhdet_in_new!H26)</f>
        <v>1.8534119582519399</v>
      </c>
      <c r="I29" s="98">
        <f>IF(RES_hhdet_in_fec!I29=0,0,RES_hhdet_in_fec!I29*1000*11630/RES_hhdet_in_new!I26)</f>
        <v>2.1309297837655206</v>
      </c>
      <c r="J29" s="98">
        <f>IF(RES_hhdet_in_fec!J29=0,0,RES_hhdet_in_fec!J29*1000*11630/RES_hhdet_in_new!J26)</f>
        <v>1.5203395091484162</v>
      </c>
      <c r="K29" s="98">
        <f>IF(RES_hhdet_in_fec!K29=0,0,RES_hhdet_in_fec!K29*1000*11630/RES_hhdet_in_new!K26)</f>
        <v>1.2130921284431906</v>
      </c>
      <c r="L29" s="98">
        <f>IF(RES_hhdet_in_fec!L29=0,0,RES_hhdet_in_fec!L29*1000*11630/RES_hhdet_in_new!L26)</f>
        <v>1.3414839258080618</v>
      </c>
      <c r="M29" s="98">
        <f>IF(RES_hhdet_in_fec!M29=0,0,RES_hhdet_in_fec!M29*1000*11630/RES_hhdet_in_new!M26)</f>
        <v>1.0489673668536408</v>
      </c>
      <c r="N29" s="98">
        <f>IF(RES_hhdet_in_fec!N29=0,0,RES_hhdet_in_fec!N29*1000*11630/RES_hhdet_in_new!N26)</f>
        <v>1.0562693407670052</v>
      </c>
      <c r="O29" s="98">
        <f>IF(RES_hhdet_in_fec!O29=0,0,RES_hhdet_in_fec!O29*1000*11630/RES_hhdet_in_new!O26)</f>
        <v>0.67619977646876916</v>
      </c>
      <c r="P29" s="98">
        <f>IF(RES_hhdet_in_fec!P29=0,0,RES_hhdet_in_fec!P29*1000*11630/RES_hhdet_in_new!P26)</f>
        <v>0.86454081652621784</v>
      </c>
      <c r="Q29" s="98">
        <f>IF(RES_hhdet_in_fec!Q29=0,0,RES_hhdet_in_fec!Q29*1000*11630/RES_hhdet_in_new!Q26)</f>
        <v>0.25652010858731622</v>
      </c>
      <c r="R29" s="98">
        <f>IF(RES_hhdet_in_fec!R29=0,0,RES_hhdet_in_fec!R29*1000*11630/RES_hhdet_in_new!R26)</f>
        <v>0.3440030241922869</v>
      </c>
      <c r="S29" s="98">
        <f>IF(RES_hhdet_in_fec!S29=0,0,RES_hhdet_in_fec!S29*1000*11630/RES_hhdet_in_new!S26)</f>
        <v>0.32143242251705229</v>
      </c>
      <c r="T29" s="98">
        <f>IF(RES_hhdet_in_fec!T29=0,0,RES_hhdet_in_fec!T29*1000*11630/RES_hhdet_in_new!T26)</f>
        <v>0.27287570782192067</v>
      </c>
      <c r="U29" s="98">
        <f>IF(RES_hhdet_in_fec!U29=0,0,RES_hhdet_in_fec!U29*1000*11630/RES_hhdet_in_new!U26)</f>
        <v>0.20910206287669664</v>
      </c>
      <c r="V29" s="98">
        <f>IF(RES_hhdet_in_fec!V29=0,0,RES_hhdet_in_fec!V29*1000*11630/RES_hhdet_in_new!V26)</f>
        <v>0.72372121635507236</v>
      </c>
      <c r="W29" s="98">
        <f>IF(RES_hhdet_in_fec!W29=0,0,RES_hhdet_in_fec!W29*1000*11630/RES_hhdet_in_new!W26)</f>
        <v>0.42453125815802017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2919.6503836807437</v>
      </c>
      <c r="D30" s="122">
        <v>2825.2323802746905</v>
      </c>
      <c r="E30" s="122">
        <v>2679.6812264929254</v>
      </c>
      <c r="F30" s="122">
        <v>2717.6245943916369</v>
      </c>
      <c r="G30" s="122">
        <v>2558.7371746035806</v>
      </c>
      <c r="H30" s="122">
        <v>2557.5690331298156</v>
      </c>
      <c r="I30" s="122">
        <v>2482.1996051469923</v>
      </c>
      <c r="J30" s="122">
        <v>2471.881472395356</v>
      </c>
      <c r="K30" s="122">
        <v>2475.7953772646638</v>
      </c>
      <c r="L30" s="122">
        <v>2505.6223599999562</v>
      </c>
      <c r="M30" s="122">
        <v>2656.3559339211424</v>
      </c>
      <c r="N30" s="122">
        <v>2657.1560847893434</v>
      </c>
      <c r="O30" s="122">
        <v>2564.4464495808834</v>
      </c>
      <c r="P30" s="122">
        <v>2459.3565607699275</v>
      </c>
      <c r="Q30" s="122">
        <v>2363.5850287497465</v>
      </c>
      <c r="R30" s="122">
        <v>2447.6137715894456</v>
      </c>
      <c r="S30" s="122">
        <v>2483.5152959546244</v>
      </c>
      <c r="T30" s="122">
        <v>2535.3545010884595</v>
      </c>
      <c r="U30" s="122">
        <v>2506.9938957460472</v>
      </c>
      <c r="V30" s="122">
        <v>2623.0658995591921</v>
      </c>
      <c r="W30" s="122">
        <v>2505.65023272079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3228.5609718792657</v>
      </c>
      <c r="D31" s="98">
        <v>3135.1452548135808</v>
      </c>
      <c r="E31" s="98">
        <v>3030.4589244356134</v>
      </c>
      <c r="F31" s="98">
        <v>2964.4947476305097</v>
      </c>
      <c r="G31" s="98">
        <v>2896.1208180049152</v>
      </c>
      <c r="H31" s="98">
        <v>2849.3266897754638</v>
      </c>
      <c r="I31" s="98">
        <v>2863.6017831761123</v>
      </c>
      <c r="J31" s="98">
        <v>2843.497564663186</v>
      </c>
      <c r="K31" s="98">
        <v>2850.894095085981</v>
      </c>
      <c r="L31" s="98">
        <v>2845.9550681821243</v>
      </c>
      <c r="M31" s="98">
        <v>2982.5037567430081</v>
      </c>
      <c r="N31" s="98">
        <v>2706.6989597756296</v>
      </c>
      <c r="O31" s="98">
        <v>2892.5187389615453</v>
      </c>
      <c r="P31" s="98">
        <v>2543.1073216774012</v>
      </c>
      <c r="Q31" s="98">
        <v>2218.6554412636133</v>
      </c>
      <c r="R31" s="98">
        <v>2594.5740164319459</v>
      </c>
      <c r="S31" s="98">
        <v>2537.92515378799</v>
      </c>
      <c r="T31" s="98">
        <v>2549.2230189974848</v>
      </c>
      <c r="U31" s="98">
        <v>2398.4940752147927</v>
      </c>
      <c r="V31" s="98">
        <v>2628.7589523437709</v>
      </c>
      <c r="W31" s="98">
        <v>2317.1138872789356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2605.649758256694</v>
      </c>
      <c r="L32" s="98">
        <v>2606.3175701885657</v>
      </c>
      <c r="M32" s="98">
        <v>2742.2606158839585</v>
      </c>
      <c r="N32" s="98">
        <v>0</v>
      </c>
      <c r="O32" s="98">
        <v>2687.3166203225828</v>
      </c>
      <c r="P32" s="98">
        <v>2382.1562239821528</v>
      </c>
      <c r="Q32" s="98">
        <v>2092.8442373947391</v>
      </c>
      <c r="R32" s="98">
        <v>2459.3902650180562</v>
      </c>
      <c r="S32" s="98">
        <v>2417.4064255793505</v>
      </c>
      <c r="T32" s="98">
        <v>2437.8279123077918</v>
      </c>
      <c r="U32" s="98">
        <v>0</v>
      </c>
      <c r="V32" s="98">
        <v>0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2209.2494097882054</v>
      </c>
      <c r="L33" s="101">
        <v>2210.6988365159773</v>
      </c>
      <c r="M33" s="101">
        <v>2326.1432454004525</v>
      </c>
      <c r="N33" s="101">
        <v>0</v>
      </c>
      <c r="O33" s="101">
        <v>2247.1257014214675</v>
      </c>
      <c r="P33" s="101">
        <v>1973.5047986115555</v>
      </c>
      <c r="Q33" s="101">
        <v>1716.0981984022064</v>
      </c>
      <c r="R33" s="101">
        <v>1999.8367469034704</v>
      </c>
      <c r="S33" s="101">
        <v>1953.3156463726089</v>
      </c>
      <c r="T33" s="101">
        <v>1953.7780488867959</v>
      </c>
      <c r="U33" s="101">
        <v>0</v>
      </c>
      <c r="V33" s="101">
        <v>0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396.40034846848874</v>
      </c>
      <c r="L34" s="104">
        <v>395.61873367258841</v>
      </c>
      <c r="M34" s="104">
        <v>416.11737048350591</v>
      </c>
      <c r="N34" s="104">
        <v>0</v>
      </c>
      <c r="O34" s="104">
        <v>440.1909189011152</v>
      </c>
      <c r="P34" s="104">
        <v>408.65142537059745</v>
      </c>
      <c r="Q34" s="104">
        <v>376.7460389925331</v>
      </c>
      <c r="R34" s="104">
        <v>459.55351811458615</v>
      </c>
      <c r="S34" s="104">
        <v>464.09077920674167</v>
      </c>
      <c r="T34" s="104">
        <v>484.04986342099602</v>
      </c>
      <c r="U34" s="104">
        <v>0</v>
      </c>
      <c r="V34" s="104">
        <v>0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2896.4714173133229</v>
      </c>
      <c r="D35" s="101">
        <v>2803.4355251439929</v>
      </c>
      <c r="E35" s="101">
        <v>2656.40690524825</v>
      </c>
      <c r="F35" s="101">
        <v>2706.810303570589</v>
      </c>
      <c r="G35" s="101">
        <v>2549.1997014346921</v>
      </c>
      <c r="H35" s="101">
        <v>2550.9145449780708</v>
      </c>
      <c r="I35" s="101">
        <v>2534.9057400615288</v>
      </c>
      <c r="J35" s="101">
        <v>0</v>
      </c>
      <c r="K35" s="101">
        <v>2620.510408691734</v>
      </c>
      <c r="L35" s="101">
        <v>0</v>
      </c>
      <c r="M35" s="101">
        <v>2724.6892877170726</v>
      </c>
      <c r="N35" s="101">
        <v>2718.0116768177227</v>
      </c>
      <c r="O35" s="101">
        <v>2648.9831416272577</v>
      </c>
      <c r="P35" s="101">
        <v>2582.6098888383244</v>
      </c>
      <c r="Q35" s="101">
        <v>2534.3851845153454</v>
      </c>
      <c r="R35" s="101">
        <v>2559.8331054805712</v>
      </c>
      <c r="S35" s="101">
        <v>2591.9167240920474</v>
      </c>
      <c r="T35" s="101">
        <v>2638.7884420323171</v>
      </c>
      <c r="U35" s="101">
        <v>2587.6690925245725</v>
      </c>
      <c r="V35" s="101">
        <v>2700.4943231880011</v>
      </c>
      <c r="W35" s="101">
        <v>2612.3470628958157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2682.8180359119838</v>
      </c>
      <c r="D36" s="104">
        <v>2593.9445013821778</v>
      </c>
      <c r="E36" s="104">
        <v>2459.2391286632947</v>
      </c>
      <c r="F36" s="104">
        <v>2507.6664951841212</v>
      </c>
      <c r="G36" s="104">
        <v>2361.4935822079747</v>
      </c>
      <c r="H36" s="104">
        <v>2369.0327911418317</v>
      </c>
      <c r="I36" s="104">
        <v>2354.3049599090159</v>
      </c>
      <c r="J36" s="104">
        <v>2447.7866634203847</v>
      </c>
      <c r="K36" s="104">
        <v>2431.4807035737522</v>
      </c>
      <c r="L36" s="104">
        <v>2474.9472580830147</v>
      </c>
      <c r="M36" s="104">
        <v>2536.047192180758</v>
      </c>
      <c r="N36" s="104">
        <v>2531.5586807082263</v>
      </c>
      <c r="O36" s="104">
        <v>2472.958625916428</v>
      </c>
      <c r="P36" s="104">
        <v>2419.2330427707707</v>
      </c>
      <c r="Q36" s="104">
        <v>2381.1997686326849</v>
      </c>
      <c r="R36" s="104">
        <v>2409.4322302743035</v>
      </c>
      <c r="S36" s="104">
        <v>2445.3026872647497</v>
      </c>
      <c r="T36" s="104">
        <v>2493.4850165072635</v>
      </c>
      <c r="U36" s="104">
        <v>2448.1093187928195</v>
      </c>
      <c r="V36" s="104">
        <v>2564.0210318262607</v>
      </c>
      <c r="W36" s="104">
        <v>2485.6762941852344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2262.9495786346988</v>
      </c>
      <c r="D37" s="98">
        <v>2179.2995139021036</v>
      </c>
      <c r="E37" s="98">
        <v>2066.1021631191334</v>
      </c>
      <c r="F37" s="98">
        <v>2107.7944871595037</v>
      </c>
      <c r="G37" s="98">
        <v>1981.1471680674908</v>
      </c>
      <c r="H37" s="98">
        <v>1998.0351388326042</v>
      </c>
      <c r="I37" s="98">
        <v>1980.7292701339632</v>
      </c>
      <c r="J37" s="98">
        <v>2047.2223861631453</v>
      </c>
      <c r="K37" s="98">
        <v>2031.0274532544236</v>
      </c>
      <c r="L37" s="98">
        <v>2070.1157031963253</v>
      </c>
      <c r="M37" s="98">
        <v>2125.6381820691909</v>
      </c>
      <c r="N37" s="98">
        <v>2113.6874308642268</v>
      </c>
      <c r="O37" s="98">
        <v>2057.780076158368</v>
      </c>
      <c r="P37" s="98">
        <v>2004.950968831547</v>
      </c>
      <c r="Q37" s="98">
        <v>1961.9053918410521</v>
      </c>
      <c r="R37" s="98">
        <v>1973.19037794677</v>
      </c>
      <c r="S37" s="98">
        <v>1995.1694010181939</v>
      </c>
      <c r="T37" s="98">
        <v>2022.9521458633235</v>
      </c>
      <c r="U37" s="98">
        <v>1976.6344401944252</v>
      </c>
      <c r="V37" s="98">
        <v>2084.9541910956195</v>
      </c>
      <c r="W37" s="98">
        <v>2023.1763848375808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419.86845727728553</v>
      </c>
      <c r="D38" s="98">
        <v>414.64498748007418</v>
      </c>
      <c r="E38" s="98">
        <v>393.13696554416134</v>
      </c>
      <c r="F38" s="98">
        <v>399.87200802461757</v>
      </c>
      <c r="G38" s="98">
        <v>380.34641414048389</v>
      </c>
      <c r="H38" s="98">
        <v>370.99765230922742</v>
      </c>
      <c r="I38" s="98">
        <v>373.57568977505304</v>
      </c>
      <c r="J38" s="98">
        <v>400.56427725723944</v>
      </c>
      <c r="K38" s="98">
        <v>400.4532503193293</v>
      </c>
      <c r="L38" s="98">
        <v>404.83155488668956</v>
      </c>
      <c r="M38" s="98">
        <v>410.4090101115674</v>
      </c>
      <c r="N38" s="98">
        <v>417.87124984399998</v>
      </c>
      <c r="O38" s="98">
        <v>415.17854975805977</v>
      </c>
      <c r="P38" s="98">
        <v>414.2820739392231</v>
      </c>
      <c r="Q38" s="98">
        <v>419.29437679163317</v>
      </c>
      <c r="R38" s="98">
        <v>436.24185232753348</v>
      </c>
      <c r="S38" s="98">
        <v>450.1332862465556</v>
      </c>
      <c r="T38" s="98">
        <v>470.53287064393987</v>
      </c>
      <c r="U38" s="98">
        <v>471.4748785983943</v>
      </c>
      <c r="V38" s="98">
        <v>479.06684073064076</v>
      </c>
      <c r="W38" s="98">
        <v>462.49990934765373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462.43172304818484</v>
      </c>
      <c r="D39" s="122">
        <v>458.18842671605404</v>
      </c>
      <c r="E39" s="122">
        <v>456.21415102919804</v>
      </c>
      <c r="F39" s="122">
        <v>452.68262145412473</v>
      </c>
      <c r="G39" s="122">
        <v>439.05409765287072</v>
      </c>
      <c r="H39" s="122">
        <v>427.73840971307675</v>
      </c>
      <c r="I39" s="122">
        <v>430.98781543958108</v>
      </c>
      <c r="J39" s="122">
        <v>414.78540936409996</v>
      </c>
      <c r="K39" s="122">
        <v>411.62590057341242</v>
      </c>
      <c r="L39" s="122">
        <v>402.72738921913771</v>
      </c>
      <c r="M39" s="122">
        <v>408.09583459700576</v>
      </c>
      <c r="N39" s="122">
        <v>410.55571522587587</v>
      </c>
      <c r="O39" s="122">
        <v>390.89770005345463</v>
      </c>
      <c r="P39" s="122">
        <v>398.65218893634886</v>
      </c>
      <c r="Q39" s="122">
        <v>400.96964874593823</v>
      </c>
      <c r="R39" s="122">
        <v>399.80920674468837</v>
      </c>
      <c r="S39" s="122">
        <v>391.77043639855077</v>
      </c>
      <c r="T39" s="122">
        <v>386.5027460910373</v>
      </c>
      <c r="U39" s="122">
        <v>377.03615476974312</v>
      </c>
      <c r="V39" s="122">
        <v>391.28195708273495</v>
      </c>
      <c r="W39" s="122">
        <v>388.73679925533236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585.71296442503274</v>
      </c>
      <c r="D40" s="98">
        <v>580.13727336376223</v>
      </c>
      <c r="E40" s="98">
        <v>578.86874530266618</v>
      </c>
      <c r="F40" s="98">
        <v>562.15601531942627</v>
      </c>
      <c r="G40" s="98">
        <v>564.01975322406383</v>
      </c>
      <c r="H40" s="98">
        <v>545.70898082352574</v>
      </c>
      <c r="I40" s="98">
        <v>547.76950501531451</v>
      </c>
      <c r="J40" s="98">
        <v>534.37715578022494</v>
      </c>
      <c r="K40" s="98">
        <v>513.94210860685394</v>
      </c>
      <c r="L40" s="98">
        <v>520.53788039147685</v>
      </c>
      <c r="M40" s="98">
        <v>523.14384502124722</v>
      </c>
      <c r="N40" s="98">
        <v>523.16641133516191</v>
      </c>
      <c r="O40" s="98">
        <v>528.71970853495975</v>
      </c>
      <c r="P40" s="98">
        <v>505.87451303529753</v>
      </c>
      <c r="Q40" s="98">
        <v>476.04629982580929</v>
      </c>
      <c r="R40" s="98">
        <v>557.31633239568873</v>
      </c>
      <c r="S40" s="98">
        <v>544.0537387147325</v>
      </c>
      <c r="T40" s="98">
        <v>567.76510183086191</v>
      </c>
      <c r="U40" s="98">
        <v>538.94389406980872</v>
      </c>
      <c r="V40" s="98">
        <v>595.18205217257264</v>
      </c>
      <c r="W40" s="98">
        <v>518.26174094888495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460.7721678758042</v>
      </c>
      <c r="D41" s="33">
        <v>456.69212184921105</v>
      </c>
      <c r="E41" s="33">
        <v>454.56223730160923</v>
      </c>
      <c r="F41" s="33">
        <v>450.89772916284255</v>
      </c>
      <c r="G41" s="33">
        <v>437.24135922210087</v>
      </c>
      <c r="H41" s="33">
        <v>425.95368095195039</v>
      </c>
      <c r="I41" s="33">
        <v>429.4982530725436</v>
      </c>
      <c r="J41" s="33">
        <v>413.36844554400363</v>
      </c>
      <c r="K41" s="33">
        <v>410.37202547496338</v>
      </c>
      <c r="L41" s="33">
        <v>400.79782703433142</v>
      </c>
      <c r="M41" s="33">
        <v>405.92270551121459</v>
      </c>
      <c r="N41" s="33">
        <v>408.60608406054894</v>
      </c>
      <c r="O41" s="33">
        <v>388.59913420152822</v>
      </c>
      <c r="P41" s="33">
        <v>396.9431706035175</v>
      </c>
      <c r="Q41" s="33">
        <v>399.58934261097653</v>
      </c>
      <c r="R41" s="33">
        <v>395.84510123333763</v>
      </c>
      <c r="S41" s="33">
        <v>388.49893094338682</v>
      </c>
      <c r="T41" s="33">
        <v>383.42397996382152</v>
      </c>
      <c r="U41" s="33">
        <v>374.22850611136045</v>
      </c>
      <c r="V41" s="33">
        <v>388.38747623761111</v>
      </c>
      <c r="W41" s="33">
        <v>386.60645481958318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23685.113470683456</v>
      </c>
      <c r="D43" s="117">
        <f t="shared" si="14"/>
        <v>22927.419528052524</v>
      </c>
      <c r="E43" s="117">
        <f t="shared" si="14"/>
        <v>23293.542246447163</v>
      </c>
      <c r="F43" s="117">
        <f t="shared" si="14"/>
        <v>23212.556327536331</v>
      </c>
      <c r="G43" s="117">
        <f t="shared" si="14"/>
        <v>23805.612817433692</v>
      </c>
      <c r="H43" s="117">
        <f t="shared" si="14"/>
        <v>22627.662835221847</v>
      </c>
      <c r="I43" s="117">
        <f t="shared" si="14"/>
        <v>21516.99717757104</v>
      </c>
      <c r="J43" s="117">
        <f t="shared" si="14"/>
        <v>22488.179655124055</v>
      </c>
      <c r="K43" s="117">
        <f t="shared" si="14"/>
        <v>20649.286159534196</v>
      </c>
      <c r="L43" s="117">
        <f t="shared" si="14"/>
        <v>20931.527263505403</v>
      </c>
      <c r="M43" s="117">
        <f t="shared" si="14"/>
        <v>18445.122634993626</v>
      </c>
      <c r="N43" s="117">
        <f t="shared" si="14"/>
        <v>16165.85610252404</v>
      </c>
      <c r="O43" s="117">
        <f t="shared" si="14"/>
        <v>14624.01341683088</v>
      </c>
      <c r="P43" s="117">
        <f t="shared" si="14"/>
        <v>12147.596133083362</v>
      </c>
      <c r="Q43" s="117">
        <f t="shared" si="14"/>
        <v>12463.568601797473</v>
      </c>
      <c r="R43" s="117">
        <f t="shared" ref="R43:V43" si="15">R44+R47+R49+R58</f>
        <v>12501.817528365689</v>
      </c>
      <c r="S43" s="117">
        <f t="shared" si="15"/>
        <v>11599.471045701177</v>
      </c>
      <c r="T43" s="117">
        <f t="shared" si="15"/>
        <v>11558.046370577273</v>
      </c>
      <c r="U43" s="117">
        <f t="shared" si="15"/>
        <v>10760.937993223715</v>
      </c>
      <c r="V43" s="117">
        <f t="shared" si="15"/>
        <v>11299.581409422379</v>
      </c>
      <c r="W43" s="117">
        <f t="shared" ref="W43" si="16">W44+W47+W49+W58</f>
        <v>9213.1377369516667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19752.178897633843</v>
      </c>
      <c r="D44" s="122">
        <f t="shared" si="17"/>
        <v>19048.062988154325</v>
      </c>
      <c r="E44" s="122">
        <f t="shared" si="17"/>
        <v>19624.983102907656</v>
      </c>
      <c r="F44" s="122">
        <f t="shared" si="17"/>
        <v>19584.967591498258</v>
      </c>
      <c r="G44" s="122">
        <f t="shared" si="17"/>
        <v>20291.30463250458</v>
      </c>
      <c r="H44" s="122">
        <f t="shared" si="17"/>
        <v>19313.992832053827</v>
      </c>
      <c r="I44" s="122">
        <f t="shared" si="17"/>
        <v>18101.345137182412</v>
      </c>
      <c r="J44" s="122">
        <f t="shared" si="17"/>
        <v>18996.066300209852</v>
      </c>
      <c r="K44" s="122">
        <f t="shared" si="17"/>
        <v>17137.917997571003</v>
      </c>
      <c r="L44" s="122">
        <f t="shared" si="17"/>
        <v>17461.757180918237</v>
      </c>
      <c r="M44" s="122">
        <f t="shared" si="17"/>
        <v>14773.368922316888</v>
      </c>
      <c r="N44" s="122">
        <f t="shared" si="17"/>
        <v>12540.425082028007</v>
      </c>
      <c r="O44" s="122">
        <f t="shared" si="17"/>
        <v>11309.968501204499</v>
      </c>
      <c r="P44" s="122">
        <f t="shared" si="17"/>
        <v>9093.4528485770406</v>
      </c>
      <c r="Q44" s="122">
        <f t="shared" si="17"/>
        <v>9435.0834737569876</v>
      </c>
      <c r="R44" s="122">
        <f t="shared" ref="R44:V44" si="18">SUM(R45:R46)</f>
        <v>9432.0011135907371</v>
      </c>
      <c r="S44" s="122">
        <f t="shared" si="18"/>
        <v>8527.5356270806369</v>
      </c>
      <c r="T44" s="122">
        <f t="shared" si="18"/>
        <v>8551.3763647696233</v>
      </c>
      <c r="U44" s="122">
        <f t="shared" si="18"/>
        <v>7813.7927687846095</v>
      </c>
      <c r="V44" s="122">
        <f t="shared" si="18"/>
        <v>8139.7881974577194</v>
      </c>
      <c r="W44" s="122">
        <f t="shared" ref="W44" si="19">SUM(W45:W46)</f>
        <v>6317.3028491039368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19515.471821175579</v>
      </c>
      <c r="D45" s="98">
        <v>18821.649286518987</v>
      </c>
      <c r="E45" s="98">
        <v>19394.995534501057</v>
      </c>
      <c r="F45" s="98">
        <v>19356.768035184814</v>
      </c>
      <c r="G45" s="98">
        <v>20056.234354895492</v>
      </c>
      <c r="H45" s="98">
        <v>19091.35166989448</v>
      </c>
      <c r="I45" s="98">
        <v>17892.386006366192</v>
      </c>
      <c r="J45" s="98">
        <v>18773.967472424632</v>
      </c>
      <c r="K45" s="98">
        <v>16935.667205887701</v>
      </c>
      <c r="L45" s="98">
        <v>17254.720450323741</v>
      </c>
      <c r="M45" s="98">
        <v>14597.832270503977</v>
      </c>
      <c r="N45" s="98">
        <v>12386.945812678347</v>
      </c>
      <c r="O45" s="98">
        <v>11167.99431928921</v>
      </c>
      <c r="P45" s="98">
        <v>8975.7337495396314</v>
      </c>
      <c r="Q45" s="98">
        <v>9307.7297633530125</v>
      </c>
      <c r="R45" s="98">
        <v>9303.9734373284246</v>
      </c>
      <c r="S45" s="98">
        <v>8411.4957724732412</v>
      </c>
      <c r="T45" s="98">
        <v>8433.7726279368708</v>
      </c>
      <c r="U45" s="98">
        <v>7706.2570569998925</v>
      </c>
      <c r="V45" s="98">
        <v>8027.1788746213606</v>
      </c>
      <c r="W45" s="98">
        <v>6229.7307131852349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236.70707645826315</v>
      </c>
      <c r="D46" s="98">
        <v>226.41370163533765</v>
      </c>
      <c r="E46" s="98">
        <v>229.98756840659908</v>
      </c>
      <c r="F46" s="98">
        <v>228.19955631344376</v>
      </c>
      <c r="G46" s="98">
        <v>235.07027760908639</v>
      </c>
      <c r="H46" s="98">
        <v>222.64116215934777</v>
      </c>
      <c r="I46" s="98">
        <v>208.95913081622078</v>
      </c>
      <c r="J46" s="98">
        <v>222.09882778521907</v>
      </c>
      <c r="K46" s="98">
        <v>202.25079168330373</v>
      </c>
      <c r="L46" s="98">
        <v>207.03673059449659</v>
      </c>
      <c r="M46" s="98">
        <v>175.53665181291072</v>
      </c>
      <c r="N46" s="98">
        <v>153.47926934965963</v>
      </c>
      <c r="O46" s="98">
        <v>141.97418191528902</v>
      </c>
      <c r="P46" s="98">
        <v>117.7190990374085</v>
      </c>
      <c r="Q46" s="98">
        <v>127.35371040397585</v>
      </c>
      <c r="R46" s="98">
        <v>128.02767626231207</v>
      </c>
      <c r="S46" s="98">
        <v>116.03985460739497</v>
      </c>
      <c r="T46" s="98">
        <v>117.60373683275228</v>
      </c>
      <c r="U46" s="98">
        <v>107.53571178471741</v>
      </c>
      <c r="V46" s="98">
        <v>112.60932283635881</v>
      </c>
      <c r="W46" s="98">
        <v>87.572135918702287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0.90531643378237259</v>
      </c>
      <c r="E47" s="122">
        <f t="shared" si="20"/>
        <v>0.55081332864214338</v>
      </c>
      <c r="F47" s="122">
        <f t="shared" si="20"/>
        <v>1.1186449907111506</v>
      </c>
      <c r="G47" s="122">
        <f t="shared" si="20"/>
        <v>1.4467944968520581</v>
      </c>
      <c r="H47" s="122">
        <f t="shared" si="20"/>
        <v>1.8502722479258202</v>
      </c>
      <c r="I47" s="122">
        <f t="shared" si="20"/>
        <v>2.0862063916846343</v>
      </c>
      <c r="J47" s="122">
        <f t="shared" si="20"/>
        <v>1.5749547686112775</v>
      </c>
      <c r="K47" s="122">
        <f t="shared" si="20"/>
        <v>1.2457880019866097</v>
      </c>
      <c r="L47" s="122">
        <f t="shared" si="20"/>
        <v>1.3191448074233296</v>
      </c>
      <c r="M47" s="122">
        <f t="shared" si="20"/>
        <v>1.0185474565360175</v>
      </c>
      <c r="N47" s="122">
        <f t="shared" si="20"/>
        <v>1.0968447302782156</v>
      </c>
      <c r="O47" s="122">
        <f t="shared" si="20"/>
        <v>0.63853259660092443</v>
      </c>
      <c r="P47" s="122">
        <f t="shared" si="20"/>
        <v>0.84919527851858456</v>
      </c>
      <c r="Q47" s="122">
        <f t="shared" si="20"/>
        <v>0.25582159265251514</v>
      </c>
      <c r="R47" s="122">
        <f t="shared" si="20"/>
        <v>0.33240853403075116</v>
      </c>
      <c r="S47" s="122">
        <f t="shared" si="20"/>
        <v>0.30066753148478059</v>
      </c>
      <c r="T47" s="122">
        <f t="shared" si="20"/>
        <v>0.29562663383766308</v>
      </c>
      <c r="U47" s="122">
        <f t="shared" si="20"/>
        <v>0.19650696906595039</v>
      </c>
      <c r="V47" s="122">
        <f t="shared" si="20"/>
        <v>0.727106976588202</v>
      </c>
      <c r="W47" s="122">
        <f t="shared" si="20"/>
        <v>0.48907000571905535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0</v>
      </c>
      <c r="D48" s="98">
        <f>IF(RES_hhdet_in_fec!D48=0,0,RES_hhdet_in_fec!D48*1000*11630/RES_hhdet_in_new!D45)</f>
        <v>0.90531643378237259</v>
      </c>
      <c r="E48" s="98">
        <f>IF(RES_hhdet_in_fec!E48=0,0,RES_hhdet_in_fec!E48*1000*11630/RES_hhdet_in_new!E45)</f>
        <v>0.55081332864214338</v>
      </c>
      <c r="F48" s="98">
        <f>IF(RES_hhdet_in_fec!F48=0,0,RES_hhdet_in_fec!F48*1000*11630/RES_hhdet_in_new!F45)</f>
        <v>1.1186449907111506</v>
      </c>
      <c r="G48" s="98">
        <f>IF(RES_hhdet_in_fec!G48=0,0,RES_hhdet_in_fec!G48*1000*11630/RES_hhdet_in_new!G45)</f>
        <v>1.4467944968520581</v>
      </c>
      <c r="H48" s="98">
        <f>IF(RES_hhdet_in_fec!H48=0,0,RES_hhdet_in_fec!H48*1000*11630/RES_hhdet_in_new!H45)</f>
        <v>1.8502722479258202</v>
      </c>
      <c r="I48" s="98">
        <f>IF(RES_hhdet_in_fec!I48=0,0,RES_hhdet_in_fec!I48*1000*11630/RES_hhdet_in_new!I45)</f>
        <v>2.0862063916846343</v>
      </c>
      <c r="J48" s="98">
        <f>IF(RES_hhdet_in_fec!J48=0,0,RES_hhdet_in_fec!J48*1000*11630/RES_hhdet_in_new!J45)</f>
        <v>1.5749547686112775</v>
      </c>
      <c r="K48" s="98">
        <f>IF(RES_hhdet_in_fec!K48=0,0,RES_hhdet_in_fec!K48*1000*11630/RES_hhdet_in_new!K45)</f>
        <v>1.2457880019866097</v>
      </c>
      <c r="L48" s="98">
        <f>IF(RES_hhdet_in_fec!L48=0,0,RES_hhdet_in_fec!L48*1000*11630/RES_hhdet_in_new!L45)</f>
        <v>1.3191448074233296</v>
      </c>
      <c r="M48" s="98">
        <f>IF(RES_hhdet_in_fec!M48=0,0,RES_hhdet_in_fec!M48*1000*11630/RES_hhdet_in_new!M45)</f>
        <v>1.0185474565360175</v>
      </c>
      <c r="N48" s="98">
        <f>IF(RES_hhdet_in_fec!N48=0,0,RES_hhdet_in_fec!N48*1000*11630/RES_hhdet_in_new!N45)</f>
        <v>1.0968447302782156</v>
      </c>
      <c r="O48" s="98">
        <f>IF(RES_hhdet_in_fec!O48=0,0,RES_hhdet_in_fec!O48*1000*11630/RES_hhdet_in_new!O45)</f>
        <v>0.63853259660092443</v>
      </c>
      <c r="P48" s="98">
        <f>IF(RES_hhdet_in_fec!P48=0,0,RES_hhdet_in_fec!P48*1000*11630/RES_hhdet_in_new!P45)</f>
        <v>0.84919527851858456</v>
      </c>
      <c r="Q48" s="98">
        <f>IF(RES_hhdet_in_fec!Q48=0,0,RES_hhdet_in_fec!Q48*1000*11630/RES_hhdet_in_new!Q45)</f>
        <v>0.25582159265251514</v>
      </c>
      <c r="R48" s="98">
        <f>IF(RES_hhdet_in_fec!R48=0,0,RES_hhdet_in_fec!R48*1000*11630/RES_hhdet_in_new!R45)</f>
        <v>0.33240853403075116</v>
      </c>
      <c r="S48" s="98">
        <f>IF(RES_hhdet_in_fec!S48=0,0,RES_hhdet_in_fec!S48*1000*11630/RES_hhdet_in_new!S45)</f>
        <v>0.30066753148478059</v>
      </c>
      <c r="T48" s="98">
        <f>IF(RES_hhdet_in_fec!T48=0,0,RES_hhdet_in_fec!T48*1000*11630/RES_hhdet_in_new!T45)</f>
        <v>0.29562663383766308</v>
      </c>
      <c r="U48" s="98">
        <f>IF(RES_hhdet_in_fec!U48=0,0,RES_hhdet_in_fec!U48*1000*11630/RES_hhdet_in_new!U45)</f>
        <v>0.19650696906595039</v>
      </c>
      <c r="V48" s="98">
        <f>IF(RES_hhdet_in_fec!V48=0,0,RES_hhdet_in_fec!V48*1000*11630/RES_hhdet_in_new!V45)</f>
        <v>0.727106976588202</v>
      </c>
      <c r="W48" s="98">
        <f>IF(RES_hhdet_in_fec!W48=0,0,RES_hhdet_in_fec!W48*1000*11630/RES_hhdet_in_new!W45)</f>
        <v>0.48907000571905535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3470.4899205397837</v>
      </c>
      <c r="D49" s="122">
        <v>3420.0565355857552</v>
      </c>
      <c r="E49" s="122">
        <v>3211.6577679463448</v>
      </c>
      <c r="F49" s="122">
        <v>3173.8537732132568</v>
      </c>
      <c r="G49" s="122">
        <v>3073.7694496535478</v>
      </c>
      <c r="H49" s="122">
        <v>2884.0384788832812</v>
      </c>
      <c r="I49" s="122">
        <v>2982.5465585261982</v>
      </c>
      <c r="J49" s="122">
        <v>3075.6844039673315</v>
      </c>
      <c r="K49" s="122">
        <v>3098.5001674426699</v>
      </c>
      <c r="L49" s="122">
        <v>3065.7111019075442</v>
      </c>
      <c r="M49" s="122">
        <v>3262.6783270624896</v>
      </c>
      <c r="N49" s="122">
        <v>3213.753487439215</v>
      </c>
      <c r="O49" s="122">
        <v>2922.5031519568702</v>
      </c>
      <c r="P49" s="122">
        <v>2654.6334995346042</v>
      </c>
      <c r="Q49" s="122">
        <v>2627.2639278758761</v>
      </c>
      <c r="R49" s="122">
        <v>2669.6482320610203</v>
      </c>
      <c r="S49" s="122">
        <v>2679.8176715157342</v>
      </c>
      <c r="T49" s="122">
        <v>2619.9292835087781</v>
      </c>
      <c r="U49" s="122">
        <v>2570.0559624605539</v>
      </c>
      <c r="V49" s="122">
        <v>2767.7321182281016</v>
      </c>
      <c r="W49" s="122">
        <v>2506.690423138959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3601.0566497763034</v>
      </c>
      <c r="D50" s="98">
        <v>3571.8099096804194</v>
      </c>
      <c r="E50" s="98">
        <v>3357.41033206364</v>
      </c>
      <c r="F50" s="98">
        <v>3353.3682110317368</v>
      </c>
      <c r="G50" s="98">
        <v>3218.5189005976081</v>
      </c>
      <c r="H50" s="98">
        <v>3049.1919172093271</v>
      </c>
      <c r="I50" s="98">
        <v>3096.54166913067</v>
      </c>
      <c r="J50" s="98">
        <v>3190.7339991782897</v>
      </c>
      <c r="K50" s="98">
        <v>3235.5018115174389</v>
      </c>
      <c r="L50" s="98">
        <v>3140.2440755658022</v>
      </c>
      <c r="M50" s="98">
        <v>3266.7059441610754</v>
      </c>
      <c r="N50" s="98">
        <v>3215.2783465863995</v>
      </c>
      <c r="O50" s="98">
        <v>2923.3445996710429</v>
      </c>
      <c r="P50" s="98">
        <v>2655.9099232010099</v>
      </c>
      <c r="Q50" s="98">
        <v>2641.8281673874858</v>
      </c>
      <c r="R50" s="98">
        <v>2694.0550531150134</v>
      </c>
      <c r="S50" s="98">
        <v>2696.1748779420291</v>
      </c>
      <c r="T50" s="98">
        <v>2623.0325260929035</v>
      </c>
      <c r="U50" s="98">
        <v>2571.4062543560858</v>
      </c>
      <c r="V50" s="98">
        <v>2769.2342881148206</v>
      </c>
      <c r="W50" s="98">
        <v>2506.560345581961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3233.0293203091674</v>
      </c>
      <c r="D51" s="98">
        <v>3202.1519263122941</v>
      </c>
      <c r="E51" s="98">
        <v>3012.5557995185741</v>
      </c>
      <c r="F51" s="98">
        <v>3012.3681418309443</v>
      </c>
      <c r="G51" s="98">
        <v>2891.5520800819199</v>
      </c>
      <c r="H51" s="98">
        <v>2750.0410702170839</v>
      </c>
      <c r="I51" s="98">
        <v>2793.4239421707139</v>
      </c>
      <c r="J51" s="98">
        <v>2873.888692609487</v>
      </c>
      <c r="K51" s="98">
        <v>2916.7231589373773</v>
      </c>
      <c r="L51" s="98">
        <v>2837.2839883543488</v>
      </c>
      <c r="M51" s="98">
        <v>2964.366153960591</v>
      </c>
      <c r="N51" s="98">
        <v>2928.9652481687363</v>
      </c>
      <c r="O51" s="98">
        <v>2681.0324064515066</v>
      </c>
      <c r="P51" s="98">
        <v>2456.4922383926082</v>
      </c>
      <c r="Q51" s="98">
        <v>2461.7299929084652</v>
      </c>
      <c r="R51" s="98">
        <v>2521.2400712222525</v>
      </c>
      <c r="S51" s="98">
        <v>2535.1191930992186</v>
      </c>
      <c r="T51" s="98">
        <v>2475.2605906842623</v>
      </c>
      <c r="U51" s="98">
        <v>2434.6191710090193</v>
      </c>
      <c r="V51" s="98">
        <v>2634.8811789638057</v>
      </c>
      <c r="W51" s="98">
        <v>2388.0883185720641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2813.4258702251932</v>
      </c>
      <c r="D52" s="101">
        <v>2776.7125404620697</v>
      </c>
      <c r="E52" s="101">
        <v>2611.4753554820327</v>
      </c>
      <c r="F52" s="101">
        <v>2611.5289620250828</v>
      </c>
      <c r="G52" s="101">
        <v>2501.881848551549</v>
      </c>
      <c r="H52" s="101">
        <v>2388.9626419092579</v>
      </c>
      <c r="I52" s="101">
        <v>2420.5073158825435</v>
      </c>
      <c r="J52" s="101">
        <v>2476.5138240456504</v>
      </c>
      <c r="K52" s="101">
        <v>2508.8521636537657</v>
      </c>
      <c r="L52" s="101">
        <v>2440.986408224137</v>
      </c>
      <c r="M52" s="101">
        <v>2549.4791443380736</v>
      </c>
      <c r="N52" s="101">
        <v>2502.3695121059231</v>
      </c>
      <c r="O52" s="101">
        <v>2272.1236760434526</v>
      </c>
      <c r="P52" s="101">
        <v>2061.9577306005021</v>
      </c>
      <c r="Q52" s="101">
        <v>2045.5076515913256</v>
      </c>
      <c r="R52" s="101">
        <v>2076.792533768938</v>
      </c>
      <c r="S52" s="101">
        <v>2074.9097905724316</v>
      </c>
      <c r="T52" s="101">
        <v>2009.3115537140195</v>
      </c>
      <c r="U52" s="101">
        <v>1963.623567841367</v>
      </c>
      <c r="V52" s="101">
        <v>2138.9131690663467</v>
      </c>
      <c r="W52" s="101">
        <v>1940.1533760610637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419.603450083974</v>
      </c>
      <c r="D53" s="104">
        <v>425.43938585022386</v>
      </c>
      <c r="E53" s="104">
        <v>401.08044403654162</v>
      </c>
      <c r="F53" s="104">
        <v>400.83917980586165</v>
      </c>
      <c r="G53" s="104">
        <v>389.67023153037132</v>
      </c>
      <c r="H53" s="104">
        <v>361.07842830782545</v>
      </c>
      <c r="I53" s="104">
        <v>372.91662628817033</v>
      </c>
      <c r="J53" s="104">
        <v>397.3748685638364</v>
      </c>
      <c r="K53" s="104">
        <v>407.87099528361148</v>
      </c>
      <c r="L53" s="104">
        <v>396.297580130212</v>
      </c>
      <c r="M53" s="104">
        <v>414.88700962251727</v>
      </c>
      <c r="N53" s="104">
        <v>426.59573606281236</v>
      </c>
      <c r="O53" s="104">
        <v>408.90873040805445</v>
      </c>
      <c r="P53" s="104">
        <v>394.53450779210596</v>
      </c>
      <c r="Q53" s="104">
        <v>416.22234131713986</v>
      </c>
      <c r="R53" s="104">
        <v>444.4475374533144</v>
      </c>
      <c r="S53" s="104">
        <v>460.20940252678702</v>
      </c>
      <c r="T53" s="104">
        <v>465.94903697024307</v>
      </c>
      <c r="U53" s="104">
        <v>470.99560316765235</v>
      </c>
      <c r="V53" s="104">
        <v>495.96800989745861</v>
      </c>
      <c r="W53" s="104">
        <v>447.93494251100043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2896.471417313322</v>
      </c>
      <c r="D54" s="101">
        <v>2803.4355251439943</v>
      </c>
      <c r="E54" s="101">
        <v>2656.4069052482496</v>
      </c>
      <c r="F54" s="101">
        <v>2706.8103035705885</v>
      </c>
      <c r="G54" s="101">
        <v>2549.1997014346916</v>
      </c>
      <c r="H54" s="101">
        <v>2550.9145449780708</v>
      </c>
      <c r="I54" s="101">
        <v>2534.9057400615275</v>
      </c>
      <c r="J54" s="101">
        <v>0</v>
      </c>
      <c r="K54" s="101">
        <v>2620.5104086917345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2534.3851845153449</v>
      </c>
      <c r="R54" s="101">
        <v>2559.8331054805708</v>
      </c>
      <c r="S54" s="101">
        <v>2591.9167240920474</v>
      </c>
      <c r="T54" s="101">
        <v>2638.7884420323167</v>
      </c>
      <c r="U54" s="101">
        <v>2587.6690925245725</v>
      </c>
      <c r="V54" s="101">
        <v>2700.4943231880015</v>
      </c>
      <c r="W54" s="101">
        <v>2612.3470628958144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2682.8180359119847</v>
      </c>
      <c r="D55" s="104">
        <v>2593.9445013821783</v>
      </c>
      <c r="E55" s="104">
        <v>2459.2391286632947</v>
      </c>
      <c r="F55" s="104">
        <v>2507.6664951841212</v>
      </c>
      <c r="G55" s="104">
        <v>2361.4935822079742</v>
      </c>
      <c r="H55" s="104">
        <v>2369.0327911418326</v>
      </c>
      <c r="I55" s="104">
        <v>2354.3049599090155</v>
      </c>
      <c r="J55" s="104">
        <v>2447.7866634203838</v>
      </c>
      <c r="K55" s="104">
        <v>2431.4807035737526</v>
      </c>
      <c r="L55" s="104">
        <v>2474.9472580830156</v>
      </c>
      <c r="M55" s="104">
        <v>0</v>
      </c>
      <c r="N55" s="104">
        <v>0</v>
      </c>
      <c r="O55" s="104">
        <v>0</v>
      </c>
      <c r="P55" s="104">
        <v>0</v>
      </c>
      <c r="Q55" s="104">
        <v>2381.1997686326854</v>
      </c>
      <c r="R55" s="104">
        <v>2409.432230274303</v>
      </c>
      <c r="S55" s="104">
        <v>2445.3026872647501</v>
      </c>
      <c r="T55" s="104">
        <v>2493.485016507263</v>
      </c>
      <c r="U55" s="104">
        <v>2448.1093187928195</v>
      </c>
      <c r="V55" s="104">
        <v>2564.0210318262602</v>
      </c>
      <c r="W55" s="104">
        <v>2485.6762941852339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2262.9495786346993</v>
      </c>
      <c r="D56" s="98">
        <v>2179.2995139021041</v>
      </c>
      <c r="E56" s="98">
        <v>2066.1021631191338</v>
      </c>
      <c r="F56" s="98">
        <v>2107.7944871595037</v>
      </c>
      <c r="G56" s="98">
        <v>1981.1471680674906</v>
      </c>
      <c r="H56" s="98">
        <v>1998.0351388326048</v>
      </c>
      <c r="I56" s="98">
        <v>1980.7292701339625</v>
      </c>
      <c r="J56" s="98">
        <v>2047.2223861631446</v>
      </c>
      <c r="K56" s="98">
        <v>2031.0274532544233</v>
      </c>
      <c r="L56" s="98">
        <v>2070.1157031963262</v>
      </c>
      <c r="M56" s="98">
        <v>0</v>
      </c>
      <c r="N56" s="98">
        <v>0</v>
      </c>
      <c r="O56" s="98">
        <v>0</v>
      </c>
      <c r="P56" s="98">
        <v>0</v>
      </c>
      <c r="Q56" s="98">
        <v>1961.9053918410525</v>
      </c>
      <c r="R56" s="98">
        <v>1973.1903779467696</v>
      </c>
      <c r="S56" s="98">
        <v>1995.169401018195</v>
      </c>
      <c r="T56" s="98">
        <v>2022.9521458633228</v>
      </c>
      <c r="U56" s="98">
        <v>1976.6344401944252</v>
      </c>
      <c r="V56" s="98">
        <v>2084.9541910956195</v>
      </c>
      <c r="W56" s="98">
        <v>2023.1763848375804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419.86845727728542</v>
      </c>
      <c r="D57" s="98">
        <v>414.64498748007424</v>
      </c>
      <c r="E57" s="98">
        <v>393.13696554416117</v>
      </c>
      <c r="F57" s="98">
        <v>399.87200802461751</v>
      </c>
      <c r="G57" s="98">
        <v>380.34641414048383</v>
      </c>
      <c r="H57" s="98">
        <v>370.99765230922765</v>
      </c>
      <c r="I57" s="98">
        <v>373.57568977505298</v>
      </c>
      <c r="J57" s="98">
        <v>400.5642772572395</v>
      </c>
      <c r="K57" s="98">
        <v>400.45325031932919</v>
      </c>
      <c r="L57" s="98">
        <v>404.8315548866895</v>
      </c>
      <c r="M57" s="98">
        <v>0</v>
      </c>
      <c r="N57" s="98">
        <v>0</v>
      </c>
      <c r="O57" s="98">
        <v>0</v>
      </c>
      <c r="P57" s="98">
        <v>0</v>
      </c>
      <c r="Q57" s="98">
        <v>419.29437679163306</v>
      </c>
      <c r="R57" s="98">
        <v>436.24185232753342</v>
      </c>
      <c r="S57" s="98">
        <v>450.13328624655543</v>
      </c>
      <c r="T57" s="98">
        <v>470.53287064393987</v>
      </c>
      <c r="U57" s="98">
        <v>471.47487859839441</v>
      </c>
      <c r="V57" s="98">
        <v>479.06684073064082</v>
      </c>
      <c r="W57" s="98">
        <v>462.4999093476535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462.44465250982955</v>
      </c>
      <c r="D58" s="122">
        <v>458.39468787866457</v>
      </c>
      <c r="E58" s="122">
        <v>456.35056226452099</v>
      </c>
      <c r="F58" s="122">
        <v>452.61631783410445</v>
      </c>
      <c r="G58" s="122">
        <v>439.09194077871291</v>
      </c>
      <c r="H58" s="122">
        <v>427.78125203681248</v>
      </c>
      <c r="I58" s="122">
        <v>431.019275470747</v>
      </c>
      <c r="J58" s="122">
        <v>414.85399617826113</v>
      </c>
      <c r="K58" s="122">
        <v>411.62220651853744</v>
      </c>
      <c r="L58" s="122">
        <v>402.73983587219351</v>
      </c>
      <c r="M58" s="122">
        <v>408.05683815771158</v>
      </c>
      <c r="N58" s="122">
        <v>410.58068832653913</v>
      </c>
      <c r="O58" s="122">
        <v>390.90323107290828</v>
      </c>
      <c r="P58" s="122">
        <v>398.66058969319778</v>
      </c>
      <c r="Q58" s="122">
        <v>400.96537857195665</v>
      </c>
      <c r="R58" s="122">
        <v>399.83577417990028</v>
      </c>
      <c r="S58" s="122">
        <v>391.81707957332179</v>
      </c>
      <c r="T58" s="122">
        <v>386.44509566503353</v>
      </c>
      <c r="U58" s="122">
        <v>376.89275500948617</v>
      </c>
      <c r="V58" s="122">
        <v>391.33398675997006</v>
      </c>
      <c r="W58" s="122">
        <v>388.65539470305242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585.71296442503285</v>
      </c>
      <c r="D59" s="98">
        <v>580.13727336376235</v>
      </c>
      <c r="E59" s="98">
        <v>578.86874530266607</v>
      </c>
      <c r="F59" s="98">
        <v>562.15601531942616</v>
      </c>
      <c r="G59" s="98">
        <v>564.01975322406395</v>
      </c>
      <c r="H59" s="98">
        <v>545.70898082352551</v>
      </c>
      <c r="I59" s="98">
        <v>547.76950501531439</v>
      </c>
      <c r="J59" s="98">
        <v>534.37715578022483</v>
      </c>
      <c r="K59" s="98">
        <v>513.94210860685371</v>
      </c>
      <c r="L59" s="98">
        <v>520.53788039147685</v>
      </c>
      <c r="M59" s="98">
        <v>523.1438450212471</v>
      </c>
      <c r="N59" s="98">
        <v>523.16641133516202</v>
      </c>
      <c r="O59" s="98">
        <v>528.71970853495975</v>
      </c>
      <c r="P59" s="98">
        <v>505.87451303529747</v>
      </c>
      <c r="Q59" s="98">
        <v>476.04629982580929</v>
      </c>
      <c r="R59" s="98">
        <v>557.31633239568862</v>
      </c>
      <c r="S59" s="98">
        <v>544.0537387147325</v>
      </c>
      <c r="T59" s="98">
        <v>567.76510183086191</v>
      </c>
      <c r="U59" s="98">
        <v>538.94389406980861</v>
      </c>
      <c r="V59" s="98">
        <v>595.18205217257264</v>
      </c>
      <c r="W59" s="98">
        <v>518.26174094888506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460.7721678758042</v>
      </c>
      <c r="D60" s="33">
        <v>456.69212184921111</v>
      </c>
      <c r="E60" s="33">
        <v>454.56223730160929</v>
      </c>
      <c r="F60" s="33">
        <v>450.89772916284261</v>
      </c>
      <c r="G60" s="33">
        <v>437.24135922210098</v>
      </c>
      <c r="H60" s="33">
        <v>425.95368095195033</v>
      </c>
      <c r="I60" s="33">
        <v>429.49825307254372</v>
      </c>
      <c r="J60" s="33">
        <v>413.36844554400369</v>
      </c>
      <c r="K60" s="33">
        <v>410.37202547496327</v>
      </c>
      <c r="L60" s="33">
        <v>400.79782703433136</v>
      </c>
      <c r="M60" s="33">
        <v>405.92270551121459</v>
      </c>
      <c r="N60" s="33">
        <v>408.60608406054888</v>
      </c>
      <c r="O60" s="33">
        <v>388.59913420152822</v>
      </c>
      <c r="P60" s="33">
        <v>396.94317060351744</v>
      </c>
      <c r="Q60" s="33">
        <v>399.58934261097653</v>
      </c>
      <c r="R60" s="33">
        <v>395.84510123333763</v>
      </c>
      <c r="S60" s="33">
        <v>388.49893094338688</v>
      </c>
      <c r="T60" s="33">
        <v>383.42397996382158</v>
      </c>
      <c r="U60" s="33">
        <v>374.22850611136039</v>
      </c>
      <c r="V60" s="33">
        <v>388.38747623761111</v>
      </c>
      <c r="W60" s="33">
        <v>386.60645481958312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20735.14789916492</v>
      </c>
      <c r="D62" s="117">
        <f t="shared" si="21"/>
        <v>19158.217223143412</v>
      </c>
      <c r="E62" s="117">
        <f t="shared" si="21"/>
        <v>20092.001085658667</v>
      </c>
      <c r="F62" s="117">
        <f t="shared" si="21"/>
        <v>20825.498787121516</v>
      </c>
      <c r="G62" s="117">
        <f t="shared" si="21"/>
        <v>20040.695177415706</v>
      </c>
      <c r="H62" s="117">
        <f t="shared" si="21"/>
        <v>19888.723784000416</v>
      </c>
      <c r="I62" s="117">
        <f t="shared" si="21"/>
        <v>18012.080385863163</v>
      </c>
      <c r="J62" s="117">
        <f t="shared" si="21"/>
        <v>19349.601810909371</v>
      </c>
      <c r="K62" s="117">
        <f t="shared" si="21"/>
        <v>17609.967883692098</v>
      </c>
      <c r="L62" s="117">
        <f t="shared" si="21"/>
        <v>18608.611341907814</v>
      </c>
      <c r="M62" s="117">
        <f t="shared" si="21"/>
        <v>14525.736167661324</v>
      </c>
      <c r="N62" s="117">
        <f t="shared" si="21"/>
        <v>14251.542359649675</v>
      </c>
      <c r="O62" s="117">
        <f t="shared" si="21"/>
        <v>13527.505186077675</v>
      </c>
      <c r="P62" s="117">
        <f t="shared" si="21"/>
        <v>11285.540400668891</v>
      </c>
      <c r="Q62" s="117">
        <f t="shared" si="21"/>
        <v>11201.982400757324</v>
      </c>
      <c r="R62" s="117">
        <f t="shared" ref="R62:V62" si="22">R63+R66+R68+R77</f>
        <v>10986.706450275147</v>
      </c>
      <c r="S62" s="117">
        <f t="shared" si="22"/>
        <v>10375.073720007011</v>
      </c>
      <c r="T62" s="117">
        <f t="shared" si="22"/>
        <v>10736.139361078151</v>
      </c>
      <c r="U62" s="117">
        <f t="shared" si="22"/>
        <v>10033.827840453203</v>
      </c>
      <c r="V62" s="117">
        <f t="shared" si="22"/>
        <v>9658.3083622189297</v>
      </c>
      <c r="W62" s="117">
        <f t="shared" ref="W62" si="23">W63+W66+W68+W77</f>
        <v>8639.5414352481512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16960.036503189287</v>
      </c>
      <c r="D63" s="122">
        <f t="shared" si="24"/>
        <v>15575.187106915431</v>
      </c>
      <c r="E63" s="122">
        <f t="shared" si="24"/>
        <v>16593.288919961942</v>
      </c>
      <c r="F63" s="122">
        <f t="shared" si="24"/>
        <v>17223.199407503962</v>
      </c>
      <c r="G63" s="122">
        <f t="shared" si="24"/>
        <v>16774.645808723541</v>
      </c>
      <c r="H63" s="122">
        <f t="shared" si="24"/>
        <v>16671.805184971261</v>
      </c>
      <c r="I63" s="122">
        <f t="shared" si="24"/>
        <v>14889.719256862341</v>
      </c>
      <c r="J63" s="122">
        <f t="shared" si="24"/>
        <v>16077.196044764598</v>
      </c>
      <c r="K63" s="122">
        <f t="shared" si="24"/>
        <v>14368.916069458481</v>
      </c>
      <c r="L63" s="122">
        <f t="shared" si="24"/>
        <v>15323.308098117715</v>
      </c>
      <c r="M63" s="122">
        <f t="shared" si="24"/>
        <v>11449.592884842339</v>
      </c>
      <c r="N63" s="122">
        <f t="shared" si="24"/>
        <v>10996.976363203667</v>
      </c>
      <c r="O63" s="122">
        <f t="shared" si="24"/>
        <v>10400.493914106426</v>
      </c>
      <c r="P63" s="122">
        <f t="shared" si="24"/>
        <v>8381.0811264535532</v>
      </c>
      <c r="Q63" s="122">
        <f t="shared" si="24"/>
        <v>8370.370036409442</v>
      </c>
      <c r="R63" s="122">
        <f t="shared" ref="R63:V63" si="25">SUM(R64:R65)</f>
        <v>8150.9962270772767</v>
      </c>
      <c r="S63" s="122">
        <f t="shared" si="25"/>
        <v>7478.0011243395265</v>
      </c>
      <c r="T63" s="122">
        <f t="shared" si="25"/>
        <v>7792.8077574226654</v>
      </c>
      <c r="U63" s="122">
        <f t="shared" si="25"/>
        <v>7129.8229389453472</v>
      </c>
      <c r="V63" s="122">
        <f t="shared" si="25"/>
        <v>6766.6495028379823</v>
      </c>
      <c r="W63" s="122">
        <f t="shared" ref="W63" si="26">SUM(W64:W65)</f>
        <v>5761.8517949305415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16722.829143269471</v>
      </c>
      <c r="D64" s="98">
        <v>15358.218655045717</v>
      </c>
      <c r="E64" s="98">
        <v>16364.563287376519</v>
      </c>
      <c r="F64" s="98">
        <v>16986.358127648193</v>
      </c>
      <c r="G64" s="98">
        <v>16544.630557421824</v>
      </c>
      <c r="H64" s="98">
        <v>16443.760236573158</v>
      </c>
      <c r="I64" s="98">
        <v>14685.339146254748</v>
      </c>
      <c r="J64" s="98">
        <v>15853.368075917642</v>
      </c>
      <c r="K64" s="98">
        <v>14166.856876831802</v>
      </c>
      <c r="L64" s="98">
        <v>15106.823523248921</v>
      </c>
      <c r="M64" s="98">
        <v>11288.268986964938</v>
      </c>
      <c r="N64" s="98">
        <v>10839.011417416201</v>
      </c>
      <c r="O64" s="98">
        <v>10249.617448399016</v>
      </c>
      <c r="P64" s="98">
        <v>8257.8599602035501</v>
      </c>
      <c r="Q64" s="98">
        <v>8243.6779322242273</v>
      </c>
      <c r="R64" s="98">
        <v>8027.402321170649</v>
      </c>
      <c r="S64" s="98">
        <v>7364.5283615562494</v>
      </c>
      <c r="T64" s="98">
        <v>7673.3562897482389</v>
      </c>
      <c r="U64" s="98">
        <v>7020.4355553625337</v>
      </c>
      <c r="V64" s="98">
        <v>6662.2648784228522</v>
      </c>
      <c r="W64" s="98">
        <v>5672.7359988897788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237.20735991981581</v>
      </c>
      <c r="D65" s="98">
        <v>216.96845186971333</v>
      </c>
      <c r="E65" s="98">
        <v>228.72563258542178</v>
      </c>
      <c r="F65" s="98">
        <v>236.84127985576808</v>
      </c>
      <c r="G65" s="98">
        <v>230.0152513017168</v>
      </c>
      <c r="H65" s="98">
        <v>228.04494839810209</v>
      </c>
      <c r="I65" s="98">
        <v>204.38011060759271</v>
      </c>
      <c r="J65" s="98">
        <v>223.82796884695503</v>
      </c>
      <c r="K65" s="98">
        <v>202.05919262667962</v>
      </c>
      <c r="L65" s="98">
        <v>216.48457486879411</v>
      </c>
      <c r="M65" s="98">
        <v>161.32389787740104</v>
      </c>
      <c r="N65" s="98">
        <v>157.96494578746578</v>
      </c>
      <c r="O65" s="98">
        <v>150.87646570740921</v>
      </c>
      <c r="P65" s="98">
        <v>123.22116625000369</v>
      </c>
      <c r="Q65" s="98">
        <v>126.69210418521382</v>
      </c>
      <c r="R65" s="98">
        <v>123.59390590662733</v>
      </c>
      <c r="S65" s="98">
        <v>113.47276278327719</v>
      </c>
      <c r="T65" s="98">
        <v>119.4514676744266</v>
      </c>
      <c r="U65" s="98">
        <v>109.38738358281353</v>
      </c>
      <c r="V65" s="98">
        <v>104.38462441512961</v>
      </c>
      <c r="W65" s="98">
        <v>89.115796040762504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0.90458087186058</v>
      </c>
      <c r="E66" s="122">
        <f t="shared" si="27"/>
        <v>0.54748901341039324</v>
      </c>
      <c r="F66" s="122">
        <f t="shared" si="27"/>
        <v>1.1217674008623413</v>
      </c>
      <c r="G66" s="122">
        <f t="shared" si="27"/>
        <v>1.4427484827753339</v>
      </c>
      <c r="H66" s="122">
        <f t="shared" si="27"/>
        <v>1.8466568120758056</v>
      </c>
      <c r="I66" s="122">
        <f t="shared" si="27"/>
        <v>2.0851791345843314</v>
      </c>
      <c r="J66" s="122">
        <f t="shared" si="27"/>
        <v>1.5785530063985826</v>
      </c>
      <c r="K66" s="122">
        <f t="shared" si="27"/>
        <v>1.2499422648790459</v>
      </c>
      <c r="L66" s="122">
        <f t="shared" si="27"/>
        <v>1.3214615723431595</v>
      </c>
      <c r="M66" s="122">
        <f t="shared" si="27"/>
        <v>1.0290013108837743</v>
      </c>
      <c r="N66" s="122">
        <f t="shared" si="27"/>
        <v>1.0993923817741311</v>
      </c>
      <c r="O66" s="122">
        <f t="shared" si="27"/>
        <v>0.64437039028127974</v>
      </c>
      <c r="P66" s="122">
        <f t="shared" si="27"/>
        <v>0.84774100236375016</v>
      </c>
      <c r="Q66" s="122">
        <f t="shared" si="27"/>
        <v>0.25950583004762612</v>
      </c>
      <c r="R66" s="122">
        <f t="shared" si="27"/>
        <v>0.33679631395253162</v>
      </c>
      <c r="S66" s="122">
        <f t="shared" si="27"/>
        <v>0.29949728304708761</v>
      </c>
      <c r="T66" s="122">
        <f t="shared" si="27"/>
        <v>0.2944746110995044</v>
      </c>
      <c r="U66" s="122">
        <f t="shared" si="27"/>
        <v>0.19657054983678712</v>
      </c>
      <c r="V66" s="122">
        <f t="shared" si="27"/>
        <v>0.72730415649078883</v>
      </c>
      <c r="W66" s="122">
        <f t="shared" si="27"/>
        <v>0.49033282019343133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0</v>
      </c>
      <c r="D67" s="98">
        <f>IF(RES_hhdet_in_fec!D67=0,0,RES_hhdet_in_fec!D67*1000*11630/RES_hhdet_in_new!D64)</f>
        <v>0.90458087186058</v>
      </c>
      <c r="E67" s="98">
        <f>IF(RES_hhdet_in_fec!E67=0,0,RES_hhdet_in_fec!E67*1000*11630/RES_hhdet_in_new!E64)</f>
        <v>0.54748901341039324</v>
      </c>
      <c r="F67" s="98">
        <f>IF(RES_hhdet_in_fec!F67=0,0,RES_hhdet_in_fec!F67*1000*11630/RES_hhdet_in_new!F64)</f>
        <v>1.1217674008623413</v>
      </c>
      <c r="G67" s="98">
        <f>IF(RES_hhdet_in_fec!G67=0,0,RES_hhdet_in_fec!G67*1000*11630/RES_hhdet_in_new!G64)</f>
        <v>1.4427484827753339</v>
      </c>
      <c r="H67" s="98">
        <f>IF(RES_hhdet_in_fec!H67=0,0,RES_hhdet_in_fec!H67*1000*11630/RES_hhdet_in_new!H64)</f>
        <v>1.8466568120758056</v>
      </c>
      <c r="I67" s="98">
        <f>IF(RES_hhdet_in_fec!I67=0,0,RES_hhdet_in_fec!I67*1000*11630/RES_hhdet_in_new!I64)</f>
        <v>2.0851791345843314</v>
      </c>
      <c r="J67" s="98">
        <f>IF(RES_hhdet_in_fec!J67=0,0,RES_hhdet_in_fec!J67*1000*11630/RES_hhdet_in_new!J64)</f>
        <v>1.5785530063985826</v>
      </c>
      <c r="K67" s="98">
        <f>IF(RES_hhdet_in_fec!K67=0,0,RES_hhdet_in_fec!K67*1000*11630/RES_hhdet_in_new!K64)</f>
        <v>1.2499422648790459</v>
      </c>
      <c r="L67" s="98">
        <f>IF(RES_hhdet_in_fec!L67=0,0,RES_hhdet_in_fec!L67*1000*11630/RES_hhdet_in_new!L64)</f>
        <v>1.3214615723431595</v>
      </c>
      <c r="M67" s="98">
        <f>IF(RES_hhdet_in_fec!M67=0,0,RES_hhdet_in_fec!M67*1000*11630/RES_hhdet_in_new!M64)</f>
        <v>1.0290013108837743</v>
      </c>
      <c r="N67" s="98">
        <f>IF(RES_hhdet_in_fec!N67=0,0,RES_hhdet_in_fec!N67*1000*11630/RES_hhdet_in_new!N64)</f>
        <v>1.0993923817741311</v>
      </c>
      <c r="O67" s="98">
        <f>IF(RES_hhdet_in_fec!O67=0,0,RES_hhdet_in_fec!O67*1000*11630/RES_hhdet_in_new!O64)</f>
        <v>0.64437039028127974</v>
      </c>
      <c r="P67" s="98">
        <f>IF(RES_hhdet_in_fec!P67=0,0,RES_hhdet_in_fec!P67*1000*11630/RES_hhdet_in_new!P64)</f>
        <v>0.84774100236375016</v>
      </c>
      <c r="Q67" s="98">
        <f>IF(RES_hhdet_in_fec!Q67=0,0,RES_hhdet_in_fec!Q67*1000*11630/RES_hhdet_in_new!Q64)</f>
        <v>0.25950583004762612</v>
      </c>
      <c r="R67" s="98">
        <f>IF(RES_hhdet_in_fec!R67=0,0,RES_hhdet_in_fec!R67*1000*11630/RES_hhdet_in_new!R64)</f>
        <v>0.33679631395253162</v>
      </c>
      <c r="S67" s="98">
        <f>IF(RES_hhdet_in_fec!S67=0,0,RES_hhdet_in_fec!S67*1000*11630/RES_hhdet_in_new!S64)</f>
        <v>0.29949728304708761</v>
      </c>
      <c r="T67" s="98">
        <f>IF(RES_hhdet_in_fec!T67=0,0,RES_hhdet_in_fec!T67*1000*11630/RES_hhdet_in_new!T64)</f>
        <v>0.2944746110995044</v>
      </c>
      <c r="U67" s="98">
        <f>IF(RES_hhdet_in_fec!U67=0,0,RES_hhdet_in_fec!U67*1000*11630/RES_hhdet_in_new!U64)</f>
        <v>0.19657054983678712</v>
      </c>
      <c r="V67" s="98">
        <f>IF(RES_hhdet_in_fec!V67=0,0,RES_hhdet_in_fec!V67*1000*11630/RES_hhdet_in_new!V64)</f>
        <v>0.72730415649078883</v>
      </c>
      <c r="W67" s="98">
        <f>IF(RES_hhdet_in_fec!W67=0,0,RES_hhdet_in_fec!W67*1000*11630/RES_hhdet_in_new!W64)</f>
        <v>0.49033282019343133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3245.516665224261</v>
      </c>
      <c r="D68" s="122">
        <v>3064.1143141205239</v>
      </c>
      <c r="E68" s="122">
        <v>2969.0790817682546</v>
      </c>
      <c r="F68" s="122">
        <v>3067.5572781031965</v>
      </c>
      <c r="G68" s="122">
        <v>2764.9863178866544</v>
      </c>
      <c r="H68" s="122">
        <v>2719.9290399787028</v>
      </c>
      <c r="I68" s="122">
        <v>2626.3143125675656</v>
      </c>
      <c r="J68" s="122">
        <v>2775.9731504535848</v>
      </c>
      <c r="K68" s="122">
        <v>2753.7498563001636</v>
      </c>
      <c r="L68" s="122">
        <v>2807.1133949536584</v>
      </c>
      <c r="M68" s="122">
        <v>2592.2976673712151</v>
      </c>
      <c r="N68" s="122">
        <v>2791.0835115423743</v>
      </c>
      <c r="O68" s="122">
        <v>2665.8138113031914</v>
      </c>
      <c r="P68" s="122">
        <v>2443.4722038880846</v>
      </c>
      <c r="Q68" s="122">
        <v>2349.2950212217056</v>
      </c>
      <c r="R68" s="122">
        <v>2354.3593642842943</v>
      </c>
      <c r="S68" s="122">
        <v>2416.6402077587591</v>
      </c>
      <c r="T68" s="122">
        <v>2472.2020011238424</v>
      </c>
      <c r="U68" s="122">
        <v>2441.7983276791115</v>
      </c>
      <c r="V68" s="122">
        <v>2421.9384300299812</v>
      </c>
      <c r="W68" s="122">
        <v>2411.0831766956903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3260.4149694112989</v>
      </c>
      <c r="D69" s="98">
        <v>3073.1091401024164</v>
      </c>
      <c r="E69" s="98">
        <v>2979.6037628654822</v>
      </c>
      <c r="F69" s="98">
        <v>3080.4750499037282</v>
      </c>
      <c r="G69" s="98">
        <v>2775.0561627739075</v>
      </c>
      <c r="H69" s="98">
        <v>2729.2335504625171</v>
      </c>
      <c r="I69" s="98">
        <v>2633.9018855715112</v>
      </c>
      <c r="J69" s="98">
        <v>2780.061763895585</v>
      </c>
      <c r="K69" s="98">
        <v>2757.7412820410927</v>
      </c>
      <c r="L69" s="98">
        <v>2862.19784369729</v>
      </c>
      <c r="M69" s="98">
        <v>2590.6792136418444</v>
      </c>
      <c r="N69" s="98">
        <v>2797.7034887855648</v>
      </c>
      <c r="O69" s="98">
        <v>2670.4058772695157</v>
      </c>
      <c r="P69" s="98">
        <v>2443.839097149752</v>
      </c>
      <c r="Q69" s="98">
        <v>2348.1827946034264</v>
      </c>
      <c r="R69" s="98">
        <v>2350.7973019619453</v>
      </c>
      <c r="S69" s="98">
        <v>2413.6889109353406</v>
      </c>
      <c r="T69" s="98">
        <v>2468.2758562236904</v>
      </c>
      <c r="U69" s="98">
        <v>2440.2089736736148</v>
      </c>
      <c r="V69" s="98">
        <v>2420.4780420994639</v>
      </c>
      <c r="W69" s="98">
        <v>2409.2574213572984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2967.5173964150094</v>
      </c>
      <c r="D70" s="98">
        <v>2796.632591095874</v>
      </c>
      <c r="E70" s="98">
        <v>2716.7661302143265</v>
      </c>
      <c r="F70" s="98">
        <v>2814.7130329435786</v>
      </c>
      <c r="G70" s="98">
        <v>2538.7700676600648</v>
      </c>
      <c r="H70" s="98">
        <v>2507.7329876430199</v>
      </c>
      <c r="I70" s="98">
        <v>2423.4415801335385</v>
      </c>
      <c r="J70" s="98">
        <v>2558.1314682498382</v>
      </c>
      <c r="K70" s="98">
        <v>2542.2153184990761</v>
      </c>
      <c r="L70" s="98">
        <v>2646.48779834677</v>
      </c>
      <c r="M70" s="98">
        <v>2405.5493570568742</v>
      </c>
      <c r="N70" s="98">
        <v>2608.1487368161338</v>
      </c>
      <c r="O70" s="98">
        <v>2504.48265878862</v>
      </c>
      <c r="P70" s="98">
        <v>2308.3167204700549</v>
      </c>
      <c r="Q70" s="98">
        <v>2231.3922027220142</v>
      </c>
      <c r="R70" s="98">
        <v>2241.6039770943039</v>
      </c>
      <c r="S70" s="98">
        <v>2309.8721398206062</v>
      </c>
      <c r="T70" s="98">
        <v>2368.609542045454</v>
      </c>
      <c r="U70" s="98">
        <v>2347.0881395443748</v>
      </c>
      <c r="V70" s="98">
        <v>0</v>
      </c>
      <c r="W70" s="98">
        <v>2327.7983318192641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2547.328911392784</v>
      </c>
      <c r="D71" s="101">
        <v>2388.942363897851</v>
      </c>
      <c r="E71" s="101">
        <v>2317.6574893700576</v>
      </c>
      <c r="F71" s="101">
        <v>2399.1349418899199</v>
      </c>
      <c r="G71" s="101">
        <v>2157.1402145305365</v>
      </c>
      <c r="H71" s="101">
        <v>2138.4279653162703</v>
      </c>
      <c r="I71" s="101">
        <v>2058.8159037612709</v>
      </c>
      <c r="J71" s="101">
        <v>2158.0661678646843</v>
      </c>
      <c r="K71" s="101">
        <v>2138.5898085653248</v>
      </c>
      <c r="L71" s="101">
        <v>2225.8120162434329</v>
      </c>
      <c r="M71" s="101">
        <v>2021.7671377773943</v>
      </c>
      <c r="N71" s="101">
        <v>2177.9356033743566</v>
      </c>
      <c r="O71" s="101">
        <v>2076.3265270027141</v>
      </c>
      <c r="P71" s="101">
        <v>1897.8646596382068</v>
      </c>
      <c r="Q71" s="101">
        <v>1818.0617947260105</v>
      </c>
      <c r="R71" s="101">
        <v>1811.8009157143431</v>
      </c>
      <c r="S71" s="101">
        <v>1857.3270164135254</v>
      </c>
      <c r="T71" s="101">
        <v>1891.0211113273169</v>
      </c>
      <c r="U71" s="101">
        <v>1863.472876122501</v>
      </c>
      <c r="V71" s="101">
        <v>0</v>
      </c>
      <c r="W71" s="101">
        <v>1864.6571650131825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420.18848502222539</v>
      </c>
      <c r="D72" s="104">
        <v>407.69022719802263</v>
      </c>
      <c r="E72" s="104">
        <v>399.10864084426896</v>
      </c>
      <c r="F72" s="104">
        <v>415.57809105365857</v>
      </c>
      <c r="G72" s="104">
        <v>381.6298531295281</v>
      </c>
      <c r="H72" s="104">
        <v>369.30502232674962</v>
      </c>
      <c r="I72" s="104">
        <v>364.62567637226755</v>
      </c>
      <c r="J72" s="104">
        <v>400.06530038515365</v>
      </c>
      <c r="K72" s="104">
        <v>403.62550993375163</v>
      </c>
      <c r="L72" s="104">
        <v>420.6757821033367</v>
      </c>
      <c r="M72" s="104">
        <v>383.78221927947988</v>
      </c>
      <c r="N72" s="104">
        <v>430.21313344177662</v>
      </c>
      <c r="O72" s="104">
        <v>428.15613178590581</v>
      </c>
      <c r="P72" s="104">
        <v>410.45206083184797</v>
      </c>
      <c r="Q72" s="104">
        <v>413.33040799600411</v>
      </c>
      <c r="R72" s="104">
        <v>429.80306137996041</v>
      </c>
      <c r="S72" s="104">
        <v>452.54512340708095</v>
      </c>
      <c r="T72" s="104">
        <v>477.58843071813709</v>
      </c>
      <c r="U72" s="104">
        <v>483.61526342187386</v>
      </c>
      <c r="V72" s="104">
        <v>0</v>
      </c>
      <c r="W72" s="104">
        <v>463.14116680608169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2896.4714173133225</v>
      </c>
      <c r="D73" s="101">
        <v>2803.4355251439943</v>
      </c>
      <c r="E73" s="101">
        <v>2656.4069052482496</v>
      </c>
      <c r="F73" s="101">
        <v>2706.810303570589</v>
      </c>
      <c r="G73" s="101">
        <v>2549.1997014346916</v>
      </c>
      <c r="H73" s="101">
        <v>2550.9145449780704</v>
      </c>
      <c r="I73" s="101">
        <v>2534.9057400615279</v>
      </c>
      <c r="J73" s="101">
        <v>0</v>
      </c>
      <c r="K73" s="101">
        <v>0</v>
      </c>
      <c r="L73" s="101">
        <v>0</v>
      </c>
      <c r="M73" s="101">
        <v>2724.6892877170726</v>
      </c>
      <c r="N73" s="101">
        <v>2718.0116768177222</v>
      </c>
      <c r="O73" s="101">
        <v>2648.9831416272573</v>
      </c>
      <c r="P73" s="101">
        <v>2582.6098888383249</v>
      </c>
      <c r="Q73" s="101">
        <v>2534.3851845153449</v>
      </c>
      <c r="R73" s="101">
        <v>2559.8331054805708</v>
      </c>
      <c r="S73" s="101">
        <v>2591.9167240920469</v>
      </c>
      <c r="T73" s="101">
        <v>2638.7884420323176</v>
      </c>
      <c r="U73" s="101">
        <v>2587.6690925245725</v>
      </c>
      <c r="V73" s="101">
        <v>2700.4943231880011</v>
      </c>
      <c r="W73" s="101">
        <v>2612.3470628958153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2682.8180359119838</v>
      </c>
      <c r="D74" s="104">
        <v>2593.9445013821787</v>
      </c>
      <c r="E74" s="104">
        <v>2459.2391286632942</v>
      </c>
      <c r="F74" s="104">
        <v>2507.6664951841212</v>
      </c>
      <c r="G74" s="104">
        <v>2361.4935822079747</v>
      </c>
      <c r="H74" s="104">
        <v>2369.0327911418321</v>
      </c>
      <c r="I74" s="104">
        <v>2354.3049599090159</v>
      </c>
      <c r="J74" s="104">
        <v>2447.7866634203847</v>
      </c>
      <c r="K74" s="104">
        <v>2431.4807035737526</v>
      </c>
      <c r="L74" s="104">
        <v>2474.9472580830161</v>
      </c>
      <c r="M74" s="104">
        <v>2536.047192180758</v>
      </c>
      <c r="N74" s="104">
        <v>2531.5586807082263</v>
      </c>
      <c r="O74" s="104">
        <v>2472.9586259164275</v>
      </c>
      <c r="P74" s="104">
        <v>2419.2330427707702</v>
      </c>
      <c r="Q74" s="104">
        <v>2381.1997686326849</v>
      </c>
      <c r="R74" s="104">
        <v>2409.4322302743035</v>
      </c>
      <c r="S74" s="104">
        <v>2445.3026872647497</v>
      </c>
      <c r="T74" s="104">
        <v>2493.4850165072635</v>
      </c>
      <c r="U74" s="104">
        <v>2448.1093187928195</v>
      </c>
      <c r="V74" s="104">
        <v>2564.0210318262607</v>
      </c>
      <c r="W74" s="104">
        <v>2485.6762941852348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2262.9495786346988</v>
      </c>
      <c r="D75" s="98">
        <v>2179.2995139021041</v>
      </c>
      <c r="E75" s="98">
        <v>2066.1021631191334</v>
      </c>
      <c r="F75" s="98">
        <v>2107.7944871595041</v>
      </c>
      <c r="G75" s="98">
        <v>1981.1471680674911</v>
      </c>
      <c r="H75" s="98">
        <v>1998.0351388326046</v>
      </c>
      <c r="I75" s="98">
        <v>1980.7292701339627</v>
      </c>
      <c r="J75" s="98">
        <v>2047.2223861631448</v>
      </c>
      <c r="K75" s="98">
        <v>2031.0274532544233</v>
      </c>
      <c r="L75" s="98">
        <v>2070.1157031963257</v>
      </c>
      <c r="M75" s="98">
        <v>2125.6381820691904</v>
      </c>
      <c r="N75" s="98">
        <v>2113.6874308642264</v>
      </c>
      <c r="O75" s="98">
        <v>2057.780076158368</v>
      </c>
      <c r="P75" s="98">
        <v>2004.9509688315472</v>
      </c>
      <c r="Q75" s="98">
        <v>1961.9053918410521</v>
      </c>
      <c r="R75" s="98">
        <v>1973.1903779467698</v>
      </c>
      <c r="S75" s="98">
        <v>1995.1694010181943</v>
      </c>
      <c r="T75" s="98">
        <v>2022.9521458633233</v>
      </c>
      <c r="U75" s="98">
        <v>1976.6344401944252</v>
      </c>
      <c r="V75" s="98">
        <v>2084.95419109562</v>
      </c>
      <c r="W75" s="98">
        <v>2023.1763848375806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419.86845727728553</v>
      </c>
      <c r="D76" s="98">
        <v>414.64498748007418</v>
      </c>
      <c r="E76" s="98">
        <v>393.13696554416128</v>
      </c>
      <c r="F76" s="98">
        <v>399.87200802461734</v>
      </c>
      <c r="G76" s="98">
        <v>380.34641414048372</v>
      </c>
      <c r="H76" s="98">
        <v>370.99765230922753</v>
      </c>
      <c r="I76" s="98">
        <v>373.57568977505304</v>
      </c>
      <c r="J76" s="98">
        <v>400.56427725723944</v>
      </c>
      <c r="K76" s="98">
        <v>400.45325031932924</v>
      </c>
      <c r="L76" s="98">
        <v>404.83155488668956</v>
      </c>
      <c r="M76" s="98">
        <v>410.4090101115674</v>
      </c>
      <c r="N76" s="98">
        <v>417.87124984400003</v>
      </c>
      <c r="O76" s="98">
        <v>415.17854975805949</v>
      </c>
      <c r="P76" s="98">
        <v>414.28207393922321</v>
      </c>
      <c r="Q76" s="98">
        <v>419.29437679163311</v>
      </c>
      <c r="R76" s="98">
        <v>436.24185232753342</v>
      </c>
      <c r="S76" s="98">
        <v>450.1332862465556</v>
      </c>
      <c r="T76" s="98">
        <v>470.53287064393976</v>
      </c>
      <c r="U76" s="98">
        <v>471.47487859839435</v>
      </c>
      <c r="V76" s="98">
        <v>479.06684073064099</v>
      </c>
      <c r="W76" s="98">
        <v>462.49990934765378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529.59473075137032</v>
      </c>
      <c r="D77" s="122">
        <v>518.01122123559583</v>
      </c>
      <c r="E77" s="122">
        <v>529.08559491506014</v>
      </c>
      <c r="F77" s="122">
        <v>533.62033411349864</v>
      </c>
      <c r="G77" s="122">
        <v>499.6203023227369</v>
      </c>
      <c r="H77" s="122">
        <v>495.14290223837997</v>
      </c>
      <c r="I77" s="122">
        <v>493.96163729867027</v>
      </c>
      <c r="J77" s="122">
        <v>494.85406268479016</v>
      </c>
      <c r="K77" s="122">
        <v>486.05201566857261</v>
      </c>
      <c r="L77" s="122">
        <v>476.86838726409701</v>
      </c>
      <c r="M77" s="122">
        <v>482.81661413688624</v>
      </c>
      <c r="N77" s="122">
        <v>462.38309252185917</v>
      </c>
      <c r="O77" s="122">
        <v>460.55309027777668</v>
      </c>
      <c r="P77" s="122">
        <v>460.13932932488933</v>
      </c>
      <c r="Q77" s="122">
        <v>482.05783729612887</v>
      </c>
      <c r="R77" s="122">
        <v>481.01406259962363</v>
      </c>
      <c r="S77" s="122">
        <v>480.13289062567844</v>
      </c>
      <c r="T77" s="122">
        <v>470.83512792054415</v>
      </c>
      <c r="U77" s="122">
        <v>462.01000327890711</v>
      </c>
      <c r="V77" s="122">
        <v>468.99312519447687</v>
      </c>
      <c r="W77" s="122">
        <v>466.11613080172498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595.40107399083001</v>
      </c>
      <c r="D78" s="98">
        <v>565.99095718327408</v>
      </c>
      <c r="E78" s="98">
        <v>585.90947389672294</v>
      </c>
      <c r="F78" s="98">
        <v>600.69690329633386</v>
      </c>
      <c r="G78" s="98">
        <v>554.55692887977443</v>
      </c>
      <c r="H78" s="98">
        <v>553.90019899734989</v>
      </c>
      <c r="I78" s="98">
        <v>540.20695248372726</v>
      </c>
      <c r="J78" s="98">
        <v>536.36791269103048</v>
      </c>
      <c r="K78" s="98">
        <v>513.55460906945427</v>
      </c>
      <c r="L78" s="98">
        <v>536.65938436509168</v>
      </c>
      <c r="M78" s="98">
        <v>529.69804579497497</v>
      </c>
      <c r="N78" s="98">
        <v>521.09326721227649</v>
      </c>
      <c r="O78" s="98">
        <v>521.06221898281046</v>
      </c>
      <c r="P78" s="98">
        <v>523.74192608666533</v>
      </c>
      <c r="Q78" s="98">
        <v>525.39520213147273</v>
      </c>
      <c r="R78" s="98">
        <v>523.60395908852558</v>
      </c>
      <c r="S78" s="98">
        <v>533.18969311761646</v>
      </c>
      <c r="T78" s="98">
        <v>537.26575186333491</v>
      </c>
      <c r="U78" s="98">
        <v>531.47243484427224</v>
      </c>
      <c r="V78" s="98">
        <v>534.30576833659438</v>
      </c>
      <c r="W78" s="98">
        <v>542.10402485824022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460.77216787580414</v>
      </c>
      <c r="D79" s="33">
        <v>456.69212184921105</v>
      </c>
      <c r="E79" s="33">
        <v>454.56223730160912</v>
      </c>
      <c r="F79" s="33">
        <v>450.89772916284255</v>
      </c>
      <c r="G79" s="33">
        <v>437.24135922210087</v>
      </c>
      <c r="H79" s="33">
        <v>425.95368095195033</v>
      </c>
      <c r="I79" s="33">
        <v>429.49825307254372</v>
      </c>
      <c r="J79" s="33">
        <v>413.36844554400369</v>
      </c>
      <c r="K79" s="33">
        <v>410.37202547496327</v>
      </c>
      <c r="L79" s="33">
        <v>400.79782703433131</v>
      </c>
      <c r="M79" s="33">
        <v>405.92270551121453</v>
      </c>
      <c r="N79" s="33">
        <v>408.60608406054888</v>
      </c>
      <c r="O79" s="33">
        <v>388.5991342015281</v>
      </c>
      <c r="P79" s="33">
        <v>396.94317060351739</v>
      </c>
      <c r="Q79" s="33">
        <v>399.58934261097659</v>
      </c>
      <c r="R79" s="33">
        <v>395.84510123333757</v>
      </c>
      <c r="S79" s="33">
        <v>388.49893094338688</v>
      </c>
      <c r="T79" s="33">
        <v>383.42397996382158</v>
      </c>
      <c r="U79" s="33">
        <v>374.22850611136045</v>
      </c>
      <c r="V79" s="33">
        <v>388.38747623761105</v>
      </c>
      <c r="W79" s="33">
        <v>386.60645481958312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20816.934756420625</v>
      </c>
      <c r="D81" s="117">
        <f t="shared" si="28"/>
        <v>20905.270132241902</v>
      </c>
      <c r="E81" s="117">
        <f t="shared" si="28"/>
        <v>20259.67887991689</v>
      </c>
      <c r="F81" s="117">
        <f t="shared" si="28"/>
        <v>19827.929948942015</v>
      </c>
      <c r="G81" s="117">
        <f t="shared" si="28"/>
        <v>19470.15956696972</v>
      </c>
      <c r="H81" s="117">
        <f t="shared" si="28"/>
        <v>18414.143594995287</v>
      </c>
      <c r="I81" s="117">
        <f t="shared" si="28"/>
        <v>21069.944836119143</v>
      </c>
      <c r="J81" s="117">
        <f t="shared" si="28"/>
        <v>17144.347262258347</v>
      </c>
      <c r="K81" s="117">
        <f t="shared" si="28"/>
        <v>19434.733339898256</v>
      </c>
      <c r="L81" s="117">
        <f t="shared" si="28"/>
        <v>18013.590817706248</v>
      </c>
      <c r="M81" s="117">
        <f t="shared" si="28"/>
        <v>13948.141126619899</v>
      </c>
      <c r="N81" s="117">
        <f t="shared" si="28"/>
        <v>15044.83634199769</v>
      </c>
      <c r="O81" s="117">
        <f t="shared" si="28"/>
        <v>13721.640749525684</v>
      </c>
      <c r="P81" s="117">
        <f t="shared" si="28"/>
        <v>11474.474921480325</v>
      </c>
      <c r="Q81" s="117">
        <f t="shared" si="28"/>
        <v>13026.276683467735</v>
      </c>
      <c r="R81" s="117">
        <f t="shared" ref="R81:V81" si="29">R82+R85+R87+R100</f>
        <v>12685.327937855718</v>
      </c>
      <c r="S81" s="117">
        <f t="shared" si="29"/>
        <v>0</v>
      </c>
      <c r="T81" s="117">
        <f t="shared" si="29"/>
        <v>0</v>
      </c>
      <c r="U81" s="117">
        <f t="shared" si="29"/>
        <v>0</v>
      </c>
      <c r="V81" s="117">
        <f t="shared" si="29"/>
        <v>0</v>
      </c>
      <c r="W81" s="117">
        <f t="shared" ref="W81" si="30">W82+W85+W87+W100</f>
        <v>8736.051514986857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17380.637659713924</v>
      </c>
      <c r="D82" s="122">
        <f t="shared" si="31"/>
        <v>17510.812455825664</v>
      </c>
      <c r="E82" s="122">
        <f t="shared" si="31"/>
        <v>17105.876348865386</v>
      </c>
      <c r="F82" s="122">
        <f t="shared" si="31"/>
        <v>16699.198364099284</v>
      </c>
      <c r="G82" s="122">
        <f t="shared" si="31"/>
        <v>16577.482952244554</v>
      </c>
      <c r="H82" s="122">
        <f t="shared" si="31"/>
        <v>15655.252971138993</v>
      </c>
      <c r="I82" s="122">
        <f t="shared" si="31"/>
        <v>17948.461957248161</v>
      </c>
      <c r="J82" s="122">
        <f t="shared" si="31"/>
        <v>14502.816846307411</v>
      </c>
      <c r="K82" s="122">
        <f t="shared" si="31"/>
        <v>16362.533322815983</v>
      </c>
      <c r="L82" s="122">
        <f t="shared" si="31"/>
        <v>15200.163567066933</v>
      </c>
      <c r="M82" s="122">
        <f t="shared" si="31"/>
        <v>11198.005885805476</v>
      </c>
      <c r="N82" s="122">
        <f t="shared" si="31"/>
        <v>12023.134999378573</v>
      </c>
      <c r="O82" s="122">
        <f t="shared" si="31"/>
        <v>10878.195034852479</v>
      </c>
      <c r="P82" s="122">
        <f t="shared" si="31"/>
        <v>8759.4447514431267</v>
      </c>
      <c r="Q82" s="122">
        <f t="shared" si="31"/>
        <v>10188.93415815759</v>
      </c>
      <c r="R82" s="122">
        <f t="shared" ref="R82:V82" si="32">SUM(R83:R84)</f>
        <v>9820.4790671492519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5890.7465493980417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17287.739617065112</v>
      </c>
      <c r="D83" s="98">
        <v>17417.292558208977</v>
      </c>
      <c r="E83" s="98">
        <v>17015.18646550996</v>
      </c>
      <c r="F83" s="98">
        <v>16610.563803863482</v>
      </c>
      <c r="G83" s="98">
        <v>16489.433173159228</v>
      </c>
      <c r="H83" s="98">
        <v>15572.007867483213</v>
      </c>
      <c r="I83" s="98">
        <v>17852.34629636514</v>
      </c>
      <c r="J83" s="98">
        <v>14423.77821309032</v>
      </c>
      <c r="K83" s="98">
        <v>16272.205402652786</v>
      </c>
      <c r="L83" s="98">
        <v>15115.675245800661</v>
      </c>
      <c r="M83" s="98">
        <v>11136.146943718948</v>
      </c>
      <c r="N83" s="98">
        <v>11956.134107172318</v>
      </c>
      <c r="O83" s="98">
        <v>10818.093337637403</v>
      </c>
      <c r="P83" s="98">
        <v>8711.4738883506016</v>
      </c>
      <c r="Q83" s="98">
        <v>10132.329119957491</v>
      </c>
      <c r="R83" s="98">
        <v>9765.7226771742589</v>
      </c>
      <c r="S83" s="98">
        <v>0</v>
      </c>
      <c r="T83" s="98">
        <v>0</v>
      </c>
      <c r="U83" s="98">
        <v>0</v>
      </c>
      <c r="V83" s="98">
        <v>0</v>
      </c>
      <c r="W83" s="98">
        <v>5855.9497301532974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92.898042648811028</v>
      </c>
      <c r="D84" s="98">
        <v>93.519897616686208</v>
      </c>
      <c r="E84" s="98">
        <v>90.68988335542474</v>
      </c>
      <c r="F84" s="98">
        <v>88.634560235801388</v>
      </c>
      <c r="G84" s="98">
        <v>88.049779085327785</v>
      </c>
      <c r="H84" s="98">
        <v>83.245103655779801</v>
      </c>
      <c r="I84" s="98">
        <v>96.115660883021448</v>
      </c>
      <c r="J84" s="98">
        <v>79.038633217090805</v>
      </c>
      <c r="K84" s="98">
        <v>90.327920163198499</v>
      </c>
      <c r="L84" s="98">
        <v>84.488321266272067</v>
      </c>
      <c r="M84" s="98">
        <v>61.858942086529098</v>
      </c>
      <c r="N84" s="98">
        <v>67.000892206254477</v>
      </c>
      <c r="O84" s="98">
        <v>60.10169721507603</v>
      </c>
      <c r="P84" s="98">
        <v>47.970863092524375</v>
      </c>
      <c r="Q84" s="98">
        <v>56.605038200098946</v>
      </c>
      <c r="R84" s="98">
        <v>54.756389974992175</v>
      </c>
      <c r="S84" s="98">
        <v>0</v>
      </c>
      <c r="T84" s="98">
        <v>0</v>
      </c>
      <c r="U84" s="98">
        <v>0</v>
      </c>
      <c r="V84" s="98">
        <v>0</v>
      </c>
      <c r="W84" s="98">
        <v>34.796819244744199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1.0415022321539502</v>
      </c>
      <c r="E85" s="122">
        <f t="shared" si="34"/>
        <v>0.60266026246875681</v>
      </c>
      <c r="F85" s="122">
        <f t="shared" si="34"/>
        <v>1.0814411390321388</v>
      </c>
      <c r="G85" s="122">
        <f t="shared" si="34"/>
        <v>1.4722537346735078</v>
      </c>
      <c r="H85" s="122">
        <f t="shared" si="34"/>
        <v>1.8876669828374892</v>
      </c>
      <c r="I85" s="122">
        <f t="shared" si="34"/>
        <v>2.0760223905641997</v>
      </c>
      <c r="J85" s="122">
        <f t="shared" si="34"/>
        <v>1.5387368310530314</v>
      </c>
      <c r="K85" s="122">
        <f t="shared" si="34"/>
        <v>1.2314569106792728</v>
      </c>
      <c r="L85" s="122">
        <f t="shared" si="34"/>
        <v>1.2977806853203777</v>
      </c>
      <c r="M85" s="122">
        <f t="shared" si="34"/>
        <v>1.0587168495344377</v>
      </c>
      <c r="N85" s="122">
        <f t="shared" si="34"/>
        <v>1.0443863106833764</v>
      </c>
      <c r="O85" s="122">
        <f t="shared" si="34"/>
        <v>0.59675915126364332</v>
      </c>
      <c r="P85" s="122">
        <f t="shared" si="34"/>
        <v>0.88383321968440398</v>
      </c>
      <c r="Q85" s="122">
        <f t="shared" si="34"/>
        <v>0.29023678360589772</v>
      </c>
      <c r="R85" s="122">
        <f t="shared" si="34"/>
        <v>0.33100133508895652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0.48316817226824388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0</v>
      </c>
      <c r="D86" s="98">
        <f>IF(RES_hhdet_in_fec!D86=0,0,RES_hhdet_in_fec!D86*1000*11630/RES_hhdet_in_new!D83)</f>
        <v>1.0415022321539502</v>
      </c>
      <c r="E86" s="98">
        <f>IF(RES_hhdet_in_fec!E86=0,0,RES_hhdet_in_fec!E86*1000*11630/RES_hhdet_in_new!E83)</f>
        <v>0.60266026246875681</v>
      </c>
      <c r="F86" s="98">
        <f>IF(RES_hhdet_in_fec!F86=0,0,RES_hhdet_in_fec!F86*1000*11630/RES_hhdet_in_new!F83)</f>
        <v>1.0814411390321388</v>
      </c>
      <c r="G86" s="98">
        <f>IF(RES_hhdet_in_fec!G86=0,0,RES_hhdet_in_fec!G86*1000*11630/RES_hhdet_in_new!G83)</f>
        <v>1.4722537346735078</v>
      </c>
      <c r="H86" s="98">
        <f>IF(RES_hhdet_in_fec!H86=0,0,RES_hhdet_in_fec!H86*1000*11630/RES_hhdet_in_new!H83)</f>
        <v>1.8876669828374892</v>
      </c>
      <c r="I86" s="98">
        <f>IF(RES_hhdet_in_fec!I86=0,0,RES_hhdet_in_fec!I86*1000*11630/RES_hhdet_in_new!I83)</f>
        <v>2.0760223905641997</v>
      </c>
      <c r="J86" s="98">
        <f>IF(RES_hhdet_in_fec!J86=0,0,RES_hhdet_in_fec!J86*1000*11630/RES_hhdet_in_new!J83)</f>
        <v>1.5387368310530314</v>
      </c>
      <c r="K86" s="98">
        <f>IF(RES_hhdet_in_fec!K86=0,0,RES_hhdet_in_fec!K86*1000*11630/RES_hhdet_in_new!K83)</f>
        <v>1.2314569106792728</v>
      </c>
      <c r="L86" s="98">
        <f>IF(RES_hhdet_in_fec!L86=0,0,RES_hhdet_in_fec!L86*1000*11630/RES_hhdet_in_new!L83)</f>
        <v>1.2977806853203777</v>
      </c>
      <c r="M86" s="98">
        <f>IF(RES_hhdet_in_fec!M86=0,0,RES_hhdet_in_fec!M86*1000*11630/RES_hhdet_in_new!M83)</f>
        <v>1.0587168495344377</v>
      </c>
      <c r="N86" s="98">
        <f>IF(RES_hhdet_in_fec!N86=0,0,RES_hhdet_in_fec!N86*1000*11630/RES_hhdet_in_new!N83)</f>
        <v>1.0443863106833764</v>
      </c>
      <c r="O86" s="98">
        <f>IF(RES_hhdet_in_fec!O86=0,0,RES_hhdet_in_fec!O86*1000*11630/RES_hhdet_in_new!O83)</f>
        <v>0.59675915126364332</v>
      </c>
      <c r="P86" s="98">
        <f>IF(RES_hhdet_in_fec!P86=0,0,RES_hhdet_in_fec!P86*1000*11630/RES_hhdet_in_new!P83)</f>
        <v>0.88383321968440398</v>
      </c>
      <c r="Q86" s="98">
        <f>IF(RES_hhdet_in_fec!Q86=0,0,RES_hhdet_in_fec!Q86*1000*11630/RES_hhdet_in_new!Q83)</f>
        <v>0.29023678360589772</v>
      </c>
      <c r="R86" s="98">
        <f>IF(RES_hhdet_in_fec!R86=0,0,RES_hhdet_in_fec!R86*1000*11630/RES_hhdet_in_new!R83)</f>
        <v>0.33100133508895652</v>
      </c>
      <c r="S86" s="98">
        <f>IF(RES_hhdet_in_fec!S86=0,0,RES_hhdet_in_fec!S86*1000*11630/RES_hhdet_in_new!S83)</f>
        <v>0</v>
      </c>
      <c r="T86" s="98">
        <f>IF(RES_hhdet_in_fec!T86=0,0,RES_hhdet_in_fec!T86*1000*11630/RES_hhdet_in_new!T83)</f>
        <v>0</v>
      </c>
      <c r="U86" s="98">
        <f>IF(RES_hhdet_in_fec!U86=0,0,RES_hhdet_in_fec!U86*1000*11630/RES_hhdet_in_new!U83)</f>
        <v>0</v>
      </c>
      <c r="V86" s="98">
        <f>IF(RES_hhdet_in_fec!V86=0,0,RES_hhdet_in_fec!V86*1000*11630/RES_hhdet_in_new!V83)</f>
        <v>0</v>
      </c>
      <c r="W86" s="98">
        <f>IF(RES_hhdet_in_fec!W86=0,0,RES_hhdet_in_fec!W86*1000*11630/RES_hhdet_in_new!W83)</f>
        <v>0.48316817226824388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2974.1519530446412</v>
      </c>
      <c r="D87" s="122">
        <v>2934.8052157828333</v>
      </c>
      <c r="E87" s="122">
        <v>2697.1124002604201</v>
      </c>
      <c r="F87" s="122">
        <v>2675.0473067070429</v>
      </c>
      <c r="G87" s="122">
        <v>2452.1149202231722</v>
      </c>
      <c r="H87" s="122">
        <v>2329.2529464234335</v>
      </c>
      <c r="I87" s="122">
        <v>2688.3768012354726</v>
      </c>
      <c r="J87" s="122">
        <v>2225.174027465268</v>
      </c>
      <c r="K87" s="122">
        <v>2659.317891695001</v>
      </c>
      <c r="L87" s="122">
        <v>2409.3612369783459</v>
      </c>
      <c r="M87" s="122">
        <v>2341.1038462205888</v>
      </c>
      <c r="N87" s="122">
        <v>2610.0680973527469</v>
      </c>
      <c r="O87" s="122">
        <v>2451.9677272758959</v>
      </c>
      <c r="P87" s="122">
        <v>2315.4560107914504</v>
      </c>
      <c r="Q87" s="122">
        <v>2436.1049182563306</v>
      </c>
      <c r="R87" s="122">
        <v>2464.8584870869595</v>
      </c>
      <c r="S87" s="122">
        <v>0</v>
      </c>
      <c r="T87" s="122">
        <v>0</v>
      </c>
      <c r="U87" s="122">
        <v>0</v>
      </c>
      <c r="V87" s="122">
        <v>0</v>
      </c>
      <c r="W87" s="122">
        <v>2456.2150551005248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3046.404679466832</v>
      </c>
      <c r="D88" s="98">
        <v>3112.5600804365258</v>
      </c>
      <c r="E88" s="98">
        <v>2735.9598193783918</v>
      </c>
      <c r="F88" s="98">
        <v>2635.1845594510337</v>
      </c>
      <c r="G88" s="98">
        <v>2400.019251043921</v>
      </c>
      <c r="H88" s="98">
        <v>2229.4747949691546</v>
      </c>
      <c r="I88" s="98">
        <v>2749.7290054001865</v>
      </c>
      <c r="J88" s="98">
        <v>2159.0557786287445</v>
      </c>
      <c r="K88" s="98">
        <v>2707.6067766659839</v>
      </c>
      <c r="L88" s="98">
        <v>2387.721052277017</v>
      </c>
      <c r="M88" s="98">
        <v>2278.1373983488916</v>
      </c>
      <c r="N88" s="98">
        <v>2588.8756607499522</v>
      </c>
      <c r="O88" s="98">
        <v>2392.7738537307491</v>
      </c>
      <c r="P88" s="98">
        <v>2210.4702733566705</v>
      </c>
      <c r="Q88" s="98">
        <v>2484.914534095662</v>
      </c>
      <c r="R88" s="98">
        <v>2484.7029348096967</v>
      </c>
      <c r="S88" s="98">
        <v>0</v>
      </c>
      <c r="T88" s="98">
        <v>0</v>
      </c>
      <c r="U88" s="98">
        <v>0</v>
      </c>
      <c r="V88" s="98">
        <v>0</v>
      </c>
      <c r="W88" s="98">
        <v>2383.0623263311413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2077.650450847259</v>
      </c>
      <c r="I89" s="98">
        <v>2571.7661619777041</v>
      </c>
      <c r="J89" s="98">
        <v>2022.6226331545354</v>
      </c>
      <c r="K89" s="98">
        <v>2545.6246594988729</v>
      </c>
      <c r="L89" s="98">
        <v>2253.600414082478</v>
      </c>
      <c r="M89" s="98">
        <v>2158.5160835568863</v>
      </c>
      <c r="N89" s="98">
        <v>2458.205466722311</v>
      </c>
      <c r="O89" s="98">
        <v>2276.4749608497677</v>
      </c>
      <c r="P89" s="98">
        <v>2106.8249915865849</v>
      </c>
      <c r="Q89" s="98">
        <v>2374.2555223755635</v>
      </c>
      <c r="R89" s="98">
        <v>2381.2082815671561</v>
      </c>
      <c r="S89" s="98">
        <v>0</v>
      </c>
      <c r="T89" s="98">
        <v>0</v>
      </c>
      <c r="U89" s="98">
        <v>0</v>
      </c>
      <c r="V89" s="98">
        <v>0</v>
      </c>
      <c r="W89" s="98">
        <v>2324.6122932317744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1746.5987648932748</v>
      </c>
      <c r="I90" s="101">
        <v>2150.4682505681167</v>
      </c>
      <c r="J90" s="101">
        <v>1674.8982341514607</v>
      </c>
      <c r="K90" s="101">
        <v>2099.5708545717034</v>
      </c>
      <c r="L90" s="101">
        <v>1855.4974493868924</v>
      </c>
      <c r="M90" s="101">
        <v>1777.001585007589</v>
      </c>
      <c r="N90" s="101">
        <v>2014.5521160497583</v>
      </c>
      <c r="O90" s="101">
        <v>1859.3652256409073</v>
      </c>
      <c r="P90" s="101">
        <v>1715.748853934854</v>
      </c>
      <c r="Q90" s="101">
        <v>1924.6502004947367</v>
      </c>
      <c r="R90" s="101">
        <v>1916.006785468096</v>
      </c>
      <c r="S90" s="101">
        <v>0</v>
      </c>
      <c r="T90" s="101">
        <v>0</v>
      </c>
      <c r="U90" s="101">
        <v>0</v>
      </c>
      <c r="V90" s="101">
        <v>0</v>
      </c>
      <c r="W90" s="101">
        <v>1846.4055002788091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331.05168595398391</v>
      </c>
      <c r="I91" s="104">
        <v>421.29791140958758</v>
      </c>
      <c r="J91" s="104">
        <v>347.72439900307484</v>
      </c>
      <c r="K91" s="104">
        <v>446.05380492716978</v>
      </c>
      <c r="L91" s="104">
        <v>398.10296469558546</v>
      </c>
      <c r="M91" s="104">
        <v>381.51449854929746</v>
      </c>
      <c r="N91" s="104">
        <v>443.65335067255211</v>
      </c>
      <c r="O91" s="104">
        <v>417.10973520886006</v>
      </c>
      <c r="P91" s="104">
        <v>391.07613765173119</v>
      </c>
      <c r="Q91" s="104">
        <v>449.60532188082681</v>
      </c>
      <c r="R91" s="104">
        <v>465.20149609906031</v>
      </c>
      <c r="S91" s="104">
        <v>0</v>
      </c>
      <c r="T91" s="104">
        <v>0</v>
      </c>
      <c r="U91" s="104">
        <v>0</v>
      </c>
      <c r="V91" s="104">
        <v>0</v>
      </c>
      <c r="W91" s="104">
        <v>478.20679295296526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3228.5609718792653</v>
      </c>
      <c r="D92" s="101">
        <v>3135.1452548135799</v>
      </c>
      <c r="E92" s="101">
        <v>3030.4589244356134</v>
      </c>
      <c r="F92" s="101">
        <v>2964.4947476305092</v>
      </c>
      <c r="G92" s="101">
        <v>2896.1208180049166</v>
      </c>
      <c r="H92" s="101">
        <v>2849.3266897754638</v>
      </c>
      <c r="I92" s="101">
        <v>2863.6017831761123</v>
      </c>
      <c r="J92" s="101">
        <v>2843.497564663186</v>
      </c>
      <c r="K92" s="101">
        <v>2850.8940950859815</v>
      </c>
      <c r="L92" s="101">
        <v>2845.9550681821247</v>
      </c>
      <c r="M92" s="101">
        <v>2982.5037567430077</v>
      </c>
      <c r="N92" s="101">
        <v>2706.6989597756296</v>
      </c>
      <c r="O92" s="101">
        <v>2892.5187389615462</v>
      </c>
      <c r="P92" s="101">
        <v>2543.1073216774007</v>
      </c>
      <c r="Q92" s="101">
        <v>2218.6554412636133</v>
      </c>
      <c r="R92" s="101">
        <v>2594.5740164319463</v>
      </c>
      <c r="S92" s="101">
        <v>0</v>
      </c>
      <c r="T92" s="101">
        <v>0</v>
      </c>
      <c r="U92" s="101">
        <v>0</v>
      </c>
      <c r="V92" s="101">
        <v>0</v>
      </c>
      <c r="W92" s="101">
        <v>2317.1138872789356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2896.471417313322</v>
      </c>
      <c r="D96" s="101">
        <v>2803.4355251439938</v>
      </c>
      <c r="E96" s="101">
        <v>2656.4069052482496</v>
      </c>
      <c r="F96" s="101">
        <v>2706.8103035705894</v>
      </c>
      <c r="G96" s="101">
        <v>2549.1997014346916</v>
      </c>
      <c r="H96" s="101">
        <v>2550.9145449780704</v>
      </c>
      <c r="I96" s="101">
        <v>2534.9057400615284</v>
      </c>
      <c r="J96" s="101">
        <v>0</v>
      </c>
      <c r="K96" s="101">
        <v>2620.5104086917349</v>
      </c>
      <c r="L96" s="101">
        <v>0</v>
      </c>
      <c r="M96" s="101">
        <v>2724.6892877170731</v>
      </c>
      <c r="N96" s="101">
        <v>2718.0116768177231</v>
      </c>
      <c r="O96" s="101">
        <v>2648.9831416272577</v>
      </c>
      <c r="P96" s="101">
        <v>2582.6098888383244</v>
      </c>
      <c r="Q96" s="101">
        <v>2534.3851845153449</v>
      </c>
      <c r="R96" s="101">
        <v>2559.8331054805708</v>
      </c>
      <c r="S96" s="101">
        <v>0</v>
      </c>
      <c r="T96" s="101">
        <v>0</v>
      </c>
      <c r="U96" s="101">
        <v>0</v>
      </c>
      <c r="V96" s="101">
        <v>0</v>
      </c>
      <c r="W96" s="101">
        <v>2612.3470628958139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2682.8180359119842</v>
      </c>
      <c r="D97" s="104">
        <v>2593.9445013821778</v>
      </c>
      <c r="E97" s="104">
        <v>2459.2391286632947</v>
      </c>
      <c r="F97" s="104">
        <v>2507.6664951841221</v>
      </c>
      <c r="G97" s="104">
        <v>2361.4935822079747</v>
      </c>
      <c r="H97" s="104">
        <v>2369.0327911418317</v>
      </c>
      <c r="I97" s="104">
        <v>2354.3049599090159</v>
      </c>
      <c r="J97" s="104">
        <v>2447.7866634203842</v>
      </c>
      <c r="K97" s="104">
        <v>2431.4807035737522</v>
      </c>
      <c r="L97" s="104">
        <v>2474.9472580830152</v>
      </c>
      <c r="M97" s="104">
        <v>2536.047192180758</v>
      </c>
      <c r="N97" s="104">
        <v>2531.5586807082263</v>
      </c>
      <c r="O97" s="104">
        <v>2472.9586259164275</v>
      </c>
      <c r="P97" s="104">
        <v>2419.2330427707707</v>
      </c>
      <c r="Q97" s="104">
        <v>2381.1997686326854</v>
      </c>
      <c r="R97" s="104">
        <v>2409.4322302743035</v>
      </c>
      <c r="S97" s="104">
        <v>0</v>
      </c>
      <c r="T97" s="104">
        <v>0</v>
      </c>
      <c r="U97" s="104">
        <v>0</v>
      </c>
      <c r="V97" s="104">
        <v>0</v>
      </c>
      <c r="W97" s="104">
        <v>2485.6762941852335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2262.9495786346984</v>
      </c>
      <c r="D98" s="98">
        <v>2179.2995139021041</v>
      </c>
      <c r="E98" s="98">
        <v>2066.1021631191338</v>
      </c>
      <c r="F98" s="98">
        <v>2107.7944871595046</v>
      </c>
      <c r="G98" s="98">
        <v>1981.1471680674908</v>
      </c>
      <c r="H98" s="98">
        <v>1998.0351388326046</v>
      </c>
      <c r="I98" s="98">
        <v>1980.7292701339629</v>
      </c>
      <c r="J98" s="98">
        <v>2047.2223861631448</v>
      </c>
      <c r="K98" s="98">
        <v>2031.0274532544227</v>
      </c>
      <c r="L98" s="98">
        <v>2070.1157031963253</v>
      </c>
      <c r="M98" s="98">
        <v>2125.6381820691904</v>
      </c>
      <c r="N98" s="98">
        <v>2113.6874308642268</v>
      </c>
      <c r="O98" s="98">
        <v>2057.780076158368</v>
      </c>
      <c r="P98" s="98">
        <v>2004.950968831547</v>
      </c>
      <c r="Q98" s="98">
        <v>1961.9053918410525</v>
      </c>
      <c r="R98" s="98">
        <v>1973.19037794677</v>
      </c>
      <c r="S98" s="98">
        <v>0</v>
      </c>
      <c r="T98" s="98">
        <v>0</v>
      </c>
      <c r="U98" s="98">
        <v>0</v>
      </c>
      <c r="V98" s="98">
        <v>0</v>
      </c>
      <c r="W98" s="98">
        <v>2023.1763848375799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419.86845727728559</v>
      </c>
      <c r="D99" s="98">
        <v>414.64498748007424</v>
      </c>
      <c r="E99" s="98">
        <v>393.13696554416123</v>
      </c>
      <c r="F99" s="98">
        <v>399.87200802461751</v>
      </c>
      <c r="G99" s="98">
        <v>380.34641414048394</v>
      </c>
      <c r="H99" s="98">
        <v>370.99765230922753</v>
      </c>
      <c r="I99" s="98">
        <v>373.57568977505298</v>
      </c>
      <c r="J99" s="98">
        <v>400.5642772572395</v>
      </c>
      <c r="K99" s="98">
        <v>400.45325031932913</v>
      </c>
      <c r="L99" s="98">
        <v>404.83155488668945</v>
      </c>
      <c r="M99" s="98">
        <v>410.40901011156751</v>
      </c>
      <c r="N99" s="98">
        <v>417.87124984399992</v>
      </c>
      <c r="O99" s="98">
        <v>415.1785497580596</v>
      </c>
      <c r="P99" s="98">
        <v>414.28207393922304</v>
      </c>
      <c r="Q99" s="98">
        <v>419.29437679163306</v>
      </c>
      <c r="R99" s="98">
        <v>436.24185232753348</v>
      </c>
      <c r="S99" s="98">
        <v>0</v>
      </c>
      <c r="T99" s="98">
        <v>0</v>
      </c>
      <c r="U99" s="98">
        <v>0</v>
      </c>
      <c r="V99" s="98">
        <v>0</v>
      </c>
      <c r="W99" s="98">
        <v>462.49990934765339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462.14514366205941</v>
      </c>
      <c r="D100" s="122">
        <v>458.61095840125068</v>
      </c>
      <c r="E100" s="122">
        <v>456.08747052861611</v>
      </c>
      <c r="F100" s="122">
        <v>452.6028369966599</v>
      </c>
      <c r="G100" s="122">
        <v>439.08944076731899</v>
      </c>
      <c r="H100" s="122">
        <v>427.75001045002398</v>
      </c>
      <c r="I100" s="122">
        <v>431.03005524494489</v>
      </c>
      <c r="J100" s="122">
        <v>414.81765165461718</v>
      </c>
      <c r="K100" s="122">
        <v>411.65066847659165</v>
      </c>
      <c r="L100" s="122">
        <v>402.76823297565142</v>
      </c>
      <c r="M100" s="122">
        <v>407.97267774429935</v>
      </c>
      <c r="N100" s="122">
        <v>410.58885895568642</v>
      </c>
      <c r="O100" s="122">
        <v>390.88122824604665</v>
      </c>
      <c r="P100" s="122">
        <v>398.69032602606347</v>
      </c>
      <c r="Q100" s="122">
        <v>400.94737027020972</v>
      </c>
      <c r="R100" s="122">
        <v>399.65938228441678</v>
      </c>
      <c r="S100" s="122">
        <v>0</v>
      </c>
      <c r="T100" s="122">
        <v>0</v>
      </c>
      <c r="U100" s="122">
        <v>0</v>
      </c>
      <c r="V100" s="122">
        <v>0</v>
      </c>
      <c r="W100" s="122">
        <v>388.6067423160228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585.71296442503274</v>
      </c>
      <c r="D102" s="98">
        <v>580.13727336376235</v>
      </c>
      <c r="E102" s="98">
        <v>578.86874530266618</v>
      </c>
      <c r="F102" s="98">
        <v>562.15601531942627</v>
      </c>
      <c r="G102" s="98">
        <v>564.01975322406395</v>
      </c>
      <c r="H102" s="98">
        <v>545.70898082352562</v>
      </c>
      <c r="I102" s="98">
        <v>547.76950501531439</v>
      </c>
      <c r="J102" s="98">
        <v>534.37715578022483</v>
      </c>
      <c r="K102" s="98">
        <v>513.94210860685382</v>
      </c>
      <c r="L102" s="98">
        <v>520.53788039147673</v>
      </c>
      <c r="M102" s="98">
        <v>523.14384502124722</v>
      </c>
      <c r="N102" s="98">
        <v>523.16641133516202</v>
      </c>
      <c r="O102" s="98">
        <v>528.71970853495964</v>
      </c>
      <c r="P102" s="98">
        <v>505.87451303529753</v>
      </c>
      <c r="Q102" s="98">
        <v>476.04629982580934</v>
      </c>
      <c r="R102" s="98">
        <v>557.31633239568873</v>
      </c>
      <c r="S102" s="98">
        <v>0</v>
      </c>
      <c r="T102" s="98">
        <v>0</v>
      </c>
      <c r="U102" s="98">
        <v>0</v>
      </c>
      <c r="V102" s="98">
        <v>0</v>
      </c>
      <c r="W102" s="98">
        <v>518.26174094888495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460.77216787580414</v>
      </c>
      <c r="D103" s="33">
        <v>456.69212184921105</v>
      </c>
      <c r="E103" s="33">
        <v>454.56223730160917</v>
      </c>
      <c r="F103" s="33">
        <v>450.89772916284255</v>
      </c>
      <c r="G103" s="33">
        <v>437.24135922210093</v>
      </c>
      <c r="H103" s="33">
        <v>425.95368095195039</v>
      </c>
      <c r="I103" s="33">
        <v>429.49825307254366</v>
      </c>
      <c r="J103" s="33">
        <v>413.36844554400375</v>
      </c>
      <c r="K103" s="33">
        <v>410.37202547496332</v>
      </c>
      <c r="L103" s="33">
        <v>400.79782703433136</v>
      </c>
      <c r="M103" s="33">
        <v>405.92270551121459</v>
      </c>
      <c r="N103" s="33">
        <v>408.60608406054877</v>
      </c>
      <c r="O103" s="33">
        <v>388.59913420152816</v>
      </c>
      <c r="P103" s="33">
        <v>396.9431706035175</v>
      </c>
      <c r="Q103" s="33">
        <v>399.58934261097647</v>
      </c>
      <c r="R103" s="33">
        <v>395.84510123333763</v>
      </c>
      <c r="S103" s="33">
        <v>0</v>
      </c>
      <c r="T103" s="33">
        <v>0</v>
      </c>
      <c r="U103" s="33">
        <v>0</v>
      </c>
      <c r="V103" s="33">
        <v>0</v>
      </c>
      <c r="W103" s="33">
        <v>386.60645481958323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0</v>
      </c>
      <c r="D129" s="98">
        <f>IF(RES_hhdet_in_fec!D129=0,0,RES_hhdet_in_fec!D129*1000*11630/RES_hhdet_in_new!D126)</f>
        <v>0</v>
      </c>
      <c r="E129" s="98">
        <f>IF(RES_hhdet_in_fec!E129=0,0,RES_hhdet_in_fec!E129*1000*11630/RES_hhdet_in_new!E126)</f>
        <v>0</v>
      </c>
      <c r="F129" s="98">
        <f>IF(RES_hhdet_in_fec!F129=0,0,RES_hhdet_in_fec!F129*1000*11630/RES_hhdet_in_new!F126)</f>
        <v>0</v>
      </c>
      <c r="G129" s="98">
        <f>IF(RES_hhdet_in_fec!G129=0,0,RES_hhdet_in_fec!G129*1000*11630/RES_hhdet_in_new!G126)</f>
        <v>0</v>
      </c>
      <c r="H129" s="98">
        <f>IF(RES_hhdet_in_fec!H129=0,0,RES_hhdet_in_fec!H129*1000*11630/RES_hhdet_in_new!H126)</f>
        <v>0</v>
      </c>
      <c r="I129" s="98">
        <f>IF(RES_hhdet_in_fec!I129=0,0,RES_hhdet_in_fec!I129*1000*11630/RES_hhdet_in_new!I126)</f>
        <v>0</v>
      </c>
      <c r="J129" s="98">
        <f>IF(RES_hhdet_in_fec!J129=0,0,RES_hhdet_in_fec!J129*1000*11630/RES_hhdet_in_new!J126)</f>
        <v>0</v>
      </c>
      <c r="K129" s="98">
        <f>IF(RES_hhdet_in_fec!K129=0,0,RES_hhdet_in_fec!K129*1000*11630/RES_hhdet_in_new!K126)</f>
        <v>0</v>
      </c>
      <c r="L129" s="98">
        <f>IF(RES_hhdet_in_fec!L129=0,0,RES_hhdet_in_fec!L129*1000*11630/RES_hhdet_in_new!L126)</f>
        <v>0</v>
      </c>
      <c r="M129" s="98">
        <f>IF(RES_hhdet_in_fec!M129=0,0,RES_hhdet_in_fec!M129*1000*11630/RES_hhdet_in_new!M126)</f>
        <v>0</v>
      </c>
      <c r="N129" s="98">
        <f>IF(RES_hhdet_in_fec!N129=0,0,RES_hhdet_in_fec!N129*1000*11630/RES_hhdet_in_new!N126)</f>
        <v>0</v>
      </c>
      <c r="O129" s="98">
        <f>IF(RES_hhdet_in_fec!O129=0,0,RES_hhdet_in_fec!O129*1000*11630/RES_hhdet_in_new!O126)</f>
        <v>0</v>
      </c>
      <c r="P129" s="98">
        <f>IF(RES_hhdet_in_fec!P129=0,0,RES_hhdet_in_fec!P129*1000*11630/RES_hhdet_in_new!P126)</f>
        <v>0</v>
      </c>
      <c r="Q129" s="98">
        <f>IF(RES_hhdet_in_fec!Q129=0,0,RES_hhdet_in_fec!Q129*1000*11630/RES_hhdet_in_new!Q126)</f>
        <v>0</v>
      </c>
      <c r="R129" s="98">
        <f>IF(RES_hhdet_in_fec!R129=0,0,RES_hhdet_in_fec!R129*1000*11630/RES_hhdet_in_new!R126)</f>
        <v>0</v>
      </c>
      <c r="S129" s="98">
        <f>IF(RES_hhdet_in_fec!S129=0,0,RES_hhdet_in_fec!S129*1000*11630/RES_hhdet_in_new!S126)</f>
        <v>0</v>
      </c>
      <c r="T129" s="98">
        <f>IF(RES_hhdet_in_fec!T129=0,0,RES_hhdet_in_fec!T129*1000*11630/RES_hhdet_in_new!T126)</f>
        <v>0</v>
      </c>
      <c r="U129" s="98">
        <f>IF(RES_hhdet_in_fec!U129=0,0,RES_hhdet_in_fec!U129*1000*11630/RES_hhdet_in_new!U126)</f>
        <v>0</v>
      </c>
      <c r="V129" s="98">
        <f>IF(RES_hhdet_in_fec!V129=0,0,RES_hhdet_in_fec!V129*1000*11630/RES_hhdet_in_new!V126)</f>
        <v>0</v>
      </c>
      <c r="W129" s="98">
        <f>IF(RES_hhdet_in_fec!W129=0,0,RES_hhdet_in_fec!W129*1000*11630/RES_hhdet_in_new!W126)</f>
        <v>0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10389.97118851017</v>
      </c>
      <c r="D143" s="117">
        <f t="shared" si="49"/>
        <v>7354.5667396842364</v>
      </c>
      <c r="E143" s="117">
        <f t="shared" si="49"/>
        <v>8552.7269190264979</v>
      </c>
      <c r="F143" s="117">
        <f t="shared" si="49"/>
        <v>8556.1039462054105</v>
      </c>
      <c r="G143" s="117">
        <f t="shared" si="49"/>
        <v>8256.9590741698357</v>
      </c>
      <c r="H143" s="117">
        <f t="shared" si="49"/>
        <v>7942.7496135686906</v>
      </c>
      <c r="I143" s="117">
        <f t="shared" si="49"/>
        <v>7638.7920155104039</v>
      </c>
      <c r="J143" s="117">
        <f t="shared" si="49"/>
        <v>7561.4000212496085</v>
      </c>
      <c r="K143" s="117">
        <f t="shared" si="49"/>
        <v>6908.6380099216867</v>
      </c>
      <c r="L143" s="117">
        <f t="shared" si="49"/>
        <v>6555.4914217001142</v>
      </c>
      <c r="M143" s="117">
        <f t="shared" si="49"/>
        <v>6185.6374061943234</v>
      </c>
      <c r="N143" s="117">
        <f t="shared" si="49"/>
        <v>5741.9398658214122</v>
      </c>
      <c r="O143" s="117">
        <f t="shared" si="49"/>
        <v>5250.1397903842126</v>
      </c>
      <c r="P143" s="117">
        <f t="shared" si="49"/>
        <v>4870.8315108593069</v>
      </c>
      <c r="Q143" s="117">
        <f t="shared" si="49"/>
        <v>4662.9632963820914</v>
      </c>
      <c r="R143" s="117">
        <f t="shared" ref="R143:V143" si="50">R144+R146+R148+R157</f>
        <v>4695.4109317198572</v>
      </c>
      <c r="S143" s="117">
        <f t="shared" si="50"/>
        <v>4640.4533632585235</v>
      </c>
      <c r="T143" s="117">
        <f t="shared" si="50"/>
        <v>4609.0330253145985</v>
      </c>
      <c r="U143" s="117">
        <f t="shared" si="50"/>
        <v>4499.9873278014747</v>
      </c>
      <c r="V143" s="117">
        <f t="shared" si="50"/>
        <v>4615.9725212374051</v>
      </c>
      <c r="W143" s="117">
        <f t="shared" ref="W143" si="51">W144+W146+W148+W157</f>
        <v>4349.9710393971691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7007.3071478354077</v>
      </c>
      <c r="D144" s="122">
        <f t="shared" si="52"/>
        <v>4068.1638874355895</v>
      </c>
      <c r="E144" s="122">
        <f t="shared" si="52"/>
        <v>5413.0220590357358</v>
      </c>
      <c r="F144" s="122">
        <f t="shared" si="52"/>
        <v>5381.5486303765219</v>
      </c>
      <c r="G144" s="122">
        <f t="shared" si="52"/>
        <v>5254.1068693715088</v>
      </c>
      <c r="H144" s="122">
        <f t="shared" si="52"/>
        <v>4951.2434370473939</v>
      </c>
      <c r="I144" s="122">
        <f t="shared" si="52"/>
        <v>4719.1853459996892</v>
      </c>
      <c r="J144" s="122">
        <f t="shared" si="52"/>
        <v>4667.5624060722093</v>
      </c>
      <c r="K144" s="122">
        <f t="shared" si="52"/>
        <v>4013.9162849753443</v>
      </c>
      <c r="L144" s="122">
        <f t="shared" si="52"/>
        <v>3639.4671729039355</v>
      </c>
      <c r="M144" s="122">
        <f t="shared" si="52"/>
        <v>3114.0911728063061</v>
      </c>
      <c r="N144" s="122">
        <f t="shared" si="52"/>
        <v>2666.0635386335598</v>
      </c>
      <c r="O144" s="122">
        <f t="shared" si="52"/>
        <v>2288.1867395527343</v>
      </c>
      <c r="P144" s="122">
        <f t="shared" si="52"/>
        <v>2005.0501150236939</v>
      </c>
      <c r="Q144" s="122">
        <f t="shared" si="52"/>
        <v>1895.9197055827547</v>
      </c>
      <c r="R144" s="122">
        <f t="shared" si="52"/>
        <v>1844.711235332293</v>
      </c>
      <c r="S144" s="122">
        <f t="shared" si="52"/>
        <v>1762.0598009706764</v>
      </c>
      <c r="T144" s="122">
        <f t="shared" si="52"/>
        <v>1684.3315277537984</v>
      </c>
      <c r="U144" s="122">
        <f t="shared" si="52"/>
        <v>1614.3330251418647</v>
      </c>
      <c r="V144" s="122">
        <f t="shared" si="52"/>
        <v>1595.4045841763996</v>
      </c>
      <c r="W144" s="122">
        <f t="shared" si="52"/>
        <v>1450.7595728686542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7007.3071478354077</v>
      </c>
      <c r="D145" s="98">
        <v>4068.1638874355895</v>
      </c>
      <c r="E145" s="98">
        <v>5413.0220590357358</v>
      </c>
      <c r="F145" s="98">
        <v>5381.5486303765219</v>
      </c>
      <c r="G145" s="98">
        <v>5254.1068693715088</v>
      </c>
      <c r="H145" s="98">
        <v>4951.2434370473939</v>
      </c>
      <c r="I145" s="98">
        <v>4719.1853459996892</v>
      </c>
      <c r="J145" s="98">
        <v>4667.5624060722093</v>
      </c>
      <c r="K145" s="98">
        <v>4013.9162849753443</v>
      </c>
      <c r="L145" s="98">
        <v>3639.4671729039355</v>
      </c>
      <c r="M145" s="98">
        <v>3114.0911728063061</v>
      </c>
      <c r="N145" s="98">
        <v>2666.0635386335598</v>
      </c>
      <c r="O145" s="98">
        <v>2288.1867395527343</v>
      </c>
      <c r="P145" s="98">
        <v>2005.0501150236939</v>
      </c>
      <c r="Q145" s="98">
        <v>1895.9197055827547</v>
      </c>
      <c r="R145" s="98">
        <v>1844.711235332293</v>
      </c>
      <c r="S145" s="98">
        <v>1762.0598009706764</v>
      </c>
      <c r="T145" s="98">
        <v>1684.3315277537984</v>
      </c>
      <c r="U145" s="98">
        <v>1614.3330251418647</v>
      </c>
      <c r="V145" s="98">
        <v>1595.4045841763996</v>
      </c>
      <c r="W145" s="98">
        <v>1450.7595728686542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4.1422870773411438</v>
      </c>
      <c r="E146" s="122">
        <f t="shared" si="53"/>
        <v>4.3222794024259237</v>
      </c>
      <c r="F146" s="122">
        <f t="shared" si="53"/>
        <v>4.4657569365857892</v>
      </c>
      <c r="G146" s="122">
        <f t="shared" si="53"/>
        <v>4.8323735023254857</v>
      </c>
      <c r="H146" s="122">
        <f t="shared" si="53"/>
        <v>5.8622733790635451</v>
      </c>
      <c r="I146" s="122">
        <f t="shared" si="53"/>
        <v>6.5213701755694942</v>
      </c>
      <c r="J146" s="122">
        <f t="shared" si="53"/>
        <v>6.8444421800033011</v>
      </c>
      <c r="K146" s="122">
        <f t="shared" si="53"/>
        <v>6.9143506768935072</v>
      </c>
      <c r="L146" s="122">
        <f t="shared" si="53"/>
        <v>7.4917849415013853</v>
      </c>
      <c r="M146" s="122">
        <f t="shared" si="53"/>
        <v>7.2509397494964372</v>
      </c>
      <c r="N146" s="122">
        <f t="shared" si="53"/>
        <v>8.1176020031552785</v>
      </c>
      <c r="O146" s="122">
        <f t="shared" si="53"/>
        <v>6.433622488623258</v>
      </c>
      <c r="P146" s="122">
        <f t="shared" si="53"/>
        <v>7.7927372381701225</v>
      </c>
      <c r="Q146" s="122">
        <f t="shared" si="53"/>
        <v>2.5468932520363317</v>
      </c>
      <c r="R146" s="122">
        <f t="shared" si="53"/>
        <v>3.3174855825212366</v>
      </c>
      <c r="S146" s="122">
        <f t="shared" si="53"/>
        <v>2.9855347912803025</v>
      </c>
      <c r="T146" s="122">
        <f t="shared" si="53"/>
        <v>2.9522057867058016</v>
      </c>
      <c r="U146" s="122">
        <f t="shared" si="53"/>
        <v>1.9655909060466574</v>
      </c>
      <c r="V146" s="122">
        <f t="shared" si="53"/>
        <v>6.1405482465372465</v>
      </c>
      <c r="W146" s="122">
        <f t="shared" si="53"/>
        <v>4.8794100492104588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0</v>
      </c>
      <c r="D147" s="98">
        <f>IF(RES_hhdet_in_fec!D147=0,0,RES_hhdet_in_fec!D147*1000*11630/RES_hhdet_in_new!D145)</f>
        <v>4.1422870773411438</v>
      </c>
      <c r="E147" s="98">
        <f>IF(RES_hhdet_in_fec!E147=0,0,RES_hhdet_in_fec!E147*1000*11630/RES_hhdet_in_new!E145)</f>
        <v>4.3222794024259237</v>
      </c>
      <c r="F147" s="98">
        <f>IF(RES_hhdet_in_fec!F147=0,0,RES_hhdet_in_fec!F147*1000*11630/RES_hhdet_in_new!F145)</f>
        <v>4.4657569365857892</v>
      </c>
      <c r="G147" s="98">
        <f>IF(RES_hhdet_in_fec!G147=0,0,RES_hhdet_in_fec!G147*1000*11630/RES_hhdet_in_new!G145)</f>
        <v>4.8323735023254857</v>
      </c>
      <c r="H147" s="98">
        <f>IF(RES_hhdet_in_fec!H147=0,0,RES_hhdet_in_fec!H147*1000*11630/RES_hhdet_in_new!H145)</f>
        <v>5.8622733790635451</v>
      </c>
      <c r="I147" s="98">
        <f>IF(RES_hhdet_in_fec!I147=0,0,RES_hhdet_in_fec!I147*1000*11630/RES_hhdet_in_new!I145)</f>
        <v>6.5213701755694942</v>
      </c>
      <c r="J147" s="98">
        <f>IF(RES_hhdet_in_fec!J147=0,0,RES_hhdet_in_fec!J147*1000*11630/RES_hhdet_in_new!J145)</f>
        <v>6.8444421800033011</v>
      </c>
      <c r="K147" s="98">
        <f>IF(RES_hhdet_in_fec!K147=0,0,RES_hhdet_in_fec!K147*1000*11630/RES_hhdet_in_new!K145)</f>
        <v>6.9143506768935072</v>
      </c>
      <c r="L147" s="98">
        <f>IF(RES_hhdet_in_fec!L147=0,0,RES_hhdet_in_fec!L147*1000*11630/RES_hhdet_in_new!L145)</f>
        <v>7.4917849415013853</v>
      </c>
      <c r="M147" s="98">
        <f>IF(RES_hhdet_in_fec!M147=0,0,RES_hhdet_in_fec!M147*1000*11630/RES_hhdet_in_new!M145)</f>
        <v>7.2509397494964372</v>
      </c>
      <c r="N147" s="98">
        <f>IF(RES_hhdet_in_fec!N147=0,0,RES_hhdet_in_fec!N147*1000*11630/RES_hhdet_in_new!N145)</f>
        <v>8.1176020031552785</v>
      </c>
      <c r="O147" s="98">
        <f>IF(RES_hhdet_in_fec!O147=0,0,RES_hhdet_in_fec!O147*1000*11630/RES_hhdet_in_new!O145)</f>
        <v>6.433622488623258</v>
      </c>
      <c r="P147" s="98">
        <f>IF(RES_hhdet_in_fec!P147=0,0,RES_hhdet_in_fec!P147*1000*11630/RES_hhdet_in_new!P145)</f>
        <v>7.7927372381701225</v>
      </c>
      <c r="Q147" s="98">
        <f>IF(RES_hhdet_in_fec!Q147=0,0,RES_hhdet_in_fec!Q147*1000*11630/RES_hhdet_in_new!Q145)</f>
        <v>2.5468932520363317</v>
      </c>
      <c r="R147" s="98">
        <f>IF(RES_hhdet_in_fec!R147=0,0,RES_hhdet_in_fec!R147*1000*11630/RES_hhdet_in_new!R145)</f>
        <v>3.3174855825212366</v>
      </c>
      <c r="S147" s="98">
        <f>IF(RES_hhdet_in_fec!S147=0,0,RES_hhdet_in_fec!S147*1000*11630/RES_hhdet_in_new!S145)</f>
        <v>2.9855347912803025</v>
      </c>
      <c r="T147" s="98">
        <f>IF(RES_hhdet_in_fec!T147=0,0,RES_hhdet_in_fec!T147*1000*11630/RES_hhdet_in_new!T145)</f>
        <v>2.9522057867058016</v>
      </c>
      <c r="U147" s="98">
        <f>IF(RES_hhdet_in_fec!U147=0,0,RES_hhdet_in_fec!U147*1000*11630/RES_hhdet_in_new!U145)</f>
        <v>1.9655909060466574</v>
      </c>
      <c r="V147" s="98">
        <f>IF(RES_hhdet_in_fec!V147=0,0,RES_hhdet_in_fec!V147*1000*11630/RES_hhdet_in_new!V145)</f>
        <v>6.1405482465372465</v>
      </c>
      <c r="W147" s="98">
        <f>IF(RES_hhdet_in_fec!W147=0,0,RES_hhdet_in_fec!W147*1000*11630/RES_hhdet_in_new!W145)</f>
        <v>4.8794100492104588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2919.7920274788025</v>
      </c>
      <c r="D148" s="122">
        <v>2823.9617819140958</v>
      </c>
      <c r="E148" s="122">
        <v>2678.9971811693777</v>
      </c>
      <c r="F148" s="122">
        <v>2717.5115535631262</v>
      </c>
      <c r="G148" s="122">
        <v>2558.9586865140636</v>
      </c>
      <c r="H148" s="122">
        <v>2557.8354263000165</v>
      </c>
      <c r="I148" s="122">
        <v>2482.0780031756135</v>
      </c>
      <c r="J148" s="122">
        <v>2472.1556121214512</v>
      </c>
      <c r="K148" s="122">
        <v>2476.2168772282275</v>
      </c>
      <c r="L148" s="122">
        <v>2505.7777002996986</v>
      </c>
      <c r="M148" s="122">
        <v>2656.2840154857022</v>
      </c>
      <c r="N148" s="122">
        <v>2657.1876269341888</v>
      </c>
      <c r="O148" s="122">
        <v>2564.5771407243797</v>
      </c>
      <c r="P148" s="122">
        <v>2459.328804947007</v>
      </c>
      <c r="Q148" s="122">
        <v>2363.5274918856876</v>
      </c>
      <c r="R148" s="122">
        <v>2447.560579252036</v>
      </c>
      <c r="S148" s="122">
        <v>2483.5849116199838</v>
      </c>
      <c r="T148" s="122">
        <v>2535.3046645520444</v>
      </c>
      <c r="U148" s="122">
        <v>2506.7914936293114</v>
      </c>
      <c r="V148" s="122">
        <v>2623.0769769984686</v>
      </c>
      <c r="W148" s="122">
        <v>2505.674014718426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3228.5609718792653</v>
      </c>
      <c r="D149" s="98">
        <v>3135.1452548135808</v>
      </c>
      <c r="E149" s="98">
        <v>3030.4589244356134</v>
      </c>
      <c r="F149" s="98">
        <v>2964.4947476305092</v>
      </c>
      <c r="G149" s="98">
        <v>2896.1208180049161</v>
      </c>
      <c r="H149" s="98">
        <v>2849.3266897754638</v>
      </c>
      <c r="I149" s="98">
        <v>2863.6017831761133</v>
      </c>
      <c r="J149" s="98">
        <v>2843.4975646631865</v>
      </c>
      <c r="K149" s="98">
        <v>2850.8940950859815</v>
      </c>
      <c r="L149" s="98">
        <v>2845.9550681821243</v>
      </c>
      <c r="M149" s="98">
        <v>2982.5037567430077</v>
      </c>
      <c r="N149" s="98">
        <v>2706.6989597756306</v>
      </c>
      <c r="O149" s="98">
        <v>2892.5187389615453</v>
      </c>
      <c r="P149" s="98">
        <v>2543.1073216774007</v>
      </c>
      <c r="Q149" s="98">
        <v>2218.6554412636137</v>
      </c>
      <c r="R149" s="98">
        <v>2594.5740164319463</v>
      </c>
      <c r="S149" s="98">
        <v>2537.9251537879904</v>
      </c>
      <c r="T149" s="98">
        <v>2549.2230189974848</v>
      </c>
      <c r="U149" s="98">
        <v>2398.4940752147922</v>
      </c>
      <c r="V149" s="98">
        <v>2628.7589523437705</v>
      </c>
      <c r="W149" s="98">
        <v>2317.1138872789365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2618.8397441787929</v>
      </c>
      <c r="J150" s="98">
        <v>2596.9448612799902</v>
      </c>
      <c r="K150" s="98">
        <v>2605.649758256694</v>
      </c>
      <c r="L150" s="98">
        <v>2606.3175701885657</v>
      </c>
      <c r="M150" s="98">
        <v>0</v>
      </c>
      <c r="N150" s="98">
        <v>0</v>
      </c>
      <c r="O150" s="98">
        <v>2687.3166203225828</v>
      </c>
      <c r="P150" s="98">
        <v>2382.1562239821528</v>
      </c>
      <c r="Q150" s="98">
        <v>2092.8442373947391</v>
      </c>
      <c r="R150" s="98">
        <v>2459.3902650180567</v>
      </c>
      <c r="S150" s="98">
        <v>2417.4064255793505</v>
      </c>
      <c r="T150" s="98">
        <v>2437.8279123077923</v>
      </c>
      <c r="U150" s="98">
        <v>2301.1171923388733</v>
      </c>
      <c r="V150" s="98">
        <v>2532.4125946122103</v>
      </c>
      <c r="W150" s="98">
        <v>2235.1570553921229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2237.820340812636</v>
      </c>
      <c r="J151" s="101">
        <v>2205.8175233669986</v>
      </c>
      <c r="K151" s="101">
        <v>2209.2494097882054</v>
      </c>
      <c r="L151" s="101">
        <v>2210.6988365159773</v>
      </c>
      <c r="M151" s="101">
        <v>0</v>
      </c>
      <c r="N151" s="101">
        <v>0</v>
      </c>
      <c r="O151" s="101">
        <v>2247.1257014214675</v>
      </c>
      <c r="P151" s="101">
        <v>1973.5047986115555</v>
      </c>
      <c r="Q151" s="101">
        <v>1716.0981984022064</v>
      </c>
      <c r="R151" s="101">
        <v>1999.8367469034706</v>
      </c>
      <c r="S151" s="101">
        <v>1953.3156463726089</v>
      </c>
      <c r="T151" s="101">
        <v>1953.7780488867961</v>
      </c>
      <c r="U151" s="101">
        <v>1832.2440735702869</v>
      </c>
      <c r="V151" s="101">
        <v>2030.8222112316103</v>
      </c>
      <c r="W151" s="101">
        <v>1794.0638498652179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381.0194033661565</v>
      </c>
      <c r="J152" s="104">
        <v>391.12733791299127</v>
      </c>
      <c r="K152" s="104">
        <v>396.40034846848874</v>
      </c>
      <c r="L152" s="104">
        <v>395.61873367258841</v>
      </c>
      <c r="M152" s="104">
        <v>0</v>
      </c>
      <c r="N152" s="104">
        <v>0</v>
      </c>
      <c r="O152" s="104">
        <v>440.1909189011152</v>
      </c>
      <c r="P152" s="104">
        <v>408.65142537059745</v>
      </c>
      <c r="Q152" s="104">
        <v>376.7460389925331</v>
      </c>
      <c r="R152" s="104">
        <v>459.55351811458604</v>
      </c>
      <c r="S152" s="104">
        <v>464.09077920674167</v>
      </c>
      <c r="T152" s="104">
        <v>484.04986342099602</v>
      </c>
      <c r="U152" s="104">
        <v>468.87311876858615</v>
      </c>
      <c r="V152" s="104">
        <v>501.59038338060054</v>
      </c>
      <c r="W152" s="104">
        <v>441.09320552690508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2896.4714173133225</v>
      </c>
      <c r="D153" s="101">
        <v>2803.4355251439943</v>
      </c>
      <c r="E153" s="101">
        <v>2656.4069052482505</v>
      </c>
      <c r="F153" s="101">
        <v>2706.8103035705894</v>
      </c>
      <c r="G153" s="101">
        <v>2549.1997014346921</v>
      </c>
      <c r="H153" s="101">
        <v>2550.9145449780708</v>
      </c>
      <c r="I153" s="101">
        <v>2534.9057400615284</v>
      </c>
      <c r="J153" s="101">
        <v>0</v>
      </c>
      <c r="K153" s="101">
        <v>2620.5104086917345</v>
      </c>
      <c r="L153" s="101">
        <v>0</v>
      </c>
      <c r="M153" s="101">
        <v>2724.6892877170726</v>
      </c>
      <c r="N153" s="101">
        <v>2718.0116768177227</v>
      </c>
      <c r="O153" s="101">
        <v>2648.9831416272573</v>
      </c>
      <c r="P153" s="101">
        <v>2582.6098888383244</v>
      </c>
      <c r="Q153" s="101">
        <v>2534.3851845153449</v>
      </c>
      <c r="R153" s="101">
        <v>2559.8331054805708</v>
      </c>
      <c r="S153" s="101">
        <v>2591.9167240920474</v>
      </c>
      <c r="T153" s="101">
        <v>2638.7884420323171</v>
      </c>
      <c r="U153" s="101">
        <v>2587.6690925245725</v>
      </c>
      <c r="V153" s="101">
        <v>2700.4943231880015</v>
      </c>
      <c r="W153" s="101">
        <v>2612.3470628958148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2682.8180359119842</v>
      </c>
      <c r="D154" s="104">
        <v>2593.9445013821769</v>
      </c>
      <c r="E154" s="104">
        <v>2459.2391286632951</v>
      </c>
      <c r="F154" s="104">
        <v>2507.6664951841212</v>
      </c>
      <c r="G154" s="104">
        <v>2361.4935822079747</v>
      </c>
      <c r="H154" s="104">
        <v>2369.0327911418317</v>
      </c>
      <c r="I154" s="104">
        <v>2354.3049599090159</v>
      </c>
      <c r="J154" s="104">
        <v>2447.7866634203847</v>
      </c>
      <c r="K154" s="104">
        <v>2431.4807035737531</v>
      </c>
      <c r="L154" s="104">
        <v>2474.9472580830147</v>
      </c>
      <c r="M154" s="104">
        <v>2536.0471921807584</v>
      </c>
      <c r="N154" s="104">
        <v>2531.5586807082268</v>
      </c>
      <c r="O154" s="104">
        <v>2472.958625916428</v>
      </c>
      <c r="P154" s="104">
        <v>2419.2330427707702</v>
      </c>
      <c r="Q154" s="104">
        <v>2381.1997686326854</v>
      </c>
      <c r="R154" s="104">
        <v>2409.4322302743035</v>
      </c>
      <c r="S154" s="104">
        <v>2445.3026872647492</v>
      </c>
      <c r="T154" s="104">
        <v>2493.485016507263</v>
      </c>
      <c r="U154" s="104">
        <v>2448.1093187928191</v>
      </c>
      <c r="V154" s="104">
        <v>2564.0210318262593</v>
      </c>
      <c r="W154" s="104">
        <v>2485.6762941852339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2262.9495786346984</v>
      </c>
      <c r="D155" s="98">
        <v>2179.2995139021036</v>
      </c>
      <c r="E155" s="98">
        <v>2066.1021631191338</v>
      </c>
      <c r="F155" s="98">
        <v>2107.7944871595041</v>
      </c>
      <c r="G155" s="98">
        <v>1981.1471680674906</v>
      </c>
      <c r="H155" s="98">
        <v>1998.0351388326044</v>
      </c>
      <c r="I155" s="98">
        <v>1980.7292701339625</v>
      </c>
      <c r="J155" s="98">
        <v>2047.2223861631453</v>
      </c>
      <c r="K155" s="98">
        <v>2031.0274532544233</v>
      </c>
      <c r="L155" s="98">
        <v>2070.1157031963257</v>
      </c>
      <c r="M155" s="98">
        <v>2125.6381820691904</v>
      </c>
      <c r="N155" s="98">
        <v>2113.6874308642273</v>
      </c>
      <c r="O155" s="98">
        <v>2057.780076158368</v>
      </c>
      <c r="P155" s="98">
        <v>2004.950968831547</v>
      </c>
      <c r="Q155" s="98">
        <v>1961.9053918410523</v>
      </c>
      <c r="R155" s="98">
        <v>1973.19037794677</v>
      </c>
      <c r="S155" s="98">
        <v>1995.1694010181939</v>
      </c>
      <c r="T155" s="98">
        <v>2022.952145863323</v>
      </c>
      <c r="U155" s="98">
        <v>1976.6344401944252</v>
      </c>
      <c r="V155" s="98">
        <v>2084.9541910956191</v>
      </c>
      <c r="W155" s="98">
        <v>2023.1763848375804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419.86845727728559</v>
      </c>
      <c r="D156" s="98">
        <v>414.64498748007406</v>
      </c>
      <c r="E156" s="98">
        <v>393.13696554416134</v>
      </c>
      <c r="F156" s="98">
        <v>399.8720080246174</v>
      </c>
      <c r="G156" s="98">
        <v>380.34641414048394</v>
      </c>
      <c r="H156" s="98">
        <v>370.99765230922765</v>
      </c>
      <c r="I156" s="98">
        <v>373.57568977505321</v>
      </c>
      <c r="J156" s="98">
        <v>400.56427725723955</v>
      </c>
      <c r="K156" s="98">
        <v>400.4532503193293</v>
      </c>
      <c r="L156" s="98">
        <v>404.83155488668939</v>
      </c>
      <c r="M156" s="98">
        <v>410.40901011156762</v>
      </c>
      <c r="N156" s="98">
        <v>417.87124984399992</v>
      </c>
      <c r="O156" s="98">
        <v>415.17854975805966</v>
      </c>
      <c r="P156" s="98">
        <v>414.28207393922321</v>
      </c>
      <c r="Q156" s="98">
        <v>419.29437679163328</v>
      </c>
      <c r="R156" s="98">
        <v>436.24185232753348</v>
      </c>
      <c r="S156" s="98">
        <v>450.13328624655543</v>
      </c>
      <c r="T156" s="98">
        <v>470.53287064393982</v>
      </c>
      <c r="U156" s="98">
        <v>471.4748785983943</v>
      </c>
      <c r="V156" s="98">
        <v>479.06684073064065</v>
      </c>
      <c r="W156" s="98">
        <v>462.4999093476535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462.87201319595937</v>
      </c>
      <c r="D157" s="122">
        <v>458.29878325720955</v>
      </c>
      <c r="E157" s="122">
        <v>456.38539941895806</v>
      </c>
      <c r="F157" s="122">
        <v>452.57800532917702</v>
      </c>
      <c r="G157" s="122">
        <v>439.06114478193774</v>
      </c>
      <c r="H157" s="122">
        <v>427.80847684221715</v>
      </c>
      <c r="I157" s="122">
        <v>431.00729615953264</v>
      </c>
      <c r="J157" s="122">
        <v>414.83756087594514</v>
      </c>
      <c r="K157" s="122">
        <v>411.59049704122083</v>
      </c>
      <c r="L157" s="122">
        <v>402.75476355497932</v>
      </c>
      <c r="M157" s="122">
        <v>408.01127815281876</v>
      </c>
      <c r="N157" s="122">
        <v>410.57109825050799</v>
      </c>
      <c r="O157" s="122">
        <v>390.94228761847523</v>
      </c>
      <c r="P157" s="122">
        <v>398.65985365043662</v>
      </c>
      <c r="Q157" s="122">
        <v>400.96920566161339</v>
      </c>
      <c r="R157" s="122">
        <v>399.82163155300748</v>
      </c>
      <c r="S157" s="122">
        <v>391.82311587658262</v>
      </c>
      <c r="T157" s="122">
        <v>386.44462722205031</v>
      </c>
      <c r="U157" s="122">
        <v>376.89721812425171</v>
      </c>
      <c r="V157" s="122">
        <v>391.35041181599979</v>
      </c>
      <c r="W157" s="122">
        <v>388.65804176087801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585.71296442503274</v>
      </c>
      <c r="D158" s="98">
        <v>580.13727336376235</v>
      </c>
      <c r="E158" s="98">
        <v>578.86874530266618</v>
      </c>
      <c r="F158" s="98">
        <v>562.15601531942616</v>
      </c>
      <c r="G158" s="98">
        <v>564.01975322406383</v>
      </c>
      <c r="H158" s="98">
        <v>545.70898082352562</v>
      </c>
      <c r="I158" s="98">
        <v>547.76950501531439</v>
      </c>
      <c r="J158" s="98">
        <v>534.37715578022494</v>
      </c>
      <c r="K158" s="98">
        <v>513.94210860685382</v>
      </c>
      <c r="L158" s="98">
        <v>520.53788039147685</v>
      </c>
      <c r="M158" s="98">
        <v>523.14384502124722</v>
      </c>
      <c r="N158" s="98">
        <v>523.16641133516191</v>
      </c>
      <c r="O158" s="98">
        <v>528.71970853495964</v>
      </c>
      <c r="P158" s="98">
        <v>505.87451303529758</v>
      </c>
      <c r="Q158" s="98">
        <v>476.0462998258094</v>
      </c>
      <c r="R158" s="98">
        <v>557.31633239568862</v>
      </c>
      <c r="S158" s="98">
        <v>544.0537387147325</v>
      </c>
      <c r="T158" s="98">
        <v>567.76510183086179</v>
      </c>
      <c r="U158" s="98">
        <v>538.94389406980849</v>
      </c>
      <c r="V158" s="98">
        <v>595.18205217257264</v>
      </c>
      <c r="W158" s="98">
        <v>518.26174094888495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460.77216787580426</v>
      </c>
      <c r="D159" s="33">
        <v>456.69212184921105</v>
      </c>
      <c r="E159" s="33">
        <v>454.56223730160917</v>
      </c>
      <c r="F159" s="33">
        <v>450.8977291628425</v>
      </c>
      <c r="G159" s="33">
        <v>437.24135922210093</v>
      </c>
      <c r="H159" s="33">
        <v>425.95368095195033</v>
      </c>
      <c r="I159" s="33">
        <v>429.4982530725436</v>
      </c>
      <c r="J159" s="33">
        <v>413.36844554400369</v>
      </c>
      <c r="K159" s="33">
        <v>410.37202547496332</v>
      </c>
      <c r="L159" s="33">
        <v>400.79782703433125</v>
      </c>
      <c r="M159" s="33">
        <v>405.92270551121464</v>
      </c>
      <c r="N159" s="33">
        <v>408.60608406054888</v>
      </c>
      <c r="O159" s="33">
        <v>388.59913420152822</v>
      </c>
      <c r="P159" s="33">
        <v>396.94317060351744</v>
      </c>
      <c r="Q159" s="33">
        <v>399.58934261097653</v>
      </c>
      <c r="R159" s="33">
        <v>395.84510123333757</v>
      </c>
      <c r="S159" s="33">
        <v>388.49893094338682</v>
      </c>
      <c r="T159" s="33">
        <v>383.42397996382152</v>
      </c>
      <c r="U159" s="33">
        <v>374.2285061113605</v>
      </c>
      <c r="V159" s="33">
        <v>388.38747623761105</v>
      </c>
      <c r="W159" s="33">
        <v>386.60645481958318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18421.822175601752</v>
      </c>
      <c r="D161" s="117">
        <f t="shared" si="54"/>
        <v>15705.401995905033</v>
      </c>
      <c r="E161" s="117">
        <f t="shared" si="54"/>
        <v>17168.832125962868</v>
      </c>
      <c r="F161" s="117">
        <f t="shared" si="54"/>
        <v>18059.611890251865</v>
      </c>
      <c r="G161" s="117">
        <f t="shared" si="54"/>
        <v>17065.375713291367</v>
      </c>
      <c r="H161" s="117">
        <f t="shared" si="54"/>
        <v>18664.125223016395</v>
      </c>
      <c r="I161" s="117">
        <f t="shared" si="54"/>
        <v>16660.718822813025</v>
      </c>
      <c r="J161" s="117">
        <f t="shared" si="54"/>
        <v>17853.052874012908</v>
      </c>
      <c r="K161" s="117">
        <f t="shared" si="54"/>
        <v>14108.807410893121</v>
      </c>
      <c r="L161" s="117">
        <f t="shared" si="54"/>
        <v>16372.225916797854</v>
      </c>
      <c r="M161" s="117">
        <f t="shared" si="54"/>
        <v>14785.014687647263</v>
      </c>
      <c r="N161" s="117">
        <f t="shared" si="54"/>
        <v>13416.754011820069</v>
      </c>
      <c r="O161" s="117">
        <f t="shared" si="54"/>
        <v>12438.556306810991</v>
      </c>
      <c r="P161" s="117">
        <f t="shared" si="54"/>
        <v>10942.739018413489</v>
      </c>
      <c r="Q161" s="117">
        <f t="shared" si="54"/>
        <v>10957.496073454569</v>
      </c>
      <c r="R161" s="117">
        <f t="shared" ref="R161:V161" si="55">R162+R164+R166+R175</f>
        <v>10467.077490656749</v>
      </c>
      <c r="S161" s="117">
        <f t="shared" si="55"/>
        <v>10239.241486022576</v>
      </c>
      <c r="T161" s="117">
        <f t="shared" si="55"/>
        <v>10289.779414399276</v>
      </c>
      <c r="U161" s="117">
        <f t="shared" si="55"/>
        <v>9426.038712482321</v>
      </c>
      <c r="V161" s="117">
        <f t="shared" si="55"/>
        <v>9847.6560770436736</v>
      </c>
      <c r="W161" s="117">
        <f t="shared" ref="W161" si="56">W162+W164+W166+W175</f>
        <v>8353.3949185655711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15039.763254714067</v>
      </c>
      <c r="D162" s="122">
        <f t="shared" si="57"/>
        <v>12418.812828146049</v>
      </c>
      <c r="E162" s="122">
        <f t="shared" si="57"/>
        <v>14030.719377515925</v>
      </c>
      <c r="F162" s="122">
        <f t="shared" si="57"/>
        <v>14885.112075910947</v>
      </c>
      <c r="G162" s="122">
        <f t="shared" si="57"/>
        <v>14062.56830952113</v>
      </c>
      <c r="H162" s="122">
        <f t="shared" si="57"/>
        <v>15672.6734686285</v>
      </c>
      <c r="I162" s="122">
        <f t="shared" si="57"/>
        <v>13741.175472979063</v>
      </c>
      <c r="J162" s="122">
        <f t="shared" si="57"/>
        <v>14959.3122747008</v>
      </c>
      <c r="K162" s="122">
        <f t="shared" si="57"/>
        <v>11214.7925839569</v>
      </c>
      <c r="L162" s="122">
        <f t="shared" si="57"/>
        <v>13457.178094103498</v>
      </c>
      <c r="M162" s="122">
        <f t="shared" si="57"/>
        <v>11715.453344444521</v>
      </c>
      <c r="N162" s="122">
        <f t="shared" si="57"/>
        <v>10343.544044824681</v>
      </c>
      <c r="O162" s="122">
        <f t="shared" si="57"/>
        <v>9480.0259187533775</v>
      </c>
      <c r="P162" s="122">
        <f t="shared" si="57"/>
        <v>8080.5060903250269</v>
      </c>
      <c r="Q162" s="122">
        <f t="shared" si="57"/>
        <v>8191.6964896476711</v>
      </c>
      <c r="R162" s="122">
        <f t="shared" si="57"/>
        <v>7617.9720441001746</v>
      </c>
      <c r="S162" s="122">
        <f t="shared" si="57"/>
        <v>7362.3214356477638</v>
      </c>
      <c r="T162" s="122">
        <f t="shared" si="57"/>
        <v>7366.5602418734861</v>
      </c>
      <c r="U162" s="122">
        <f t="shared" si="57"/>
        <v>6541.3747997439241</v>
      </c>
      <c r="V162" s="122">
        <f t="shared" si="57"/>
        <v>6829.6244934803499</v>
      </c>
      <c r="W162" s="122">
        <f t="shared" si="57"/>
        <v>5456.6404186995806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15039.763254714067</v>
      </c>
      <c r="D163" s="33">
        <v>12418.812828146049</v>
      </c>
      <c r="E163" s="33">
        <v>14030.719377515925</v>
      </c>
      <c r="F163" s="33">
        <v>14885.112075910947</v>
      </c>
      <c r="G163" s="33">
        <v>14062.56830952113</v>
      </c>
      <c r="H163" s="33">
        <v>15672.6734686285</v>
      </c>
      <c r="I163" s="33">
        <v>13741.175472979063</v>
      </c>
      <c r="J163" s="33">
        <v>14959.3122747008</v>
      </c>
      <c r="K163" s="33">
        <v>11214.7925839569</v>
      </c>
      <c r="L163" s="33">
        <v>13457.178094103498</v>
      </c>
      <c r="M163" s="33">
        <v>11715.453344444521</v>
      </c>
      <c r="N163" s="33">
        <v>10343.544044824681</v>
      </c>
      <c r="O163" s="33">
        <v>9480.0259187533775</v>
      </c>
      <c r="P163" s="33">
        <v>8080.5060903250269</v>
      </c>
      <c r="Q163" s="33">
        <v>8191.6964896476711</v>
      </c>
      <c r="R163" s="33">
        <v>7617.9720441001746</v>
      </c>
      <c r="S163" s="33">
        <v>7362.3214356477638</v>
      </c>
      <c r="T163" s="33">
        <v>7366.5602418734861</v>
      </c>
      <c r="U163" s="33">
        <v>6541.3747997439241</v>
      </c>
      <c r="V163" s="33">
        <v>6829.6244934803499</v>
      </c>
      <c r="W163" s="33">
        <v>5456.6404186995806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4.073467031136806</v>
      </c>
      <c r="E164" s="122">
        <f t="shared" si="58"/>
        <v>2.7597103115106765</v>
      </c>
      <c r="F164" s="122">
        <f t="shared" si="58"/>
        <v>4.4419104984486824</v>
      </c>
      <c r="G164" s="122">
        <f t="shared" si="58"/>
        <v>4.7350414995119348</v>
      </c>
      <c r="H164" s="122">
        <f t="shared" si="58"/>
        <v>5.8335505717292895</v>
      </c>
      <c r="I164" s="122">
        <f t="shared" si="58"/>
        <v>6.4763952088414278</v>
      </c>
      <c r="J164" s="122">
        <f t="shared" si="58"/>
        <v>6.861021414702555</v>
      </c>
      <c r="K164" s="122">
        <f t="shared" si="58"/>
        <v>6.228367391744789</v>
      </c>
      <c r="L164" s="122">
        <f t="shared" si="58"/>
        <v>6.5970123899980617</v>
      </c>
      <c r="M164" s="122">
        <f t="shared" si="58"/>
        <v>5.1125283226793412</v>
      </c>
      <c r="N164" s="122">
        <f t="shared" si="58"/>
        <v>5.4956104765473732</v>
      </c>
      <c r="O164" s="122">
        <f t="shared" si="58"/>
        <v>3.205575648060234</v>
      </c>
      <c r="P164" s="122">
        <f t="shared" si="58"/>
        <v>4.2173003414904295</v>
      </c>
      <c r="Q164" s="122">
        <f t="shared" si="58"/>
        <v>1.2829185430711934</v>
      </c>
      <c r="R164" s="122">
        <f t="shared" si="58"/>
        <v>1.6657967092716035</v>
      </c>
      <c r="S164" s="122">
        <f t="shared" si="58"/>
        <v>1.5012502155870362</v>
      </c>
      <c r="T164" s="122">
        <f t="shared" si="58"/>
        <v>1.4756638937157092</v>
      </c>
      <c r="U164" s="122">
        <f t="shared" si="58"/>
        <v>0.98381485424758663</v>
      </c>
      <c r="V164" s="122">
        <f t="shared" si="58"/>
        <v>3.6330769636589175</v>
      </c>
      <c r="W164" s="122">
        <f t="shared" si="58"/>
        <v>2.4426700691005534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0</v>
      </c>
      <c r="D165" s="98">
        <f>IF(RES_hhdet_in_fec!D165=0,0,RES_hhdet_in_fec!D165*1000*11630/RES_hhdet_in_new!D163)</f>
        <v>4.073467031136806</v>
      </c>
      <c r="E165" s="98">
        <f>IF(RES_hhdet_in_fec!E165=0,0,RES_hhdet_in_fec!E165*1000*11630/RES_hhdet_in_new!E163)</f>
        <v>2.7597103115106765</v>
      </c>
      <c r="F165" s="98">
        <f>IF(RES_hhdet_in_fec!F165=0,0,RES_hhdet_in_fec!F165*1000*11630/RES_hhdet_in_new!F163)</f>
        <v>4.4419104984486824</v>
      </c>
      <c r="G165" s="98">
        <f>IF(RES_hhdet_in_fec!G165=0,0,RES_hhdet_in_fec!G165*1000*11630/RES_hhdet_in_new!G163)</f>
        <v>4.7350414995119348</v>
      </c>
      <c r="H165" s="98">
        <f>IF(RES_hhdet_in_fec!H165=0,0,RES_hhdet_in_fec!H165*1000*11630/RES_hhdet_in_new!H163)</f>
        <v>5.8335505717292895</v>
      </c>
      <c r="I165" s="98">
        <f>IF(RES_hhdet_in_fec!I165=0,0,RES_hhdet_in_fec!I165*1000*11630/RES_hhdet_in_new!I163)</f>
        <v>6.4763952088414278</v>
      </c>
      <c r="J165" s="98">
        <f>IF(RES_hhdet_in_fec!J165=0,0,RES_hhdet_in_fec!J165*1000*11630/RES_hhdet_in_new!J163)</f>
        <v>6.861021414702555</v>
      </c>
      <c r="K165" s="98">
        <f>IF(RES_hhdet_in_fec!K165=0,0,RES_hhdet_in_fec!K165*1000*11630/RES_hhdet_in_new!K163)</f>
        <v>6.228367391744789</v>
      </c>
      <c r="L165" s="98">
        <f>IF(RES_hhdet_in_fec!L165=0,0,RES_hhdet_in_fec!L165*1000*11630/RES_hhdet_in_new!L163)</f>
        <v>6.5970123899980617</v>
      </c>
      <c r="M165" s="98">
        <f>IF(RES_hhdet_in_fec!M165=0,0,RES_hhdet_in_fec!M165*1000*11630/RES_hhdet_in_new!M163)</f>
        <v>5.1125283226793412</v>
      </c>
      <c r="N165" s="98">
        <f>IF(RES_hhdet_in_fec!N165=0,0,RES_hhdet_in_fec!N165*1000*11630/RES_hhdet_in_new!N163)</f>
        <v>5.4956104765473732</v>
      </c>
      <c r="O165" s="98">
        <f>IF(RES_hhdet_in_fec!O165=0,0,RES_hhdet_in_fec!O165*1000*11630/RES_hhdet_in_new!O163)</f>
        <v>3.205575648060234</v>
      </c>
      <c r="P165" s="98">
        <f>IF(RES_hhdet_in_fec!P165=0,0,RES_hhdet_in_fec!P165*1000*11630/RES_hhdet_in_new!P163)</f>
        <v>4.2173003414904295</v>
      </c>
      <c r="Q165" s="98">
        <f>IF(RES_hhdet_in_fec!Q165=0,0,RES_hhdet_in_fec!Q165*1000*11630/RES_hhdet_in_new!Q163)</f>
        <v>1.2829185430711934</v>
      </c>
      <c r="R165" s="98">
        <f>IF(RES_hhdet_in_fec!R165=0,0,RES_hhdet_in_fec!R165*1000*11630/RES_hhdet_in_new!R163)</f>
        <v>1.6657967092716035</v>
      </c>
      <c r="S165" s="98">
        <f>IF(RES_hhdet_in_fec!S165=0,0,RES_hhdet_in_fec!S165*1000*11630/RES_hhdet_in_new!S163)</f>
        <v>1.5012502155870362</v>
      </c>
      <c r="T165" s="98">
        <f>IF(RES_hhdet_in_fec!T165=0,0,RES_hhdet_in_fec!T165*1000*11630/RES_hhdet_in_new!T163)</f>
        <v>1.4756638937157092</v>
      </c>
      <c r="U165" s="98">
        <f>IF(RES_hhdet_in_fec!U165=0,0,RES_hhdet_in_fec!U165*1000*11630/RES_hhdet_in_new!U163)</f>
        <v>0.98381485424758663</v>
      </c>
      <c r="V165" s="98">
        <f>IF(RES_hhdet_in_fec!V165=0,0,RES_hhdet_in_fec!V165*1000*11630/RES_hhdet_in_new!V163)</f>
        <v>3.6330769636589175</v>
      </c>
      <c r="W165" s="98">
        <f>IF(RES_hhdet_in_fec!W165=0,0,RES_hhdet_in_fec!W165*1000*11630/RES_hhdet_in_new!W163)</f>
        <v>2.4426700691005534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2919.6231391447841</v>
      </c>
      <c r="D166" s="122">
        <v>2824.1237625548461</v>
      </c>
      <c r="E166" s="122">
        <v>2678.9970010560965</v>
      </c>
      <c r="F166" s="122">
        <v>2717.4400023922808</v>
      </c>
      <c r="G166" s="122">
        <v>2558.9789946369074</v>
      </c>
      <c r="H166" s="122">
        <v>2557.8327281680763</v>
      </c>
      <c r="I166" s="122">
        <v>2482.0432558233379</v>
      </c>
      <c r="J166" s="122">
        <v>2472.0309828934305</v>
      </c>
      <c r="K166" s="122">
        <v>2476.1706655157218</v>
      </c>
      <c r="L166" s="122">
        <v>2505.7235226946041</v>
      </c>
      <c r="M166" s="122">
        <v>2656.3772847197811</v>
      </c>
      <c r="N166" s="122">
        <v>2657.125802558523</v>
      </c>
      <c r="O166" s="122">
        <v>2564.4243324556287</v>
      </c>
      <c r="P166" s="122">
        <v>2459.3500161754382</v>
      </c>
      <c r="Q166" s="122">
        <v>2363.5582586806854</v>
      </c>
      <c r="R166" s="122">
        <v>2447.6027731465488</v>
      </c>
      <c r="S166" s="122">
        <v>2483.6026462496834</v>
      </c>
      <c r="T166" s="122">
        <v>2535.3003120347626</v>
      </c>
      <c r="U166" s="122">
        <v>2506.7770052752453</v>
      </c>
      <c r="V166" s="122">
        <v>2623.0730898008633</v>
      </c>
      <c r="W166" s="122">
        <v>2505.6575506571826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3228.5609718792653</v>
      </c>
      <c r="D167" s="98">
        <v>3135.1452548135808</v>
      </c>
      <c r="E167" s="98">
        <v>3030.458924435613</v>
      </c>
      <c r="F167" s="98">
        <v>2964.4947476305097</v>
      </c>
      <c r="G167" s="98">
        <v>2896.1208180049161</v>
      </c>
      <c r="H167" s="98">
        <v>2849.3266897754638</v>
      </c>
      <c r="I167" s="98">
        <v>2863.6017831761123</v>
      </c>
      <c r="J167" s="98">
        <v>2843.4975646631865</v>
      </c>
      <c r="K167" s="98">
        <v>2850.8940950859815</v>
      </c>
      <c r="L167" s="98">
        <v>2845.9550681821247</v>
      </c>
      <c r="M167" s="98">
        <v>2982.5037567430077</v>
      </c>
      <c r="N167" s="98">
        <v>2706.6989597756292</v>
      </c>
      <c r="O167" s="98">
        <v>2892.5187389615458</v>
      </c>
      <c r="P167" s="98">
        <v>2543.1073216774007</v>
      </c>
      <c r="Q167" s="98">
        <v>2218.6554412636137</v>
      </c>
      <c r="R167" s="98">
        <v>2594.5740164319459</v>
      </c>
      <c r="S167" s="98">
        <v>2537.9251537879904</v>
      </c>
      <c r="T167" s="98">
        <v>2549.2230189974848</v>
      </c>
      <c r="U167" s="98">
        <v>2398.4940752147922</v>
      </c>
      <c r="V167" s="98">
        <v>2628.7589523437705</v>
      </c>
      <c r="W167" s="98">
        <v>2317.1138872789361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2702.0573540992486</v>
      </c>
      <c r="G168" s="98">
        <v>0</v>
      </c>
      <c r="H168" s="98">
        <v>2605.5389141188512</v>
      </c>
      <c r="I168" s="98">
        <v>2618.8397441787929</v>
      </c>
      <c r="J168" s="98">
        <v>2596.9448612799902</v>
      </c>
      <c r="K168" s="98">
        <v>2605.6497582566944</v>
      </c>
      <c r="L168" s="98">
        <v>2606.3175701885671</v>
      </c>
      <c r="M168" s="98">
        <v>2742.2606158839585</v>
      </c>
      <c r="N168" s="98">
        <v>2497.7912146785638</v>
      </c>
      <c r="O168" s="98">
        <v>2687.3166203225828</v>
      </c>
      <c r="P168" s="98">
        <v>2382.1562239821528</v>
      </c>
      <c r="Q168" s="98">
        <v>2092.8442373947391</v>
      </c>
      <c r="R168" s="98">
        <v>2459.3902650180562</v>
      </c>
      <c r="S168" s="98">
        <v>2417.4064255793505</v>
      </c>
      <c r="T168" s="98">
        <v>2437.8279123077918</v>
      </c>
      <c r="U168" s="98">
        <v>2301.1171923388729</v>
      </c>
      <c r="V168" s="98">
        <v>2532.4125946122103</v>
      </c>
      <c r="W168" s="98">
        <v>2235.1570553921229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2309.6046133191912</v>
      </c>
      <c r="G169" s="101">
        <v>0</v>
      </c>
      <c r="H169" s="101">
        <v>2232.541338558497</v>
      </c>
      <c r="I169" s="101">
        <v>2237.820340812636</v>
      </c>
      <c r="J169" s="101">
        <v>2205.8175233669986</v>
      </c>
      <c r="K169" s="101">
        <v>2209.249409788205</v>
      </c>
      <c r="L169" s="101">
        <v>2210.6988365159782</v>
      </c>
      <c r="M169" s="101">
        <v>2326.1432454004525</v>
      </c>
      <c r="N169" s="101">
        <v>2104.5664436172506</v>
      </c>
      <c r="O169" s="101">
        <v>2247.1257014214675</v>
      </c>
      <c r="P169" s="101">
        <v>1973.5047986115555</v>
      </c>
      <c r="Q169" s="101">
        <v>1716.0981984022064</v>
      </c>
      <c r="R169" s="101">
        <v>1999.8367469034704</v>
      </c>
      <c r="S169" s="101">
        <v>1953.3156463726089</v>
      </c>
      <c r="T169" s="101">
        <v>1953.7780488867959</v>
      </c>
      <c r="U169" s="101">
        <v>1832.2440735702867</v>
      </c>
      <c r="V169" s="101">
        <v>2030.82221123161</v>
      </c>
      <c r="W169" s="101">
        <v>1794.0638498652179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392.45274078005718</v>
      </c>
      <c r="G170" s="104">
        <v>0</v>
      </c>
      <c r="H170" s="104">
        <v>372.99757556035388</v>
      </c>
      <c r="I170" s="104">
        <v>381.0194033661565</v>
      </c>
      <c r="J170" s="104">
        <v>391.12733791299127</v>
      </c>
      <c r="K170" s="104">
        <v>396.4003484684888</v>
      </c>
      <c r="L170" s="104">
        <v>395.61873367258869</v>
      </c>
      <c r="M170" s="104">
        <v>416.11737048350591</v>
      </c>
      <c r="N170" s="104">
        <v>393.22477106131339</v>
      </c>
      <c r="O170" s="104">
        <v>440.1909189011152</v>
      </c>
      <c r="P170" s="104">
        <v>408.65142537059745</v>
      </c>
      <c r="Q170" s="104">
        <v>376.7460389925331</v>
      </c>
      <c r="R170" s="104">
        <v>459.55351811458615</v>
      </c>
      <c r="S170" s="104">
        <v>464.09077920674167</v>
      </c>
      <c r="T170" s="104">
        <v>484.04986342099591</v>
      </c>
      <c r="U170" s="104">
        <v>468.87311876858604</v>
      </c>
      <c r="V170" s="104">
        <v>501.59038338060054</v>
      </c>
      <c r="W170" s="104">
        <v>441.09320552690508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2896.4714173133225</v>
      </c>
      <c r="D171" s="101">
        <v>2803.4355251439938</v>
      </c>
      <c r="E171" s="101">
        <v>2656.4069052482496</v>
      </c>
      <c r="F171" s="101">
        <v>2706.8103035705894</v>
      </c>
      <c r="G171" s="101">
        <v>2549.1997014346921</v>
      </c>
      <c r="H171" s="101">
        <v>2550.9145449780708</v>
      </c>
      <c r="I171" s="101">
        <v>2534.905740061527</v>
      </c>
      <c r="J171" s="101">
        <v>0</v>
      </c>
      <c r="K171" s="101">
        <v>2620.5104086917345</v>
      </c>
      <c r="L171" s="101">
        <v>0</v>
      </c>
      <c r="M171" s="101">
        <v>2724.6892877170731</v>
      </c>
      <c r="N171" s="101">
        <v>2718.0116768177231</v>
      </c>
      <c r="O171" s="101">
        <v>2648.9831416272573</v>
      </c>
      <c r="P171" s="101">
        <v>2582.6098888383249</v>
      </c>
      <c r="Q171" s="101">
        <v>2534.3851845153449</v>
      </c>
      <c r="R171" s="101">
        <v>2559.8331054805712</v>
      </c>
      <c r="S171" s="101">
        <v>2591.9167240920478</v>
      </c>
      <c r="T171" s="101">
        <v>2638.788442032318</v>
      </c>
      <c r="U171" s="101">
        <v>2587.6690925245725</v>
      </c>
      <c r="V171" s="101">
        <v>2700.4943231880011</v>
      </c>
      <c r="W171" s="101">
        <v>2612.3470628958148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2682.8180359119838</v>
      </c>
      <c r="D172" s="104">
        <v>2593.9445013821778</v>
      </c>
      <c r="E172" s="104">
        <v>2459.2391286632942</v>
      </c>
      <c r="F172" s="104">
        <v>2507.6664951841217</v>
      </c>
      <c r="G172" s="104">
        <v>2361.4935822079742</v>
      </c>
      <c r="H172" s="104">
        <v>2369.0327911418317</v>
      </c>
      <c r="I172" s="104">
        <v>2354.3049599090155</v>
      </c>
      <c r="J172" s="104">
        <v>2447.7866634203842</v>
      </c>
      <c r="K172" s="104">
        <v>2431.4807035737522</v>
      </c>
      <c r="L172" s="104">
        <v>2474.9472580830147</v>
      </c>
      <c r="M172" s="104">
        <v>2536.0471921807575</v>
      </c>
      <c r="N172" s="104">
        <v>2531.5586807082263</v>
      </c>
      <c r="O172" s="104">
        <v>2472.958625916428</v>
      </c>
      <c r="P172" s="104">
        <v>2419.2330427707702</v>
      </c>
      <c r="Q172" s="104">
        <v>2381.1997686326849</v>
      </c>
      <c r="R172" s="104">
        <v>2409.4322302743035</v>
      </c>
      <c r="S172" s="104">
        <v>2445.3026872647497</v>
      </c>
      <c r="T172" s="104">
        <v>2493.485016507263</v>
      </c>
      <c r="U172" s="104">
        <v>2448.1093187928195</v>
      </c>
      <c r="V172" s="104">
        <v>2564.0210318262607</v>
      </c>
      <c r="W172" s="104">
        <v>2485.6762941852339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2262.9495786346984</v>
      </c>
      <c r="D173" s="98">
        <v>2179.2995139021036</v>
      </c>
      <c r="E173" s="98">
        <v>2066.1021631191334</v>
      </c>
      <c r="F173" s="98">
        <v>2107.7944871595041</v>
      </c>
      <c r="G173" s="98">
        <v>1981.1471680674904</v>
      </c>
      <c r="H173" s="98">
        <v>1998.0351388326044</v>
      </c>
      <c r="I173" s="98">
        <v>1980.7292701339625</v>
      </c>
      <c r="J173" s="98">
        <v>2047.2223861631448</v>
      </c>
      <c r="K173" s="98">
        <v>2031.0274532544231</v>
      </c>
      <c r="L173" s="98">
        <v>2070.1157031963257</v>
      </c>
      <c r="M173" s="98">
        <v>2125.6381820691904</v>
      </c>
      <c r="N173" s="98">
        <v>2113.6874308642264</v>
      </c>
      <c r="O173" s="98">
        <v>2057.780076158368</v>
      </c>
      <c r="P173" s="98">
        <v>2004.9509688315472</v>
      </c>
      <c r="Q173" s="98">
        <v>1961.9053918410521</v>
      </c>
      <c r="R173" s="98">
        <v>1973.1903779467696</v>
      </c>
      <c r="S173" s="98">
        <v>1995.1694010181943</v>
      </c>
      <c r="T173" s="98">
        <v>2022.9521458633235</v>
      </c>
      <c r="U173" s="98">
        <v>1976.6344401944248</v>
      </c>
      <c r="V173" s="98">
        <v>2084.95419109562</v>
      </c>
      <c r="W173" s="98">
        <v>2023.1763848375804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419.86845727728542</v>
      </c>
      <c r="D174" s="33">
        <v>414.64498748007412</v>
      </c>
      <c r="E174" s="33">
        <v>393.1369655441614</v>
      </c>
      <c r="F174" s="33">
        <v>399.87200802461757</v>
      </c>
      <c r="G174" s="33">
        <v>380.34641414048394</v>
      </c>
      <c r="H174" s="33">
        <v>370.99765230922759</v>
      </c>
      <c r="I174" s="33">
        <v>373.57568977505304</v>
      </c>
      <c r="J174" s="33">
        <v>400.5642772572395</v>
      </c>
      <c r="K174" s="33">
        <v>400.45325031932913</v>
      </c>
      <c r="L174" s="33">
        <v>404.83155488668933</v>
      </c>
      <c r="M174" s="33">
        <v>410.40901011156762</v>
      </c>
      <c r="N174" s="33">
        <v>417.87124984399992</v>
      </c>
      <c r="O174" s="33">
        <v>415.1785497580596</v>
      </c>
      <c r="P174" s="33">
        <v>414.2820739392231</v>
      </c>
      <c r="Q174" s="33">
        <v>419.29437679163311</v>
      </c>
      <c r="R174" s="33">
        <v>436.24185232753359</v>
      </c>
      <c r="S174" s="33">
        <v>450.13328624655549</v>
      </c>
      <c r="T174" s="33">
        <v>470.53287064393976</v>
      </c>
      <c r="U174" s="33">
        <v>471.47487859839447</v>
      </c>
      <c r="V174" s="33">
        <v>479.06684073064076</v>
      </c>
      <c r="W174" s="33">
        <v>462.49990934765361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462.43578174289991</v>
      </c>
      <c r="D175" s="122">
        <v>458.39193817300196</v>
      </c>
      <c r="E175" s="122">
        <v>456.3560370793341</v>
      </c>
      <c r="F175" s="122">
        <v>452.61790145018898</v>
      </c>
      <c r="G175" s="122">
        <v>439.09336763381623</v>
      </c>
      <c r="H175" s="122">
        <v>427.78547564808838</v>
      </c>
      <c r="I175" s="122">
        <v>431.0236988017827</v>
      </c>
      <c r="J175" s="122">
        <v>414.84859500397465</v>
      </c>
      <c r="K175" s="122">
        <v>411.61579402875554</v>
      </c>
      <c r="L175" s="122">
        <v>402.72728760975457</v>
      </c>
      <c r="M175" s="122">
        <v>408.07153016028212</v>
      </c>
      <c r="N175" s="122">
        <v>410.5885539603172</v>
      </c>
      <c r="O175" s="122">
        <v>390.90047995392501</v>
      </c>
      <c r="P175" s="122">
        <v>398.66561157153319</v>
      </c>
      <c r="Q175" s="122">
        <v>400.95840658314296</v>
      </c>
      <c r="R175" s="122">
        <v>399.83687670075398</v>
      </c>
      <c r="S175" s="122">
        <v>391.81615390954084</v>
      </c>
      <c r="T175" s="122">
        <v>386.44319659730991</v>
      </c>
      <c r="U175" s="122">
        <v>376.90309260890353</v>
      </c>
      <c r="V175" s="122">
        <v>391.32541679880165</v>
      </c>
      <c r="W175" s="122">
        <v>388.6542791397078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585.71296442503285</v>
      </c>
      <c r="D176" s="98">
        <v>580.13727336376212</v>
      </c>
      <c r="E176" s="98">
        <v>578.86874530266618</v>
      </c>
      <c r="F176" s="98">
        <v>562.15601531942616</v>
      </c>
      <c r="G176" s="98">
        <v>564.01975322406395</v>
      </c>
      <c r="H176" s="98">
        <v>545.70898082352562</v>
      </c>
      <c r="I176" s="98">
        <v>547.76950501531439</v>
      </c>
      <c r="J176" s="98">
        <v>534.37715578022483</v>
      </c>
      <c r="K176" s="98">
        <v>513.94210860685382</v>
      </c>
      <c r="L176" s="98">
        <v>520.53788039147673</v>
      </c>
      <c r="M176" s="98">
        <v>523.1438450212471</v>
      </c>
      <c r="N176" s="98">
        <v>523.16641133516191</v>
      </c>
      <c r="O176" s="98">
        <v>528.71970853495975</v>
      </c>
      <c r="P176" s="98">
        <v>505.87451303529747</v>
      </c>
      <c r="Q176" s="98">
        <v>476.04629982580934</v>
      </c>
      <c r="R176" s="98">
        <v>557.31633239568873</v>
      </c>
      <c r="S176" s="98">
        <v>544.05373871473262</v>
      </c>
      <c r="T176" s="98">
        <v>567.76510183086202</v>
      </c>
      <c r="U176" s="98">
        <v>538.94389406980861</v>
      </c>
      <c r="V176" s="98">
        <v>595.18205217257264</v>
      </c>
      <c r="W176" s="98">
        <v>518.26174094888495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460.77216787580414</v>
      </c>
      <c r="D177" s="33">
        <v>456.69212184921105</v>
      </c>
      <c r="E177" s="33">
        <v>454.56223730160929</v>
      </c>
      <c r="F177" s="33">
        <v>450.8977291628425</v>
      </c>
      <c r="G177" s="33">
        <v>437.24135922210098</v>
      </c>
      <c r="H177" s="33">
        <v>425.95368095195045</v>
      </c>
      <c r="I177" s="33">
        <v>429.49825307254366</v>
      </c>
      <c r="J177" s="33">
        <v>413.36844554400375</v>
      </c>
      <c r="K177" s="33">
        <v>410.37202547496327</v>
      </c>
      <c r="L177" s="33">
        <v>400.79782703433136</v>
      </c>
      <c r="M177" s="33">
        <v>405.92270551121453</v>
      </c>
      <c r="N177" s="33">
        <v>408.60608406054882</v>
      </c>
      <c r="O177" s="33">
        <v>388.59913420152822</v>
      </c>
      <c r="P177" s="33">
        <v>396.9431706035175</v>
      </c>
      <c r="Q177" s="33">
        <v>399.58934261097647</v>
      </c>
      <c r="R177" s="33">
        <v>395.84510123333763</v>
      </c>
      <c r="S177" s="33">
        <v>388.49893094338688</v>
      </c>
      <c r="T177" s="33">
        <v>383.42397996382152</v>
      </c>
      <c r="U177" s="33">
        <v>374.22850611136039</v>
      </c>
      <c r="V177" s="33">
        <v>388.38747623761111</v>
      </c>
      <c r="W177" s="33">
        <v>386.60645481958318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12138.2995439231</v>
      </c>
      <c r="D3" s="117">
        <f t="shared" si="0"/>
        <v>12317.493835910305</v>
      </c>
      <c r="E3" s="117">
        <f t="shared" si="0"/>
        <v>12297.721793202603</v>
      </c>
      <c r="F3" s="117">
        <f t="shared" si="0"/>
        <v>12466.909692649358</v>
      </c>
      <c r="G3" s="117">
        <f t="shared" si="0"/>
        <v>13047.58769840907</v>
      </c>
      <c r="H3" s="117">
        <f t="shared" si="0"/>
        <v>12719.667677110314</v>
      </c>
      <c r="I3" s="117">
        <f t="shared" si="0"/>
        <v>12010.122041967907</v>
      </c>
      <c r="J3" s="117">
        <f t="shared" si="0"/>
        <v>12522.679217897556</v>
      </c>
      <c r="K3" s="117">
        <f t="shared" si="0"/>
        <v>12590.011877333678</v>
      </c>
      <c r="L3" s="117">
        <f t="shared" si="0"/>
        <v>11805.095798539371</v>
      </c>
      <c r="M3" s="117">
        <f t="shared" si="0"/>
        <v>10568.989452606591</v>
      </c>
      <c r="N3" s="117">
        <f t="shared" si="0"/>
        <v>10086.264231517851</v>
      </c>
      <c r="O3" s="117">
        <f t="shared" si="0"/>
        <v>9970.8038807531229</v>
      </c>
      <c r="P3" s="117">
        <f t="shared" si="0"/>
        <v>8771.6540569951703</v>
      </c>
      <c r="Q3" s="117">
        <f t="shared" si="0"/>
        <v>8923.3864232595242</v>
      </c>
      <c r="R3" s="117">
        <f t="shared" ref="R3:V3" si="1">R4+R7+R9+R19</f>
        <v>9088.1933428592311</v>
      </c>
      <c r="S3" s="117">
        <f t="shared" si="1"/>
        <v>0</v>
      </c>
      <c r="T3" s="117">
        <f t="shared" si="1"/>
        <v>8484.849425899587</v>
      </c>
      <c r="U3" s="117">
        <f t="shared" si="1"/>
        <v>7780.7847655006153</v>
      </c>
      <c r="V3" s="117">
        <f t="shared" si="1"/>
        <v>8018.6425580758169</v>
      </c>
      <c r="W3" s="117">
        <f t="shared" ref="W3" si="2">W4+W7+W9+W19</f>
        <v>6875.2379265151294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9874.195306229054</v>
      </c>
      <c r="D4" s="122">
        <f t="shared" si="3"/>
        <v>10105.994656853483</v>
      </c>
      <c r="E4" s="122">
        <f t="shared" si="3"/>
        <v>10181.861227976649</v>
      </c>
      <c r="F4" s="122">
        <f t="shared" si="3"/>
        <v>10320.465933575933</v>
      </c>
      <c r="G4" s="122">
        <f t="shared" si="3"/>
        <v>11000.980987357043</v>
      </c>
      <c r="H4" s="122">
        <f t="shared" si="3"/>
        <v>10683.962940112755</v>
      </c>
      <c r="I4" s="122">
        <f t="shared" si="3"/>
        <v>9984.0888631429534</v>
      </c>
      <c r="J4" s="122">
        <f t="shared" si="3"/>
        <v>10460.563800434738</v>
      </c>
      <c r="K4" s="122">
        <f t="shared" si="3"/>
        <v>10418.948186212016</v>
      </c>
      <c r="L4" s="122">
        <f t="shared" si="3"/>
        <v>9699.8466697016629</v>
      </c>
      <c r="M4" s="122">
        <f t="shared" si="3"/>
        <v>8397.9878919505391</v>
      </c>
      <c r="N4" s="122">
        <f t="shared" si="3"/>
        <v>7893.5925585058985</v>
      </c>
      <c r="O4" s="122">
        <f t="shared" si="3"/>
        <v>7794.0152447284909</v>
      </c>
      <c r="P4" s="122">
        <f t="shared" si="3"/>
        <v>6604.8298862420652</v>
      </c>
      <c r="Q4" s="122">
        <f t="shared" si="3"/>
        <v>6769.05258030403</v>
      </c>
      <c r="R4" s="122">
        <f t="shared" ref="R4:V4" si="4">SUM(R5:R6)</f>
        <v>6844.5780848672448</v>
      </c>
      <c r="S4" s="122">
        <f t="shared" si="4"/>
        <v>0</v>
      </c>
      <c r="T4" s="122">
        <f t="shared" si="4"/>
        <v>6145.0510674368343</v>
      </c>
      <c r="U4" s="122">
        <f t="shared" si="4"/>
        <v>5471.2900756341014</v>
      </c>
      <c r="V4" s="122">
        <f t="shared" si="4"/>
        <v>5564.9332708957418</v>
      </c>
      <c r="W4" s="122">
        <f t="shared" ref="W4" si="5">SUM(W5:W6)</f>
        <v>4503.0899768295794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9781.3690327585045</v>
      </c>
      <c r="D5" s="98">
        <v>10012.930083548341</v>
      </c>
      <c r="E5" s="98">
        <v>10090.591621939237</v>
      </c>
      <c r="F5" s="98">
        <v>10229.631508116199</v>
      </c>
      <c r="G5" s="98">
        <v>10905.932824836962</v>
      </c>
      <c r="H5" s="98">
        <v>10593.285669661847</v>
      </c>
      <c r="I5" s="98">
        <v>9900.3330319104116</v>
      </c>
      <c r="J5" s="98">
        <v>10372.888347570655</v>
      </c>
      <c r="K5" s="98">
        <v>10332.072352834708</v>
      </c>
      <c r="L5" s="98">
        <v>9619.8302629003301</v>
      </c>
      <c r="M5" s="98">
        <v>8330.2237535423192</v>
      </c>
      <c r="N5" s="98">
        <v>7830.2120916931235</v>
      </c>
      <c r="O5" s="98">
        <v>7732.6570942691696</v>
      </c>
      <c r="P5" s="98">
        <v>6553.7850526079455</v>
      </c>
      <c r="Q5" s="98">
        <v>6716.5862228662554</v>
      </c>
      <c r="R5" s="98">
        <v>6792.2087044575637</v>
      </c>
      <c r="S5" s="98">
        <v>0</v>
      </c>
      <c r="T5" s="98">
        <v>6098.4736147891263</v>
      </c>
      <c r="U5" s="98">
        <v>5430.0928774910171</v>
      </c>
      <c r="V5" s="98">
        <v>5523.0748704073803</v>
      </c>
      <c r="W5" s="98">
        <v>4469.2873647588294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92.826273470549069</v>
      </c>
      <c r="D6" s="98">
        <v>93.064573305142034</v>
      </c>
      <c r="E6" s="98">
        <v>91.269606037413666</v>
      </c>
      <c r="F6" s="98">
        <v>90.834425459733495</v>
      </c>
      <c r="G6" s="98">
        <v>95.04816252008068</v>
      </c>
      <c r="H6" s="98">
        <v>90.677270450907571</v>
      </c>
      <c r="I6" s="98">
        <v>83.755831232542448</v>
      </c>
      <c r="J6" s="98">
        <v>87.675452864082246</v>
      </c>
      <c r="K6" s="98">
        <v>86.87583337730797</v>
      </c>
      <c r="L6" s="98">
        <v>80.016406801333602</v>
      </c>
      <c r="M6" s="98">
        <v>67.764138408219281</v>
      </c>
      <c r="N6" s="98">
        <v>63.380466812775445</v>
      </c>
      <c r="O6" s="98">
        <v>61.358150459321159</v>
      </c>
      <c r="P6" s="98">
        <v>51.044833634119335</v>
      </c>
      <c r="Q6" s="98">
        <v>52.466357437774469</v>
      </c>
      <c r="R6" s="98">
        <v>52.369380409680943</v>
      </c>
      <c r="S6" s="98">
        <v>0</v>
      </c>
      <c r="T6" s="98">
        <v>46.577452647708306</v>
      </c>
      <c r="U6" s="98">
        <v>41.19719814308413</v>
      </c>
      <c r="V6" s="98">
        <v>41.858400488361752</v>
      </c>
      <c r="W6" s="98">
        <v>33.802612070749731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2.8066966956579416</v>
      </c>
      <c r="E7" s="122">
        <f t="shared" si="6"/>
        <v>1.7729847170070427</v>
      </c>
      <c r="F7" s="122">
        <f t="shared" si="6"/>
        <v>3.78613400055049</v>
      </c>
      <c r="G7" s="122">
        <f t="shared" si="6"/>
        <v>5.0490014854542382</v>
      </c>
      <c r="H7" s="122">
        <f t="shared" si="6"/>
        <v>6.6703505954677578</v>
      </c>
      <c r="I7" s="122">
        <f t="shared" si="6"/>
        <v>7.7840977406756293</v>
      </c>
      <c r="J7" s="122">
        <f t="shared" si="6"/>
        <v>6.0852181948184665</v>
      </c>
      <c r="K7" s="122">
        <f t="shared" si="6"/>
        <v>4.9692101126614574</v>
      </c>
      <c r="L7" s="122">
        <f t="shared" si="6"/>
        <v>5.4511763975927057</v>
      </c>
      <c r="M7" s="122">
        <f t="shared" si="6"/>
        <v>4.3732181030238744</v>
      </c>
      <c r="N7" s="122">
        <f t="shared" si="6"/>
        <v>4.9127184593554176</v>
      </c>
      <c r="O7" s="122">
        <f t="shared" si="6"/>
        <v>3.009822794422945</v>
      </c>
      <c r="P7" s="122">
        <f t="shared" si="6"/>
        <v>4.1794149298671668</v>
      </c>
      <c r="Q7" s="122">
        <f t="shared" si="6"/>
        <v>1.2764539135666784</v>
      </c>
      <c r="R7" s="122">
        <f t="shared" si="6"/>
        <v>1.3642963269962585</v>
      </c>
      <c r="S7" s="122">
        <f t="shared" si="6"/>
        <v>0</v>
      </c>
      <c r="T7" s="122">
        <f t="shared" si="6"/>
        <v>1.4686006900563193</v>
      </c>
      <c r="U7" s="122">
        <f t="shared" si="6"/>
        <v>1.1066389977030486</v>
      </c>
      <c r="V7" s="122">
        <f t="shared" si="6"/>
        <v>4.0706341952023068</v>
      </c>
      <c r="W7" s="122">
        <f t="shared" si="6"/>
        <v>2.8062591984446086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2.8066966956579416</v>
      </c>
      <c r="E8" s="98">
        <f>IF(RES_hhdet_in_tes!E8=0,0,RES_hhdet_in_tes!E8*1000*11630/RES_hhdet_in_new!E5)</f>
        <v>1.7729847170070427</v>
      </c>
      <c r="F8" s="98">
        <f>IF(RES_hhdet_in_tes!F8=0,0,RES_hhdet_in_tes!F8*1000*11630/RES_hhdet_in_new!F5)</f>
        <v>3.78613400055049</v>
      </c>
      <c r="G8" s="98">
        <f>IF(RES_hhdet_in_tes!G8=0,0,RES_hhdet_in_tes!G8*1000*11630/RES_hhdet_in_new!G5)</f>
        <v>5.0490014854542382</v>
      </c>
      <c r="H8" s="98">
        <f>IF(RES_hhdet_in_tes!H8=0,0,RES_hhdet_in_tes!H8*1000*11630/RES_hhdet_in_new!H5)</f>
        <v>6.6703505954677578</v>
      </c>
      <c r="I8" s="98">
        <f>IF(RES_hhdet_in_tes!I8=0,0,RES_hhdet_in_tes!I8*1000*11630/RES_hhdet_in_new!I5)</f>
        <v>7.7840977406756293</v>
      </c>
      <c r="J8" s="98">
        <f>IF(RES_hhdet_in_tes!J8=0,0,RES_hhdet_in_tes!J8*1000*11630/RES_hhdet_in_new!J5)</f>
        <v>6.0852181948184665</v>
      </c>
      <c r="K8" s="98">
        <f>IF(RES_hhdet_in_tes!K8=0,0,RES_hhdet_in_tes!K8*1000*11630/RES_hhdet_in_new!K5)</f>
        <v>4.9692101126614574</v>
      </c>
      <c r="L8" s="98">
        <f>IF(RES_hhdet_in_tes!L8=0,0,RES_hhdet_in_tes!L8*1000*11630/RES_hhdet_in_new!L5)</f>
        <v>5.4511763975927057</v>
      </c>
      <c r="M8" s="98">
        <f>IF(RES_hhdet_in_tes!M8=0,0,RES_hhdet_in_tes!M8*1000*11630/RES_hhdet_in_new!M5)</f>
        <v>4.3732181030238744</v>
      </c>
      <c r="N8" s="98">
        <f>IF(RES_hhdet_in_tes!N8=0,0,RES_hhdet_in_tes!N8*1000*11630/RES_hhdet_in_new!N5)</f>
        <v>4.9127184593554176</v>
      </c>
      <c r="O8" s="98">
        <f>IF(RES_hhdet_in_tes!O8=0,0,RES_hhdet_in_tes!O8*1000*11630/RES_hhdet_in_new!O5)</f>
        <v>3.009822794422945</v>
      </c>
      <c r="P8" s="98">
        <f>IF(RES_hhdet_in_tes!P8=0,0,RES_hhdet_in_tes!P8*1000*11630/RES_hhdet_in_new!P5)</f>
        <v>4.1794149298671668</v>
      </c>
      <c r="Q8" s="98">
        <f>IF(RES_hhdet_in_tes!Q8=0,0,RES_hhdet_in_tes!Q8*1000*11630/RES_hhdet_in_new!Q5)</f>
        <v>1.2764539135666784</v>
      </c>
      <c r="R8" s="98">
        <f>IF(RES_hhdet_in_tes!R8=0,0,RES_hhdet_in_tes!R8*1000*11630/RES_hhdet_in_new!R5)</f>
        <v>1.3642963269962585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1.4686006900563193</v>
      </c>
      <c r="U8" s="98">
        <f>IF(RES_hhdet_in_tes!U8=0,0,RES_hhdet_in_tes!U8*1000*11630/RES_hhdet_in_new!U5)</f>
        <v>1.1066389977030486</v>
      </c>
      <c r="V8" s="98">
        <f>IF(RES_hhdet_in_tes!V8=0,0,RES_hhdet_in_tes!V8*1000*11630/RES_hhdet_in_new!V5)</f>
        <v>4.0706341952023068</v>
      </c>
      <c r="W8" s="98">
        <f>IF(RES_hhdet_in_tes!W8=0,0,RES_hhdet_in_tes!W8*1000*11630/RES_hhdet_in_new!W5)</f>
        <v>2.8062591984446086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1917.218677179397</v>
      </c>
      <c r="D9" s="122">
        <v>1864.1620496326552</v>
      </c>
      <c r="E9" s="122">
        <v>1770.4096301112538</v>
      </c>
      <c r="F9" s="122">
        <v>1801.1211653859618</v>
      </c>
      <c r="G9" s="122">
        <v>1709.454762667717</v>
      </c>
      <c r="H9" s="122">
        <v>1704.7949738098575</v>
      </c>
      <c r="I9" s="122">
        <v>1690.5599291486039</v>
      </c>
      <c r="J9" s="122">
        <v>1739.8066497860864</v>
      </c>
      <c r="K9" s="122">
        <v>1851.4424168903245</v>
      </c>
      <c r="L9" s="122">
        <v>1791.454327021172</v>
      </c>
      <c r="M9" s="122">
        <v>1853.1723335810555</v>
      </c>
      <c r="N9" s="122">
        <v>1870.6607824697141</v>
      </c>
      <c r="O9" s="122">
        <v>1869.8235979399838</v>
      </c>
      <c r="P9" s="122">
        <v>1849.7273663415181</v>
      </c>
      <c r="Q9" s="122">
        <v>1834.8495072555888</v>
      </c>
      <c r="R9" s="122">
        <v>1921.1487387106661</v>
      </c>
      <c r="S9" s="122">
        <v>0</v>
      </c>
      <c r="T9" s="122">
        <v>2014.9215129825095</v>
      </c>
      <c r="U9" s="122">
        <v>1986.997633389223</v>
      </c>
      <c r="V9" s="122">
        <v>2110.6821263807556</v>
      </c>
      <c r="W9" s="122">
        <v>2028.8111208684775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1851.7898805310904</v>
      </c>
      <c r="D10" s="98">
        <v>1930.55942355707</v>
      </c>
      <c r="E10" s="98">
        <v>1758.4201966949713</v>
      </c>
      <c r="F10" s="98">
        <v>1766.1562775567227</v>
      </c>
      <c r="G10" s="98">
        <v>1733.8634483511489</v>
      </c>
      <c r="H10" s="98">
        <v>1660.0719707279327</v>
      </c>
      <c r="I10" s="98">
        <v>1671.5583653250928</v>
      </c>
      <c r="J10" s="98">
        <v>1712.8545307091792</v>
      </c>
      <c r="K10" s="98">
        <v>1984.9637884188926</v>
      </c>
      <c r="L10" s="98">
        <v>1775.35389684388</v>
      </c>
      <c r="M10" s="98">
        <v>1828.1559828024283</v>
      </c>
      <c r="N10" s="98">
        <v>1868.9323327501604</v>
      </c>
      <c r="O10" s="98">
        <v>1871.8620550703829</v>
      </c>
      <c r="P10" s="98">
        <v>1852.291139536519</v>
      </c>
      <c r="Q10" s="98">
        <v>1854.8345296141031</v>
      </c>
      <c r="R10" s="98">
        <v>1955.195924793672</v>
      </c>
      <c r="S10" s="98">
        <v>0</v>
      </c>
      <c r="T10" s="98">
        <v>2000.1332244320254</v>
      </c>
      <c r="U10" s="98">
        <v>1948.2442052125828</v>
      </c>
      <c r="V10" s="98">
        <v>2101.820549301724</v>
      </c>
      <c r="W10" s="98">
        <v>1975.0480641331437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1907.6171460306091</v>
      </c>
      <c r="D11" s="98">
        <v>1858.7570629426898</v>
      </c>
      <c r="E11" s="98">
        <v>1803.8283186423389</v>
      </c>
      <c r="F11" s="98">
        <v>1771.6815743577092</v>
      </c>
      <c r="G11" s="98">
        <v>1738.6643643835885</v>
      </c>
      <c r="H11" s="98">
        <v>1719.0767146587912</v>
      </c>
      <c r="I11" s="98">
        <v>1737.2121254446395</v>
      </c>
      <c r="J11" s="98">
        <v>1736.1937043504979</v>
      </c>
      <c r="K11" s="98">
        <v>1754.2853616722575</v>
      </c>
      <c r="L11" s="98">
        <v>1767.3340173616903</v>
      </c>
      <c r="M11" s="98">
        <v>1887.5905805468881</v>
      </c>
      <c r="N11" s="98">
        <v>1766.6904140552263</v>
      </c>
      <c r="O11" s="98">
        <v>1972.3569245846902</v>
      </c>
      <c r="P11" s="98">
        <v>1824.4930839912561</v>
      </c>
      <c r="Q11" s="98">
        <v>1663.3247149192482</v>
      </c>
      <c r="R11" s="98">
        <v>2001.6608559715899</v>
      </c>
      <c r="S11" s="98">
        <v>0</v>
      </c>
      <c r="T11" s="98">
        <v>2068.6328941403808</v>
      </c>
      <c r="U11" s="98">
        <v>1984.3123981216156</v>
      </c>
      <c r="V11" s="98">
        <v>2205.0030729699756</v>
      </c>
      <c r="W11" s="98">
        <v>1956.1121723691604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1772.7499872972837</v>
      </c>
      <c r="G12" s="98">
        <v>1739.6479369341687</v>
      </c>
      <c r="H12" s="98">
        <v>1719.9508201289934</v>
      </c>
      <c r="I12" s="98">
        <v>1738.5994459077349</v>
      </c>
      <c r="J12" s="98">
        <v>1737.9639044740823</v>
      </c>
      <c r="K12" s="98">
        <v>1755.8524258202558</v>
      </c>
      <c r="L12" s="98">
        <v>1768.4595418770039</v>
      </c>
      <c r="M12" s="98">
        <v>1888.3053162970486</v>
      </c>
      <c r="N12" s="98">
        <v>1766.8970622676864</v>
      </c>
      <c r="O12" s="98">
        <v>1972.4658452174294</v>
      </c>
      <c r="P12" s="98">
        <v>1824.4964530650634</v>
      </c>
      <c r="Q12" s="98">
        <v>1663.3038764749829</v>
      </c>
      <c r="R12" s="98">
        <v>2002.3867189631601</v>
      </c>
      <c r="S12" s="98">
        <v>0</v>
      </c>
      <c r="T12" s="98">
        <v>2069.4935494607016</v>
      </c>
      <c r="U12" s="98">
        <v>1984.7178603257576</v>
      </c>
      <c r="V12" s="98">
        <v>2205.0441034064997</v>
      </c>
      <c r="W12" s="98">
        <v>1955.645491452749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1380.2972465172268</v>
      </c>
      <c r="G13" s="101">
        <v>1351.3917321775189</v>
      </c>
      <c r="H13" s="101">
        <v>1346.9532445686393</v>
      </c>
      <c r="I13" s="101">
        <v>1357.5800425415785</v>
      </c>
      <c r="J13" s="101">
        <v>1346.8365665610906</v>
      </c>
      <c r="K13" s="101">
        <v>1359.452077351767</v>
      </c>
      <c r="L13" s="101">
        <v>1372.840808204415</v>
      </c>
      <c r="M13" s="101">
        <v>1472.1879458135429</v>
      </c>
      <c r="N13" s="101">
        <v>1373.6722912063731</v>
      </c>
      <c r="O13" s="101">
        <v>1532.2749263163143</v>
      </c>
      <c r="P13" s="101">
        <v>1415.8450276944664</v>
      </c>
      <c r="Q13" s="101">
        <v>1286.5578374824497</v>
      </c>
      <c r="R13" s="101">
        <v>1542.8332008485741</v>
      </c>
      <c r="S13" s="101">
        <v>0</v>
      </c>
      <c r="T13" s="101">
        <v>1585.4436860397054</v>
      </c>
      <c r="U13" s="101">
        <v>1515.8447415571713</v>
      </c>
      <c r="V13" s="101">
        <v>1703.4537200258992</v>
      </c>
      <c r="W13" s="101">
        <v>1514.552285925844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392.45274078005718</v>
      </c>
      <c r="G14" s="104">
        <v>388.25620475664982</v>
      </c>
      <c r="H14" s="104">
        <v>372.99757556035388</v>
      </c>
      <c r="I14" s="104">
        <v>381.01940336615638</v>
      </c>
      <c r="J14" s="104">
        <v>391.12733791299121</v>
      </c>
      <c r="K14" s="104">
        <v>396.40034846848874</v>
      </c>
      <c r="L14" s="104">
        <v>395.61873367258869</v>
      </c>
      <c r="M14" s="104">
        <v>416.11737048350585</v>
      </c>
      <c r="N14" s="104">
        <v>393.22477106131339</v>
      </c>
      <c r="O14" s="104">
        <v>440.19091890111531</v>
      </c>
      <c r="P14" s="104">
        <v>408.65142537059734</v>
      </c>
      <c r="Q14" s="104">
        <v>376.7460389925331</v>
      </c>
      <c r="R14" s="104">
        <v>459.55351811458604</v>
      </c>
      <c r="S14" s="104">
        <v>0</v>
      </c>
      <c r="T14" s="104">
        <v>484.04986342099602</v>
      </c>
      <c r="U14" s="104">
        <v>468.87311876858615</v>
      </c>
      <c r="V14" s="104">
        <v>501.59038338060071</v>
      </c>
      <c r="W14" s="104">
        <v>441.09320552690508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1919.607323243587</v>
      </c>
      <c r="D15" s="101">
        <v>1861.7795853413993</v>
      </c>
      <c r="E15" s="101">
        <v>1768.0460782903294</v>
      </c>
      <c r="F15" s="101">
        <v>1805.6150557898652</v>
      </c>
      <c r="G15" s="101">
        <v>1704.515044056614</v>
      </c>
      <c r="H15" s="101">
        <v>1709.925878940081</v>
      </c>
      <c r="I15" s="101">
        <v>1703.711224165505</v>
      </c>
      <c r="J15" s="101">
        <v>0</v>
      </c>
      <c r="K15" s="101">
        <v>1772.3353407685122</v>
      </c>
      <c r="L15" s="101">
        <v>0</v>
      </c>
      <c r="M15" s="101">
        <v>1862.3563978659968</v>
      </c>
      <c r="N15" s="101">
        <v>1878.1061961068904</v>
      </c>
      <c r="O15" s="101">
        <v>1860.3942654261921</v>
      </c>
      <c r="P15" s="101">
        <v>1851.8102570705951</v>
      </c>
      <c r="Q15" s="101">
        <v>1853.8516919411225</v>
      </c>
      <c r="R15" s="101">
        <v>1898.9811949180803</v>
      </c>
      <c r="S15" s="101">
        <v>0</v>
      </c>
      <c r="T15" s="101">
        <v>2010.8427822439312</v>
      </c>
      <c r="U15" s="101">
        <v>1996.0471567748186</v>
      </c>
      <c r="V15" s="101">
        <v>2105.4796474067252</v>
      </c>
      <c r="W15" s="101">
        <v>2053.8139220907374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1919.6155486217924</v>
      </c>
      <c r="D16" s="104">
        <v>1861.9318285494694</v>
      </c>
      <c r="E16" s="104">
        <v>1768.2891757092561</v>
      </c>
      <c r="F16" s="104">
        <v>1805.9053216652931</v>
      </c>
      <c r="G16" s="104">
        <v>1705.0347665518998</v>
      </c>
      <c r="H16" s="104">
        <v>1710.3180923637485</v>
      </c>
      <c r="I16" s="104">
        <v>1704.8246732100233</v>
      </c>
      <c r="J16" s="104">
        <v>1780.5542245160439</v>
      </c>
      <c r="K16" s="104">
        <v>1774.1023385024894</v>
      </c>
      <c r="L16" s="104">
        <v>1810.2047043862415</v>
      </c>
      <c r="M16" s="104">
        <v>1863.3071022979479</v>
      </c>
      <c r="N16" s="104">
        <v>1878.3982572876037</v>
      </c>
      <c r="O16" s="104">
        <v>1860.3679105486328</v>
      </c>
      <c r="P16" s="104">
        <v>1851.8932226659572</v>
      </c>
      <c r="Q16" s="104">
        <v>1854.3886364625323</v>
      </c>
      <c r="R16" s="104">
        <v>1900.0292428772627</v>
      </c>
      <c r="S16" s="104">
        <v>0</v>
      </c>
      <c r="T16" s="104">
        <v>2012.0883271326027</v>
      </c>
      <c r="U16" s="104">
        <v>1996.1889796908235</v>
      </c>
      <c r="V16" s="104">
        <v>2104.6316780397137</v>
      </c>
      <c r="W16" s="104">
        <v>2053.1108526801663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1499.7470913445075</v>
      </c>
      <c r="D17" s="98">
        <v>1447.286841069395</v>
      </c>
      <c r="E17" s="98">
        <v>1375.1522101650949</v>
      </c>
      <c r="F17" s="98">
        <v>1406.0333136406755</v>
      </c>
      <c r="G17" s="98">
        <v>1324.6883524114162</v>
      </c>
      <c r="H17" s="98">
        <v>1339.320440054521</v>
      </c>
      <c r="I17" s="98">
        <v>1331.2489834349703</v>
      </c>
      <c r="J17" s="98">
        <v>1379.9899472588042</v>
      </c>
      <c r="K17" s="98">
        <v>1373.6490881831601</v>
      </c>
      <c r="L17" s="98">
        <v>1405.3731494995523</v>
      </c>
      <c r="M17" s="98">
        <v>1452.8980921863806</v>
      </c>
      <c r="N17" s="98">
        <v>1460.5270074436037</v>
      </c>
      <c r="O17" s="98">
        <v>1445.1893607905733</v>
      </c>
      <c r="P17" s="98">
        <v>1437.6111487267337</v>
      </c>
      <c r="Q17" s="98">
        <v>1435.0942596708992</v>
      </c>
      <c r="R17" s="98">
        <v>1463.7873905497293</v>
      </c>
      <c r="S17" s="98">
        <v>0</v>
      </c>
      <c r="T17" s="98">
        <v>1541.5554564886629</v>
      </c>
      <c r="U17" s="98">
        <v>1524.714101092429</v>
      </c>
      <c r="V17" s="98">
        <v>1625.5648373090728</v>
      </c>
      <c r="W17" s="98">
        <v>1590.6109433325128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419.86845727728536</v>
      </c>
      <c r="D18" s="98">
        <v>414.64498748007424</v>
      </c>
      <c r="E18" s="98">
        <v>393.13696554416128</v>
      </c>
      <c r="F18" s="98">
        <v>399.87200802461734</v>
      </c>
      <c r="G18" s="98">
        <v>380.34641414048383</v>
      </c>
      <c r="H18" s="98">
        <v>370.9976523092277</v>
      </c>
      <c r="I18" s="98">
        <v>373.57568977505326</v>
      </c>
      <c r="J18" s="98">
        <v>400.56427725723944</v>
      </c>
      <c r="K18" s="98">
        <v>400.45325031932924</v>
      </c>
      <c r="L18" s="98">
        <v>404.8315548866895</v>
      </c>
      <c r="M18" s="98">
        <v>410.40901011156762</v>
      </c>
      <c r="N18" s="98">
        <v>417.87124984400003</v>
      </c>
      <c r="O18" s="98">
        <v>415.1785497580596</v>
      </c>
      <c r="P18" s="98">
        <v>414.28207393922298</v>
      </c>
      <c r="Q18" s="98">
        <v>419.29437679163306</v>
      </c>
      <c r="R18" s="98">
        <v>436.24185232753348</v>
      </c>
      <c r="S18" s="98">
        <v>0</v>
      </c>
      <c r="T18" s="98">
        <v>470.53287064393987</v>
      </c>
      <c r="U18" s="98">
        <v>471.47487859839447</v>
      </c>
      <c r="V18" s="98">
        <v>479.06684073064093</v>
      </c>
      <c r="W18" s="98">
        <v>462.49990934765356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346.88556051464923</v>
      </c>
      <c r="D19" s="122">
        <v>344.53043272850931</v>
      </c>
      <c r="E19" s="122">
        <v>343.67795039769345</v>
      </c>
      <c r="F19" s="122">
        <v>341.53645968691143</v>
      </c>
      <c r="G19" s="122">
        <v>332.10294689885365</v>
      </c>
      <c r="H19" s="122">
        <v>324.23941259223307</v>
      </c>
      <c r="I19" s="122">
        <v>327.68915193567381</v>
      </c>
      <c r="J19" s="122">
        <v>316.22354948191469</v>
      </c>
      <c r="K19" s="122">
        <v>314.652064118677</v>
      </c>
      <c r="L19" s="122">
        <v>308.34362541894262</v>
      </c>
      <c r="M19" s="122">
        <v>313.45600897197187</v>
      </c>
      <c r="N19" s="122">
        <v>317.09817208288274</v>
      </c>
      <c r="O19" s="122">
        <v>303.95521529022608</v>
      </c>
      <c r="P19" s="122">
        <v>312.91738948171985</v>
      </c>
      <c r="Q19" s="122">
        <v>318.20788178633859</v>
      </c>
      <c r="R19" s="122">
        <v>321.1022229543259</v>
      </c>
      <c r="S19" s="122">
        <v>0</v>
      </c>
      <c r="T19" s="122">
        <v>323.40824479018568</v>
      </c>
      <c r="U19" s="122">
        <v>321.39041747958765</v>
      </c>
      <c r="V19" s="122">
        <v>338.95652660411736</v>
      </c>
      <c r="W19" s="122">
        <v>340.53056961862768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346.74779387736845</v>
      </c>
      <c r="D21" s="98">
        <v>343.95607758937422</v>
      </c>
      <c r="E21" s="98">
        <v>343.7048524231638</v>
      </c>
      <c r="F21" s="98">
        <v>334.26708422547483</v>
      </c>
      <c r="G21" s="98">
        <v>335.85593289455153</v>
      </c>
      <c r="H21" s="98">
        <v>325.41191096985926</v>
      </c>
      <c r="I21" s="98">
        <v>327.09491836621578</v>
      </c>
      <c r="J21" s="98">
        <v>319.52903050388903</v>
      </c>
      <c r="K21" s="98">
        <v>307.70888941131295</v>
      </c>
      <c r="L21" s="98">
        <v>312.04481333937082</v>
      </c>
      <c r="M21" s="98">
        <v>313.81623820503796</v>
      </c>
      <c r="N21" s="98">
        <v>313.82977497090138</v>
      </c>
      <c r="O21" s="98">
        <v>317.16100949360572</v>
      </c>
      <c r="P21" s="98">
        <v>303.45695203217946</v>
      </c>
      <c r="Q21" s="98">
        <v>285.56401923584843</v>
      </c>
      <c r="R21" s="98">
        <v>335.72340079227808</v>
      </c>
      <c r="S21" s="98">
        <v>0</v>
      </c>
      <c r="T21" s="98">
        <v>347.10061538360384</v>
      </c>
      <c r="U21" s="98">
        <v>332.17172538823286</v>
      </c>
      <c r="V21" s="98">
        <v>369.60012240724348</v>
      </c>
      <c r="W21" s="98">
        <v>324.06429212460603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346.88743367708548</v>
      </c>
      <c r="D22" s="33">
        <v>344.53848807882434</v>
      </c>
      <c r="E22" s="33">
        <v>343.67755823988773</v>
      </c>
      <c r="F22" s="33">
        <v>341.65044634876926</v>
      </c>
      <c r="G22" s="33">
        <v>332.04738619310308</v>
      </c>
      <c r="H22" s="33">
        <v>324.22123051345176</v>
      </c>
      <c r="I22" s="33">
        <v>327.6969028083189</v>
      </c>
      <c r="J22" s="33">
        <v>316.18249091784105</v>
      </c>
      <c r="K22" s="33">
        <v>314.73669077055865</v>
      </c>
      <c r="L22" s="33">
        <v>308.28258474622652</v>
      </c>
      <c r="M22" s="33">
        <v>313.44929764272814</v>
      </c>
      <c r="N22" s="33">
        <v>317.15555968242143</v>
      </c>
      <c r="O22" s="33">
        <v>303.73465742266893</v>
      </c>
      <c r="P22" s="33">
        <v>313.06854308758653</v>
      </c>
      <c r="Q22" s="33">
        <v>318.8041167187676</v>
      </c>
      <c r="R22" s="33">
        <v>320.73362183236065</v>
      </c>
      <c r="S22" s="33">
        <v>0</v>
      </c>
      <c r="T22" s="33">
        <v>323.00423359858047</v>
      </c>
      <c r="U22" s="33">
        <v>321.21420530896597</v>
      </c>
      <c r="V22" s="33">
        <v>338.51313779728042</v>
      </c>
      <c r="W22" s="33">
        <v>340.79146975849278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12451.639010763623</v>
      </c>
      <c r="D24" s="117">
        <f t="shared" si="7"/>
        <v>12164.999080854595</v>
      </c>
      <c r="E24" s="117">
        <f t="shared" si="7"/>
        <v>12135.381355798712</v>
      </c>
      <c r="F24" s="117">
        <f t="shared" si="7"/>
        <v>12331.887634889797</v>
      </c>
      <c r="G24" s="117">
        <f t="shared" si="7"/>
        <v>13353.990149150315</v>
      </c>
      <c r="H24" s="117">
        <f t="shared" si="7"/>
        <v>12979.011066698084</v>
      </c>
      <c r="I24" s="117">
        <f t="shared" si="7"/>
        <v>12916.270625155255</v>
      </c>
      <c r="J24" s="117">
        <f t="shared" si="7"/>
        <v>11994.736301315968</v>
      </c>
      <c r="K24" s="117">
        <f t="shared" si="7"/>
        <v>9188.345998359262</v>
      </c>
      <c r="L24" s="117">
        <f t="shared" si="7"/>
        <v>11643.693780194109</v>
      </c>
      <c r="M24" s="117">
        <f t="shared" si="7"/>
        <v>10433.287093553645</v>
      </c>
      <c r="N24" s="117">
        <f t="shared" si="7"/>
        <v>9602.9499728772189</v>
      </c>
      <c r="O24" s="117">
        <f t="shared" si="7"/>
        <v>10367.645728649004</v>
      </c>
      <c r="P24" s="117">
        <f t="shared" si="7"/>
        <v>8685.5404782271289</v>
      </c>
      <c r="Q24" s="117">
        <f t="shared" si="7"/>
        <v>8279.8037570184333</v>
      </c>
      <c r="R24" s="117">
        <f t="shared" ref="R24:V24" si="8">R25+R28+R30+R39</f>
        <v>9377.5963214814401</v>
      </c>
      <c r="S24" s="117">
        <f t="shared" si="8"/>
        <v>8554.6764962325196</v>
      </c>
      <c r="T24" s="117">
        <f t="shared" si="8"/>
        <v>8914.1586059416095</v>
      </c>
      <c r="U24" s="117">
        <f t="shared" si="8"/>
        <v>8056.7114434750119</v>
      </c>
      <c r="V24" s="117">
        <f t="shared" si="8"/>
        <v>8431.978649697925</v>
      </c>
      <c r="W24" s="117">
        <f t="shared" ref="W24" si="9">W25+W28+W30+W39</f>
        <v>6883.361828936394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10186.056100978105</v>
      </c>
      <c r="D25" s="122">
        <f t="shared" si="10"/>
        <v>9957.0336242555459</v>
      </c>
      <c r="E25" s="122">
        <f t="shared" si="10"/>
        <v>10018.675697947918</v>
      </c>
      <c r="F25" s="122">
        <f t="shared" si="10"/>
        <v>10183.135223913871</v>
      </c>
      <c r="G25" s="122">
        <f t="shared" si="10"/>
        <v>11309.904282315296</v>
      </c>
      <c r="H25" s="122">
        <f t="shared" si="10"/>
        <v>10937.542122544492</v>
      </c>
      <c r="I25" s="122">
        <f t="shared" si="10"/>
        <v>10874.174826506125</v>
      </c>
      <c r="J25" s="122">
        <f t="shared" si="10"/>
        <v>9894.7965979313049</v>
      </c>
      <c r="K25" s="122">
        <f t="shared" si="10"/>
        <v>7096.134437181262</v>
      </c>
      <c r="L25" s="122">
        <f t="shared" si="10"/>
        <v>9523.1913126081017</v>
      </c>
      <c r="M25" s="122">
        <f t="shared" si="10"/>
        <v>8250.8246803585262</v>
      </c>
      <c r="N25" s="122">
        <f t="shared" si="10"/>
        <v>7409.7618709821845</v>
      </c>
      <c r="O25" s="122">
        <f t="shared" si="10"/>
        <v>8191.4714929947304</v>
      </c>
      <c r="P25" s="122">
        <f t="shared" si="10"/>
        <v>6518.7950921224137</v>
      </c>
      <c r="Q25" s="122">
        <f t="shared" si="10"/>
        <v>6127.1889367476651</v>
      </c>
      <c r="R25" s="122">
        <f t="shared" ref="R25:V25" si="11">SUM(R26:R27)</f>
        <v>7139.6434051115903</v>
      </c>
      <c r="S25" s="122">
        <f t="shared" si="11"/>
        <v>6274.2363649838671</v>
      </c>
      <c r="T25" s="122">
        <f t="shared" si="11"/>
        <v>6571.3388701274462</v>
      </c>
      <c r="U25" s="122">
        <f t="shared" si="11"/>
        <v>5738.9237501578364</v>
      </c>
      <c r="V25" s="122">
        <f t="shared" si="11"/>
        <v>5976.0247628182296</v>
      </c>
      <c r="W25" s="122">
        <f t="shared" ref="W25" si="12">SUM(W26:W27)</f>
        <v>4494.0326666167657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9949.9898419990895</v>
      </c>
      <c r="D26" s="98">
        <v>9730.9248915128264</v>
      </c>
      <c r="E26" s="98">
        <v>9797.1374306461948</v>
      </c>
      <c r="F26" s="98">
        <v>9961.9904834408771</v>
      </c>
      <c r="G26" s="98">
        <v>11068.736676701776</v>
      </c>
      <c r="H26" s="98">
        <v>10708.385836924732</v>
      </c>
      <c r="I26" s="98">
        <v>10648.952140707144</v>
      </c>
      <c r="J26" s="98">
        <v>9690.0372352534923</v>
      </c>
      <c r="K26" s="98">
        <v>6950.0382939839101</v>
      </c>
      <c r="L26" s="98">
        <v>9329.1939758823064</v>
      </c>
      <c r="M26" s="98">
        <v>8086.3734760265306</v>
      </c>
      <c r="N26" s="98">
        <v>7262.7929253824841</v>
      </c>
      <c r="O26" s="98">
        <v>8032.1352654474758</v>
      </c>
      <c r="P26" s="98">
        <v>6394.2886437836059</v>
      </c>
      <c r="Q26" s="98">
        <v>6009.825136416961</v>
      </c>
      <c r="R26" s="98">
        <v>7004.62550675481</v>
      </c>
      <c r="S26" s="98">
        <v>6156.8185461862768</v>
      </c>
      <c r="T26" s="98">
        <v>6448.2172689378694</v>
      </c>
      <c r="U26" s="98">
        <v>5632.0992835326788</v>
      </c>
      <c r="V26" s="98">
        <v>5864.9021416202295</v>
      </c>
      <c r="W26" s="98">
        <v>4410.6351488723503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236.06625897901461</v>
      </c>
      <c r="D27" s="98">
        <v>226.10873274271941</v>
      </c>
      <c r="E27" s="98">
        <v>221.53826730172224</v>
      </c>
      <c r="F27" s="98">
        <v>221.14474047299331</v>
      </c>
      <c r="G27" s="98">
        <v>241.16760561351973</v>
      </c>
      <c r="H27" s="98">
        <v>229.15628561975896</v>
      </c>
      <c r="I27" s="98">
        <v>225.22268579898017</v>
      </c>
      <c r="J27" s="98">
        <v>204.75936267781245</v>
      </c>
      <c r="K27" s="98">
        <v>146.09614319735195</v>
      </c>
      <c r="L27" s="98">
        <v>193.99733672579561</v>
      </c>
      <c r="M27" s="98">
        <v>164.45120433199642</v>
      </c>
      <c r="N27" s="98">
        <v>146.96894559970028</v>
      </c>
      <c r="O27" s="98">
        <v>159.33622754725459</v>
      </c>
      <c r="P27" s="98">
        <v>124.50644833880779</v>
      </c>
      <c r="Q27" s="98">
        <v>117.36380033070444</v>
      </c>
      <c r="R27" s="98">
        <v>135.01789835678071</v>
      </c>
      <c r="S27" s="98">
        <v>117.41781879759058</v>
      </c>
      <c r="T27" s="98">
        <v>123.12160118957648</v>
      </c>
      <c r="U27" s="98">
        <v>106.82446662515758</v>
      </c>
      <c r="V27" s="98">
        <v>111.12262119800059</v>
      </c>
      <c r="W27" s="98">
        <v>83.397517744414969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1.9062857153135351</v>
      </c>
      <c r="E28" s="122">
        <f t="shared" si="13"/>
        <v>2.1205132827991209</v>
      </c>
      <c r="F28" s="122">
        <f t="shared" si="13"/>
        <v>3.9540224156442996</v>
      </c>
      <c r="G28" s="122">
        <f t="shared" si="13"/>
        <v>4.9852979611278974</v>
      </c>
      <c r="H28" s="122">
        <f t="shared" si="13"/>
        <v>6.6907846882010178</v>
      </c>
      <c r="I28" s="122">
        <f t="shared" si="13"/>
        <v>7.9540860212216016</v>
      </c>
      <c r="J28" s="122">
        <f t="shared" si="13"/>
        <v>5.8649102607871439</v>
      </c>
      <c r="K28" s="122">
        <f t="shared" si="13"/>
        <v>4.8349866272400943</v>
      </c>
      <c r="L28" s="122">
        <f t="shared" si="13"/>
        <v>5.522902942429865</v>
      </c>
      <c r="M28" s="122">
        <f t="shared" si="13"/>
        <v>4.4831626347822162</v>
      </c>
      <c r="N28" s="122">
        <f t="shared" si="13"/>
        <v>4.7147245963833813</v>
      </c>
      <c r="O28" s="122">
        <f t="shared" si="13"/>
        <v>3.1714281318101665</v>
      </c>
      <c r="P28" s="122">
        <f t="shared" si="13"/>
        <v>4.2671348360455097</v>
      </c>
      <c r="Q28" s="122">
        <f t="shared" si="13"/>
        <v>1.3202654115276868</v>
      </c>
      <c r="R28" s="122">
        <f t="shared" si="13"/>
        <v>1.8160845814898361</v>
      </c>
      <c r="S28" s="122">
        <f t="shared" si="13"/>
        <v>1.7308121169476363</v>
      </c>
      <c r="T28" s="122">
        <f t="shared" si="13"/>
        <v>1.4933839654452303</v>
      </c>
      <c r="U28" s="122">
        <f t="shared" si="13"/>
        <v>1.1611325847111533</v>
      </c>
      <c r="V28" s="122">
        <f t="shared" si="13"/>
        <v>4.077954056459232</v>
      </c>
      <c r="W28" s="122">
        <f t="shared" si="13"/>
        <v>2.4260872628049088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1.9062857153135351</v>
      </c>
      <c r="E29" s="98">
        <f>IF(RES_hhdet_in_tes!E29=0,0,RES_hhdet_in_tes!E29*1000*11630/RES_hhdet_in_new!E26)</f>
        <v>2.1205132827991209</v>
      </c>
      <c r="F29" s="98">
        <f>IF(RES_hhdet_in_tes!F29=0,0,RES_hhdet_in_tes!F29*1000*11630/RES_hhdet_in_new!F26)</f>
        <v>3.9540224156442996</v>
      </c>
      <c r="G29" s="98">
        <f>IF(RES_hhdet_in_tes!G29=0,0,RES_hhdet_in_tes!G29*1000*11630/RES_hhdet_in_new!G26)</f>
        <v>4.9852979611278974</v>
      </c>
      <c r="H29" s="98">
        <f>IF(RES_hhdet_in_tes!H29=0,0,RES_hhdet_in_tes!H29*1000*11630/RES_hhdet_in_new!H26)</f>
        <v>6.6907846882010178</v>
      </c>
      <c r="I29" s="98">
        <f>IF(RES_hhdet_in_tes!I29=0,0,RES_hhdet_in_tes!I29*1000*11630/RES_hhdet_in_new!I26)</f>
        <v>7.9540860212216016</v>
      </c>
      <c r="J29" s="98">
        <f>IF(RES_hhdet_in_tes!J29=0,0,RES_hhdet_in_tes!J29*1000*11630/RES_hhdet_in_new!J26)</f>
        <v>5.8649102607871439</v>
      </c>
      <c r="K29" s="98">
        <f>IF(RES_hhdet_in_tes!K29=0,0,RES_hhdet_in_tes!K29*1000*11630/RES_hhdet_in_new!K26)</f>
        <v>4.8349866272400943</v>
      </c>
      <c r="L29" s="98">
        <f>IF(RES_hhdet_in_tes!L29=0,0,RES_hhdet_in_tes!L29*1000*11630/RES_hhdet_in_new!L26)</f>
        <v>5.522902942429865</v>
      </c>
      <c r="M29" s="98">
        <f>IF(RES_hhdet_in_tes!M29=0,0,RES_hhdet_in_tes!M29*1000*11630/RES_hhdet_in_new!M26)</f>
        <v>4.4831626347822162</v>
      </c>
      <c r="N29" s="98">
        <f>IF(RES_hhdet_in_tes!N29=0,0,RES_hhdet_in_tes!N29*1000*11630/RES_hhdet_in_new!N26)</f>
        <v>4.7147245963833813</v>
      </c>
      <c r="O29" s="98">
        <f>IF(RES_hhdet_in_tes!O29=0,0,RES_hhdet_in_tes!O29*1000*11630/RES_hhdet_in_new!O26)</f>
        <v>3.1714281318101665</v>
      </c>
      <c r="P29" s="98">
        <f>IF(RES_hhdet_in_tes!P29=0,0,RES_hhdet_in_tes!P29*1000*11630/RES_hhdet_in_new!P26)</f>
        <v>4.2671348360455097</v>
      </c>
      <c r="Q29" s="98">
        <f>IF(RES_hhdet_in_tes!Q29=0,0,RES_hhdet_in_tes!Q29*1000*11630/RES_hhdet_in_new!Q26)</f>
        <v>1.3202654115276868</v>
      </c>
      <c r="R29" s="98">
        <f>IF(RES_hhdet_in_tes!R29=0,0,RES_hhdet_in_tes!R29*1000*11630/RES_hhdet_in_new!R26)</f>
        <v>1.8160845814898361</v>
      </c>
      <c r="S29" s="98">
        <f>IF(RES_hhdet_in_tes!S29=0,0,RES_hhdet_in_tes!S29*1000*11630/RES_hhdet_in_new!S26)</f>
        <v>1.7308121169476363</v>
      </c>
      <c r="T29" s="98">
        <f>IF(RES_hhdet_in_tes!T29=0,0,RES_hhdet_in_tes!T29*1000*11630/RES_hhdet_in_new!T26)</f>
        <v>1.4933839654452303</v>
      </c>
      <c r="U29" s="98">
        <f>IF(RES_hhdet_in_tes!U29=0,0,RES_hhdet_in_tes!U29*1000*11630/RES_hhdet_in_new!U26)</f>
        <v>1.1611325847111533</v>
      </c>
      <c r="V29" s="98">
        <f>IF(RES_hhdet_in_tes!V29=0,0,RES_hhdet_in_tes!V29*1000*11630/RES_hhdet_in_new!V26)</f>
        <v>4.077954056459232</v>
      </c>
      <c r="W29" s="98">
        <f>IF(RES_hhdet_in_tes!W29=0,0,RES_hhdet_in_tes!W29*1000*11630/RES_hhdet_in_new!W26)</f>
        <v>2.4260872628049088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1918.6973309065324</v>
      </c>
      <c r="D30" s="122">
        <v>1861.5277423259954</v>
      </c>
      <c r="E30" s="122">
        <v>1770.9072236147067</v>
      </c>
      <c r="F30" s="122">
        <v>1803.2663918712456</v>
      </c>
      <c r="G30" s="122">
        <v>1706.9987262489547</v>
      </c>
      <c r="H30" s="122">
        <v>1710.5391840867178</v>
      </c>
      <c r="I30" s="122">
        <v>1706.4523914876265</v>
      </c>
      <c r="J30" s="122">
        <v>1777.853115559828</v>
      </c>
      <c r="K30" s="122">
        <v>1772.7249661211122</v>
      </c>
      <c r="L30" s="122">
        <v>1806.6363531160821</v>
      </c>
      <c r="M30" s="122">
        <v>1864.5231503117657</v>
      </c>
      <c r="N30" s="122">
        <v>1871.3744170837513</v>
      </c>
      <c r="O30" s="122">
        <v>1869.0479015422013</v>
      </c>
      <c r="P30" s="122">
        <v>1849.5605039479824</v>
      </c>
      <c r="Q30" s="122">
        <v>1833.090534091891</v>
      </c>
      <c r="R30" s="122">
        <v>1915.0352121091912</v>
      </c>
      <c r="S30" s="122">
        <v>1957.7122034006588</v>
      </c>
      <c r="T30" s="122">
        <v>2017.9196734604077</v>
      </c>
      <c r="U30" s="122">
        <v>1995.2255795130557</v>
      </c>
      <c r="V30" s="122">
        <v>2112.9276739349925</v>
      </c>
      <c r="W30" s="122">
        <v>2046.3822716030866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1907.6171460306098</v>
      </c>
      <c r="D31" s="98">
        <v>1858.7570629426903</v>
      </c>
      <c r="E31" s="98">
        <v>1803.8283186423387</v>
      </c>
      <c r="F31" s="98">
        <v>1771.6815743577097</v>
      </c>
      <c r="G31" s="98">
        <v>1738.6643643835882</v>
      </c>
      <c r="H31" s="98">
        <v>1719.0767146587916</v>
      </c>
      <c r="I31" s="98">
        <v>1737.2121254446392</v>
      </c>
      <c r="J31" s="98">
        <v>1736.1937043504977</v>
      </c>
      <c r="K31" s="98">
        <v>1754.2853616722575</v>
      </c>
      <c r="L31" s="98">
        <v>1767.3340173616905</v>
      </c>
      <c r="M31" s="98">
        <v>1887.5905805468881</v>
      </c>
      <c r="N31" s="98">
        <v>1766.6904140552263</v>
      </c>
      <c r="O31" s="98">
        <v>1972.3569245846904</v>
      </c>
      <c r="P31" s="98">
        <v>1824.4930839912561</v>
      </c>
      <c r="Q31" s="98">
        <v>1663.3247149192478</v>
      </c>
      <c r="R31" s="98">
        <v>2001.6608559715899</v>
      </c>
      <c r="S31" s="98">
        <v>2011.2237452380746</v>
      </c>
      <c r="T31" s="98">
        <v>2068.6328941403804</v>
      </c>
      <c r="U31" s="98">
        <v>1984.3123981216152</v>
      </c>
      <c r="V31" s="98">
        <v>2205.0030729699756</v>
      </c>
      <c r="W31" s="98">
        <v>1956.1121723691604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1755.8524258202556</v>
      </c>
      <c r="L32" s="98">
        <v>1768.4595418770029</v>
      </c>
      <c r="M32" s="98">
        <v>1888.305316297048</v>
      </c>
      <c r="N32" s="98">
        <v>0</v>
      </c>
      <c r="O32" s="98">
        <v>1972.4658452174299</v>
      </c>
      <c r="P32" s="98">
        <v>1824.4964530650636</v>
      </c>
      <c r="Q32" s="98">
        <v>1663.3038764749829</v>
      </c>
      <c r="R32" s="98">
        <v>2002.3867189631601</v>
      </c>
      <c r="S32" s="98">
        <v>2012.0303644486746</v>
      </c>
      <c r="T32" s="98">
        <v>2069.4935494607016</v>
      </c>
      <c r="U32" s="98">
        <v>0</v>
      </c>
      <c r="V32" s="98">
        <v>0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1359.4520773517668</v>
      </c>
      <c r="L33" s="101">
        <v>1372.8408082044145</v>
      </c>
      <c r="M33" s="101">
        <v>1472.1879458135422</v>
      </c>
      <c r="N33" s="101">
        <v>0</v>
      </c>
      <c r="O33" s="101">
        <v>1532.2749263163146</v>
      </c>
      <c r="P33" s="101">
        <v>1415.8450276944664</v>
      </c>
      <c r="Q33" s="101">
        <v>1286.5578374824497</v>
      </c>
      <c r="R33" s="101">
        <v>1542.8332008485738</v>
      </c>
      <c r="S33" s="101">
        <v>1547.9395852419327</v>
      </c>
      <c r="T33" s="101">
        <v>1585.4436860397054</v>
      </c>
      <c r="U33" s="101">
        <v>0</v>
      </c>
      <c r="V33" s="101">
        <v>0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396.40034846848874</v>
      </c>
      <c r="L34" s="104">
        <v>395.61873367258841</v>
      </c>
      <c r="M34" s="104">
        <v>416.11737048350591</v>
      </c>
      <c r="N34" s="104">
        <v>0</v>
      </c>
      <c r="O34" s="104">
        <v>440.1909189011152</v>
      </c>
      <c r="P34" s="104">
        <v>408.65142537059745</v>
      </c>
      <c r="Q34" s="104">
        <v>376.7460389925331</v>
      </c>
      <c r="R34" s="104">
        <v>459.55351811458615</v>
      </c>
      <c r="S34" s="104">
        <v>464.09077920674167</v>
      </c>
      <c r="T34" s="104">
        <v>484.04986342099602</v>
      </c>
      <c r="U34" s="104">
        <v>0</v>
      </c>
      <c r="V34" s="104">
        <v>0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1919.6073232435876</v>
      </c>
      <c r="D35" s="101">
        <v>1861.7795853413986</v>
      </c>
      <c r="E35" s="101">
        <v>1768.0460782903294</v>
      </c>
      <c r="F35" s="101">
        <v>1805.615055789865</v>
      </c>
      <c r="G35" s="101">
        <v>1704.5150440566142</v>
      </c>
      <c r="H35" s="101">
        <v>1709.925878940081</v>
      </c>
      <c r="I35" s="101">
        <v>1703.7112241655052</v>
      </c>
      <c r="J35" s="101">
        <v>0</v>
      </c>
      <c r="K35" s="101">
        <v>1772.3353407685122</v>
      </c>
      <c r="L35" s="101">
        <v>0</v>
      </c>
      <c r="M35" s="101">
        <v>1862.3563978659965</v>
      </c>
      <c r="N35" s="101">
        <v>1878.1061961068906</v>
      </c>
      <c r="O35" s="101">
        <v>1860.3942654261923</v>
      </c>
      <c r="P35" s="101">
        <v>1851.8102570705948</v>
      </c>
      <c r="Q35" s="101">
        <v>1853.8516919411225</v>
      </c>
      <c r="R35" s="101">
        <v>1898.9811949180803</v>
      </c>
      <c r="S35" s="101">
        <v>1949.3645515405572</v>
      </c>
      <c r="T35" s="101">
        <v>2010.8427822439314</v>
      </c>
      <c r="U35" s="101">
        <v>1996.0471567748182</v>
      </c>
      <c r="V35" s="101">
        <v>2105.4796474067252</v>
      </c>
      <c r="W35" s="101">
        <v>2053.8139220907378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1919.6155486217929</v>
      </c>
      <c r="D36" s="104">
        <v>1861.9318285494694</v>
      </c>
      <c r="E36" s="104">
        <v>1768.2891757092559</v>
      </c>
      <c r="F36" s="104">
        <v>1805.9053216652926</v>
      </c>
      <c r="G36" s="104">
        <v>1705.0347665519</v>
      </c>
      <c r="H36" s="104">
        <v>1710.3180923637483</v>
      </c>
      <c r="I36" s="104">
        <v>1704.8246732100238</v>
      </c>
      <c r="J36" s="104">
        <v>1780.5542245160436</v>
      </c>
      <c r="K36" s="104">
        <v>1774.1023385024898</v>
      </c>
      <c r="L36" s="104">
        <v>1810.2047043862415</v>
      </c>
      <c r="M36" s="104">
        <v>1863.3071022979484</v>
      </c>
      <c r="N36" s="104">
        <v>1878.3982572876034</v>
      </c>
      <c r="O36" s="104">
        <v>1860.3679105486333</v>
      </c>
      <c r="P36" s="104">
        <v>1851.8932226659567</v>
      </c>
      <c r="Q36" s="104">
        <v>1854.3886364625328</v>
      </c>
      <c r="R36" s="104">
        <v>1900.0292428772625</v>
      </c>
      <c r="S36" s="104">
        <v>1950.6878636802523</v>
      </c>
      <c r="T36" s="104">
        <v>2012.0883271326029</v>
      </c>
      <c r="U36" s="104">
        <v>1996.1889796908238</v>
      </c>
      <c r="V36" s="104">
        <v>2104.6316780397142</v>
      </c>
      <c r="W36" s="104">
        <v>2053.1108526801663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1499.7470913445072</v>
      </c>
      <c r="D37" s="98">
        <v>1447.286841069395</v>
      </c>
      <c r="E37" s="98">
        <v>1375.1522101650949</v>
      </c>
      <c r="F37" s="98">
        <v>1406.0333136406753</v>
      </c>
      <c r="G37" s="98">
        <v>1324.6883524114162</v>
      </c>
      <c r="H37" s="98">
        <v>1339.320440054521</v>
      </c>
      <c r="I37" s="98">
        <v>1331.2489834349706</v>
      </c>
      <c r="J37" s="98">
        <v>1379.9899472588042</v>
      </c>
      <c r="K37" s="98">
        <v>1373.6490881831603</v>
      </c>
      <c r="L37" s="98">
        <v>1405.3731494995518</v>
      </c>
      <c r="M37" s="98">
        <v>1452.8980921863808</v>
      </c>
      <c r="N37" s="98">
        <v>1460.5270074436035</v>
      </c>
      <c r="O37" s="98">
        <v>1445.1893607905736</v>
      </c>
      <c r="P37" s="98">
        <v>1437.6111487267337</v>
      </c>
      <c r="Q37" s="98">
        <v>1435.0942596708996</v>
      </c>
      <c r="R37" s="98">
        <v>1463.7873905497293</v>
      </c>
      <c r="S37" s="98">
        <v>1500.5545774336965</v>
      </c>
      <c r="T37" s="98">
        <v>1541.5554564886634</v>
      </c>
      <c r="U37" s="98">
        <v>1524.7141010924292</v>
      </c>
      <c r="V37" s="98">
        <v>1625.564837309073</v>
      </c>
      <c r="W37" s="98">
        <v>1590.6109433325128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419.86845727728553</v>
      </c>
      <c r="D38" s="98">
        <v>414.64498748007418</v>
      </c>
      <c r="E38" s="98">
        <v>393.13696554416134</v>
      </c>
      <c r="F38" s="98">
        <v>399.87200802461757</v>
      </c>
      <c r="G38" s="98">
        <v>380.34641414048389</v>
      </c>
      <c r="H38" s="98">
        <v>370.99765230922742</v>
      </c>
      <c r="I38" s="98">
        <v>373.57568977505304</v>
      </c>
      <c r="J38" s="98">
        <v>400.56427725723944</v>
      </c>
      <c r="K38" s="98">
        <v>400.4532503193293</v>
      </c>
      <c r="L38" s="98">
        <v>404.83155488668956</v>
      </c>
      <c r="M38" s="98">
        <v>410.4090101115674</v>
      </c>
      <c r="N38" s="98">
        <v>417.87124984399998</v>
      </c>
      <c r="O38" s="98">
        <v>415.17854975805977</v>
      </c>
      <c r="P38" s="98">
        <v>414.2820739392231</v>
      </c>
      <c r="Q38" s="98">
        <v>419.29437679163317</v>
      </c>
      <c r="R38" s="98">
        <v>436.24185232753348</v>
      </c>
      <c r="S38" s="98">
        <v>450.1332862465556</v>
      </c>
      <c r="T38" s="98">
        <v>470.53287064393987</v>
      </c>
      <c r="U38" s="98">
        <v>471.4748785983943</v>
      </c>
      <c r="V38" s="98">
        <v>479.06684073064076</v>
      </c>
      <c r="W38" s="98">
        <v>462.49990934765373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346.88557887898685</v>
      </c>
      <c r="D39" s="122">
        <v>344.53142855774013</v>
      </c>
      <c r="E39" s="122">
        <v>343.67792095328673</v>
      </c>
      <c r="F39" s="122">
        <v>341.53199668903733</v>
      </c>
      <c r="G39" s="122">
        <v>332.10184262493794</v>
      </c>
      <c r="H39" s="122">
        <v>324.23897537867401</v>
      </c>
      <c r="I39" s="122">
        <v>327.6893211402824</v>
      </c>
      <c r="J39" s="122">
        <v>316.22167756404775</v>
      </c>
      <c r="K39" s="122">
        <v>314.65160842964775</v>
      </c>
      <c r="L39" s="122">
        <v>308.34321152749476</v>
      </c>
      <c r="M39" s="122">
        <v>313.45610024857245</v>
      </c>
      <c r="N39" s="122">
        <v>317.09896021490073</v>
      </c>
      <c r="O39" s="122">
        <v>303.95490598026311</v>
      </c>
      <c r="P39" s="122">
        <v>312.91774732068728</v>
      </c>
      <c r="Q39" s="122">
        <v>318.20402076734916</v>
      </c>
      <c r="R39" s="122">
        <v>321.1016196791673</v>
      </c>
      <c r="S39" s="122">
        <v>320.99711573104503</v>
      </c>
      <c r="T39" s="122">
        <v>323.4066783883095</v>
      </c>
      <c r="U39" s="122">
        <v>321.40098121940804</v>
      </c>
      <c r="V39" s="122">
        <v>338.94825888824425</v>
      </c>
      <c r="W39" s="122">
        <v>340.52080345373741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346.74779387736851</v>
      </c>
      <c r="D40" s="98">
        <v>343.95607758937416</v>
      </c>
      <c r="E40" s="98">
        <v>343.7048524231638</v>
      </c>
      <c r="F40" s="98">
        <v>334.26708422547483</v>
      </c>
      <c r="G40" s="98">
        <v>335.85593289455159</v>
      </c>
      <c r="H40" s="98">
        <v>325.41191096985932</v>
      </c>
      <c r="I40" s="98">
        <v>327.09491836621584</v>
      </c>
      <c r="J40" s="98">
        <v>319.52903050388898</v>
      </c>
      <c r="K40" s="98">
        <v>307.70888941131295</v>
      </c>
      <c r="L40" s="98">
        <v>312.04481333937082</v>
      </c>
      <c r="M40" s="98">
        <v>313.81623820503802</v>
      </c>
      <c r="N40" s="98">
        <v>313.82977497090133</v>
      </c>
      <c r="O40" s="98">
        <v>317.16100949360572</v>
      </c>
      <c r="P40" s="98">
        <v>303.4569520321794</v>
      </c>
      <c r="Q40" s="98">
        <v>285.56401923584838</v>
      </c>
      <c r="R40" s="98">
        <v>335.72340079227814</v>
      </c>
      <c r="S40" s="98">
        <v>329.9821113429395</v>
      </c>
      <c r="T40" s="98">
        <v>347.10061538360378</v>
      </c>
      <c r="U40" s="98">
        <v>332.17172538823286</v>
      </c>
      <c r="V40" s="98">
        <v>369.60012240724342</v>
      </c>
      <c r="W40" s="98">
        <v>324.06429212460608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346.88743367708554</v>
      </c>
      <c r="D41" s="33">
        <v>344.53848807882434</v>
      </c>
      <c r="E41" s="33">
        <v>343.67755823988773</v>
      </c>
      <c r="F41" s="33">
        <v>341.65044634876926</v>
      </c>
      <c r="G41" s="33">
        <v>332.04738619310308</v>
      </c>
      <c r="H41" s="33">
        <v>324.22123051345181</v>
      </c>
      <c r="I41" s="33">
        <v>327.69690280831901</v>
      </c>
      <c r="J41" s="33">
        <v>316.18249091784105</v>
      </c>
      <c r="K41" s="33">
        <v>314.73669077055865</v>
      </c>
      <c r="L41" s="33">
        <v>308.28258474622658</v>
      </c>
      <c r="M41" s="33">
        <v>313.44929764272814</v>
      </c>
      <c r="N41" s="33">
        <v>317.15555968242148</v>
      </c>
      <c r="O41" s="33">
        <v>303.73465742266899</v>
      </c>
      <c r="P41" s="33">
        <v>313.06854308758653</v>
      </c>
      <c r="Q41" s="33">
        <v>318.80411671876766</v>
      </c>
      <c r="R41" s="33">
        <v>320.73362183236083</v>
      </c>
      <c r="S41" s="33">
        <v>320.80409087728992</v>
      </c>
      <c r="T41" s="33">
        <v>323.00423359858047</v>
      </c>
      <c r="U41" s="33">
        <v>321.21420530896597</v>
      </c>
      <c r="V41" s="33">
        <v>338.51313779728054</v>
      </c>
      <c r="W41" s="33">
        <v>340.79146975849284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12479.216597810901</v>
      </c>
      <c r="D43" s="117">
        <f t="shared" si="14"/>
        <v>12218.600087527095</v>
      </c>
      <c r="E43" s="117">
        <f t="shared" si="14"/>
        <v>12542.629764787203</v>
      </c>
      <c r="F43" s="117">
        <f t="shared" si="14"/>
        <v>12661.964119820075</v>
      </c>
      <c r="G43" s="117">
        <f t="shared" si="14"/>
        <v>13098.39284119761</v>
      </c>
      <c r="H43" s="117">
        <f t="shared" si="14"/>
        <v>12635.973360526354</v>
      </c>
      <c r="I43" s="117">
        <f t="shared" si="14"/>
        <v>12125.101568872573</v>
      </c>
      <c r="J43" s="117">
        <f t="shared" si="14"/>
        <v>12821.982784170588</v>
      </c>
      <c r="K43" s="117">
        <f t="shared" si="14"/>
        <v>11943.132944057234</v>
      </c>
      <c r="L43" s="117">
        <f t="shared" si="14"/>
        <v>12251.519843637392</v>
      </c>
      <c r="M43" s="117">
        <f t="shared" si="14"/>
        <v>11006.304478697188</v>
      </c>
      <c r="N43" s="117">
        <f t="shared" si="14"/>
        <v>9977.3826285159175</v>
      </c>
      <c r="O43" s="117">
        <f t="shared" si="14"/>
        <v>9436.8304258064436</v>
      </c>
      <c r="P43" s="117">
        <f t="shared" si="14"/>
        <v>8241.1005566214681</v>
      </c>
      <c r="Q43" s="117">
        <f t="shared" si="14"/>
        <v>8807.8960989595471</v>
      </c>
      <c r="R43" s="117">
        <f t="shared" ref="R43:V43" si="15">R44+R47+R49+R58</f>
        <v>9025.4421096672122</v>
      </c>
      <c r="S43" s="117">
        <f t="shared" si="15"/>
        <v>8515.4081554976365</v>
      </c>
      <c r="T43" s="117">
        <f t="shared" si="15"/>
        <v>8594.7602525394323</v>
      </c>
      <c r="U43" s="117">
        <f t="shared" si="15"/>
        <v>8094.7238927776662</v>
      </c>
      <c r="V43" s="117">
        <f t="shared" si="15"/>
        <v>8580.1964997248651</v>
      </c>
      <c r="W43" s="117">
        <f t="shared" ref="W43" si="16">W44+W47+W49+W58</f>
        <v>7051.7700452855515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10213.706824221419</v>
      </c>
      <c r="D44" s="122">
        <f t="shared" si="17"/>
        <v>9970.4633820597592</v>
      </c>
      <c r="E44" s="122">
        <f t="shared" si="17"/>
        <v>10400.780373023235</v>
      </c>
      <c r="F44" s="122">
        <f t="shared" si="17"/>
        <v>10507.990988195046</v>
      </c>
      <c r="G44" s="122">
        <f t="shared" si="17"/>
        <v>11023.961251398725</v>
      </c>
      <c r="H44" s="122">
        <f t="shared" si="17"/>
        <v>10626.57776435941</v>
      </c>
      <c r="I44" s="122">
        <f t="shared" si="17"/>
        <v>10088.93980652742</v>
      </c>
      <c r="J44" s="122">
        <f t="shared" si="17"/>
        <v>10732.709346393414</v>
      </c>
      <c r="K44" s="122">
        <f t="shared" si="17"/>
        <v>9823.6597928005995</v>
      </c>
      <c r="L44" s="122">
        <f t="shared" si="17"/>
        <v>10163.285885594974</v>
      </c>
      <c r="M44" s="122">
        <f t="shared" si="17"/>
        <v>8807.0023261220504</v>
      </c>
      <c r="N44" s="122">
        <f t="shared" si="17"/>
        <v>7737.9941277583175</v>
      </c>
      <c r="O44" s="122">
        <f t="shared" si="17"/>
        <v>7298.8891591237916</v>
      </c>
      <c r="P44" s="122">
        <f t="shared" si="17"/>
        <v>6163.4292463785723</v>
      </c>
      <c r="Q44" s="122">
        <f t="shared" si="17"/>
        <v>6648.730215298433</v>
      </c>
      <c r="R44" s="122">
        <f t="shared" ref="R44:V44" si="18">SUM(R45:R46)</f>
        <v>6770.0057964357511</v>
      </c>
      <c r="S44" s="122">
        <f t="shared" si="18"/>
        <v>6200.6046698944301</v>
      </c>
      <c r="T44" s="122">
        <f t="shared" si="18"/>
        <v>6276.8352559951154</v>
      </c>
      <c r="U44" s="122">
        <f t="shared" si="18"/>
        <v>5777.1339267899884</v>
      </c>
      <c r="V44" s="122">
        <f t="shared" si="18"/>
        <v>6055.9775726958915</v>
      </c>
      <c r="W44" s="122">
        <f t="shared" ref="W44" si="19">SUM(W45:W46)</f>
        <v>4718.9898470378293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9976.999747763155</v>
      </c>
      <c r="D45" s="98">
        <v>9744.0496804244212</v>
      </c>
      <c r="E45" s="98">
        <v>10170.792804616636</v>
      </c>
      <c r="F45" s="98">
        <v>10279.791431881602</v>
      </c>
      <c r="G45" s="98">
        <v>10788.890973789639</v>
      </c>
      <c r="H45" s="98">
        <v>10403.936602200063</v>
      </c>
      <c r="I45" s="98">
        <v>9879.9806757111983</v>
      </c>
      <c r="J45" s="98">
        <v>10510.610518608195</v>
      </c>
      <c r="K45" s="98">
        <v>9621.4090011172957</v>
      </c>
      <c r="L45" s="98">
        <v>9956.2491550004779</v>
      </c>
      <c r="M45" s="98">
        <v>8631.46567430914</v>
      </c>
      <c r="N45" s="98">
        <v>7584.5148584086583</v>
      </c>
      <c r="O45" s="98">
        <v>7156.9149772085029</v>
      </c>
      <c r="P45" s="98">
        <v>6045.710147341164</v>
      </c>
      <c r="Q45" s="98">
        <v>6521.376504894457</v>
      </c>
      <c r="R45" s="98">
        <v>6641.9781201734386</v>
      </c>
      <c r="S45" s="98">
        <v>6084.5648152870353</v>
      </c>
      <c r="T45" s="98">
        <v>6159.2315191623629</v>
      </c>
      <c r="U45" s="98">
        <v>5669.5982150052714</v>
      </c>
      <c r="V45" s="98">
        <v>5943.3682498595326</v>
      </c>
      <c r="W45" s="98">
        <v>4631.4177111191275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236.70707645826315</v>
      </c>
      <c r="D46" s="98">
        <v>226.41370163533765</v>
      </c>
      <c r="E46" s="98">
        <v>229.98756840659908</v>
      </c>
      <c r="F46" s="98">
        <v>228.19955631344376</v>
      </c>
      <c r="G46" s="98">
        <v>235.07027760908639</v>
      </c>
      <c r="H46" s="98">
        <v>222.64116215934777</v>
      </c>
      <c r="I46" s="98">
        <v>208.95913081622078</v>
      </c>
      <c r="J46" s="98">
        <v>222.09882778521907</v>
      </c>
      <c r="K46" s="98">
        <v>202.25079168330373</v>
      </c>
      <c r="L46" s="98">
        <v>207.03673059449659</v>
      </c>
      <c r="M46" s="98">
        <v>175.53665181291072</v>
      </c>
      <c r="N46" s="98">
        <v>153.47926934965963</v>
      </c>
      <c r="O46" s="98">
        <v>141.97418191528902</v>
      </c>
      <c r="P46" s="98">
        <v>117.7190990374085</v>
      </c>
      <c r="Q46" s="98">
        <v>127.35371040397585</v>
      </c>
      <c r="R46" s="98">
        <v>128.02767626231207</v>
      </c>
      <c r="S46" s="98">
        <v>116.03985460739497</v>
      </c>
      <c r="T46" s="98">
        <v>117.60373683275228</v>
      </c>
      <c r="U46" s="98">
        <v>107.53571178471741</v>
      </c>
      <c r="V46" s="98">
        <v>112.60932283635881</v>
      </c>
      <c r="W46" s="98">
        <v>87.572135918702287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2.833249516336493</v>
      </c>
      <c r="E47" s="122">
        <f t="shared" si="20"/>
        <v>1.7894591023941637</v>
      </c>
      <c r="F47" s="122">
        <f t="shared" si="20"/>
        <v>3.7676807074154159</v>
      </c>
      <c r="G47" s="122">
        <f t="shared" si="20"/>
        <v>5.047181467573095</v>
      </c>
      <c r="H47" s="122">
        <f t="shared" si="20"/>
        <v>6.6794503889472221</v>
      </c>
      <c r="I47" s="122">
        <f t="shared" si="20"/>
        <v>7.7871477624003358</v>
      </c>
      <c r="J47" s="122">
        <f t="shared" si="20"/>
        <v>6.0755958304851276</v>
      </c>
      <c r="K47" s="122">
        <f t="shared" si="20"/>
        <v>4.9653016360030637</v>
      </c>
      <c r="L47" s="122">
        <f t="shared" si="20"/>
        <v>5.4309325652343201</v>
      </c>
      <c r="M47" s="122">
        <f t="shared" si="20"/>
        <v>4.3531515309111244</v>
      </c>
      <c r="N47" s="122">
        <f t="shared" si="20"/>
        <v>4.8958353979119265</v>
      </c>
      <c r="O47" s="122">
        <f t="shared" si="20"/>
        <v>2.9947662072785284</v>
      </c>
      <c r="P47" s="122">
        <f t="shared" si="20"/>
        <v>4.1913934961821804</v>
      </c>
      <c r="Q47" s="122">
        <f t="shared" si="20"/>
        <v>1.3166702687016618</v>
      </c>
      <c r="R47" s="122">
        <f t="shared" si="20"/>
        <v>1.7548741463140372</v>
      </c>
      <c r="S47" s="122">
        <f t="shared" si="20"/>
        <v>1.6189997343500271</v>
      </c>
      <c r="T47" s="122">
        <f t="shared" si="20"/>
        <v>1.6178943822285121</v>
      </c>
      <c r="U47" s="122">
        <f t="shared" si="20"/>
        <v>1.091192701622697</v>
      </c>
      <c r="V47" s="122">
        <f t="shared" si="20"/>
        <v>4.0970318095565181</v>
      </c>
      <c r="W47" s="122">
        <f t="shared" si="20"/>
        <v>2.794909653162152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0</v>
      </c>
      <c r="D48" s="98">
        <f>IF(RES_hhdet_in_tes!D48=0,0,RES_hhdet_in_tes!D48*1000*11630/RES_hhdet_in_new!D45)</f>
        <v>2.833249516336493</v>
      </c>
      <c r="E48" s="98">
        <f>IF(RES_hhdet_in_tes!E48=0,0,RES_hhdet_in_tes!E48*1000*11630/RES_hhdet_in_new!E45)</f>
        <v>1.7894591023941637</v>
      </c>
      <c r="F48" s="98">
        <f>IF(RES_hhdet_in_tes!F48=0,0,RES_hhdet_in_tes!F48*1000*11630/RES_hhdet_in_new!F45)</f>
        <v>3.7676807074154159</v>
      </c>
      <c r="G48" s="98">
        <f>IF(RES_hhdet_in_tes!G48=0,0,RES_hhdet_in_tes!G48*1000*11630/RES_hhdet_in_new!G45)</f>
        <v>5.047181467573095</v>
      </c>
      <c r="H48" s="98">
        <f>IF(RES_hhdet_in_tes!H48=0,0,RES_hhdet_in_tes!H48*1000*11630/RES_hhdet_in_new!H45)</f>
        <v>6.6794503889472221</v>
      </c>
      <c r="I48" s="98">
        <f>IF(RES_hhdet_in_tes!I48=0,0,RES_hhdet_in_tes!I48*1000*11630/RES_hhdet_in_new!I45)</f>
        <v>7.7871477624003358</v>
      </c>
      <c r="J48" s="98">
        <f>IF(RES_hhdet_in_tes!J48=0,0,RES_hhdet_in_tes!J48*1000*11630/RES_hhdet_in_new!J45)</f>
        <v>6.0755958304851276</v>
      </c>
      <c r="K48" s="98">
        <f>IF(RES_hhdet_in_tes!K48=0,0,RES_hhdet_in_tes!K48*1000*11630/RES_hhdet_in_new!K45)</f>
        <v>4.9653016360030637</v>
      </c>
      <c r="L48" s="98">
        <f>IF(RES_hhdet_in_tes!L48=0,0,RES_hhdet_in_tes!L48*1000*11630/RES_hhdet_in_new!L45)</f>
        <v>5.4309325652343201</v>
      </c>
      <c r="M48" s="98">
        <f>IF(RES_hhdet_in_tes!M48=0,0,RES_hhdet_in_tes!M48*1000*11630/RES_hhdet_in_new!M45)</f>
        <v>4.3531515309111244</v>
      </c>
      <c r="N48" s="98">
        <f>IF(RES_hhdet_in_tes!N48=0,0,RES_hhdet_in_tes!N48*1000*11630/RES_hhdet_in_new!N45)</f>
        <v>4.8958353979119265</v>
      </c>
      <c r="O48" s="98">
        <f>IF(RES_hhdet_in_tes!O48=0,0,RES_hhdet_in_tes!O48*1000*11630/RES_hhdet_in_new!O45)</f>
        <v>2.9947662072785284</v>
      </c>
      <c r="P48" s="98">
        <f>IF(RES_hhdet_in_tes!P48=0,0,RES_hhdet_in_tes!P48*1000*11630/RES_hhdet_in_new!P45)</f>
        <v>4.1913934961821804</v>
      </c>
      <c r="Q48" s="98">
        <f>IF(RES_hhdet_in_tes!Q48=0,0,RES_hhdet_in_tes!Q48*1000*11630/RES_hhdet_in_new!Q45)</f>
        <v>1.3166702687016618</v>
      </c>
      <c r="R48" s="98">
        <f>IF(RES_hhdet_in_tes!R48=0,0,RES_hhdet_in_tes!R48*1000*11630/RES_hhdet_in_new!R45)</f>
        <v>1.7548741463140372</v>
      </c>
      <c r="S48" s="98">
        <f>IF(RES_hhdet_in_tes!S48=0,0,RES_hhdet_in_tes!S48*1000*11630/RES_hhdet_in_new!S45)</f>
        <v>1.6189997343500271</v>
      </c>
      <c r="T48" s="98">
        <f>IF(RES_hhdet_in_tes!T48=0,0,RES_hhdet_in_tes!T48*1000*11630/RES_hhdet_in_new!T45)</f>
        <v>1.6178943822285121</v>
      </c>
      <c r="U48" s="98">
        <f>IF(RES_hhdet_in_tes!U48=0,0,RES_hhdet_in_tes!U48*1000*11630/RES_hhdet_in_new!U45)</f>
        <v>1.091192701622697</v>
      </c>
      <c r="V48" s="98">
        <f>IF(RES_hhdet_in_tes!V48=0,0,RES_hhdet_in_tes!V48*1000*11630/RES_hhdet_in_new!V45)</f>
        <v>4.0970318095565181</v>
      </c>
      <c r="W48" s="98">
        <f>IF(RES_hhdet_in_tes!W48=0,0,RES_hhdet_in_tes!W48*1000*11630/RES_hhdet_in_new!W45)</f>
        <v>2.794909653162152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1918.6242091610791</v>
      </c>
      <c r="D49" s="122">
        <v>1900.7730005271831</v>
      </c>
      <c r="E49" s="122">
        <v>1796.3819817562492</v>
      </c>
      <c r="F49" s="122">
        <v>1808.6690541640644</v>
      </c>
      <c r="G49" s="122">
        <v>1737.2814288619361</v>
      </c>
      <c r="H49" s="122">
        <v>1678.4767444347285</v>
      </c>
      <c r="I49" s="122">
        <v>1700.6854535697112</v>
      </c>
      <c r="J49" s="122">
        <v>1766.9742675895222</v>
      </c>
      <c r="K49" s="122">
        <v>1799.8559905289876</v>
      </c>
      <c r="L49" s="122">
        <v>1774.4594228762544</v>
      </c>
      <c r="M49" s="122">
        <v>1881.4930228672822</v>
      </c>
      <c r="N49" s="122">
        <v>1917.3944301353531</v>
      </c>
      <c r="O49" s="122">
        <v>1830.9910645128816</v>
      </c>
      <c r="P49" s="122">
        <v>1760.5629106694339</v>
      </c>
      <c r="Q49" s="122">
        <v>1839.6433361426098</v>
      </c>
      <c r="R49" s="122">
        <v>1932.5773530844042</v>
      </c>
      <c r="S49" s="122">
        <v>1992.1846181045</v>
      </c>
      <c r="T49" s="122">
        <v>1992.9079596217809</v>
      </c>
      <c r="U49" s="122">
        <v>1995.1073315867359</v>
      </c>
      <c r="V49" s="122">
        <v>2181.1658148215029</v>
      </c>
      <c r="W49" s="122">
        <v>1989.4541424614956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1918.4015645162149</v>
      </c>
      <c r="D50" s="98">
        <v>1910.2426215675778</v>
      </c>
      <c r="E50" s="98">
        <v>1803.7105486803669</v>
      </c>
      <c r="F50" s="98">
        <v>1809.8176366812008</v>
      </c>
      <c r="G50" s="98">
        <v>1746.004584122139</v>
      </c>
      <c r="H50" s="98">
        <v>1663.5057702264064</v>
      </c>
      <c r="I50" s="98">
        <v>1699.9264957982689</v>
      </c>
      <c r="J50" s="98">
        <v>1764.5334526834054</v>
      </c>
      <c r="K50" s="98">
        <v>1805.1335530059491</v>
      </c>
      <c r="L50" s="98">
        <v>1770.2414448846798</v>
      </c>
      <c r="M50" s="98">
        <v>1881.4690696689729</v>
      </c>
      <c r="N50" s="98">
        <v>1917.3866413977064</v>
      </c>
      <c r="O50" s="98">
        <v>1830.9874964120604</v>
      </c>
      <c r="P50" s="98">
        <v>1760.5577026339813</v>
      </c>
      <c r="Q50" s="98">
        <v>1838.8938147081208</v>
      </c>
      <c r="R50" s="98">
        <v>1935.5839753815876</v>
      </c>
      <c r="S50" s="98">
        <v>1995.2953462062496</v>
      </c>
      <c r="T50" s="98">
        <v>1992.4358479441685</v>
      </c>
      <c r="U50" s="98">
        <v>1995.1044038265311</v>
      </c>
      <c r="V50" s="98">
        <v>2181.2970126322471</v>
      </c>
      <c r="W50" s="98">
        <v>1988.314862002175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1918.4081388204538</v>
      </c>
      <c r="D51" s="98">
        <v>1910.455323640266</v>
      </c>
      <c r="E51" s="98">
        <v>1804.050346558563</v>
      </c>
      <c r="F51" s="98">
        <v>1810.2851090146221</v>
      </c>
      <c r="G51" s="98">
        <v>1746.908548723997</v>
      </c>
      <c r="H51" s="98">
        <v>1664.3919774623473</v>
      </c>
      <c r="I51" s="98">
        <v>1701.7166100124166</v>
      </c>
      <c r="J51" s="98">
        <v>1766.9316820389913</v>
      </c>
      <c r="K51" s="98">
        <v>1807.5961334435526</v>
      </c>
      <c r="L51" s="98">
        <v>1772.3483590684668</v>
      </c>
      <c r="M51" s="98">
        <v>1883.267156422068</v>
      </c>
      <c r="N51" s="98">
        <v>1918.8490831009467</v>
      </c>
      <c r="O51" s="98">
        <v>1832.0150045043445</v>
      </c>
      <c r="P51" s="98">
        <v>1761.3713622360019</v>
      </c>
      <c r="Q51" s="98">
        <v>1840.0361286344109</v>
      </c>
      <c r="R51" s="98">
        <v>1936.550062940817</v>
      </c>
      <c r="S51" s="98">
        <v>1995.7395652019297</v>
      </c>
      <c r="T51" s="98">
        <v>1992.207033957968</v>
      </c>
      <c r="U51" s="98">
        <v>1994.5331698283917</v>
      </c>
      <c r="V51" s="98">
        <v>2180.7676406070523</v>
      </c>
      <c r="W51" s="98">
        <v>1986.9506693756418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1498.8046887364799</v>
      </c>
      <c r="D52" s="101">
        <v>1485.015937790042</v>
      </c>
      <c r="E52" s="101">
        <v>1402.9699025220218</v>
      </c>
      <c r="F52" s="101">
        <v>1409.4459292087604</v>
      </c>
      <c r="G52" s="101">
        <v>1357.2383171936256</v>
      </c>
      <c r="H52" s="101">
        <v>1303.3135491545224</v>
      </c>
      <c r="I52" s="101">
        <v>1328.7999837242464</v>
      </c>
      <c r="J52" s="101">
        <v>1369.556813475155</v>
      </c>
      <c r="K52" s="101">
        <v>1399.7251381599408</v>
      </c>
      <c r="L52" s="101">
        <v>1376.050778938255</v>
      </c>
      <c r="M52" s="101">
        <v>1468.3801467995506</v>
      </c>
      <c r="N52" s="101">
        <v>1492.2533470381345</v>
      </c>
      <c r="O52" s="101">
        <v>1423.1062740962898</v>
      </c>
      <c r="P52" s="101">
        <v>1366.8368544438958</v>
      </c>
      <c r="Q52" s="101">
        <v>1423.8137873172714</v>
      </c>
      <c r="R52" s="101">
        <v>1492.102525487503</v>
      </c>
      <c r="S52" s="101">
        <v>1535.5301626751425</v>
      </c>
      <c r="T52" s="101">
        <v>1526.2579969877247</v>
      </c>
      <c r="U52" s="101">
        <v>1523.5375666607392</v>
      </c>
      <c r="V52" s="101">
        <v>1684.7996307095937</v>
      </c>
      <c r="W52" s="101">
        <v>1539.015726864641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419.603450083974</v>
      </c>
      <c r="D53" s="104">
        <v>425.43938585022386</v>
      </c>
      <c r="E53" s="104">
        <v>401.08044403654162</v>
      </c>
      <c r="F53" s="104">
        <v>400.83917980586165</v>
      </c>
      <c r="G53" s="104">
        <v>389.67023153037132</v>
      </c>
      <c r="H53" s="104">
        <v>361.07842830782545</v>
      </c>
      <c r="I53" s="104">
        <v>372.91662628817033</v>
      </c>
      <c r="J53" s="104">
        <v>397.3748685638364</v>
      </c>
      <c r="K53" s="104">
        <v>407.87099528361148</v>
      </c>
      <c r="L53" s="104">
        <v>396.297580130212</v>
      </c>
      <c r="M53" s="104">
        <v>414.88700962251727</v>
      </c>
      <c r="N53" s="104">
        <v>426.59573606281236</v>
      </c>
      <c r="O53" s="104">
        <v>408.90873040805445</v>
      </c>
      <c r="P53" s="104">
        <v>394.53450779210596</v>
      </c>
      <c r="Q53" s="104">
        <v>416.22234131713986</v>
      </c>
      <c r="R53" s="104">
        <v>444.4475374533144</v>
      </c>
      <c r="S53" s="104">
        <v>460.20940252678702</v>
      </c>
      <c r="T53" s="104">
        <v>465.94903697024307</v>
      </c>
      <c r="U53" s="104">
        <v>470.99560316765235</v>
      </c>
      <c r="V53" s="104">
        <v>495.96800989745861</v>
      </c>
      <c r="W53" s="104">
        <v>447.93494251100043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1919.6073232435872</v>
      </c>
      <c r="D54" s="101">
        <v>1861.7795853413995</v>
      </c>
      <c r="E54" s="101">
        <v>1768.0460782903297</v>
      </c>
      <c r="F54" s="101">
        <v>1805.615055789865</v>
      </c>
      <c r="G54" s="101">
        <v>1704.515044056614</v>
      </c>
      <c r="H54" s="101">
        <v>1709.925878940081</v>
      </c>
      <c r="I54" s="101">
        <v>1703.7112241655045</v>
      </c>
      <c r="J54" s="101">
        <v>0</v>
      </c>
      <c r="K54" s="101">
        <v>1772.3353407685117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1853.8516919411225</v>
      </c>
      <c r="R54" s="101">
        <v>1898.9811949180803</v>
      </c>
      <c r="S54" s="101">
        <v>1949.3645515405569</v>
      </c>
      <c r="T54" s="101">
        <v>2010.842782243931</v>
      </c>
      <c r="U54" s="101">
        <v>1996.0471567748177</v>
      </c>
      <c r="V54" s="101">
        <v>2105.4796474067252</v>
      </c>
      <c r="W54" s="101">
        <v>2053.8139220907369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1919.6155486217936</v>
      </c>
      <c r="D55" s="104">
        <v>1861.9318285494696</v>
      </c>
      <c r="E55" s="104">
        <v>1768.2891757092559</v>
      </c>
      <c r="F55" s="104">
        <v>1805.9053216652931</v>
      </c>
      <c r="G55" s="104">
        <v>1705.0347665519</v>
      </c>
      <c r="H55" s="104">
        <v>1710.3180923637487</v>
      </c>
      <c r="I55" s="104">
        <v>1704.8246732100231</v>
      </c>
      <c r="J55" s="104">
        <v>1780.5542245160434</v>
      </c>
      <c r="K55" s="104">
        <v>1774.1023385024894</v>
      </c>
      <c r="L55" s="104">
        <v>1810.2047043862419</v>
      </c>
      <c r="M55" s="104">
        <v>0</v>
      </c>
      <c r="N55" s="104">
        <v>0</v>
      </c>
      <c r="O55" s="104">
        <v>0</v>
      </c>
      <c r="P55" s="104">
        <v>0</v>
      </c>
      <c r="Q55" s="104">
        <v>1854.3886364625328</v>
      </c>
      <c r="R55" s="104">
        <v>1900.029242877263</v>
      </c>
      <c r="S55" s="104">
        <v>1950.6878636802526</v>
      </c>
      <c r="T55" s="104">
        <v>2012.0883271326031</v>
      </c>
      <c r="U55" s="104">
        <v>1996.188979690824</v>
      </c>
      <c r="V55" s="104">
        <v>2104.6316780397137</v>
      </c>
      <c r="W55" s="104">
        <v>2053.1108526801659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1499.7470913445077</v>
      </c>
      <c r="D56" s="98">
        <v>1447.2868410693952</v>
      </c>
      <c r="E56" s="98">
        <v>1375.1522101650949</v>
      </c>
      <c r="F56" s="98">
        <v>1406.0333136406755</v>
      </c>
      <c r="G56" s="98">
        <v>1324.688352411416</v>
      </c>
      <c r="H56" s="98">
        <v>1339.320440054521</v>
      </c>
      <c r="I56" s="98">
        <v>1331.2489834349701</v>
      </c>
      <c r="J56" s="98">
        <v>1379.989947258804</v>
      </c>
      <c r="K56" s="98">
        <v>1373.6490881831603</v>
      </c>
      <c r="L56" s="98">
        <v>1405.373149499552</v>
      </c>
      <c r="M56" s="98">
        <v>0</v>
      </c>
      <c r="N56" s="98">
        <v>0</v>
      </c>
      <c r="O56" s="98">
        <v>0</v>
      </c>
      <c r="P56" s="98">
        <v>0</v>
      </c>
      <c r="Q56" s="98">
        <v>1435.0942596708996</v>
      </c>
      <c r="R56" s="98">
        <v>1463.7873905497293</v>
      </c>
      <c r="S56" s="98">
        <v>1500.5545774336972</v>
      </c>
      <c r="T56" s="98">
        <v>1541.5554564886631</v>
      </c>
      <c r="U56" s="98">
        <v>1524.7141010924295</v>
      </c>
      <c r="V56" s="98">
        <v>1625.5648373090728</v>
      </c>
      <c r="W56" s="98">
        <v>1590.6109433325123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419.86845727728542</v>
      </c>
      <c r="D57" s="98">
        <v>414.64498748007424</v>
      </c>
      <c r="E57" s="98">
        <v>393.13696554416117</v>
      </c>
      <c r="F57" s="98">
        <v>399.87200802461751</v>
      </c>
      <c r="G57" s="98">
        <v>380.34641414048383</v>
      </c>
      <c r="H57" s="98">
        <v>370.99765230922765</v>
      </c>
      <c r="I57" s="98">
        <v>373.57568977505298</v>
      </c>
      <c r="J57" s="98">
        <v>400.5642772572395</v>
      </c>
      <c r="K57" s="98">
        <v>400.45325031932919</v>
      </c>
      <c r="L57" s="98">
        <v>404.8315548866895</v>
      </c>
      <c r="M57" s="98">
        <v>0</v>
      </c>
      <c r="N57" s="98">
        <v>0</v>
      </c>
      <c r="O57" s="98">
        <v>0</v>
      </c>
      <c r="P57" s="98">
        <v>0</v>
      </c>
      <c r="Q57" s="98">
        <v>419.29437679163306</v>
      </c>
      <c r="R57" s="98">
        <v>436.24185232753342</v>
      </c>
      <c r="S57" s="98">
        <v>450.13328624655543</v>
      </c>
      <c r="T57" s="98">
        <v>470.53287064393987</v>
      </c>
      <c r="U57" s="98">
        <v>471.47487859839441</v>
      </c>
      <c r="V57" s="98">
        <v>479.06684073064082</v>
      </c>
      <c r="W57" s="98">
        <v>462.4999093476535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346.88556442840309</v>
      </c>
      <c r="D58" s="122">
        <v>344.53045542381648</v>
      </c>
      <c r="E58" s="122">
        <v>343.67795090532485</v>
      </c>
      <c r="F58" s="122">
        <v>341.53639675355026</v>
      </c>
      <c r="G58" s="122">
        <v>332.10297946937612</v>
      </c>
      <c r="H58" s="122">
        <v>324.23940134326705</v>
      </c>
      <c r="I58" s="122">
        <v>327.68916101304097</v>
      </c>
      <c r="J58" s="122">
        <v>316.22357435716475</v>
      </c>
      <c r="K58" s="122">
        <v>314.65185909164472</v>
      </c>
      <c r="L58" s="122">
        <v>308.34360260093007</v>
      </c>
      <c r="M58" s="122">
        <v>313.45597817694437</v>
      </c>
      <c r="N58" s="122">
        <v>317.09823522433578</v>
      </c>
      <c r="O58" s="122">
        <v>303.95543596249337</v>
      </c>
      <c r="P58" s="122">
        <v>312.91700607728029</v>
      </c>
      <c r="Q58" s="122">
        <v>318.20587724980129</v>
      </c>
      <c r="R58" s="122">
        <v>321.10408600074351</v>
      </c>
      <c r="S58" s="122">
        <v>320.99986776435594</v>
      </c>
      <c r="T58" s="122">
        <v>323.39914254030663</v>
      </c>
      <c r="U58" s="122">
        <v>321.3914416993191</v>
      </c>
      <c r="V58" s="122">
        <v>338.95608039791466</v>
      </c>
      <c r="W58" s="122">
        <v>340.53114613306468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346.74779387736845</v>
      </c>
      <c r="D59" s="98">
        <v>343.95607758937416</v>
      </c>
      <c r="E59" s="98">
        <v>343.7048524231638</v>
      </c>
      <c r="F59" s="98">
        <v>334.26708422547489</v>
      </c>
      <c r="G59" s="98">
        <v>335.85593289455159</v>
      </c>
      <c r="H59" s="98">
        <v>325.41191096985926</v>
      </c>
      <c r="I59" s="98">
        <v>327.09491836621578</v>
      </c>
      <c r="J59" s="98">
        <v>319.52903050388903</v>
      </c>
      <c r="K59" s="98">
        <v>307.7088894113129</v>
      </c>
      <c r="L59" s="98">
        <v>312.04481333937082</v>
      </c>
      <c r="M59" s="98">
        <v>313.81623820503796</v>
      </c>
      <c r="N59" s="98">
        <v>313.82977497090144</v>
      </c>
      <c r="O59" s="98">
        <v>317.16100949360577</v>
      </c>
      <c r="P59" s="98">
        <v>303.45695203217946</v>
      </c>
      <c r="Q59" s="98">
        <v>285.56401923584843</v>
      </c>
      <c r="R59" s="98">
        <v>335.72340079227814</v>
      </c>
      <c r="S59" s="98">
        <v>329.98211134293962</v>
      </c>
      <c r="T59" s="98">
        <v>347.10061538360384</v>
      </c>
      <c r="U59" s="98">
        <v>332.1717253882328</v>
      </c>
      <c r="V59" s="98">
        <v>369.60012240724353</v>
      </c>
      <c r="W59" s="98">
        <v>324.0642921246062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346.88743367708554</v>
      </c>
      <c r="D60" s="33">
        <v>344.53848807882451</v>
      </c>
      <c r="E60" s="33">
        <v>343.67755823988779</v>
      </c>
      <c r="F60" s="33">
        <v>341.65044634876921</v>
      </c>
      <c r="G60" s="33">
        <v>332.04738619310308</v>
      </c>
      <c r="H60" s="33">
        <v>324.22123051345176</v>
      </c>
      <c r="I60" s="33">
        <v>327.69690280831895</v>
      </c>
      <c r="J60" s="33">
        <v>316.18249091784116</v>
      </c>
      <c r="K60" s="33">
        <v>314.7366907705586</v>
      </c>
      <c r="L60" s="33">
        <v>308.28258474622652</v>
      </c>
      <c r="M60" s="33">
        <v>313.44929764272814</v>
      </c>
      <c r="N60" s="33">
        <v>317.15555968242148</v>
      </c>
      <c r="O60" s="33">
        <v>303.73465742266899</v>
      </c>
      <c r="P60" s="33">
        <v>313.06854308758653</v>
      </c>
      <c r="Q60" s="33">
        <v>318.8041167187676</v>
      </c>
      <c r="R60" s="33">
        <v>320.73362183236077</v>
      </c>
      <c r="S60" s="33">
        <v>320.80409087728998</v>
      </c>
      <c r="T60" s="33">
        <v>323.00423359858047</v>
      </c>
      <c r="U60" s="33">
        <v>321.21420530896597</v>
      </c>
      <c r="V60" s="33">
        <v>338.51313779728048</v>
      </c>
      <c r="W60" s="33">
        <v>340.79146975849272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12504.579991244644</v>
      </c>
      <c r="D62" s="117">
        <f t="shared" si="21"/>
        <v>11726.919122147996</v>
      </c>
      <c r="E62" s="117">
        <f t="shared" si="21"/>
        <v>12484.102688924502</v>
      </c>
      <c r="F62" s="117">
        <f t="shared" si="21"/>
        <v>13132.661253661148</v>
      </c>
      <c r="G62" s="117">
        <f t="shared" si="21"/>
        <v>12831.580962677543</v>
      </c>
      <c r="H62" s="117">
        <f t="shared" si="21"/>
        <v>12919.479809356486</v>
      </c>
      <c r="I62" s="117">
        <f t="shared" si="21"/>
        <v>11862.653665830288</v>
      </c>
      <c r="J62" s="117">
        <f t="shared" si="21"/>
        <v>12916.83435375027</v>
      </c>
      <c r="K62" s="117">
        <f t="shared" si="21"/>
        <v>11913.605284403237</v>
      </c>
      <c r="L62" s="117">
        <f t="shared" si="21"/>
        <v>12818.443891181512</v>
      </c>
      <c r="M62" s="117">
        <f t="shared" si="21"/>
        <v>10157.744315188827</v>
      </c>
      <c r="N62" s="117">
        <f t="shared" si="21"/>
        <v>10215.081114298269</v>
      </c>
      <c r="O62" s="117">
        <f t="shared" si="21"/>
        <v>9983.7513457484201</v>
      </c>
      <c r="P62" s="117">
        <f t="shared" si="21"/>
        <v>8601.6132082429704</v>
      </c>
      <c r="Q62" s="117">
        <f t="shared" si="21"/>
        <v>8758.9899270305577</v>
      </c>
      <c r="R62" s="117">
        <f t="shared" ref="R62:V62" si="22">R63+R66+R68+R77</f>
        <v>8726.8754119858386</v>
      </c>
      <c r="S62" s="117">
        <f t="shared" si="22"/>
        <v>8348.5028241966847</v>
      </c>
      <c r="T62" s="117">
        <f t="shared" si="22"/>
        <v>8743.8619703175355</v>
      </c>
      <c r="U62" s="117">
        <f t="shared" si="22"/>
        <v>8250.8420612171794</v>
      </c>
      <c r="V62" s="117">
        <f t="shared" si="22"/>
        <v>8008.7791133424034</v>
      </c>
      <c r="W62" s="117">
        <f t="shared" ref="W62" si="23">W63+W66+W68+W77</f>
        <v>7202.7227046001235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10235.293625434799</v>
      </c>
      <c r="D63" s="122">
        <f t="shared" si="24"/>
        <v>9554.5277905192706</v>
      </c>
      <c r="E63" s="122">
        <f t="shared" si="24"/>
        <v>10343.711560948526</v>
      </c>
      <c r="F63" s="122">
        <f t="shared" si="24"/>
        <v>10905.919689600973</v>
      </c>
      <c r="G63" s="122">
        <f t="shared" si="24"/>
        <v>10786.898468710755</v>
      </c>
      <c r="H63" s="122">
        <f t="shared" si="24"/>
        <v>10884.498420769742</v>
      </c>
      <c r="I63" s="122">
        <f t="shared" si="24"/>
        <v>9867.8560995017051</v>
      </c>
      <c r="J63" s="122">
        <f t="shared" si="24"/>
        <v>10816.268402600921</v>
      </c>
      <c r="K63" s="122">
        <f t="shared" si="24"/>
        <v>9814.3535056250039</v>
      </c>
      <c r="L63" s="122">
        <f t="shared" si="24"/>
        <v>10627.073842864907</v>
      </c>
      <c r="M63" s="122">
        <f t="shared" si="24"/>
        <v>8093.9218629943625</v>
      </c>
      <c r="N63" s="122">
        <f t="shared" si="24"/>
        <v>7964.149347820583</v>
      </c>
      <c r="O63" s="122">
        <f t="shared" si="24"/>
        <v>7756.5553473362279</v>
      </c>
      <c r="P63" s="122">
        <f t="shared" si="24"/>
        <v>6451.5014644888515</v>
      </c>
      <c r="Q63" s="122">
        <f t="shared" si="24"/>
        <v>6614.189869019091</v>
      </c>
      <c r="R63" s="122">
        <f t="shared" ref="R63:V63" si="25">SUM(R64:R65)</f>
        <v>6535.5514043514131</v>
      </c>
      <c r="S63" s="122">
        <f t="shared" si="25"/>
        <v>6063.4317855735453</v>
      </c>
      <c r="T63" s="122">
        <f t="shared" si="25"/>
        <v>6375.4537387318042</v>
      </c>
      <c r="U63" s="122">
        <f t="shared" si="25"/>
        <v>5876.6111682432929</v>
      </c>
      <c r="V63" s="122">
        <f t="shared" si="25"/>
        <v>5613.6643793776802</v>
      </c>
      <c r="W63" s="122">
        <f t="shared" ref="W63" si="26">SUM(W64:W65)</f>
        <v>4802.1728865612904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9998.0862655149831</v>
      </c>
      <c r="D64" s="98">
        <v>9337.5593386495566</v>
      </c>
      <c r="E64" s="98">
        <v>10114.985928363105</v>
      </c>
      <c r="F64" s="98">
        <v>10669.078409745205</v>
      </c>
      <c r="G64" s="98">
        <v>10556.883217409038</v>
      </c>
      <c r="H64" s="98">
        <v>10656.453472371639</v>
      </c>
      <c r="I64" s="98">
        <v>9663.4759888941117</v>
      </c>
      <c r="J64" s="98">
        <v>10592.440433753965</v>
      </c>
      <c r="K64" s="98">
        <v>9612.294312998325</v>
      </c>
      <c r="L64" s="98">
        <v>10410.589267996113</v>
      </c>
      <c r="M64" s="98">
        <v>7932.5979651169619</v>
      </c>
      <c r="N64" s="98">
        <v>7806.1844020331173</v>
      </c>
      <c r="O64" s="98">
        <v>7605.678881628819</v>
      </c>
      <c r="P64" s="98">
        <v>6328.2802982388475</v>
      </c>
      <c r="Q64" s="98">
        <v>6487.4977648338772</v>
      </c>
      <c r="R64" s="98">
        <v>6411.9574984447854</v>
      </c>
      <c r="S64" s="98">
        <v>5949.9590227902681</v>
      </c>
      <c r="T64" s="98">
        <v>6256.0022710573776</v>
      </c>
      <c r="U64" s="98">
        <v>5767.2237846604794</v>
      </c>
      <c r="V64" s="98">
        <v>5509.2797549625502</v>
      </c>
      <c r="W64" s="98">
        <v>4713.0570905205277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237.20735991981581</v>
      </c>
      <c r="D65" s="98">
        <v>216.96845186971333</v>
      </c>
      <c r="E65" s="98">
        <v>228.72563258542178</v>
      </c>
      <c r="F65" s="98">
        <v>236.84127985576808</v>
      </c>
      <c r="G65" s="98">
        <v>230.0152513017168</v>
      </c>
      <c r="H65" s="98">
        <v>228.04494839810209</v>
      </c>
      <c r="I65" s="98">
        <v>204.38011060759271</v>
      </c>
      <c r="J65" s="98">
        <v>223.82796884695503</v>
      </c>
      <c r="K65" s="98">
        <v>202.05919262667962</v>
      </c>
      <c r="L65" s="98">
        <v>216.48457486879411</v>
      </c>
      <c r="M65" s="98">
        <v>161.32389787740104</v>
      </c>
      <c r="N65" s="98">
        <v>157.96494578746578</v>
      </c>
      <c r="O65" s="98">
        <v>150.87646570740921</v>
      </c>
      <c r="P65" s="98">
        <v>123.22116625000369</v>
      </c>
      <c r="Q65" s="98">
        <v>126.69210418521382</v>
      </c>
      <c r="R65" s="98">
        <v>123.59390590662733</v>
      </c>
      <c r="S65" s="98">
        <v>113.47276278327719</v>
      </c>
      <c r="T65" s="98">
        <v>119.4514676744266</v>
      </c>
      <c r="U65" s="98">
        <v>109.38738358281353</v>
      </c>
      <c r="V65" s="98">
        <v>104.38462441512961</v>
      </c>
      <c r="W65" s="98">
        <v>89.115796040762504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2.830947525141605</v>
      </c>
      <c r="E66" s="122">
        <f t="shared" si="27"/>
        <v>1.7786592073274494</v>
      </c>
      <c r="F66" s="122">
        <f t="shared" si="27"/>
        <v>3.7781972203260938</v>
      </c>
      <c r="G66" s="122">
        <f t="shared" si="27"/>
        <v>5.0330668387781863</v>
      </c>
      <c r="H66" s="122">
        <f t="shared" si="27"/>
        <v>6.666398728889269</v>
      </c>
      <c r="I66" s="122">
        <f t="shared" si="27"/>
        <v>7.7833133369753549</v>
      </c>
      <c r="J66" s="122">
        <f t="shared" si="27"/>
        <v>6.0894765075263635</v>
      </c>
      <c r="K66" s="122">
        <f t="shared" si="27"/>
        <v>4.9818591628883029</v>
      </c>
      <c r="L66" s="122">
        <f t="shared" si="27"/>
        <v>5.4404707099310139</v>
      </c>
      <c r="M66" s="122">
        <f t="shared" si="27"/>
        <v>4.397830069712473</v>
      </c>
      <c r="N66" s="122">
        <f t="shared" si="27"/>
        <v>4.9072070005015505</v>
      </c>
      <c r="O66" s="122">
        <f t="shared" si="27"/>
        <v>3.0221459014900027</v>
      </c>
      <c r="P66" s="122">
        <f t="shared" si="27"/>
        <v>4.1842155904975655</v>
      </c>
      <c r="Q66" s="122">
        <f t="shared" si="27"/>
        <v>1.3356324125562296</v>
      </c>
      <c r="R66" s="122">
        <f t="shared" si="27"/>
        <v>1.7780384178538773</v>
      </c>
      <c r="S66" s="122">
        <f t="shared" si="27"/>
        <v>1.6126983159680941</v>
      </c>
      <c r="T66" s="122">
        <f t="shared" si="27"/>
        <v>1.611589635284467</v>
      </c>
      <c r="U66" s="122">
        <f t="shared" si="27"/>
        <v>1.0915457622466045</v>
      </c>
      <c r="V66" s="122">
        <f t="shared" si="27"/>
        <v>4.0981428597308591</v>
      </c>
      <c r="W66" s="122">
        <f t="shared" si="27"/>
        <v>2.8021263140150237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0</v>
      </c>
      <c r="D67" s="98">
        <f>IF(RES_hhdet_in_tes!D67=0,0,RES_hhdet_in_tes!D67*1000*11630/RES_hhdet_in_new!D64)</f>
        <v>2.830947525141605</v>
      </c>
      <c r="E67" s="98">
        <f>IF(RES_hhdet_in_tes!E67=0,0,RES_hhdet_in_tes!E67*1000*11630/RES_hhdet_in_new!E64)</f>
        <v>1.7786592073274494</v>
      </c>
      <c r="F67" s="98">
        <f>IF(RES_hhdet_in_tes!F67=0,0,RES_hhdet_in_tes!F67*1000*11630/RES_hhdet_in_new!F64)</f>
        <v>3.7781972203260938</v>
      </c>
      <c r="G67" s="98">
        <f>IF(RES_hhdet_in_tes!G67=0,0,RES_hhdet_in_tes!G67*1000*11630/RES_hhdet_in_new!G64)</f>
        <v>5.0330668387781863</v>
      </c>
      <c r="H67" s="98">
        <f>IF(RES_hhdet_in_tes!H67=0,0,RES_hhdet_in_tes!H67*1000*11630/RES_hhdet_in_new!H64)</f>
        <v>6.666398728889269</v>
      </c>
      <c r="I67" s="98">
        <f>IF(RES_hhdet_in_tes!I67=0,0,RES_hhdet_in_tes!I67*1000*11630/RES_hhdet_in_new!I64)</f>
        <v>7.7833133369753549</v>
      </c>
      <c r="J67" s="98">
        <f>IF(RES_hhdet_in_tes!J67=0,0,RES_hhdet_in_tes!J67*1000*11630/RES_hhdet_in_new!J64)</f>
        <v>6.0894765075263635</v>
      </c>
      <c r="K67" s="98">
        <f>IF(RES_hhdet_in_tes!K67=0,0,RES_hhdet_in_tes!K67*1000*11630/RES_hhdet_in_new!K64)</f>
        <v>4.9818591628883029</v>
      </c>
      <c r="L67" s="98">
        <f>IF(RES_hhdet_in_tes!L67=0,0,RES_hhdet_in_tes!L67*1000*11630/RES_hhdet_in_new!L64)</f>
        <v>5.4404707099310139</v>
      </c>
      <c r="M67" s="98">
        <f>IF(RES_hhdet_in_tes!M67=0,0,RES_hhdet_in_tes!M67*1000*11630/RES_hhdet_in_new!M64)</f>
        <v>4.397830069712473</v>
      </c>
      <c r="N67" s="98">
        <f>IF(RES_hhdet_in_tes!N67=0,0,RES_hhdet_in_tes!N67*1000*11630/RES_hhdet_in_new!N64)</f>
        <v>4.9072070005015505</v>
      </c>
      <c r="O67" s="98">
        <f>IF(RES_hhdet_in_tes!O67=0,0,RES_hhdet_in_tes!O67*1000*11630/RES_hhdet_in_new!O64)</f>
        <v>3.0221459014900027</v>
      </c>
      <c r="P67" s="98">
        <f>IF(RES_hhdet_in_tes!P67=0,0,RES_hhdet_in_tes!P67*1000*11630/RES_hhdet_in_new!P64)</f>
        <v>4.1842155904975655</v>
      </c>
      <c r="Q67" s="98">
        <f>IF(RES_hhdet_in_tes!Q67=0,0,RES_hhdet_in_tes!Q67*1000*11630/RES_hhdet_in_new!Q64)</f>
        <v>1.3356324125562296</v>
      </c>
      <c r="R67" s="98">
        <f>IF(RES_hhdet_in_tes!R67=0,0,RES_hhdet_in_tes!R67*1000*11630/RES_hhdet_in_new!R64)</f>
        <v>1.7780384178538773</v>
      </c>
      <c r="S67" s="98">
        <f>IF(RES_hhdet_in_tes!S67=0,0,RES_hhdet_in_tes!S67*1000*11630/RES_hhdet_in_new!S64)</f>
        <v>1.6126983159680941</v>
      </c>
      <c r="T67" s="98">
        <f>IF(RES_hhdet_in_tes!T67=0,0,RES_hhdet_in_tes!T67*1000*11630/RES_hhdet_in_new!T64)</f>
        <v>1.611589635284467</v>
      </c>
      <c r="U67" s="98">
        <f>IF(RES_hhdet_in_tes!U67=0,0,RES_hhdet_in_tes!U67*1000*11630/RES_hhdet_in_new!U64)</f>
        <v>1.0915457622466045</v>
      </c>
      <c r="V67" s="98">
        <f>IF(RES_hhdet_in_tes!V67=0,0,RES_hhdet_in_tes!V67*1000*11630/RES_hhdet_in_new!V64)</f>
        <v>4.0981428597308591</v>
      </c>
      <c r="W67" s="98">
        <f>IF(RES_hhdet_in_tes!W67=0,0,RES_hhdet_in_tes!W67*1000*11630/RES_hhdet_in_new!W64)</f>
        <v>2.8021263140150237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1920.9988829075619</v>
      </c>
      <c r="D68" s="122">
        <v>1831.4962521333528</v>
      </c>
      <c r="E68" s="122">
        <v>1793.9733074803071</v>
      </c>
      <c r="F68" s="122">
        <v>1874.0738140291626</v>
      </c>
      <c r="G68" s="122">
        <v>1709.6898333467157</v>
      </c>
      <c r="H68" s="122">
        <v>1701.8691429531775</v>
      </c>
      <c r="I68" s="122">
        <v>1663.3349361801841</v>
      </c>
      <c r="J68" s="122">
        <v>1776.3765723119554</v>
      </c>
      <c r="K68" s="122">
        <v>1785.9260555725084</v>
      </c>
      <c r="L68" s="122">
        <v>1870.9160467052698</v>
      </c>
      <c r="M68" s="122">
        <v>1744.1279713640781</v>
      </c>
      <c r="N68" s="122">
        <v>1931.6766173341923</v>
      </c>
      <c r="O68" s="122">
        <v>1916.349133924427</v>
      </c>
      <c r="P68" s="122">
        <v>1832.9604369332508</v>
      </c>
      <c r="Q68" s="122">
        <v>1827.9061392266983</v>
      </c>
      <c r="R68" s="122">
        <v>1872.972908535914</v>
      </c>
      <c r="S68" s="122">
        <v>1961.2019157089251</v>
      </c>
      <c r="T68" s="122">
        <v>2040.4342061464388</v>
      </c>
      <c r="U68" s="122">
        <v>2047.6918331264224</v>
      </c>
      <c r="V68" s="122">
        <v>2055.1289950702085</v>
      </c>
      <c r="W68" s="122">
        <v>2056.5187569929944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1921.0576837759022</v>
      </c>
      <c r="D69" s="98">
        <v>1830.4897053703946</v>
      </c>
      <c r="E69" s="98">
        <v>1794.8148098050158</v>
      </c>
      <c r="F69" s="98">
        <v>1876.4427963812152</v>
      </c>
      <c r="G69" s="98">
        <v>1709.902737611867</v>
      </c>
      <c r="H69" s="98">
        <v>1701.4691615921795</v>
      </c>
      <c r="I69" s="98">
        <v>1661.8674366825367</v>
      </c>
      <c r="J69" s="98">
        <v>1776.3269687533473</v>
      </c>
      <c r="K69" s="98">
        <v>1785.877676987551</v>
      </c>
      <c r="L69" s="98">
        <v>1880.1641964185812</v>
      </c>
      <c r="M69" s="98">
        <v>1738.2721481750227</v>
      </c>
      <c r="N69" s="98">
        <v>1933.4271212810827</v>
      </c>
      <c r="O69" s="98">
        <v>1917.7269781771176</v>
      </c>
      <c r="P69" s="98">
        <v>1831.9850934446206</v>
      </c>
      <c r="Q69" s="98">
        <v>1825.9938372516158</v>
      </c>
      <c r="R69" s="98">
        <v>1871.2849527471858</v>
      </c>
      <c r="S69" s="98">
        <v>1961.87413619882</v>
      </c>
      <c r="T69" s="98">
        <v>2042.632668399465</v>
      </c>
      <c r="U69" s="98">
        <v>2049.2010452457653</v>
      </c>
      <c r="V69" s="98">
        <v>2054.7655256500416</v>
      </c>
      <c r="W69" s="98">
        <v>2056.6108746099285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1921.0912303004425</v>
      </c>
      <c r="D70" s="98">
        <v>1830.6577185811943</v>
      </c>
      <c r="E70" s="98">
        <v>1795.1888974943838</v>
      </c>
      <c r="F70" s="98">
        <v>1876.9888820277642</v>
      </c>
      <c r="G70" s="98">
        <v>1710.7921265703083</v>
      </c>
      <c r="H70" s="98">
        <v>1702.4519186982022</v>
      </c>
      <c r="I70" s="98">
        <v>1663.6410752858765</v>
      </c>
      <c r="J70" s="98">
        <v>1778.9667277263213</v>
      </c>
      <c r="K70" s="98">
        <v>1788.5486802911746</v>
      </c>
      <c r="L70" s="98">
        <v>1882.8011450004226</v>
      </c>
      <c r="M70" s="98">
        <v>1740.3305279964206</v>
      </c>
      <c r="N70" s="98">
        <v>1935.3332367145977</v>
      </c>
      <c r="O70" s="98">
        <v>1919.2505868390508</v>
      </c>
      <c r="P70" s="98">
        <v>1833.1561045995422</v>
      </c>
      <c r="Q70" s="98">
        <v>1827.0915685588757</v>
      </c>
      <c r="R70" s="98">
        <v>1872.0353576822581</v>
      </c>
      <c r="S70" s="98">
        <v>1962.2019062080481</v>
      </c>
      <c r="T70" s="98">
        <v>2042.5113662525278</v>
      </c>
      <c r="U70" s="98">
        <v>2048.4937663431215</v>
      </c>
      <c r="V70" s="98">
        <v>0</v>
      </c>
      <c r="W70" s="98">
        <v>2054.8657243359226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1500.9027452782168</v>
      </c>
      <c r="D71" s="101">
        <v>1422.9674913831718</v>
      </c>
      <c r="E71" s="101">
        <v>1396.0802566501145</v>
      </c>
      <c r="F71" s="101">
        <v>1461.4107909741056</v>
      </c>
      <c r="G71" s="101">
        <v>1329.1622734407802</v>
      </c>
      <c r="H71" s="101">
        <v>1333.1468963714524</v>
      </c>
      <c r="I71" s="101">
        <v>1299.0153989136088</v>
      </c>
      <c r="J71" s="101">
        <v>1378.9014273411676</v>
      </c>
      <c r="K71" s="101">
        <v>1384.923170357423</v>
      </c>
      <c r="L71" s="101">
        <v>1462.1253628970858</v>
      </c>
      <c r="M71" s="101">
        <v>1356.5483087169409</v>
      </c>
      <c r="N71" s="101">
        <v>1505.1201032728211</v>
      </c>
      <c r="O71" s="101">
        <v>1491.0944550531451</v>
      </c>
      <c r="P71" s="101">
        <v>1422.704043767694</v>
      </c>
      <c r="Q71" s="101">
        <v>1413.7611605628715</v>
      </c>
      <c r="R71" s="101">
        <v>1442.2322963022978</v>
      </c>
      <c r="S71" s="101">
        <v>1509.656782800967</v>
      </c>
      <c r="T71" s="101">
        <v>1564.9229355343907</v>
      </c>
      <c r="U71" s="101">
        <v>1564.8785029212481</v>
      </c>
      <c r="V71" s="101">
        <v>0</v>
      </c>
      <c r="W71" s="101">
        <v>1591.7245575298407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420.18848502222539</v>
      </c>
      <c r="D72" s="104">
        <v>407.69022719802263</v>
      </c>
      <c r="E72" s="104">
        <v>399.10864084426896</v>
      </c>
      <c r="F72" s="104">
        <v>415.57809105365857</v>
      </c>
      <c r="G72" s="104">
        <v>381.6298531295281</v>
      </c>
      <c r="H72" s="104">
        <v>369.30502232674962</v>
      </c>
      <c r="I72" s="104">
        <v>364.62567637226755</v>
      </c>
      <c r="J72" s="104">
        <v>400.06530038515365</v>
      </c>
      <c r="K72" s="104">
        <v>403.62550993375163</v>
      </c>
      <c r="L72" s="104">
        <v>420.6757821033367</v>
      </c>
      <c r="M72" s="104">
        <v>383.78221927947988</v>
      </c>
      <c r="N72" s="104">
        <v>430.21313344177662</v>
      </c>
      <c r="O72" s="104">
        <v>428.15613178590581</v>
      </c>
      <c r="P72" s="104">
        <v>410.45206083184797</v>
      </c>
      <c r="Q72" s="104">
        <v>413.33040799600411</v>
      </c>
      <c r="R72" s="104">
        <v>429.80306137996041</v>
      </c>
      <c r="S72" s="104">
        <v>452.54512340708095</v>
      </c>
      <c r="T72" s="104">
        <v>477.58843071813709</v>
      </c>
      <c r="U72" s="104">
        <v>483.61526342187386</v>
      </c>
      <c r="V72" s="104">
        <v>0</v>
      </c>
      <c r="W72" s="104">
        <v>463.14116680608169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1919.6073232435874</v>
      </c>
      <c r="D73" s="101">
        <v>1861.7795853413991</v>
      </c>
      <c r="E73" s="101">
        <v>1768.0460782903294</v>
      </c>
      <c r="F73" s="101">
        <v>1805.6150557898657</v>
      </c>
      <c r="G73" s="101">
        <v>1704.515044056614</v>
      </c>
      <c r="H73" s="101">
        <v>1709.925878940081</v>
      </c>
      <c r="I73" s="101">
        <v>1703.7112241655045</v>
      </c>
      <c r="J73" s="101">
        <v>0</v>
      </c>
      <c r="K73" s="101">
        <v>0</v>
      </c>
      <c r="L73" s="101">
        <v>0</v>
      </c>
      <c r="M73" s="101">
        <v>1862.3563978659965</v>
      </c>
      <c r="N73" s="101">
        <v>1878.1061961068899</v>
      </c>
      <c r="O73" s="101">
        <v>1860.3942654261921</v>
      </c>
      <c r="P73" s="101">
        <v>1851.8102570705951</v>
      </c>
      <c r="Q73" s="101">
        <v>1853.8516919411225</v>
      </c>
      <c r="R73" s="101">
        <v>1898.9811949180803</v>
      </c>
      <c r="S73" s="101">
        <v>1949.3645515405567</v>
      </c>
      <c r="T73" s="101">
        <v>2010.8427822439321</v>
      </c>
      <c r="U73" s="101">
        <v>1996.0471567748177</v>
      </c>
      <c r="V73" s="101">
        <v>2105.4796474067248</v>
      </c>
      <c r="W73" s="101">
        <v>2053.8139220907378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1919.6155486217929</v>
      </c>
      <c r="D74" s="104">
        <v>1861.9318285494694</v>
      </c>
      <c r="E74" s="104">
        <v>1768.2891757092559</v>
      </c>
      <c r="F74" s="104">
        <v>1805.9053216652933</v>
      </c>
      <c r="G74" s="104">
        <v>1705.0347665519</v>
      </c>
      <c r="H74" s="104">
        <v>1710.3180923637485</v>
      </c>
      <c r="I74" s="104">
        <v>1704.8246732100233</v>
      </c>
      <c r="J74" s="104">
        <v>1780.5542245160436</v>
      </c>
      <c r="K74" s="104">
        <v>1774.1023385024896</v>
      </c>
      <c r="L74" s="104">
        <v>1810.2047043862422</v>
      </c>
      <c r="M74" s="104">
        <v>1863.3071022979479</v>
      </c>
      <c r="N74" s="104">
        <v>1878.398257287603</v>
      </c>
      <c r="O74" s="104">
        <v>1860.3679105486326</v>
      </c>
      <c r="P74" s="104">
        <v>1851.8932226659574</v>
      </c>
      <c r="Q74" s="104">
        <v>1854.3886364625323</v>
      </c>
      <c r="R74" s="104">
        <v>1900.029242877263</v>
      </c>
      <c r="S74" s="104">
        <v>1950.6878636802521</v>
      </c>
      <c r="T74" s="104">
        <v>2012.0883271326031</v>
      </c>
      <c r="U74" s="104">
        <v>1996.1889796908238</v>
      </c>
      <c r="V74" s="104">
        <v>2104.6316780397142</v>
      </c>
      <c r="W74" s="104">
        <v>2053.1108526801663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1499.7470913445072</v>
      </c>
      <c r="D75" s="98">
        <v>1447.286841069395</v>
      </c>
      <c r="E75" s="98">
        <v>1375.1522101650944</v>
      </c>
      <c r="F75" s="98">
        <v>1406.0333136406757</v>
      </c>
      <c r="G75" s="98">
        <v>1324.6883524114162</v>
      </c>
      <c r="H75" s="98">
        <v>1339.3204400545212</v>
      </c>
      <c r="I75" s="98">
        <v>1331.2489834349706</v>
      </c>
      <c r="J75" s="98">
        <v>1379.9899472588042</v>
      </c>
      <c r="K75" s="98">
        <v>1373.6490881831605</v>
      </c>
      <c r="L75" s="98">
        <v>1405.3731494995525</v>
      </c>
      <c r="M75" s="98">
        <v>1452.8980921863806</v>
      </c>
      <c r="N75" s="98">
        <v>1460.5270074436035</v>
      </c>
      <c r="O75" s="98">
        <v>1445.1893607905733</v>
      </c>
      <c r="P75" s="98">
        <v>1437.6111487267337</v>
      </c>
      <c r="Q75" s="98">
        <v>1435.0942596708994</v>
      </c>
      <c r="R75" s="98">
        <v>1463.7873905497293</v>
      </c>
      <c r="S75" s="98">
        <v>1500.554577433697</v>
      </c>
      <c r="T75" s="98">
        <v>1541.5554564886634</v>
      </c>
      <c r="U75" s="98">
        <v>1524.7141010924292</v>
      </c>
      <c r="V75" s="98">
        <v>1625.5648373090733</v>
      </c>
      <c r="W75" s="98">
        <v>1590.6109433325125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419.86845727728553</v>
      </c>
      <c r="D76" s="98">
        <v>414.64498748007418</v>
      </c>
      <c r="E76" s="98">
        <v>393.13696554416128</v>
      </c>
      <c r="F76" s="98">
        <v>399.87200802461734</v>
      </c>
      <c r="G76" s="98">
        <v>380.34641414048372</v>
      </c>
      <c r="H76" s="98">
        <v>370.99765230922753</v>
      </c>
      <c r="I76" s="98">
        <v>373.57568977505304</v>
      </c>
      <c r="J76" s="98">
        <v>400.56427725723944</v>
      </c>
      <c r="K76" s="98">
        <v>400.45325031932924</v>
      </c>
      <c r="L76" s="98">
        <v>404.83155488668956</v>
      </c>
      <c r="M76" s="98">
        <v>410.4090101115674</v>
      </c>
      <c r="N76" s="98">
        <v>417.87124984400003</v>
      </c>
      <c r="O76" s="98">
        <v>415.17854975805949</v>
      </c>
      <c r="P76" s="98">
        <v>414.28207393922321</v>
      </c>
      <c r="Q76" s="98">
        <v>419.29437679163311</v>
      </c>
      <c r="R76" s="98">
        <v>436.24185232753342</v>
      </c>
      <c r="S76" s="98">
        <v>450.1332862465556</v>
      </c>
      <c r="T76" s="98">
        <v>470.53287064393976</v>
      </c>
      <c r="U76" s="98">
        <v>471.47487859839435</v>
      </c>
      <c r="V76" s="98">
        <v>479.06684073064099</v>
      </c>
      <c r="W76" s="98">
        <v>462.49990934765378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348.28748290228259</v>
      </c>
      <c r="D77" s="122">
        <v>338.06413197023244</v>
      </c>
      <c r="E77" s="122">
        <v>344.63916128834052</v>
      </c>
      <c r="F77" s="122">
        <v>348.88955281068507</v>
      </c>
      <c r="G77" s="122">
        <v>329.95959378129373</v>
      </c>
      <c r="H77" s="122">
        <v>326.44584690467917</v>
      </c>
      <c r="I77" s="122">
        <v>323.6793168114242</v>
      </c>
      <c r="J77" s="122">
        <v>318.09990232986718</v>
      </c>
      <c r="K77" s="122">
        <v>308.34386404283572</v>
      </c>
      <c r="L77" s="122">
        <v>315.01353090140469</v>
      </c>
      <c r="M77" s="122">
        <v>315.29665076067369</v>
      </c>
      <c r="N77" s="122">
        <v>314.34794214299251</v>
      </c>
      <c r="O77" s="122">
        <v>307.82471858627429</v>
      </c>
      <c r="P77" s="122">
        <v>312.96709123037022</v>
      </c>
      <c r="Q77" s="122">
        <v>315.55828637221111</v>
      </c>
      <c r="R77" s="122">
        <v>316.57306068065719</v>
      </c>
      <c r="S77" s="122">
        <v>322.25642459824559</v>
      </c>
      <c r="T77" s="122">
        <v>326.36243580400651</v>
      </c>
      <c r="U77" s="122">
        <v>325.44751408521773</v>
      </c>
      <c r="V77" s="122">
        <v>335.88759603478388</v>
      </c>
      <c r="W77" s="122">
        <v>341.22893473182296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349.62617352954163</v>
      </c>
      <c r="D78" s="98">
        <v>332.99820798194816</v>
      </c>
      <c r="E78" s="98">
        <v>345.37238127471193</v>
      </c>
      <c r="F78" s="98">
        <v>354.75946497924241</v>
      </c>
      <c r="G78" s="98">
        <v>328.12089202786478</v>
      </c>
      <c r="H78" s="98">
        <v>328.3350493417625</v>
      </c>
      <c r="I78" s="98">
        <v>320.79714528195967</v>
      </c>
      <c r="J78" s="98">
        <v>319.07675115978492</v>
      </c>
      <c r="K78" s="98">
        <v>306.02066984414381</v>
      </c>
      <c r="L78" s="98">
        <v>320.30401359057697</v>
      </c>
      <c r="M78" s="98">
        <v>316.42296311096572</v>
      </c>
      <c r="N78" s="98">
        <v>311.28277134007686</v>
      </c>
      <c r="O78" s="98">
        <v>311.26422422093037</v>
      </c>
      <c r="P78" s="98">
        <v>312.86498689846439</v>
      </c>
      <c r="Q78" s="98">
        <v>313.85259579959455</v>
      </c>
      <c r="R78" s="98">
        <v>314.49251553904475</v>
      </c>
      <c r="S78" s="98">
        <v>323.09733754855671</v>
      </c>
      <c r="T78" s="98">
        <v>328.91459846343025</v>
      </c>
      <c r="U78" s="98">
        <v>328.79737630736901</v>
      </c>
      <c r="V78" s="98">
        <v>333.76018841003497</v>
      </c>
      <c r="W78" s="98">
        <v>341.6470227398072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346.88743367708548</v>
      </c>
      <c r="D79" s="33">
        <v>344.53848807882446</v>
      </c>
      <c r="E79" s="33">
        <v>343.67755823988767</v>
      </c>
      <c r="F79" s="33">
        <v>341.65044634876926</v>
      </c>
      <c r="G79" s="33">
        <v>332.04738619310308</v>
      </c>
      <c r="H79" s="33">
        <v>324.2212305134517</v>
      </c>
      <c r="I79" s="33">
        <v>327.69690280831901</v>
      </c>
      <c r="J79" s="33">
        <v>316.18249091784105</v>
      </c>
      <c r="K79" s="33">
        <v>314.7366907705586</v>
      </c>
      <c r="L79" s="33">
        <v>308.28258474622652</v>
      </c>
      <c r="M79" s="33">
        <v>313.4492976427282</v>
      </c>
      <c r="N79" s="33">
        <v>317.15555968242148</v>
      </c>
      <c r="O79" s="33">
        <v>303.73465742266899</v>
      </c>
      <c r="P79" s="33">
        <v>313.06854308758653</v>
      </c>
      <c r="Q79" s="33">
        <v>318.80411671876766</v>
      </c>
      <c r="R79" s="33">
        <v>320.73362183236077</v>
      </c>
      <c r="S79" s="33">
        <v>320.80409087728992</v>
      </c>
      <c r="T79" s="33">
        <v>323.00423359858047</v>
      </c>
      <c r="U79" s="33">
        <v>321.21420530896597</v>
      </c>
      <c r="V79" s="33">
        <v>338.51313779728048</v>
      </c>
      <c r="W79" s="33">
        <v>340.79146975849284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12119.815935883249</v>
      </c>
      <c r="D81" s="117">
        <f t="shared" si="28"/>
        <v>12394.994380420712</v>
      </c>
      <c r="E81" s="117">
        <f t="shared" si="28"/>
        <v>12226.03413382404</v>
      </c>
      <c r="F81" s="117">
        <f t="shared" si="28"/>
        <v>12175.950124053401</v>
      </c>
      <c r="G81" s="117">
        <f t="shared" si="28"/>
        <v>12166.003941798479</v>
      </c>
      <c r="H81" s="117">
        <f t="shared" si="28"/>
        <v>11719.916738069203</v>
      </c>
      <c r="I81" s="117">
        <f t="shared" si="28"/>
        <v>13665.388730760274</v>
      </c>
      <c r="J81" s="117">
        <f t="shared" si="28"/>
        <v>11344.40481243853</v>
      </c>
      <c r="K81" s="117">
        <f t="shared" si="28"/>
        <v>13086.579135288041</v>
      </c>
      <c r="L81" s="117">
        <f t="shared" si="28"/>
        <v>12338.814123617156</v>
      </c>
      <c r="M81" s="117">
        <f t="shared" si="28"/>
        <v>9734.9297075179074</v>
      </c>
      <c r="N81" s="117">
        <f t="shared" si="28"/>
        <v>10620.865827752252</v>
      </c>
      <c r="O81" s="117">
        <f t="shared" si="28"/>
        <v>9809.455403414906</v>
      </c>
      <c r="P81" s="117">
        <f t="shared" si="28"/>
        <v>8313.6219598207117</v>
      </c>
      <c r="Q81" s="117">
        <f t="shared" si="28"/>
        <v>9550.1482218509536</v>
      </c>
      <c r="R81" s="117">
        <f t="shared" ref="R81:V81" si="29">R82+R85+R87+R100</f>
        <v>9447.2657699477222</v>
      </c>
      <c r="S81" s="117">
        <f t="shared" si="29"/>
        <v>0</v>
      </c>
      <c r="T81" s="117">
        <f t="shared" si="29"/>
        <v>0</v>
      </c>
      <c r="U81" s="117">
        <f t="shared" si="29"/>
        <v>0</v>
      </c>
      <c r="V81" s="117">
        <f t="shared" si="29"/>
        <v>0</v>
      </c>
      <c r="W81" s="117">
        <f t="shared" ref="W81" si="30">W82+W85+W87+W100</f>
        <v>7055.7506922864322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9881.8295982956297</v>
      </c>
      <c r="D82" s="122">
        <f t="shared" si="31"/>
        <v>10155.438874950452</v>
      </c>
      <c r="E82" s="122">
        <f t="shared" si="31"/>
        <v>10117.188483620745</v>
      </c>
      <c r="F82" s="122">
        <f t="shared" si="31"/>
        <v>10070.520673426583</v>
      </c>
      <c r="G82" s="122">
        <f t="shared" si="31"/>
        <v>10190.980235457335</v>
      </c>
      <c r="H82" s="122">
        <f t="shared" si="31"/>
        <v>9808.2749732272569</v>
      </c>
      <c r="I82" s="122">
        <f t="shared" si="31"/>
        <v>11457.438667541348</v>
      </c>
      <c r="J82" s="122">
        <f t="shared" si="31"/>
        <v>9430.1043046593331</v>
      </c>
      <c r="K82" s="122">
        <f t="shared" si="31"/>
        <v>10832.954152638753</v>
      </c>
      <c r="L82" s="122">
        <f t="shared" si="31"/>
        <v>10241.946551012517</v>
      </c>
      <c r="M82" s="122">
        <f t="shared" si="31"/>
        <v>7666.1588098717802</v>
      </c>
      <c r="N82" s="122">
        <f t="shared" si="31"/>
        <v>8344.4911457474718</v>
      </c>
      <c r="O82" s="122">
        <f t="shared" si="31"/>
        <v>7634.4143495478656</v>
      </c>
      <c r="P82" s="122">
        <f t="shared" si="31"/>
        <v>6207.0804754381625</v>
      </c>
      <c r="Q82" s="122">
        <f t="shared" si="31"/>
        <v>7303.0127990307255</v>
      </c>
      <c r="R82" s="122">
        <f t="shared" ref="R82:V82" si="32">SUM(R83:R84)</f>
        <v>7156.5556800055938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4635.5354917127497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9788.9315556468191</v>
      </c>
      <c r="D83" s="98">
        <v>10061.918977333766</v>
      </c>
      <c r="E83" s="98">
        <v>10026.49860026532</v>
      </c>
      <c r="F83" s="98">
        <v>9981.8861131907815</v>
      </c>
      <c r="G83" s="98">
        <v>10102.930456372007</v>
      </c>
      <c r="H83" s="98">
        <v>9725.0298695714773</v>
      </c>
      <c r="I83" s="98">
        <v>11361.323006658327</v>
      </c>
      <c r="J83" s="98">
        <v>9351.0656714422421</v>
      </c>
      <c r="K83" s="98">
        <v>10742.626232475555</v>
      </c>
      <c r="L83" s="98">
        <v>10157.458229746246</v>
      </c>
      <c r="M83" s="98">
        <v>7604.2998677852511</v>
      </c>
      <c r="N83" s="98">
        <v>8277.4902535412166</v>
      </c>
      <c r="O83" s="98">
        <v>7574.3126523327892</v>
      </c>
      <c r="P83" s="98">
        <v>6159.1096123456382</v>
      </c>
      <c r="Q83" s="98">
        <v>7246.407760830627</v>
      </c>
      <c r="R83" s="98">
        <v>7101.7992900306017</v>
      </c>
      <c r="S83" s="98">
        <v>0</v>
      </c>
      <c r="T83" s="98">
        <v>0</v>
      </c>
      <c r="U83" s="98">
        <v>0</v>
      </c>
      <c r="V83" s="98">
        <v>0</v>
      </c>
      <c r="W83" s="98">
        <v>4600.7386724680055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92.898042648811028</v>
      </c>
      <c r="D84" s="98">
        <v>93.519897616686208</v>
      </c>
      <c r="E84" s="98">
        <v>90.68988335542474</v>
      </c>
      <c r="F84" s="98">
        <v>88.634560235801388</v>
      </c>
      <c r="G84" s="98">
        <v>88.049779085327785</v>
      </c>
      <c r="H84" s="98">
        <v>83.245103655779801</v>
      </c>
      <c r="I84" s="98">
        <v>96.115660883021448</v>
      </c>
      <c r="J84" s="98">
        <v>79.038633217090805</v>
      </c>
      <c r="K84" s="98">
        <v>90.327920163198499</v>
      </c>
      <c r="L84" s="98">
        <v>84.488321266272067</v>
      </c>
      <c r="M84" s="98">
        <v>61.858942086529098</v>
      </c>
      <c r="N84" s="98">
        <v>67.000892206254477</v>
      </c>
      <c r="O84" s="98">
        <v>60.10169721507603</v>
      </c>
      <c r="P84" s="98">
        <v>47.970863092524375</v>
      </c>
      <c r="Q84" s="98">
        <v>56.605038200098946</v>
      </c>
      <c r="R84" s="98">
        <v>54.756389974992175</v>
      </c>
      <c r="S84" s="98">
        <v>0</v>
      </c>
      <c r="T84" s="98">
        <v>0</v>
      </c>
      <c r="U84" s="98">
        <v>0</v>
      </c>
      <c r="V84" s="98">
        <v>0</v>
      </c>
      <c r="W84" s="98">
        <v>34.796819244744199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3.2594522593443864</v>
      </c>
      <c r="E85" s="122">
        <f t="shared" si="34"/>
        <v>1.9578972335047098</v>
      </c>
      <c r="F85" s="122">
        <f t="shared" si="34"/>
        <v>3.6423753286969656</v>
      </c>
      <c r="G85" s="122">
        <f t="shared" si="34"/>
        <v>5.1359967026258557</v>
      </c>
      <c r="H85" s="122">
        <f t="shared" si="34"/>
        <v>6.8144447266347319</v>
      </c>
      <c r="I85" s="122">
        <f t="shared" si="34"/>
        <v>7.7491341114723307</v>
      </c>
      <c r="J85" s="122">
        <f t="shared" si="34"/>
        <v>5.9358803575057504</v>
      </c>
      <c r="K85" s="122">
        <f t="shared" si="34"/>
        <v>4.9081826149492755</v>
      </c>
      <c r="L85" s="122">
        <f t="shared" si="34"/>
        <v>5.342976257629851</v>
      </c>
      <c r="M85" s="122">
        <f t="shared" si="34"/>
        <v>4.5248307722707146</v>
      </c>
      <c r="N85" s="122">
        <f t="shared" si="34"/>
        <v>4.6616839446740697</v>
      </c>
      <c r="O85" s="122">
        <f t="shared" si="34"/>
        <v>2.7988455869004376</v>
      </c>
      <c r="P85" s="122">
        <f t="shared" si="34"/>
        <v>4.3623568128610302</v>
      </c>
      <c r="Q85" s="122">
        <f t="shared" si="34"/>
        <v>1.493799408779994</v>
      </c>
      <c r="R85" s="122">
        <f t="shared" si="34"/>
        <v>1.7474451642366775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2.7611821886066918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0</v>
      </c>
      <c r="D86" s="98">
        <f>IF(RES_hhdet_in_tes!D86=0,0,RES_hhdet_in_tes!D86*1000*11630/RES_hhdet_in_new!D83)</f>
        <v>3.2594522593443864</v>
      </c>
      <c r="E86" s="98">
        <f>IF(RES_hhdet_in_tes!E86=0,0,RES_hhdet_in_tes!E86*1000*11630/RES_hhdet_in_new!E83)</f>
        <v>1.9578972335047098</v>
      </c>
      <c r="F86" s="98">
        <f>IF(RES_hhdet_in_tes!F86=0,0,RES_hhdet_in_tes!F86*1000*11630/RES_hhdet_in_new!F83)</f>
        <v>3.6423753286969656</v>
      </c>
      <c r="G86" s="98">
        <f>IF(RES_hhdet_in_tes!G86=0,0,RES_hhdet_in_tes!G86*1000*11630/RES_hhdet_in_new!G83)</f>
        <v>5.1359967026258557</v>
      </c>
      <c r="H86" s="98">
        <f>IF(RES_hhdet_in_tes!H86=0,0,RES_hhdet_in_tes!H86*1000*11630/RES_hhdet_in_new!H83)</f>
        <v>6.8144447266347319</v>
      </c>
      <c r="I86" s="98">
        <f>IF(RES_hhdet_in_tes!I86=0,0,RES_hhdet_in_tes!I86*1000*11630/RES_hhdet_in_new!I83)</f>
        <v>7.7491341114723307</v>
      </c>
      <c r="J86" s="98">
        <f>IF(RES_hhdet_in_tes!J86=0,0,RES_hhdet_in_tes!J86*1000*11630/RES_hhdet_in_new!J83)</f>
        <v>5.9358803575057504</v>
      </c>
      <c r="K86" s="98">
        <f>IF(RES_hhdet_in_tes!K86=0,0,RES_hhdet_in_tes!K86*1000*11630/RES_hhdet_in_new!K83)</f>
        <v>4.9081826149492755</v>
      </c>
      <c r="L86" s="98">
        <f>IF(RES_hhdet_in_tes!L86=0,0,RES_hhdet_in_tes!L86*1000*11630/RES_hhdet_in_new!L83)</f>
        <v>5.342976257629851</v>
      </c>
      <c r="M86" s="98">
        <f>IF(RES_hhdet_in_tes!M86=0,0,RES_hhdet_in_tes!M86*1000*11630/RES_hhdet_in_new!M83)</f>
        <v>4.5248307722707146</v>
      </c>
      <c r="N86" s="98">
        <f>IF(RES_hhdet_in_tes!N86=0,0,RES_hhdet_in_tes!N86*1000*11630/RES_hhdet_in_new!N83)</f>
        <v>4.6616839446740697</v>
      </c>
      <c r="O86" s="98">
        <f>IF(RES_hhdet_in_tes!O86=0,0,RES_hhdet_in_tes!O86*1000*11630/RES_hhdet_in_new!O83)</f>
        <v>2.7988455869004376</v>
      </c>
      <c r="P86" s="98">
        <f>IF(RES_hhdet_in_tes!P86=0,0,RES_hhdet_in_tes!P86*1000*11630/RES_hhdet_in_new!P83)</f>
        <v>4.3623568128610302</v>
      </c>
      <c r="Q86" s="98">
        <f>IF(RES_hhdet_in_tes!Q86=0,0,RES_hhdet_in_tes!Q86*1000*11630/RES_hhdet_in_new!Q83)</f>
        <v>1.493799408779994</v>
      </c>
      <c r="R86" s="98">
        <f>IF(RES_hhdet_in_tes!R86=0,0,RES_hhdet_in_tes!R86*1000*11630/RES_hhdet_in_new!R83)</f>
        <v>1.7474451642366775</v>
      </c>
      <c r="S86" s="98">
        <f>IF(RES_hhdet_in_tes!S86=0,0,RES_hhdet_in_tes!S86*1000*11630/RES_hhdet_in_new!S83)</f>
        <v>0</v>
      </c>
      <c r="T86" s="98">
        <f>IF(RES_hhdet_in_tes!T86=0,0,RES_hhdet_in_tes!T86*1000*11630/RES_hhdet_in_new!T83)</f>
        <v>0</v>
      </c>
      <c r="U86" s="98">
        <f>IF(RES_hhdet_in_tes!U86=0,0,RES_hhdet_in_tes!U86*1000*11630/RES_hhdet_in_new!U83)</f>
        <v>0</v>
      </c>
      <c r="V86" s="98">
        <f>IF(RES_hhdet_in_tes!V86=0,0,RES_hhdet_in_tes!V86*1000*11630/RES_hhdet_in_new!V83)</f>
        <v>0</v>
      </c>
      <c r="W86" s="98">
        <f>IF(RES_hhdet_in_tes!W86=0,0,RES_hhdet_in_tes!W86*1000*11630/RES_hhdet_in_new!W83)</f>
        <v>2.7611821886066918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1891.1004384138269</v>
      </c>
      <c r="D87" s="122">
        <v>1891.7666181448794</v>
      </c>
      <c r="E87" s="122">
        <v>1763.2098598319501</v>
      </c>
      <c r="F87" s="122">
        <v>1760.2497839244224</v>
      </c>
      <c r="G87" s="122">
        <v>1637.784805271926</v>
      </c>
      <c r="H87" s="122">
        <v>1580.5882293950144</v>
      </c>
      <c r="I87" s="122">
        <v>1872.5118229619843</v>
      </c>
      <c r="J87" s="122">
        <v>1592.1420581854538</v>
      </c>
      <c r="K87" s="122">
        <v>1934.0668722435244</v>
      </c>
      <c r="L87" s="122">
        <v>1783.1801015100073</v>
      </c>
      <c r="M87" s="122">
        <v>1750.7903521465732</v>
      </c>
      <c r="N87" s="122">
        <v>1954.6150000361513</v>
      </c>
      <c r="O87" s="122">
        <v>1868.2888806283024</v>
      </c>
      <c r="P87" s="122">
        <v>1789.2647452870353</v>
      </c>
      <c r="Q87" s="122">
        <v>1927.4279169499259</v>
      </c>
      <c r="R87" s="122">
        <v>1967.8749336787632</v>
      </c>
      <c r="S87" s="122">
        <v>0</v>
      </c>
      <c r="T87" s="122">
        <v>0</v>
      </c>
      <c r="U87" s="122">
        <v>0</v>
      </c>
      <c r="V87" s="122">
        <v>0</v>
      </c>
      <c r="W87" s="122">
        <v>2076.9166908282032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1854.3209149526795</v>
      </c>
      <c r="D88" s="98">
        <v>1940.3892283444604</v>
      </c>
      <c r="E88" s="98">
        <v>1746.2555653185721</v>
      </c>
      <c r="F88" s="98">
        <v>1721.4099777789684</v>
      </c>
      <c r="G88" s="98">
        <v>1604.0102979905776</v>
      </c>
      <c r="H88" s="98">
        <v>1523.8867307806554</v>
      </c>
      <c r="I88" s="98">
        <v>1921.4460510749966</v>
      </c>
      <c r="J88" s="98">
        <v>1541.6933863963295</v>
      </c>
      <c r="K88" s="98">
        <v>1974.6644771302917</v>
      </c>
      <c r="L88" s="98">
        <v>1777.5402966228639</v>
      </c>
      <c r="M88" s="98">
        <v>1727.7423909622494</v>
      </c>
      <c r="N88" s="98">
        <v>1994.8924246411632</v>
      </c>
      <c r="O88" s="98">
        <v>1867.8384250151632</v>
      </c>
      <c r="P88" s="98">
        <v>1744.9938110929968</v>
      </c>
      <c r="Q88" s="98">
        <v>1987.6961835362354</v>
      </c>
      <c r="R88" s="98">
        <v>2025.9336174953264</v>
      </c>
      <c r="S88" s="98">
        <v>0</v>
      </c>
      <c r="T88" s="98">
        <v>0</v>
      </c>
      <c r="U88" s="98">
        <v>0</v>
      </c>
      <c r="V88" s="98">
        <v>0</v>
      </c>
      <c r="W88" s="98">
        <v>2121.8368756849954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1524.8838332492701</v>
      </c>
      <c r="I89" s="98">
        <v>1923.9946207585533</v>
      </c>
      <c r="J89" s="98">
        <v>1543.7006938434915</v>
      </c>
      <c r="K89" s="98">
        <v>1977.2761446961492</v>
      </c>
      <c r="L89" s="98">
        <v>1779.4290971685737</v>
      </c>
      <c r="M89" s="98">
        <v>1729.1948313728949</v>
      </c>
      <c r="N89" s="98">
        <v>1995.993162229322</v>
      </c>
      <c r="O89" s="98">
        <v>1868.5606565627847</v>
      </c>
      <c r="P89" s="98">
        <v>1745.5259882528796</v>
      </c>
      <c r="Q89" s="98">
        <v>1989.143123150882</v>
      </c>
      <c r="R89" s="98">
        <v>2027.4415947635189</v>
      </c>
      <c r="S89" s="98">
        <v>0</v>
      </c>
      <c r="T89" s="98">
        <v>0</v>
      </c>
      <c r="U89" s="98">
        <v>0</v>
      </c>
      <c r="V89" s="98">
        <v>0</v>
      </c>
      <c r="W89" s="98">
        <v>2122.2138483583558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1193.8321472952859</v>
      </c>
      <c r="I90" s="101">
        <v>1502.6967093489654</v>
      </c>
      <c r="J90" s="101">
        <v>1195.9762948404168</v>
      </c>
      <c r="K90" s="101">
        <v>1531.2223397689791</v>
      </c>
      <c r="L90" s="101">
        <v>1381.3261324729879</v>
      </c>
      <c r="M90" s="101">
        <v>1347.6803328235974</v>
      </c>
      <c r="N90" s="101">
        <v>1552.3398115567697</v>
      </c>
      <c r="O90" s="101">
        <v>1451.4509213539243</v>
      </c>
      <c r="P90" s="101">
        <v>1354.4498506011485</v>
      </c>
      <c r="Q90" s="101">
        <v>1539.5378012700551</v>
      </c>
      <c r="R90" s="101">
        <v>1562.2400986644584</v>
      </c>
      <c r="S90" s="101">
        <v>0</v>
      </c>
      <c r="T90" s="101">
        <v>0</v>
      </c>
      <c r="U90" s="101">
        <v>0</v>
      </c>
      <c r="V90" s="101">
        <v>0</v>
      </c>
      <c r="W90" s="101">
        <v>1644.0070554053907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331.05168595398391</v>
      </c>
      <c r="I91" s="104">
        <v>421.29791140958758</v>
      </c>
      <c r="J91" s="104">
        <v>347.72439900307484</v>
      </c>
      <c r="K91" s="104">
        <v>446.05380492716978</v>
      </c>
      <c r="L91" s="104">
        <v>398.10296469558546</v>
      </c>
      <c r="M91" s="104">
        <v>381.51449854929746</v>
      </c>
      <c r="N91" s="104">
        <v>443.65335067255211</v>
      </c>
      <c r="O91" s="104">
        <v>417.10973520886006</v>
      </c>
      <c r="P91" s="104">
        <v>391.07613765173119</v>
      </c>
      <c r="Q91" s="104">
        <v>449.60532188082681</v>
      </c>
      <c r="R91" s="104">
        <v>465.20149609906031</v>
      </c>
      <c r="S91" s="104">
        <v>0</v>
      </c>
      <c r="T91" s="104">
        <v>0</v>
      </c>
      <c r="U91" s="104">
        <v>0</v>
      </c>
      <c r="V91" s="104">
        <v>0</v>
      </c>
      <c r="W91" s="104">
        <v>478.20679295296526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1907.6171460306093</v>
      </c>
      <c r="D92" s="101">
        <v>1858.75706294269</v>
      </c>
      <c r="E92" s="101">
        <v>1803.8283186423394</v>
      </c>
      <c r="F92" s="101">
        <v>1771.6815743577095</v>
      </c>
      <c r="G92" s="101">
        <v>1738.6643643835891</v>
      </c>
      <c r="H92" s="101">
        <v>1719.0767146587918</v>
      </c>
      <c r="I92" s="101">
        <v>1737.2121254446395</v>
      </c>
      <c r="J92" s="101">
        <v>1736.1937043504977</v>
      </c>
      <c r="K92" s="101">
        <v>1754.2853616722577</v>
      </c>
      <c r="L92" s="101">
        <v>1767.3340173616905</v>
      </c>
      <c r="M92" s="101">
        <v>1887.5905805468878</v>
      </c>
      <c r="N92" s="101">
        <v>1766.6904140552267</v>
      </c>
      <c r="O92" s="101">
        <v>1972.3569245846911</v>
      </c>
      <c r="P92" s="101">
        <v>1824.4930839912558</v>
      </c>
      <c r="Q92" s="101">
        <v>1663.3247149192482</v>
      </c>
      <c r="R92" s="101">
        <v>2001.6608559715899</v>
      </c>
      <c r="S92" s="101">
        <v>0</v>
      </c>
      <c r="T92" s="101">
        <v>0</v>
      </c>
      <c r="U92" s="101">
        <v>0</v>
      </c>
      <c r="V92" s="101">
        <v>0</v>
      </c>
      <c r="W92" s="101">
        <v>1956.1121723691601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1919.6073232435876</v>
      </c>
      <c r="D96" s="101">
        <v>1861.7795853413991</v>
      </c>
      <c r="E96" s="101">
        <v>1768.0460782903294</v>
      </c>
      <c r="F96" s="101">
        <v>1805.615055789865</v>
      </c>
      <c r="G96" s="101">
        <v>1704.5150440566142</v>
      </c>
      <c r="H96" s="101">
        <v>1709.9258789400806</v>
      </c>
      <c r="I96" s="101">
        <v>1703.7112241655047</v>
      </c>
      <c r="J96" s="101">
        <v>0</v>
      </c>
      <c r="K96" s="101">
        <v>1772.3353407685124</v>
      </c>
      <c r="L96" s="101">
        <v>0</v>
      </c>
      <c r="M96" s="101">
        <v>1862.3563978659968</v>
      </c>
      <c r="N96" s="101">
        <v>1878.1061961068906</v>
      </c>
      <c r="O96" s="101">
        <v>1860.3942654261928</v>
      </c>
      <c r="P96" s="101">
        <v>1851.8102570705951</v>
      </c>
      <c r="Q96" s="101">
        <v>1853.8516919411225</v>
      </c>
      <c r="R96" s="101">
        <v>1898.9811949180803</v>
      </c>
      <c r="S96" s="101">
        <v>0</v>
      </c>
      <c r="T96" s="101">
        <v>0</v>
      </c>
      <c r="U96" s="101">
        <v>0</v>
      </c>
      <c r="V96" s="101">
        <v>0</v>
      </c>
      <c r="W96" s="101">
        <v>2053.8139220907369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1919.6155486217929</v>
      </c>
      <c r="D97" s="104">
        <v>1861.9318285494694</v>
      </c>
      <c r="E97" s="104">
        <v>1768.2891757092561</v>
      </c>
      <c r="F97" s="104">
        <v>1805.9053216652933</v>
      </c>
      <c r="G97" s="104">
        <v>1705.0347665519</v>
      </c>
      <c r="H97" s="104">
        <v>1710.3180923637485</v>
      </c>
      <c r="I97" s="104">
        <v>1704.8246732100235</v>
      </c>
      <c r="J97" s="104">
        <v>1780.5542245160436</v>
      </c>
      <c r="K97" s="104">
        <v>1774.1023385024889</v>
      </c>
      <c r="L97" s="104">
        <v>1810.2047043862415</v>
      </c>
      <c r="M97" s="104">
        <v>1863.3071022979482</v>
      </c>
      <c r="N97" s="104">
        <v>1878.3982572876032</v>
      </c>
      <c r="O97" s="104">
        <v>1860.3679105486331</v>
      </c>
      <c r="P97" s="104">
        <v>1851.893222665957</v>
      </c>
      <c r="Q97" s="104">
        <v>1854.3886364625325</v>
      </c>
      <c r="R97" s="104">
        <v>1900.029242877263</v>
      </c>
      <c r="S97" s="104">
        <v>0</v>
      </c>
      <c r="T97" s="104">
        <v>0</v>
      </c>
      <c r="U97" s="104">
        <v>0</v>
      </c>
      <c r="V97" s="104">
        <v>0</v>
      </c>
      <c r="W97" s="104">
        <v>2053.1108526801659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1499.7470913445072</v>
      </c>
      <c r="D98" s="98">
        <v>1447.2868410693952</v>
      </c>
      <c r="E98" s="98">
        <v>1375.1522101650949</v>
      </c>
      <c r="F98" s="98">
        <v>1406.0333136406757</v>
      </c>
      <c r="G98" s="98">
        <v>1324.688352411416</v>
      </c>
      <c r="H98" s="98">
        <v>1339.3204400545212</v>
      </c>
      <c r="I98" s="98">
        <v>1331.2489834349703</v>
      </c>
      <c r="J98" s="98">
        <v>1379.989947258804</v>
      </c>
      <c r="K98" s="98">
        <v>1373.6490881831598</v>
      </c>
      <c r="L98" s="98">
        <v>1405.3731494995523</v>
      </c>
      <c r="M98" s="98">
        <v>1452.8980921863804</v>
      </c>
      <c r="N98" s="98">
        <v>1460.5270074436035</v>
      </c>
      <c r="O98" s="98">
        <v>1445.1893607905733</v>
      </c>
      <c r="P98" s="98">
        <v>1437.611148726734</v>
      </c>
      <c r="Q98" s="98">
        <v>1435.0942596708996</v>
      </c>
      <c r="R98" s="98">
        <v>1463.7873905497293</v>
      </c>
      <c r="S98" s="98">
        <v>0</v>
      </c>
      <c r="T98" s="98">
        <v>0</v>
      </c>
      <c r="U98" s="98">
        <v>0</v>
      </c>
      <c r="V98" s="98">
        <v>0</v>
      </c>
      <c r="W98" s="98">
        <v>1590.6109433325123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419.86845727728559</v>
      </c>
      <c r="D99" s="98">
        <v>414.64498748007424</v>
      </c>
      <c r="E99" s="98">
        <v>393.13696554416123</v>
      </c>
      <c r="F99" s="98">
        <v>399.87200802461751</v>
      </c>
      <c r="G99" s="98">
        <v>380.34641414048394</v>
      </c>
      <c r="H99" s="98">
        <v>370.99765230922753</v>
      </c>
      <c r="I99" s="98">
        <v>373.57568977505298</v>
      </c>
      <c r="J99" s="98">
        <v>400.5642772572395</v>
      </c>
      <c r="K99" s="98">
        <v>400.45325031932913</v>
      </c>
      <c r="L99" s="98">
        <v>404.83155488668945</v>
      </c>
      <c r="M99" s="98">
        <v>410.40901011156751</v>
      </c>
      <c r="N99" s="98">
        <v>417.87124984399992</v>
      </c>
      <c r="O99" s="98">
        <v>415.1785497580596</v>
      </c>
      <c r="P99" s="98">
        <v>414.28207393922304</v>
      </c>
      <c r="Q99" s="98">
        <v>419.29437679163306</v>
      </c>
      <c r="R99" s="98">
        <v>436.24185232753348</v>
      </c>
      <c r="S99" s="98">
        <v>0</v>
      </c>
      <c r="T99" s="98">
        <v>0</v>
      </c>
      <c r="U99" s="98">
        <v>0</v>
      </c>
      <c r="V99" s="98">
        <v>0</v>
      </c>
      <c r="W99" s="98">
        <v>462.49990934765339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346.88589917379187</v>
      </c>
      <c r="D100" s="122">
        <v>344.52943506603503</v>
      </c>
      <c r="E100" s="122">
        <v>343.67789313784209</v>
      </c>
      <c r="F100" s="122">
        <v>341.53729137369959</v>
      </c>
      <c r="G100" s="122">
        <v>332.10290436659363</v>
      </c>
      <c r="H100" s="122">
        <v>324.23909072029784</v>
      </c>
      <c r="I100" s="122">
        <v>327.68910614546962</v>
      </c>
      <c r="J100" s="122">
        <v>316.22256923623689</v>
      </c>
      <c r="K100" s="122">
        <v>314.64992779081484</v>
      </c>
      <c r="L100" s="122">
        <v>308.34449483699984</v>
      </c>
      <c r="M100" s="122">
        <v>313.45571472728363</v>
      </c>
      <c r="N100" s="122">
        <v>317.09799802395281</v>
      </c>
      <c r="O100" s="122">
        <v>303.95332765183718</v>
      </c>
      <c r="P100" s="122">
        <v>312.91438228265326</v>
      </c>
      <c r="Q100" s="122">
        <v>318.21370646152218</v>
      </c>
      <c r="R100" s="122">
        <v>321.08771109913044</v>
      </c>
      <c r="S100" s="122">
        <v>0</v>
      </c>
      <c r="T100" s="122">
        <v>0</v>
      </c>
      <c r="U100" s="122">
        <v>0</v>
      </c>
      <c r="V100" s="122">
        <v>0</v>
      </c>
      <c r="W100" s="122">
        <v>340.53732755687298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346.74779387736845</v>
      </c>
      <c r="D102" s="98">
        <v>343.95607758937427</v>
      </c>
      <c r="E102" s="98">
        <v>343.7048524231638</v>
      </c>
      <c r="F102" s="98">
        <v>334.26708422547489</v>
      </c>
      <c r="G102" s="98">
        <v>335.85593289455159</v>
      </c>
      <c r="H102" s="98">
        <v>325.41191096985932</v>
      </c>
      <c r="I102" s="98">
        <v>327.09491836621578</v>
      </c>
      <c r="J102" s="98">
        <v>319.52903050388903</v>
      </c>
      <c r="K102" s="98">
        <v>307.70888941131295</v>
      </c>
      <c r="L102" s="98">
        <v>312.04481333937076</v>
      </c>
      <c r="M102" s="98">
        <v>313.81623820503808</v>
      </c>
      <c r="N102" s="98">
        <v>313.82977497090138</v>
      </c>
      <c r="O102" s="98">
        <v>317.16100949360572</v>
      </c>
      <c r="P102" s="98">
        <v>303.4569520321794</v>
      </c>
      <c r="Q102" s="98">
        <v>285.56401923584843</v>
      </c>
      <c r="R102" s="98">
        <v>335.7234007922782</v>
      </c>
      <c r="S102" s="98">
        <v>0</v>
      </c>
      <c r="T102" s="98">
        <v>0</v>
      </c>
      <c r="U102" s="98">
        <v>0</v>
      </c>
      <c r="V102" s="98">
        <v>0</v>
      </c>
      <c r="W102" s="98">
        <v>324.06429212460603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346.88743367708543</v>
      </c>
      <c r="D103" s="33">
        <v>344.5384880788244</v>
      </c>
      <c r="E103" s="33">
        <v>343.67755823988773</v>
      </c>
      <c r="F103" s="33">
        <v>341.65044634876921</v>
      </c>
      <c r="G103" s="33">
        <v>332.04738619310308</v>
      </c>
      <c r="H103" s="33">
        <v>324.22123051345176</v>
      </c>
      <c r="I103" s="33">
        <v>327.69690280831895</v>
      </c>
      <c r="J103" s="33">
        <v>316.18249091784111</v>
      </c>
      <c r="K103" s="33">
        <v>314.73669077055865</v>
      </c>
      <c r="L103" s="33">
        <v>308.28258474622652</v>
      </c>
      <c r="M103" s="33">
        <v>313.44929764272814</v>
      </c>
      <c r="N103" s="33">
        <v>317.15555968242148</v>
      </c>
      <c r="O103" s="33">
        <v>303.73465742266893</v>
      </c>
      <c r="P103" s="33">
        <v>313.06854308758659</v>
      </c>
      <c r="Q103" s="33">
        <v>318.8041167187676</v>
      </c>
      <c r="R103" s="33">
        <v>320.73362183236077</v>
      </c>
      <c r="S103" s="33">
        <v>0</v>
      </c>
      <c r="T103" s="33">
        <v>0</v>
      </c>
      <c r="U103" s="33">
        <v>0</v>
      </c>
      <c r="V103" s="33">
        <v>0</v>
      </c>
      <c r="W103" s="33">
        <v>340.79146975849284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0</v>
      </c>
      <c r="D129" s="98">
        <f>IF(RES_hhdet_in_tes!D129=0,0,RES_hhdet_in_tes!D129*1000*11630/RES_hhdet_in_new!D126)</f>
        <v>0</v>
      </c>
      <c r="E129" s="98">
        <f>IF(RES_hhdet_in_tes!E129=0,0,RES_hhdet_in_tes!E129*1000*11630/RES_hhdet_in_new!E126)</f>
        <v>0</v>
      </c>
      <c r="F129" s="98">
        <f>IF(RES_hhdet_in_tes!F129=0,0,RES_hhdet_in_tes!F129*1000*11630/RES_hhdet_in_new!F126)</f>
        <v>0</v>
      </c>
      <c r="G129" s="98">
        <f>IF(RES_hhdet_in_tes!G129=0,0,RES_hhdet_in_tes!G129*1000*11630/RES_hhdet_in_new!G126)</f>
        <v>0</v>
      </c>
      <c r="H129" s="98">
        <f>IF(RES_hhdet_in_tes!H129=0,0,RES_hhdet_in_tes!H129*1000*11630/RES_hhdet_in_new!H126)</f>
        <v>0</v>
      </c>
      <c r="I129" s="98">
        <f>IF(RES_hhdet_in_tes!I129=0,0,RES_hhdet_in_tes!I129*1000*11630/RES_hhdet_in_new!I126)</f>
        <v>0</v>
      </c>
      <c r="J129" s="98">
        <f>IF(RES_hhdet_in_tes!J129=0,0,RES_hhdet_in_tes!J129*1000*11630/RES_hhdet_in_new!J126)</f>
        <v>0</v>
      </c>
      <c r="K129" s="98">
        <f>IF(RES_hhdet_in_tes!K129=0,0,RES_hhdet_in_tes!K129*1000*11630/RES_hhdet_in_new!K126)</f>
        <v>0</v>
      </c>
      <c r="L129" s="98">
        <f>IF(RES_hhdet_in_tes!L129=0,0,RES_hhdet_in_tes!L129*1000*11630/RES_hhdet_in_new!L126)</f>
        <v>0</v>
      </c>
      <c r="M129" s="98">
        <f>IF(RES_hhdet_in_tes!M129=0,0,RES_hhdet_in_tes!M129*1000*11630/RES_hhdet_in_new!M126)</f>
        <v>0</v>
      </c>
      <c r="N129" s="98">
        <f>IF(RES_hhdet_in_tes!N129=0,0,RES_hhdet_in_tes!N129*1000*11630/RES_hhdet_in_new!N126)</f>
        <v>0</v>
      </c>
      <c r="O129" s="98">
        <f>IF(RES_hhdet_in_tes!O129=0,0,RES_hhdet_in_tes!O129*1000*11630/RES_hhdet_in_new!O126)</f>
        <v>0</v>
      </c>
      <c r="P129" s="98">
        <f>IF(RES_hhdet_in_tes!P129=0,0,RES_hhdet_in_tes!P129*1000*11630/RES_hhdet_in_new!P126)</f>
        <v>0</v>
      </c>
      <c r="Q129" s="98">
        <f>IF(RES_hhdet_in_tes!Q129=0,0,RES_hhdet_in_tes!Q129*1000*11630/RES_hhdet_in_new!Q126)</f>
        <v>0</v>
      </c>
      <c r="R129" s="98">
        <f>IF(RES_hhdet_in_tes!R129=0,0,RES_hhdet_in_tes!R129*1000*11630/RES_hhdet_in_new!R126)</f>
        <v>0</v>
      </c>
      <c r="S129" s="98">
        <f>IF(RES_hhdet_in_tes!S129=0,0,RES_hhdet_in_tes!S129*1000*11630/RES_hhdet_in_new!S126)</f>
        <v>0</v>
      </c>
      <c r="T129" s="98">
        <f>IF(RES_hhdet_in_tes!T129=0,0,RES_hhdet_in_tes!T129*1000*11630/RES_hhdet_in_new!T126)</f>
        <v>0</v>
      </c>
      <c r="U129" s="98">
        <f>IF(RES_hhdet_in_tes!U129=0,0,RES_hhdet_in_tes!U129*1000*11630/RES_hhdet_in_new!U126)</f>
        <v>0</v>
      </c>
      <c r="V129" s="98">
        <f>IF(RES_hhdet_in_tes!V129=0,0,RES_hhdet_in_tes!V129*1000*11630/RES_hhdet_in_new!V126)</f>
        <v>0</v>
      </c>
      <c r="W129" s="98">
        <f>IF(RES_hhdet_in_tes!W129=0,0,RES_hhdet_in_tes!W129*1000*11630/RES_hhdet_in_new!W126)</f>
        <v>0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12837.44306530969</v>
      </c>
      <c r="D143" s="117">
        <f t="shared" si="49"/>
        <v>8817.8040079482525</v>
      </c>
      <c r="E143" s="117">
        <f t="shared" si="49"/>
        <v>11539.997667674726</v>
      </c>
      <c r="F143" s="117">
        <f t="shared" si="49"/>
        <v>12158.946910493625</v>
      </c>
      <c r="G143" s="117">
        <f t="shared" si="49"/>
        <v>12462.073824789533</v>
      </c>
      <c r="H143" s="117">
        <f t="shared" si="49"/>
        <v>12484.205394338516</v>
      </c>
      <c r="I143" s="117">
        <f t="shared" si="49"/>
        <v>12605.722518885725</v>
      </c>
      <c r="J143" s="117">
        <f t="shared" si="49"/>
        <v>13169.823408566728</v>
      </c>
      <c r="K143" s="117">
        <f t="shared" si="49"/>
        <v>12163.154108209948</v>
      </c>
      <c r="L143" s="117">
        <f t="shared" si="49"/>
        <v>11765.641152693926</v>
      </c>
      <c r="M143" s="117">
        <f t="shared" si="49"/>
        <v>10918.992862634539</v>
      </c>
      <c r="N143" s="117">
        <f t="shared" si="49"/>
        <v>10135.557778153932</v>
      </c>
      <c r="O143" s="117">
        <f t="shared" si="49"/>
        <v>9416.3323053688036</v>
      </c>
      <c r="P143" s="117">
        <f t="shared" si="49"/>
        <v>8893.9861102405102</v>
      </c>
      <c r="Q143" s="117">
        <f t="shared" si="49"/>
        <v>8781.831688931863</v>
      </c>
      <c r="R143" s="117">
        <f t="shared" ref="R143:V143" si="50">R144+R146+R148+R157</f>
        <v>8804.0165185702317</v>
      </c>
      <c r="S143" s="117">
        <f t="shared" si="50"/>
        <v>8619.2238857168377</v>
      </c>
      <c r="T143" s="117">
        <f t="shared" si="50"/>
        <v>8444.2951614195026</v>
      </c>
      <c r="U143" s="117">
        <f t="shared" si="50"/>
        <v>8192.9718522233852</v>
      </c>
      <c r="V143" s="117">
        <f t="shared" si="50"/>
        <v>8320.9067350512705</v>
      </c>
      <c r="W143" s="117">
        <f t="shared" ref="W143" si="51">W144+W146+W148+W157</f>
        <v>7759.4517138041901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10571.857406280935</v>
      </c>
      <c r="D144" s="122">
        <f t="shared" si="52"/>
        <v>6598.7741361515828</v>
      </c>
      <c r="E144" s="122">
        <f t="shared" si="52"/>
        <v>9411.4082949195781</v>
      </c>
      <c r="F144" s="122">
        <f t="shared" si="52"/>
        <v>9999.0843407705725</v>
      </c>
      <c r="G144" s="122">
        <f t="shared" si="52"/>
        <v>10406.106034638575</v>
      </c>
      <c r="H144" s="122">
        <f t="shared" si="52"/>
        <v>10428.258894234637</v>
      </c>
      <c r="I144" s="122">
        <f t="shared" si="52"/>
        <v>10547.255518657148</v>
      </c>
      <c r="J144" s="122">
        <f t="shared" si="52"/>
        <v>11049.391096175286</v>
      </c>
      <c r="K144" s="122">
        <f t="shared" si="52"/>
        <v>10048.22829281437</v>
      </c>
      <c r="L144" s="122">
        <f t="shared" si="52"/>
        <v>9619.8382755481052</v>
      </c>
      <c r="M144" s="122">
        <f t="shared" si="52"/>
        <v>8710.0438385371581</v>
      </c>
      <c r="N144" s="122">
        <f t="shared" si="52"/>
        <v>7910.9053374266005</v>
      </c>
      <c r="O144" s="122">
        <f t="shared" si="52"/>
        <v>7213.1139147171698</v>
      </c>
      <c r="P144" s="122">
        <f t="shared" si="52"/>
        <v>6693.034383055262</v>
      </c>
      <c r="Q144" s="122">
        <f t="shared" si="52"/>
        <v>6617.4488129347965</v>
      </c>
      <c r="R144" s="122">
        <f t="shared" si="52"/>
        <v>6550.3906157125621</v>
      </c>
      <c r="S144" s="122">
        <f t="shared" si="52"/>
        <v>6324.4240332078016</v>
      </c>
      <c r="T144" s="122">
        <f t="shared" si="52"/>
        <v>6086.8351395538057</v>
      </c>
      <c r="U144" s="122">
        <f t="shared" si="52"/>
        <v>5865.4503542045604</v>
      </c>
      <c r="V144" s="122">
        <f t="shared" si="52"/>
        <v>5834.3454904088458</v>
      </c>
      <c r="W144" s="122">
        <f t="shared" si="52"/>
        <v>5344.5421697763541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10571.857406280935</v>
      </c>
      <c r="D145" s="98">
        <v>6598.7741361515828</v>
      </c>
      <c r="E145" s="98">
        <v>9411.4082949195781</v>
      </c>
      <c r="F145" s="98">
        <v>9999.0843407705725</v>
      </c>
      <c r="G145" s="98">
        <v>10406.106034638575</v>
      </c>
      <c r="H145" s="98">
        <v>10428.258894234637</v>
      </c>
      <c r="I145" s="98">
        <v>10547.255518657148</v>
      </c>
      <c r="J145" s="98">
        <v>11049.391096175286</v>
      </c>
      <c r="K145" s="98">
        <v>10048.22829281437</v>
      </c>
      <c r="L145" s="98">
        <v>9619.8382755481052</v>
      </c>
      <c r="M145" s="98">
        <v>8710.0438385371581</v>
      </c>
      <c r="N145" s="98">
        <v>7910.9053374266005</v>
      </c>
      <c r="O145" s="98">
        <v>7213.1139147171698</v>
      </c>
      <c r="P145" s="98">
        <v>6693.034383055262</v>
      </c>
      <c r="Q145" s="98">
        <v>6617.4488129347965</v>
      </c>
      <c r="R145" s="98">
        <v>6550.3906157125621</v>
      </c>
      <c r="S145" s="98">
        <v>6324.4240332078016</v>
      </c>
      <c r="T145" s="98">
        <v>6086.8351395538057</v>
      </c>
      <c r="U145" s="98">
        <v>5865.4503542045604</v>
      </c>
      <c r="V145" s="98">
        <v>5834.3454904088458</v>
      </c>
      <c r="W145" s="98">
        <v>5344.5421697763541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12.963569886134342</v>
      </c>
      <c r="E146" s="122">
        <f t="shared" si="53"/>
        <v>14.042038958695779</v>
      </c>
      <c r="F146" s="122">
        <f t="shared" si="53"/>
        <v>15.041006211706561</v>
      </c>
      <c r="G146" s="122">
        <f t="shared" si="53"/>
        <v>16.857864775126014</v>
      </c>
      <c r="H146" s="122">
        <f t="shared" si="53"/>
        <v>21.162704161939516</v>
      </c>
      <c r="I146" s="122">
        <f t="shared" si="53"/>
        <v>24.34220955936318</v>
      </c>
      <c r="J146" s="122">
        <f t="shared" si="53"/>
        <v>26.40333881301969</v>
      </c>
      <c r="K146" s="122">
        <f t="shared" si="53"/>
        <v>27.558329886891329</v>
      </c>
      <c r="L146" s="122">
        <f t="shared" si="53"/>
        <v>30.843754667090835</v>
      </c>
      <c r="M146" s="122">
        <f t="shared" si="53"/>
        <v>30.989660097343311</v>
      </c>
      <c r="N146" s="122">
        <f t="shared" si="53"/>
        <v>36.233426788792315</v>
      </c>
      <c r="O146" s="122">
        <f t="shared" si="53"/>
        <v>30.174176419309568</v>
      </c>
      <c r="P146" s="122">
        <f t="shared" si="53"/>
        <v>38.462800022277939</v>
      </c>
      <c r="Q146" s="122">
        <f t="shared" si="53"/>
        <v>13.108426805348312</v>
      </c>
      <c r="R146" s="122">
        <f t="shared" si="53"/>
        <v>17.513899564917637</v>
      </c>
      <c r="S146" s="122">
        <f t="shared" si="53"/>
        <v>16.076162298290072</v>
      </c>
      <c r="T146" s="122">
        <f t="shared" si="53"/>
        <v>16.156721387006879</v>
      </c>
      <c r="U146" s="122">
        <f t="shared" si="53"/>
        <v>10.914821297427981</v>
      </c>
      <c r="V146" s="122">
        <f t="shared" si="53"/>
        <v>34.600165180959166</v>
      </c>
      <c r="W146" s="122">
        <f t="shared" si="53"/>
        <v>27.884577031511405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0</v>
      </c>
      <c r="D147" s="98">
        <f>IF(RES_hhdet_in_tes!D147=0,0,RES_hhdet_in_tes!D147*1000*11630/RES_hhdet_in_new!D145)</f>
        <v>12.963569886134342</v>
      </c>
      <c r="E147" s="98">
        <f>IF(RES_hhdet_in_tes!E147=0,0,RES_hhdet_in_tes!E147*1000*11630/RES_hhdet_in_new!E145)</f>
        <v>14.042038958695779</v>
      </c>
      <c r="F147" s="98">
        <f>IF(RES_hhdet_in_tes!F147=0,0,RES_hhdet_in_tes!F147*1000*11630/RES_hhdet_in_new!F145)</f>
        <v>15.041006211706561</v>
      </c>
      <c r="G147" s="98">
        <f>IF(RES_hhdet_in_tes!G147=0,0,RES_hhdet_in_tes!G147*1000*11630/RES_hhdet_in_new!G145)</f>
        <v>16.857864775126014</v>
      </c>
      <c r="H147" s="98">
        <f>IF(RES_hhdet_in_tes!H147=0,0,RES_hhdet_in_tes!H147*1000*11630/RES_hhdet_in_new!H145)</f>
        <v>21.162704161939516</v>
      </c>
      <c r="I147" s="98">
        <f>IF(RES_hhdet_in_tes!I147=0,0,RES_hhdet_in_tes!I147*1000*11630/RES_hhdet_in_new!I145)</f>
        <v>24.34220955936318</v>
      </c>
      <c r="J147" s="98">
        <f>IF(RES_hhdet_in_tes!J147=0,0,RES_hhdet_in_tes!J147*1000*11630/RES_hhdet_in_new!J145)</f>
        <v>26.40333881301969</v>
      </c>
      <c r="K147" s="98">
        <f>IF(RES_hhdet_in_tes!K147=0,0,RES_hhdet_in_tes!K147*1000*11630/RES_hhdet_in_new!K145)</f>
        <v>27.558329886891329</v>
      </c>
      <c r="L147" s="98">
        <f>IF(RES_hhdet_in_tes!L147=0,0,RES_hhdet_in_tes!L147*1000*11630/RES_hhdet_in_new!L145)</f>
        <v>30.843754667090835</v>
      </c>
      <c r="M147" s="98">
        <f>IF(RES_hhdet_in_tes!M147=0,0,RES_hhdet_in_tes!M147*1000*11630/RES_hhdet_in_new!M145)</f>
        <v>30.989660097343311</v>
      </c>
      <c r="N147" s="98">
        <f>IF(RES_hhdet_in_tes!N147=0,0,RES_hhdet_in_tes!N147*1000*11630/RES_hhdet_in_new!N145)</f>
        <v>36.233426788792315</v>
      </c>
      <c r="O147" s="98">
        <f>IF(RES_hhdet_in_tes!O147=0,0,RES_hhdet_in_tes!O147*1000*11630/RES_hhdet_in_new!O145)</f>
        <v>30.174176419309568</v>
      </c>
      <c r="P147" s="98">
        <f>IF(RES_hhdet_in_tes!P147=0,0,RES_hhdet_in_tes!P147*1000*11630/RES_hhdet_in_new!P145)</f>
        <v>38.462800022277939</v>
      </c>
      <c r="Q147" s="98">
        <f>IF(RES_hhdet_in_tes!Q147=0,0,RES_hhdet_in_tes!Q147*1000*11630/RES_hhdet_in_new!Q145)</f>
        <v>13.108426805348312</v>
      </c>
      <c r="R147" s="98">
        <f>IF(RES_hhdet_in_tes!R147=0,0,RES_hhdet_in_tes!R147*1000*11630/RES_hhdet_in_new!R145)</f>
        <v>17.513899564917637</v>
      </c>
      <c r="S147" s="98">
        <f>IF(RES_hhdet_in_tes!S147=0,0,RES_hhdet_in_tes!S147*1000*11630/RES_hhdet_in_new!S145)</f>
        <v>16.076162298290072</v>
      </c>
      <c r="T147" s="98">
        <f>IF(RES_hhdet_in_tes!T147=0,0,RES_hhdet_in_tes!T147*1000*11630/RES_hhdet_in_new!T145)</f>
        <v>16.156721387006879</v>
      </c>
      <c r="U147" s="98">
        <f>IF(RES_hhdet_in_tes!U147=0,0,RES_hhdet_in_tes!U147*1000*11630/RES_hhdet_in_new!U145)</f>
        <v>10.914821297427981</v>
      </c>
      <c r="V147" s="98">
        <f>IF(RES_hhdet_in_tes!V147=0,0,RES_hhdet_in_tes!V147*1000*11630/RES_hhdet_in_new!V145)</f>
        <v>34.600165180959166</v>
      </c>
      <c r="W147" s="98">
        <f>IF(RES_hhdet_in_tes!W147=0,0,RES_hhdet_in_tes!W147*1000*11630/RES_hhdet_in_new!W145)</f>
        <v>27.884577031511405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1918.7005722390613</v>
      </c>
      <c r="D148" s="122">
        <v>1861.535394011617</v>
      </c>
      <c r="E148" s="122">
        <v>1770.8693752418769</v>
      </c>
      <c r="F148" s="122">
        <v>1803.2826242496617</v>
      </c>
      <c r="G148" s="122">
        <v>1707.0078710482589</v>
      </c>
      <c r="H148" s="122">
        <v>1710.5441239130016</v>
      </c>
      <c r="I148" s="122">
        <v>1706.4355686831216</v>
      </c>
      <c r="J148" s="122">
        <v>1777.805853745479</v>
      </c>
      <c r="K148" s="122">
        <v>1772.713474754119</v>
      </c>
      <c r="L148" s="122">
        <v>1806.6150508504929</v>
      </c>
      <c r="M148" s="122">
        <v>1864.5035284408325</v>
      </c>
      <c r="N148" s="122">
        <v>1871.3205003060571</v>
      </c>
      <c r="O148" s="122">
        <v>1869.0850358720149</v>
      </c>
      <c r="P148" s="122">
        <v>1849.5718561407255</v>
      </c>
      <c r="Q148" s="122">
        <v>1833.0702357909349</v>
      </c>
      <c r="R148" s="122">
        <v>1915.0092301874981</v>
      </c>
      <c r="S148" s="122">
        <v>1957.7234662933681</v>
      </c>
      <c r="T148" s="122">
        <v>2017.9042191714975</v>
      </c>
      <c r="U148" s="122">
        <v>1995.214938118005</v>
      </c>
      <c r="V148" s="122">
        <v>2113.0025299201434</v>
      </c>
      <c r="W148" s="122">
        <v>2046.4941571794668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1907.6171460306093</v>
      </c>
      <c r="D149" s="98">
        <v>1858.7570629426903</v>
      </c>
      <c r="E149" s="98">
        <v>1803.8283186423391</v>
      </c>
      <c r="F149" s="98">
        <v>1771.6815743577092</v>
      </c>
      <c r="G149" s="98">
        <v>1738.6643643835887</v>
      </c>
      <c r="H149" s="98">
        <v>1719.0767146587914</v>
      </c>
      <c r="I149" s="98">
        <v>1737.2121254446399</v>
      </c>
      <c r="J149" s="98">
        <v>1736.1937043504979</v>
      </c>
      <c r="K149" s="98">
        <v>1754.2853616722575</v>
      </c>
      <c r="L149" s="98">
        <v>1767.3340173616903</v>
      </c>
      <c r="M149" s="98">
        <v>1887.5905805468878</v>
      </c>
      <c r="N149" s="98">
        <v>1766.6904140552265</v>
      </c>
      <c r="O149" s="98">
        <v>1972.3569245846902</v>
      </c>
      <c r="P149" s="98">
        <v>1824.4930839912563</v>
      </c>
      <c r="Q149" s="98">
        <v>1663.324714919248</v>
      </c>
      <c r="R149" s="98">
        <v>2001.6608559715896</v>
      </c>
      <c r="S149" s="98">
        <v>2011.223745238075</v>
      </c>
      <c r="T149" s="98">
        <v>2068.6328941403804</v>
      </c>
      <c r="U149" s="98">
        <v>1984.3123981216152</v>
      </c>
      <c r="V149" s="98">
        <v>2205.0030729699752</v>
      </c>
      <c r="W149" s="98">
        <v>1956.1121723691608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1738.5994459077351</v>
      </c>
      <c r="J150" s="98">
        <v>1737.9639044740825</v>
      </c>
      <c r="K150" s="98">
        <v>1755.8524258202556</v>
      </c>
      <c r="L150" s="98">
        <v>1768.4595418770029</v>
      </c>
      <c r="M150" s="98">
        <v>0</v>
      </c>
      <c r="N150" s="98">
        <v>0</v>
      </c>
      <c r="O150" s="98">
        <v>1972.4658452174299</v>
      </c>
      <c r="P150" s="98">
        <v>1824.4964530650636</v>
      </c>
      <c r="Q150" s="98">
        <v>1663.3038764749829</v>
      </c>
      <c r="R150" s="98">
        <v>2002.3867189631603</v>
      </c>
      <c r="S150" s="98">
        <v>2012.0303644486746</v>
      </c>
      <c r="T150" s="98">
        <v>2069.4935494607016</v>
      </c>
      <c r="U150" s="98">
        <v>1984.7178603257576</v>
      </c>
      <c r="V150" s="98">
        <v>2205.0441034064997</v>
      </c>
      <c r="W150" s="98">
        <v>1955.645491452749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1357.5800425415785</v>
      </c>
      <c r="J151" s="101">
        <v>1346.8365665610913</v>
      </c>
      <c r="K151" s="101">
        <v>1359.4520773517668</v>
      </c>
      <c r="L151" s="101">
        <v>1372.8408082044145</v>
      </c>
      <c r="M151" s="101">
        <v>0</v>
      </c>
      <c r="N151" s="101">
        <v>0</v>
      </c>
      <c r="O151" s="101">
        <v>1532.2749263163146</v>
      </c>
      <c r="P151" s="101">
        <v>1415.8450276944664</v>
      </c>
      <c r="Q151" s="101">
        <v>1286.5578374824497</v>
      </c>
      <c r="R151" s="101">
        <v>1542.8332008485741</v>
      </c>
      <c r="S151" s="101">
        <v>1547.9395852419327</v>
      </c>
      <c r="T151" s="101">
        <v>1585.4436860397054</v>
      </c>
      <c r="U151" s="101">
        <v>1515.8447415571713</v>
      </c>
      <c r="V151" s="101">
        <v>1703.4537200258987</v>
      </c>
      <c r="W151" s="101">
        <v>1514.552285925844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381.0194033661565</v>
      </c>
      <c r="J152" s="104">
        <v>391.12733791299127</v>
      </c>
      <c r="K152" s="104">
        <v>396.40034846848874</v>
      </c>
      <c r="L152" s="104">
        <v>395.61873367258841</v>
      </c>
      <c r="M152" s="104">
        <v>0</v>
      </c>
      <c r="N152" s="104">
        <v>0</v>
      </c>
      <c r="O152" s="104">
        <v>440.1909189011152</v>
      </c>
      <c r="P152" s="104">
        <v>408.65142537059745</v>
      </c>
      <c r="Q152" s="104">
        <v>376.7460389925331</v>
      </c>
      <c r="R152" s="104">
        <v>459.55351811458604</v>
      </c>
      <c r="S152" s="104">
        <v>464.09077920674167</v>
      </c>
      <c r="T152" s="104">
        <v>484.04986342099602</v>
      </c>
      <c r="U152" s="104">
        <v>468.87311876858615</v>
      </c>
      <c r="V152" s="104">
        <v>501.59038338060054</v>
      </c>
      <c r="W152" s="104">
        <v>441.09320552690508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1919.6073232435874</v>
      </c>
      <c r="D153" s="101">
        <v>1861.7795853413993</v>
      </c>
      <c r="E153" s="101">
        <v>1768.0460782903297</v>
      </c>
      <c r="F153" s="101">
        <v>1805.6150557898654</v>
      </c>
      <c r="G153" s="101">
        <v>1704.515044056614</v>
      </c>
      <c r="H153" s="101">
        <v>1709.925878940081</v>
      </c>
      <c r="I153" s="101">
        <v>1703.7112241655047</v>
      </c>
      <c r="J153" s="101">
        <v>0</v>
      </c>
      <c r="K153" s="101">
        <v>1772.3353407685122</v>
      </c>
      <c r="L153" s="101">
        <v>0</v>
      </c>
      <c r="M153" s="101">
        <v>1862.3563978659965</v>
      </c>
      <c r="N153" s="101">
        <v>1878.1061961068904</v>
      </c>
      <c r="O153" s="101">
        <v>1860.3942654261923</v>
      </c>
      <c r="P153" s="101">
        <v>1851.8102570705948</v>
      </c>
      <c r="Q153" s="101">
        <v>1853.8516919411222</v>
      </c>
      <c r="R153" s="101">
        <v>1898.9811949180803</v>
      </c>
      <c r="S153" s="101">
        <v>1949.3645515405567</v>
      </c>
      <c r="T153" s="101">
        <v>2010.8427822439319</v>
      </c>
      <c r="U153" s="101">
        <v>1996.0471567748179</v>
      </c>
      <c r="V153" s="101">
        <v>2105.4796474067252</v>
      </c>
      <c r="W153" s="101">
        <v>2053.8139220907374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1919.6155486217929</v>
      </c>
      <c r="D154" s="104">
        <v>1861.9318285494692</v>
      </c>
      <c r="E154" s="104">
        <v>1768.2891757092561</v>
      </c>
      <c r="F154" s="104">
        <v>1805.9053216652931</v>
      </c>
      <c r="G154" s="104">
        <v>1705.0347665518998</v>
      </c>
      <c r="H154" s="104">
        <v>1710.3180923637487</v>
      </c>
      <c r="I154" s="104">
        <v>1704.8246732100229</v>
      </c>
      <c r="J154" s="104">
        <v>1780.5542245160441</v>
      </c>
      <c r="K154" s="104">
        <v>1774.1023385024898</v>
      </c>
      <c r="L154" s="104">
        <v>1810.2047043862415</v>
      </c>
      <c r="M154" s="104">
        <v>1863.3071022979482</v>
      </c>
      <c r="N154" s="104">
        <v>1878.3982572876034</v>
      </c>
      <c r="O154" s="104">
        <v>1860.3679105486331</v>
      </c>
      <c r="P154" s="104">
        <v>1851.893222665957</v>
      </c>
      <c r="Q154" s="104">
        <v>1854.3886364625325</v>
      </c>
      <c r="R154" s="104">
        <v>1900.0292428772636</v>
      </c>
      <c r="S154" s="104">
        <v>1950.6878636802523</v>
      </c>
      <c r="T154" s="104">
        <v>2012.0883271326031</v>
      </c>
      <c r="U154" s="104">
        <v>1996.1889796908235</v>
      </c>
      <c r="V154" s="104">
        <v>2104.6316780397137</v>
      </c>
      <c r="W154" s="104">
        <v>2053.1108526801659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1499.7470913445072</v>
      </c>
      <c r="D155" s="98">
        <v>1447.2868410693948</v>
      </c>
      <c r="E155" s="98">
        <v>1375.1522101650951</v>
      </c>
      <c r="F155" s="98">
        <v>1406.0333136406755</v>
      </c>
      <c r="G155" s="98">
        <v>1324.6883524114157</v>
      </c>
      <c r="H155" s="98">
        <v>1339.320440054521</v>
      </c>
      <c r="I155" s="98">
        <v>1331.2489834349701</v>
      </c>
      <c r="J155" s="98">
        <v>1379.9899472588045</v>
      </c>
      <c r="K155" s="98">
        <v>1373.6490881831605</v>
      </c>
      <c r="L155" s="98">
        <v>1405.3731494995523</v>
      </c>
      <c r="M155" s="98">
        <v>1452.8980921863806</v>
      </c>
      <c r="N155" s="98">
        <v>1460.5270074436037</v>
      </c>
      <c r="O155" s="98">
        <v>1445.1893607905733</v>
      </c>
      <c r="P155" s="98">
        <v>1437.6111487267335</v>
      </c>
      <c r="Q155" s="98">
        <v>1435.0942596708994</v>
      </c>
      <c r="R155" s="98">
        <v>1463.7873905497297</v>
      </c>
      <c r="S155" s="98">
        <v>1500.554577433697</v>
      </c>
      <c r="T155" s="98">
        <v>1541.5554564886634</v>
      </c>
      <c r="U155" s="98">
        <v>1524.7141010924292</v>
      </c>
      <c r="V155" s="98">
        <v>1625.5648373090728</v>
      </c>
      <c r="W155" s="98">
        <v>1590.6109433325123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419.86845727728559</v>
      </c>
      <c r="D156" s="98">
        <v>414.64498748007406</v>
      </c>
      <c r="E156" s="98">
        <v>393.13696554416134</v>
      </c>
      <c r="F156" s="98">
        <v>399.8720080246174</v>
      </c>
      <c r="G156" s="98">
        <v>380.34641414048394</v>
      </c>
      <c r="H156" s="98">
        <v>370.99765230922765</v>
      </c>
      <c r="I156" s="98">
        <v>373.57568977505321</v>
      </c>
      <c r="J156" s="98">
        <v>400.56427725723955</v>
      </c>
      <c r="K156" s="98">
        <v>400.4532503193293</v>
      </c>
      <c r="L156" s="98">
        <v>404.83155488668939</v>
      </c>
      <c r="M156" s="98">
        <v>410.40901011156762</v>
      </c>
      <c r="N156" s="98">
        <v>417.87124984399992</v>
      </c>
      <c r="O156" s="98">
        <v>415.17854975805966</v>
      </c>
      <c r="P156" s="98">
        <v>414.28207393922321</v>
      </c>
      <c r="Q156" s="98">
        <v>419.29437679163328</v>
      </c>
      <c r="R156" s="98">
        <v>436.24185232753348</v>
      </c>
      <c r="S156" s="98">
        <v>450.13328624655543</v>
      </c>
      <c r="T156" s="98">
        <v>470.53287064393982</v>
      </c>
      <c r="U156" s="98">
        <v>471.4748785983943</v>
      </c>
      <c r="V156" s="98">
        <v>479.06684073064065</v>
      </c>
      <c r="W156" s="98">
        <v>462.4999093476535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346.88508678969538</v>
      </c>
      <c r="D157" s="122">
        <v>344.53090789891831</v>
      </c>
      <c r="E157" s="122">
        <v>343.67795855457575</v>
      </c>
      <c r="F157" s="122">
        <v>341.53893926168604</v>
      </c>
      <c r="G157" s="122">
        <v>332.10205432757357</v>
      </c>
      <c r="H157" s="122">
        <v>324.23967202893817</v>
      </c>
      <c r="I157" s="122">
        <v>327.68922198609113</v>
      </c>
      <c r="J157" s="122">
        <v>316.22311983294333</v>
      </c>
      <c r="K157" s="122">
        <v>314.65401075456742</v>
      </c>
      <c r="L157" s="122">
        <v>308.34407162823908</v>
      </c>
      <c r="M157" s="122">
        <v>313.45583555920592</v>
      </c>
      <c r="N157" s="122">
        <v>317.09851363248123</v>
      </c>
      <c r="O157" s="122">
        <v>303.95917836031015</v>
      </c>
      <c r="P157" s="122">
        <v>312.91707102224342</v>
      </c>
      <c r="Q157" s="122">
        <v>318.20421340078218</v>
      </c>
      <c r="R157" s="122">
        <v>321.1027731052543</v>
      </c>
      <c r="S157" s="122">
        <v>321.00022391737775</v>
      </c>
      <c r="T157" s="122">
        <v>323.39908130719243</v>
      </c>
      <c r="U157" s="122">
        <v>321.3917386033927</v>
      </c>
      <c r="V157" s="122">
        <v>338.95854954132278</v>
      </c>
      <c r="W157" s="122">
        <v>340.53080981685775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346.74779387736845</v>
      </c>
      <c r="D158" s="98">
        <v>343.95607758937427</v>
      </c>
      <c r="E158" s="98">
        <v>343.7048524231638</v>
      </c>
      <c r="F158" s="98">
        <v>334.26708422547478</v>
      </c>
      <c r="G158" s="98">
        <v>335.85593289455159</v>
      </c>
      <c r="H158" s="98">
        <v>325.41191096985932</v>
      </c>
      <c r="I158" s="98">
        <v>327.09491836621578</v>
      </c>
      <c r="J158" s="98">
        <v>319.52903050388903</v>
      </c>
      <c r="K158" s="98">
        <v>307.7088894113129</v>
      </c>
      <c r="L158" s="98">
        <v>312.04481333937082</v>
      </c>
      <c r="M158" s="98">
        <v>313.81623820503802</v>
      </c>
      <c r="N158" s="98">
        <v>313.82977497090133</v>
      </c>
      <c r="O158" s="98">
        <v>317.16100949360572</v>
      </c>
      <c r="P158" s="98">
        <v>303.45695203217952</v>
      </c>
      <c r="Q158" s="98">
        <v>285.56401923584838</v>
      </c>
      <c r="R158" s="98">
        <v>335.72340079227814</v>
      </c>
      <c r="S158" s="98">
        <v>329.98211134293956</v>
      </c>
      <c r="T158" s="98">
        <v>347.10061538360384</v>
      </c>
      <c r="U158" s="98">
        <v>332.17172538823274</v>
      </c>
      <c r="V158" s="98">
        <v>369.60012240724348</v>
      </c>
      <c r="W158" s="98">
        <v>324.06429212460614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346.8874336770856</v>
      </c>
      <c r="D159" s="33">
        <v>344.53848807882446</v>
      </c>
      <c r="E159" s="33">
        <v>343.67755823988773</v>
      </c>
      <c r="F159" s="33">
        <v>341.65044634876921</v>
      </c>
      <c r="G159" s="33">
        <v>332.04738619310302</v>
      </c>
      <c r="H159" s="33">
        <v>324.22123051345176</v>
      </c>
      <c r="I159" s="33">
        <v>327.69690280831895</v>
      </c>
      <c r="J159" s="33">
        <v>316.18249091784111</v>
      </c>
      <c r="K159" s="33">
        <v>314.7366907705586</v>
      </c>
      <c r="L159" s="33">
        <v>308.28258474622658</v>
      </c>
      <c r="M159" s="33">
        <v>313.44929764272825</v>
      </c>
      <c r="N159" s="33">
        <v>317.15555968242148</v>
      </c>
      <c r="O159" s="33">
        <v>303.73465742266899</v>
      </c>
      <c r="P159" s="33">
        <v>313.06854308758653</v>
      </c>
      <c r="Q159" s="33">
        <v>318.80411671876766</v>
      </c>
      <c r="R159" s="33">
        <v>320.73362183236083</v>
      </c>
      <c r="S159" s="33">
        <v>320.80409087728987</v>
      </c>
      <c r="T159" s="33">
        <v>323.00423359858041</v>
      </c>
      <c r="U159" s="33">
        <v>321.21420530896603</v>
      </c>
      <c r="V159" s="33">
        <v>338.51313779728054</v>
      </c>
      <c r="W159" s="33">
        <v>340.79146975849278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13075.158302738917</v>
      </c>
      <c r="D161" s="117">
        <f t="shared" si="54"/>
        <v>11190.408756855639</v>
      </c>
      <c r="E161" s="117">
        <f t="shared" si="54"/>
        <v>12312.628703362956</v>
      </c>
      <c r="F161" s="117">
        <f t="shared" si="54"/>
        <v>13025.828555248467</v>
      </c>
      <c r="G161" s="117">
        <f t="shared" si="54"/>
        <v>12375.80442961016</v>
      </c>
      <c r="H161" s="117">
        <f t="shared" si="54"/>
        <v>13619.669607230777</v>
      </c>
      <c r="I161" s="117">
        <f t="shared" si="54"/>
        <v>12252.714822741611</v>
      </c>
      <c r="J161" s="117">
        <f t="shared" si="54"/>
        <v>13281.858899952982</v>
      </c>
      <c r="K161" s="117">
        <f t="shared" si="54"/>
        <v>10529.725204407116</v>
      </c>
      <c r="L161" s="117">
        <f t="shared" si="54"/>
        <v>12306.133431609085</v>
      </c>
      <c r="M161" s="117">
        <f t="shared" si="54"/>
        <v>11121.701451388724</v>
      </c>
      <c r="N161" s="117">
        <f t="shared" si="54"/>
        <v>10174.936320795758</v>
      </c>
      <c r="O161" s="117">
        <f t="shared" si="54"/>
        <v>9586.2196120231165</v>
      </c>
      <c r="P161" s="117">
        <f t="shared" si="54"/>
        <v>8592.2695468168404</v>
      </c>
      <c r="Q161" s="117">
        <f t="shared" si="54"/>
        <v>8765.9750677862357</v>
      </c>
      <c r="R161" s="117">
        <f t="shared" ref="R161:V161" si="55">R162+R164+R166+R175</f>
        <v>8501.0565469602989</v>
      </c>
      <c r="S161" s="117">
        <f t="shared" si="55"/>
        <v>8457.8032006966951</v>
      </c>
      <c r="T161" s="117">
        <f t="shared" si="55"/>
        <v>8650.2458069806253</v>
      </c>
      <c r="U161" s="117">
        <f t="shared" si="55"/>
        <v>8016.3109691111858</v>
      </c>
      <c r="V161" s="117">
        <f t="shared" si="55"/>
        <v>8492.587785435262</v>
      </c>
      <c r="W161" s="117">
        <f t="shared" ref="W161" si="56">W162+W164+W166+W175</f>
        <v>7240.9858720055836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10809.580874509185</v>
      </c>
      <c r="D162" s="122">
        <f t="shared" si="57"/>
        <v>8971.5960686492235</v>
      </c>
      <c r="E162" s="122">
        <f t="shared" si="57"/>
        <v>10189.118163822157</v>
      </c>
      <c r="F162" s="122">
        <f t="shared" si="57"/>
        <v>10866.048171065266</v>
      </c>
      <c r="G162" s="122">
        <f t="shared" si="57"/>
        <v>10320.1688032604</v>
      </c>
      <c r="H162" s="122">
        <f t="shared" si="57"/>
        <v>11563.827092544165</v>
      </c>
      <c r="I162" s="122">
        <f t="shared" si="57"/>
        <v>10194.419660995503</v>
      </c>
      <c r="J162" s="122">
        <f t="shared" si="57"/>
        <v>11161.354029946991</v>
      </c>
      <c r="K162" s="122">
        <f t="shared" si="57"/>
        <v>8417.5319773153133</v>
      </c>
      <c r="L162" s="122">
        <f t="shared" si="57"/>
        <v>10164.000695326175</v>
      </c>
      <c r="M162" s="122">
        <f t="shared" si="57"/>
        <v>8921.8800172359261</v>
      </c>
      <c r="N162" s="122">
        <f t="shared" si="57"/>
        <v>7961.9460212980284</v>
      </c>
      <c r="O162" s="122">
        <f t="shared" si="57"/>
        <v>7398.2000652326587</v>
      </c>
      <c r="P162" s="122">
        <f t="shared" si="57"/>
        <v>6408.970132384492</v>
      </c>
      <c r="Q162" s="122">
        <f t="shared" si="57"/>
        <v>6608.0936565418833</v>
      </c>
      <c r="R162" s="122">
        <f t="shared" si="57"/>
        <v>6256.154237214887</v>
      </c>
      <c r="S162" s="122">
        <f t="shared" si="57"/>
        <v>6170.98613227644</v>
      </c>
      <c r="T162" s="122">
        <f t="shared" si="57"/>
        <v>6300.8693504045268</v>
      </c>
      <c r="U162" s="122">
        <f t="shared" si="57"/>
        <v>5694.2410834342018</v>
      </c>
      <c r="V162" s="122">
        <f t="shared" si="57"/>
        <v>6020.1584581690004</v>
      </c>
      <c r="W162" s="122">
        <f t="shared" si="57"/>
        <v>4840.0055672391773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10809.580874509185</v>
      </c>
      <c r="D163" s="33">
        <v>8971.5960686492235</v>
      </c>
      <c r="E163" s="33">
        <v>10189.118163822157</v>
      </c>
      <c r="F163" s="33">
        <v>10866.048171065266</v>
      </c>
      <c r="G163" s="33">
        <v>10320.1688032604</v>
      </c>
      <c r="H163" s="33">
        <v>11563.827092544165</v>
      </c>
      <c r="I163" s="33">
        <v>10194.419660995503</v>
      </c>
      <c r="J163" s="33">
        <v>11161.354029946991</v>
      </c>
      <c r="K163" s="33">
        <v>8417.5319773153133</v>
      </c>
      <c r="L163" s="33">
        <v>10164.000695326175</v>
      </c>
      <c r="M163" s="33">
        <v>8921.8800172359261</v>
      </c>
      <c r="N163" s="33">
        <v>7961.9460212980284</v>
      </c>
      <c r="O163" s="33">
        <v>7398.2000652326587</v>
      </c>
      <c r="P163" s="33">
        <v>6408.970132384492</v>
      </c>
      <c r="Q163" s="33">
        <v>6608.0936565418833</v>
      </c>
      <c r="R163" s="33">
        <v>6256.154237214887</v>
      </c>
      <c r="S163" s="33">
        <v>6170.98613227644</v>
      </c>
      <c r="T163" s="33">
        <v>6300.8693504045268</v>
      </c>
      <c r="U163" s="33">
        <v>5694.2410834342018</v>
      </c>
      <c r="V163" s="33">
        <v>6020.1584581690004</v>
      </c>
      <c r="W163" s="33">
        <v>4840.0055672391773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12.748192858449052</v>
      </c>
      <c r="E164" s="122">
        <f t="shared" si="58"/>
        <v>8.9656304234283066</v>
      </c>
      <c r="F164" s="122">
        <f t="shared" si="58"/>
        <v>14.960689609338694</v>
      </c>
      <c r="G164" s="122">
        <f t="shared" si="58"/>
        <v>16.518319468677042</v>
      </c>
      <c r="H164" s="122">
        <f t="shared" si="58"/>
        <v>21.059015330830736</v>
      </c>
      <c r="I164" s="122">
        <f t="shared" si="58"/>
        <v>24.174332252057226</v>
      </c>
      <c r="J164" s="122">
        <f t="shared" si="58"/>
        <v>26.467295398452457</v>
      </c>
      <c r="K164" s="122">
        <f t="shared" si="58"/>
        <v>24.824225912067298</v>
      </c>
      <c r="L164" s="122">
        <f t="shared" si="58"/>
        <v>27.159966988064824</v>
      </c>
      <c r="M164" s="122">
        <f t="shared" si="58"/>
        <v>21.850342222037707</v>
      </c>
      <c r="N164" s="122">
        <f t="shared" si="58"/>
        <v>24.530002799385862</v>
      </c>
      <c r="O164" s="122">
        <f t="shared" si="58"/>
        <v>15.034392412836546</v>
      </c>
      <c r="P164" s="122">
        <f t="shared" si="58"/>
        <v>20.81543040795772</v>
      </c>
      <c r="Q164" s="122">
        <f t="shared" si="58"/>
        <v>6.6029637502973522</v>
      </c>
      <c r="R164" s="122">
        <f t="shared" si="58"/>
        <v>8.7941893147824732</v>
      </c>
      <c r="S164" s="122">
        <f t="shared" si="58"/>
        <v>8.0837584564775717</v>
      </c>
      <c r="T164" s="122">
        <f t="shared" si="58"/>
        <v>8.0759581527120634</v>
      </c>
      <c r="U164" s="122">
        <f t="shared" si="58"/>
        <v>5.4630713292548521</v>
      </c>
      <c r="V164" s="122">
        <f t="shared" si="58"/>
        <v>20.471309402808327</v>
      </c>
      <c r="W164" s="122">
        <f t="shared" si="58"/>
        <v>13.959232984615232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0</v>
      </c>
      <c r="D165" s="98">
        <f>IF(RES_hhdet_in_tes!D165=0,0,RES_hhdet_in_tes!D165*1000*11630/RES_hhdet_in_new!D163)</f>
        <v>12.748192858449052</v>
      </c>
      <c r="E165" s="98">
        <f>IF(RES_hhdet_in_tes!E165=0,0,RES_hhdet_in_tes!E165*1000*11630/RES_hhdet_in_new!E163)</f>
        <v>8.9656304234283066</v>
      </c>
      <c r="F165" s="98">
        <f>IF(RES_hhdet_in_tes!F165=0,0,RES_hhdet_in_tes!F165*1000*11630/RES_hhdet_in_new!F163)</f>
        <v>14.960689609338694</v>
      </c>
      <c r="G165" s="98">
        <f>IF(RES_hhdet_in_tes!G165=0,0,RES_hhdet_in_tes!G165*1000*11630/RES_hhdet_in_new!G163)</f>
        <v>16.518319468677042</v>
      </c>
      <c r="H165" s="98">
        <f>IF(RES_hhdet_in_tes!H165=0,0,RES_hhdet_in_tes!H165*1000*11630/RES_hhdet_in_new!H163)</f>
        <v>21.059015330830736</v>
      </c>
      <c r="I165" s="98">
        <f>IF(RES_hhdet_in_tes!I165=0,0,RES_hhdet_in_tes!I165*1000*11630/RES_hhdet_in_new!I163)</f>
        <v>24.174332252057226</v>
      </c>
      <c r="J165" s="98">
        <f>IF(RES_hhdet_in_tes!J165=0,0,RES_hhdet_in_tes!J165*1000*11630/RES_hhdet_in_new!J163)</f>
        <v>26.467295398452457</v>
      </c>
      <c r="K165" s="98">
        <f>IF(RES_hhdet_in_tes!K165=0,0,RES_hhdet_in_tes!K165*1000*11630/RES_hhdet_in_new!K163)</f>
        <v>24.824225912067298</v>
      </c>
      <c r="L165" s="98">
        <f>IF(RES_hhdet_in_tes!L165=0,0,RES_hhdet_in_tes!L165*1000*11630/RES_hhdet_in_new!L163)</f>
        <v>27.159966988064824</v>
      </c>
      <c r="M165" s="98">
        <f>IF(RES_hhdet_in_tes!M165=0,0,RES_hhdet_in_tes!M165*1000*11630/RES_hhdet_in_new!M163)</f>
        <v>21.850342222037707</v>
      </c>
      <c r="N165" s="98">
        <f>IF(RES_hhdet_in_tes!N165=0,0,RES_hhdet_in_tes!N165*1000*11630/RES_hhdet_in_new!N163)</f>
        <v>24.530002799385862</v>
      </c>
      <c r="O165" s="98">
        <f>IF(RES_hhdet_in_tes!O165=0,0,RES_hhdet_in_tes!O165*1000*11630/RES_hhdet_in_new!O163)</f>
        <v>15.034392412836546</v>
      </c>
      <c r="P165" s="98">
        <f>IF(RES_hhdet_in_tes!P165=0,0,RES_hhdet_in_tes!P165*1000*11630/RES_hhdet_in_new!P163)</f>
        <v>20.81543040795772</v>
      </c>
      <c r="Q165" s="98">
        <f>IF(RES_hhdet_in_tes!Q165=0,0,RES_hhdet_in_tes!Q165*1000*11630/RES_hhdet_in_new!Q163)</f>
        <v>6.6029637502973522</v>
      </c>
      <c r="R165" s="98">
        <f>IF(RES_hhdet_in_tes!R165=0,0,RES_hhdet_in_tes!R165*1000*11630/RES_hhdet_in_new!R163)</f>
        <v>8.7941893147824732</v>
      </c>
      <c r="S165" s="98">
        <f>IF(RES_hhdet_in_tes!S165=0,0,RES_hhdet_in_tes!S165*1000*11630/RES_hhdet_in_new!S163)</f>
        <v>8.0837584564775717</v>
      </c>
      <c r="T165" s="98">
        <f>IF(RES_hhdet_in_tes!T165=0,0,RES_hhdet_in_tes!T165*1000*11630/RES_hhdet_in_new!T163)</f>
        <v>8.0759581527120634</v>
      </c>
      <c r="U165" s="98">
        <f>IF(RES_hhdet_in_tes!U165=0,0,RES_hhdet_in_tes!U165*1000*11630/RES_hhdet_in_new!U163)</f>
        <v>5.4630713292548521</v>
      </c>
      <c r="V165" s="98">
        <f>IF(RES_hhdet_in_tes!V165=0,0,RES_hhdet_in_tes!V165*1000*11630/RES_hhdet_in_new!V163)</f>
        <v>20.471309402808327</v>
      </c>
      <c r="W165" s="98">
        <f>IF(RES_hhdet_in_tes!W165=0,0,RES_hhdet_in_tes!W165*1000*11630/RES_hhdet_in_new!W163)</f>
        <v>13.959232984615232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1918.6918538869361</v>
      </c>
      <c r="D166" s="122">
        <v>1861.5340269511214</v>
      </c>
      <c r="E166" s="122">
        <v>1770.8669570099312</v>
      </c>
      <c r="F166" s="122">
        <v>1803.2834029128082</v>
      </c>
      <c r="G166" s="122">
        <v>1707.0142845475862</v>
      </c>
      <c r="H166" s="122">
        <v>1710.5440560187869</v>
      </c>
      <c r="I166" s="122">
        <v>1706.4316909951565</v>
      </c>
      <c r="J166" s="122">
        <v>1777.8141496217988</v>
      </c>
      <c r="K166" s="122">
        <v>1772.7167069652919</v>
      </c>
      <c r="L166" s="122">
        <v>1806.6295609599156</v>
      </c>
      <c r="M166" s="122">
        <v>1864.5150677630349</v>
      </c>
      <c r="N166" s="122">
        <v>1871.3622898201131</v>
      </c>
      <c r="O166" s="122">
        <v>1869.0299820273231</v>
      </c>
      <c r="P166" s="122">
        <v>1849.567421054116</v>
      </c>
      <c r="Q166" s="122">
        <v>1833.0695391324195</v>
      </c>
      <c r="R166" s="122">
        <v>1915.0039320801129</v>
      </c>
      <c r="S166" s="122">
        <v>1957.7334968152918</v>
      </c>
      <c r="T166" s="122">
        <v>2017.9016041221084</v>
      </c>
      <c r="U166" s="122">
        <v>1995.2146849503479</v>
      </c>
      <c r="V166" s="122">
        <v>2113.0032257694011</v>
      </c>
      <c r="W166" s="122">
        <v>2046.4897839132377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1907.6171460306095</v>
      </c>
      <c r="D167" s="98">
        <v>1858.7570629426903</v>
      </c>
      <c r="E167" s="98">
        <v>1803.8283186423387</v>
      </c>
      <c r="F167" s="98">
        <v>1771.6815743577095</v>
      </c>
      <c r="G167" s="98">
        <v>1738.6643643835885</v>
      </c>
      <c r="H167" s="98">
        <v>1719.0767146587916</v>
      </c>
      <c r="I167" s="98">
        <v>1737.2121254446397</v>
      </c>
      <c r="J167" s="98">
        <v>1736.1937043504981</v>
      </c>
      <c r="K167" s="98">
        <v>1754.2853616722573</v>
      </c>
      <c r="L167" s="98">
        <v>1767.3340173616905</v>
      </c>
      <c r="M167" s="98">
        <v>1887.5905805468876</v>
      </c>
      <c r="N167" s="98">
        <v>1766.690414055226</v>
      </c>
      <c r="O167" s="98">
        <v>1972.3569245846902</v>
      </c>
      <c r="P167" s="98">
        <v>1824.4930839912561</v>
      </c>
      <c r="Q167" s="98">
        <v>1663.3247149192482</v>
      </c>
      <c r="R167" s="98">
        <v>2001.6608559715899</v>
      </c>
      <c r="S167" s="98">
        <v>2011.2237452380746</v>
      </c>
      <c r="T167" s="98">
        <v>2068.6328941403804</v>
      </c>
      <c r="U167" s="98">
        <v>1984.3123981216154</v>
      </c>
      <c r="V167" s="98">
        <v>2205.0030729699752</v>
      </c>
      <c r="W167" s="98">
        <v>1956.1121723691604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1772.7499872972837</v>
      </c>
      <c r="G168" s="98">
        <v>0</v>
      </c>
      <c r="H168" s="98">
        <v>1719.9508201289934</v>
      </c>
      <c r="I168" s="98">
        <v>1738.5994459077351</v>
      </c>
      <c r="J168" s="98">
        <v>1737.9639044740825</v>
      </c>
      <c r="K168" s="98">
        <v>1755.8524258202553</v>
      </c>
      <c r="L168" s="98">
        <v>1768.4595418770039</v>
      </c>
      <c r="M168" s="98">
        <v>1888.305316297048</v>
      </c>
      <c r="N168" s="98">
        <v>1766.8970622676864</v>
      </c>
      <c r="O168" s="98">
        <v>1972.4658452174299</v>
      </c>
      <c r="P168" s="98">
        <v>1824.4964530650636</v>
      </c>
      <c r="Q168" s="98">
        <v>1663.3038764749829</v>
      </c>
      <c r="R168" s="98">
        <v>2002.3867189631601</v>
      </c>
      <c r="S168" s="98">
        <v>2012.0303644486746</v>
      </c>
      <c r="T168" s="98">
        <v>2069.4935494607016</v>
      </c>
      <c r="U168" s="98">
        <v>1984.7178603257569</v>
      </c>
      <c r="V168" s="98">
        <v>2205.0441034064997</v>
      </c>
      <c r="W168" s="98">
        <v>1955.645491452749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1380.2972465172268</v>
      </c>
      <c r="G169" s="101">
        <v>0</v>
      </c>
      <c r="H169" s="101">
        <v>1346.9532445686393</v>
      </c>
      <c r="I169" s="101">
        <v>1357.5800425415785</v>
      </c>
      <c r="J169" s="101">
        <v>1346.8365665610913</v>
      </c>
      <c r="K169" s="101">
        <v>1359.4520773517668</v>
      </c>
      <c r="L169" s="101">
        <v>1372.840808204415</v>
      </c>
      <c r="M169" s="101">
        <v>1472.1879458135422</v>
      </c>
      <c r="N169" s="101">
        <v>1373.6722912063731</v>
      </c>
      <c r="O169" s="101">
        <v>1532.2749263163146</v>
      </c>
      <c r="P169" s="101">
        <v>1415.8450276944664</v>
      </c>
      <c r="Q169" s="101">
        <v>1286.5578374824497</v>
      </c>
      <c r="R169" s="101">
        <v>1542.8332008485738</v>
      </c>
      <c r="S169" s="101">
        <v>1547.9395852419327</v>
      </c>
      <c r="T169" s="101">
        <v>1585.4436860397054</v>
      </c>
      <c r="U169" s="101">
        <v>1515.8447415571711</v>
      </c>
      <c r="V169" s="101">
        <v>1703.453720025899</v>
      </c>
      <c r="W169" s="101">
        <v>1514.552285925844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392.45274078005718</v>
      </c>
      <c r="G170" s="104">
        <v>0</v>
      </c>
      <c r="H170" s="104">
        <v>372.99757556035388</v>
      </c>
      <c r="I170" s="104">
        <v>381.0194033661565</v>
      </c>
      <c r="J170" s="104">
        <v>391.12733791299127</v>
      </c>
      <c r="K170" s="104">
        <v>396.4003484684888</v>
      </c>
      <c r="L170" s="104">
        <v>395.61873367258869</v>
      </c>
      <c r="M170" s="104">
        <v>416.11737048350591</v>
      </c>
      <c r="N170" s="104">
        <v>393.22477106131339</v>
      </c>
      <c r="O170" s="104">
        <v>440.1909189011152</v>
      </c>
      <c r="P170" s="104">
        <v>408.65142537059745</v>
      </c>
      <c r="Q170" s="104">
        <v>376.7460389925331</v>
      </c>
      <c r="R170" s="104">
        <v>459.55351811458615</v>
      </c>
      <c r="S170" s="104">
        <v>464.09077920674167</v>
      </c>
      <c r="T170" s="104">
        <v>484.04986342099591</v>
      </c>
      <c r="U170" s="104">
        <v>468.87311876858604</v>
      </c>
      <c r="V170" s="104">
        <v>501.59038338060054</v>
      </c>
      <c r="W170" s="104">
        <v>441.09320552690508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1919.6073232435872</v>
      </c>
      <c r="D171" s="101">
        <v>1861.7795853413988</v>
      </c>
      <c r="E171" s="101">
        <v>1768.0460782903297</v>
      </c>
      <c r="F171" s="101">
        <v>1805.6150557898654</v>
      </c>
      <c r="G171" s="101">
        <v>1704.5150440566144</v>
      </c>
      <c r="H171" s="101">
        <v>1709.925878940081</v>
      </c>
      <c r="I171" s="101">
        <v>1703.7112241655041</v>
      </c>
      <c r="J171" s="101">
        <v>0</v>
      </c>
      <c r="K171" s="101">
        <v>1772.3353407685124</v>
      </c>
      <c r="L171" s="101">
        <v>0</v>
      </c>
      <c r="M171" s="101">
        <v>1862.3563978659965</v>
      </c>
      <c r="N171" s="101">
        <v>1878.1061961068908</v>
      </c>
      <c r="O171" s="101">
        <v>1860.3942654261923</v>
      </c>
      <c r="P171" s="101">
        <v>1851.8102570705948</v>
      </c>
      <c r="Q171" s="101">
        <v>1853.8516919411225</v>
      </c>
      <c r="R171" s="101">
        <v>1898.9811949180807</v>
      </c>
      <c r="S171" s="101">
        <v>1949.3645515405572</v>
      </c>
      <c r="T171" s="101">
        <v>2010.8427822439317</v>
      </c>
      <c r="U171" s="101">
        <v>1996.0471567748177</v>
      </c>
      <c r="V171" s="101">
        <v>2105.4796474067248</v>
      </c>
      <c r="W171" s="101">
        <v>2053.8139220907369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1919.6155486217926</v>
      </c>
      <c r="D172" s="104">
        <v>1861.9318285494692</v>
      </c>
      <c r="E172" s="104">
        <v>1768.2891757092564</v>
      </c>
      <c r="F172" s="104">
        <v>1805.9053216652931</v>
      </c>
      <c r="G172" s="104">
        <v>1705.0347665518998</v>
      </c>
      <c r="H172" s="104">
        <v>1710.318092363749</v>
      </c>
      <c r="I172" s="104">
        <v>1704.8246732100233</v>
      </c>
      <c r="J172" s="104">
        <v>1780.5542245160441</v>
      </c>
      <c r="K172" s="104">
        <v>1774.1023385024894</v>
      </c>
      <c r="L172" s="104">
        <v>1810.2047043862417</v>
      </c>
      <c r="M172" s="104">
        <v>1863.3071022979479</v>
      </c>
      <c r="N172" s="104">
        <v>1878.3982572876032</v>
      </c>
      <c r="O172" s="104">
        <v>1860.3679105486333</v>
      </c>
      <c r="P172" s="104">
        <v>1851.8932226659567</v>
      </c>
      <c r="Q172" s="104">
        <v>1854.3886364625325</v>
      </c>
      <c r="R172" s="104">
        <v>1900.0292428772632</v>
      </c>
      <c r="S172" s="104">
        <v>1950.6878636802526</v>
      </c>
      <c r="T172" s="104">
        <v>2012.0883271326031</v>
      </c>
      <c r="U172" s="104">
        <v>1996.1889796908235</v>
      </c>
      <c r="V172" s="104">
        <v>2104.6316780397137</v>
      </c>
      <c r="W172" s="104">
        <v>2053.1108526801663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1499.7470913445072</v>
      </c>
      <c r="D173" s="98">
        <v>1447.286841069395</v>
      </c>
      <c r="E173" s="98">
        <v>1375.1522101650946</v>
      </c>
      <c r="F173" s="98">
        <v>1406.0333136406755</v>
      </c>
      <c r="G173" s="98">
        <v>1324.6883524114157</v>
      </c>
      <c r="H173" s="98">
        <v>1339.3204400545212</v>
      </c>
      <c r="I173" s="98">
        <v>1331.2489834349703</v>
      </c>
      <c r="J173" s="98">
        <v>1379.989947258804</v>
      </c>
      <c r="K173" s="98">
        <v>1373.6490881831603</v>
      </c>
      <c r="L173" s="98">
        <v>1405.373149499552</v>
      </c>
      <c r="M173" s="98">
        <v>1452.8980921863804</v>
      </c>
      <c r="N173" s="98">
        <v>1460.527007443603</v>
      </c>
      <c r="O173" s="98">
        <v>1445.1893607905736</v>
      </c>
      <c r="P173" s="98">
        <v>1437.6111487267337</v>
      </c>
      <c r="Q173" s="98">
        <v>1435.0942596708994</v>
      </c>
      <c r="R173" s="98">
        <v>1463.7873905497295</v>
      </c>
      <c r="S173" s="98">
        <v>1500.554577433697</v>
      </c>
      <c r="T173" s="98">
        <v>1541.5554564886634</v>
      </c>
      <c r="U173" s="98">
        <v>1524.7141010924292</v>
      </c>
      <c r="V173" s="98">
        <v>1625.564837309073</v>
      </c>
      <c r="W173" s="98">
        <v>1590.6109433325125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419.86845727728542</v>
      </c>
      <c r="D174" s="33">
        <v>414.64498748007412</v>
      </c>
      <c r="E174" s="33">
        <v>393.1369655441614</v>
      </c>
      <c r="F174" s="33">
        <v>399.87200802461757</v>
      </c>
      <c r="G174" s="33">
        <v>380.34641414048394</v>
      </c>
      <c r="H174" s="33">
        <v>370.99765230922759</v>
      </c>
      <c r="I174" s="33">
        <v>373.57568977505304</v>
      </c>
      <c r="J174" s="33">
        <v>400.5642772572395</v>
      </c>
      <c r="K174" s="33">
        <v>400.45325031932913</v>
      </c>
      <c r="L174" s="33">
        <v>404.83155488668933</v>
      </c>
      <c r="M174" s="33">
        <v>410.40901011156762</v>
      </c>
      <c r="N174" s="33">
        <v>417.87124984399992</v>
      </c>
      <c r="O174" s="33">
        <v>415.1785497580596</v>
      </c>
      <c r="P174" s="33">
        <v>414.2820739392231</v>
      </c>
      <c r="Q174" s="33">
        <v>419.29437679163311</v>
      </c>
      <c r="R174" s="33">
        <v>436.24185232753359</v>
      </c>
      <c r="S174" s="33">
        <v>450.13328624655549</v>
      </c>
      <c r="T174" s="33">
        <v>470.53287064393976</v>
      </c>
      <c r="U174" s="33">
        <v>471.47487859839447</v>
      </c>
      <c r="V174" s="33">
        <v>479.06684073064076</v>
      </c>
      <c r="W174" s="33">
        <v>462.49990934765361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346.88557434279579</v>
      </c>
      <c r="D175" s="122">
        <v>344.53046839684447</v>
      </c>
      <c r="E175" s="122">
        <v>343.6779521074389</v>
      </c>
      <c r="F175" s="122">
        <v>341.53629166105401</v>
      </c>
      <c r="G175" s="122">
        <v>332.10302233349614</v>
      </c>
      <c r="H175" s="122">
        <v>324.23944333699433</v>
      </c>
      <c r="I175" s="122">
        <v>327.68913849889304</v>
      </c>
      <c r="J175" s="122">
        <v>316.22342498573909</v>
      </c>
      <c r="K175" s="122">
        <v>314.65229421444315</v>
      </c>
      <c r="L175" s="122">
        <v>308.34320833493126</v>
      </c>
      <c r="M175" s="122">
        <v>313.45602416772459</v>
      </c>
      <c r="N175" s="122">
        <v>317.09800687823042</v>
      </c>
      <c r="O175" s="122">
        <v>303.95517235029911</v>
      </c>
      <c r="P175" s="122">
        <v>312.91656297027538</v>
      </c>
      <c r="Q175" s="122">
        <v>318.20890836163545</v>
      </c>
      <c r="R175" s="122">
        <v>321.10418835051678</v>
      </c>
      <c r="S175" s="122">
        <v>320.99981314848606</v>
      </c>
      <c r="T175" s="122">
        <v>323.39889430127869</v>
      </c>
      <c r="U175" s="122">
        <v>321.39212939738184</v>
      </c>
      <c r="V175" s="122">
        <v>338.95479209405204</v>
      </c>
      <c r="W175" s="122">
        <v>340.53128786855285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346.74779387736845</v>
      </c>
      <c r="D176" s="98">
        <v>343.9560775893741</v>
      </c>
      <c r="E176" s="98">
        <v>343.70485242316374</v>
      </c>
      <c r="F176" s="98">
        <v>334.26708422547478</v>
      </c>
      <c r="G176" s="98">
        <v>335.85593289455159</v>
      </c>
      <c r="H176" s="98">
        <v>325.41191096985932</v>
      </c>
      <c r="I176" s="98">
        <v>327.09491836621572</v>
      </c>
      <c r="J176" s="98">
        <v>319.52903050388903</v>
      </c>
      <c r="K176" s="98">
        <v>307.70888941131295</v>
      </c>
      <c r="L176" s="98">
        <v>312.04481333937076</v>
      </c>
      <c r="M176" s="98">
        <v>313.81623820503791</v>
      </c>
      <c r="N176" s="98">
        <v>313.82977497090133</v>
      </c>
      <c r="O176" s="98">
        <v>317.16100949360577</v>
      </c>
      <c r="P176" s="98">
        <v>303.45695203217946</v>
      </c>
      <c r="Q176" s="98">
        <v>285.56401923584843</v>
      </c>
      <c r="R176" s="98">
        <v>335.7234007922782</v>
      </c>
      <c r="S176" s="98">
        <v>329.98211134293956</v>
      </c>
      <c r="T176" s="98">
        <v>347.10061538360389</v>
      </c>
      <c r="U176" s="98">
        <v>332.1717253882328</v>
      </c>
      <c r="V176" s="98">
        <v>369.60012240724342</v>
      </c>
      <c r="W176" s="98">
        <v>324.06429212460608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346.88743367708548</v>
      </c>
      <c r="D177" s="33">
        <v>344.53848807882446</v>
      </c>
      <c r="E177" s="33">
        <v>343.67755823988779</v>
      </c>
      <c r="F177" s="33">
        <v>341.65044634876921</v>
      </c>
      <c r="G177" s="33">
        <v>332.04738619310314</v>
      </c>
      <c r="H177" s="33">
        <v>324.22123051345181</v>
      </c>
      <c r="I177" s="33">
        <v>327.69690280831901</v>
      </c>
      <c r="J177" s="33">
        <v>316.18249091784111</v>
      </c>
      <c r="K177" s="33">
        <v>314.7366907705586</v>
      </c>
      <c r="L177" s="33">
        <v>308.28258474622658</v>
      </c>
      <c r="M177" s="33">
        <v>313.44929764272808</v>
      </c>
      <c r="N177" s="33">
        <v>317.15555968242148</v>
      </c>
      <c r="O177" s="33">
        <v>303.73465742266899</v>
      </c>
      <c r="P177" s="33">
        <v>313.06854308758653</v>
      </c>
      <c r="Q177" s="33">
        <v>318.80411671876766</v>
      </c>
      <c r="R177" s="33">
        <v>320.73362183236083</v>
      </c>
      <c r="S177" s="33">
        <v>320.80409087728992</v>
      </c>
      <c r="T177" s="33">
        <v>323.00423359858041</v>
      </c>
      <c r="U177" s="33">
        <v>321.21420530896597</v>
      </c>
      <c r="V177" s="33">
        <v>338.51313779728054</v>
      </c>
      <c r="W177" s="33">
        <v>340.79146975849284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5656.0325112926967</v>
      </c>
      <c r="D3" s="117">
        <f t="shared" si="0"/>
        <v>5766.7612832577679</v>
      </c>
      <c r="E3" s="117">
        <f t="shared" si="0"/>
        <v>5740.8949383203808</v>
      </c>
      <c r="F3" s="117">
        <f t="shared" si="0"/>
        <v>5781.2845024861363</v>
      </c>
      <c r="G3" s="117">
        <f t="shared" si="0"/>
        <v>6123.0844170214223</v>
      </c>
      <c r="H3" s="117">
        <f t="shared" si="0"/>
        <v>5924.7975626668567</v>
      </c>
      <c r="I3" s="117">
        <f t="shared" si="0"/>
        <v>5775.0046461838137</v>
      </c>
      <c r="J3" s="117">
        <f t="shared" si="0"/>
        <v>6072.4359984213861</v>
      </c>
      <c r="K3" s="117">
        <f t="shared" si="0"/>
        <v>5841.2281158480582</v>
      </c>
      <c r="L3" s="117">
        <f t="shared" si="0"/>
        <v>5474.1064771130341</v>
      </c>
      <c r="M3" s="117">
        <f t="shared" si="0"/>
        <v>4626.1642718371741</v>
      </c>
      <c r="N3" s="117">
        <f t="shared" si="0"/>
        <v>4277.20013485248</v>
      </c>
      <c r="O3" s="117">
        <f t="shared" si="0"/>
        <v>4184.4607491100924</v>
      </c>
      <c r="P3" s="117">
        <f t="shared" si="0"/>
        <v>3379.1962131466435</v>
      </c>
      <c r="Q3" s="117">
        <f t="shared" si="0"/>
        <v>3431.3843838663524</v>
      </c>
      <c r="R3" s="117">
        <f t="shared" ref="R3:V3" si="1">R4+R7+R9+R19</f>
        <v>3475.9426398456467</v>
      </c>
      <c r="S3" s="117">
        <f t="shared" si="1"/>
        <v>0</v>
      </c>
      <c r="T3" s="117">
        <f t="shared" si="1"/>
        <v>2971.4190060652431</v>
      </c>
      <c r="U3" s="117">
        <f t="shared" si="1"/>
        <v>2591.7826980123714</v>
      </c>
      <c r="V3" s="117">
        <f t="shared" si="1"/>
        <v>2618.8348201417048</v>
      </c>
      <c r="W3" s="117">
        <f t="shared" ref="W3" si="2">W4+W7+W9+W19</f>
        <v>2144.9727390794656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5577.6407590508834</v>
      </c>
      <c r="D4" s="122">
        <f t="shared" si="3"/>
        <v>5668.9744152254425</v>
      </c>
      <c r="E4" s="122">
        <f t="shared" si="3"/>
        <v>5652.9586432573269</v>
      </c>
      <c r="F4" s="122">
        <f t="shared" si="3"/>
        <v>5681.725784919111</v>
      </c>
      <c r="G4" s="122">
        <f t="shared" si="3"/>
        <v>5996.5063222897952</v>
      </c>
      <c r="H4" s="122">
        <f t="shared" si="3"/>
        <v>5788.4361741619914</v>
      </c>
      <c r="I4" s="122">
        <f t="shared" si="3"/>
        <v>5361.0622601709592</v>
      </c>
      <c r="J4" s="122">
        <f t="shared" si="3"/>
        <v>5548.8300219747671</v>
      </c>
      <c r="K4" s="122">
        <f t="shared" si="3"/>
        <v>5448.8488210708365</v>
      </c>
      <c r="L4" s="122">
        <f t="shared" si="3"/>
        <v>5020.3237216763946</v>
      </c>
      <c r="M4" s="122">
        <f t="shared" si="3"/>
        <v>4313.4450864355758</v>
      </c>
      <c r="N4" s="122">
        <f t="shared" si="3"/>
        <v>3991.1096106064601</v>
      </c>
      <c r="O4" s="122">
        <f t="shared" si="3"/>
        <v>3898.2674312066806</v>
      </c>
      <c r="P4" s="122">
        <f t="shared" si="3"/>
        <v>3280.6693860311484</v>
      </c>
      <c r="Q4" s="122">
        <f t="shared" si="3"/>
        <v>3306.1867098505268</v>
      </c>
      <c r="R4" s="122">
        <f t="shared" ref="R4:V4" si="4">SUM(R5:R6)</f>
        <v>3262.9915546517364</v>
      </c>
      <c r="S4" s="122">
        <f t="shared" si="4"/>
        <v>0</v>
      </c>
      <c r="T4" s="122">
        <f t="shared" si="4"/>
        <v>2774.0770835744838</v>
      </c>
      <c r="U4" s="122">
        <f t="shared" si="4"/>
        <v>2412.0119311703843</v>
      </c>
      <c r="V4" s="122">
        <f t="shared" si="4"/>
        <v>2399.3438343888415</v>
      </c>
      <c r="W4" s="122">
        <f t="shared" ref="W4" si="5">SUM(W5:W6)</f>
        <v>1916.7910099818762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5577.6407590508834</v>
      </c>
      <c r="D5" s="98">
        <v>5668.9744152254425</v>
      </c>
      <c r="E5" s="98">
        <v>5652.9586432573269</v>
      </c>
      <c r="F5" s="98">
        <v>5681.725784919111</v>
      </c>
      <c r="G5" s="98">
        <v>5996.5063222897952</v>
      </c>
      <c r="H5" s="98">
        <v>5788.4361741619914</v>
      </c>
      <c r="I5" s="98">
        <v>5361.0622601709592</v>
      </c>
      <c r="J5" s="98">
        <v>5548.8300219747671</v>
      </c>
      <c r="K5" s="98">
        <v>5448.8488210708365</v>
      </c>
      <c r="L5" s="98">
        <v>5020.3237216763946</v>
      </c>
      <c r="M5" s="98">
        <v>4313.4450864355758</v>
      </c>
      <c r="N5" s="98">
        <v>3991.1096106064601</v>
      </c>
      <c r="O5" s="98">
        <v>3898.2674312066806</v>
      </c>
      <c r="P5" s="98">
        <v>3280.6693860311484</v>
      </c>
      <c r="Q5" s="98">
        <v>3306.1867098505268</v>
      </c>
      <c r="R5" s="98">
        <v>3262.9915546517364</v>
      </c>
      <c r="S5" s="98">
        <v>0</v>
      </c>
      <c r="T5" s="98">
        <v>2774.0770835744838</v>
      </c>
      <c r="U5" s="98">
        <v>2412.0119311703843</v>
      </c>
      <c r="V5" s="98">
        <v>2399.3438343888415</v>
      </c>
      <c r="W5" s="98">
        <v>1916.7910099818762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76.606979519376523</v>
      </c>
      <c r="D9" s="122">
        <v>95.964156785952525</v>
      </c>
      <c r="E9" s="122">
        <v>86.046987244333479</v>
      </c>
      <c r="F9" s="122">
        <v>97.587254759857046</v>
      </c>
      <c r="G9" s="122">
        <v>124.70898567225571</v>
      </c>
      <c r="H9" s="122">
        <v>134.46842922830632</v>
      </c>
      <c r="I9" s="122">
        <v>412.34026600307908</v>
      </c>
      <c r="J9" s="122">
        <v>522.11665811767648</v>
      </c>
      <c r="K9" s="122">
        <v>390.9734617453729</v>
      </c>
      <c r="L9" s="122">
        <v>451.86427077740996</v>
      </c>
      <c r="M9" s="122">
        <v>310.54565458112086</v>
      </c>
      <c r="N9" s="122">
        <v>284.03985489826835</v>
      </c>
      <c r="O9" s="122">
        <v>284.22034153978069</v>
      </c>
      <c r="P9" s="122">
        <v>96.719661782952087</v>
      </c>
      <c r="Q9" s="122">
        <v>123.25796679666122</v>
      </c>
      <c r="R9" s="122">
        <v>209.83797097914805</v>
      </c>
      <c r="S9" s="122">
        <v>0</v>
      </c>
      <c r="T9" s="122">
        <v>195.17949220639247</v>
      </c>
      <c r="U9" s="122">
        <v>177.80197844229332</v>
      </c>
      <c r="V9" s="122">
        <v>217.56262708786434</v>
      </c>
      <c r="W9" s="122">
        <v>226.34547552983497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994.31266381570958</v>
      </c>
      <c r="D10" s="98">
        <v>1029.4325262813047</v>
      </c>
      <c r="E10" s="98">
        <v>927.99816205171305</v>
      </c>
      <c r="F10" s="98">
        <v>924.29388512248852</v>
      </c>
      <c r="G10" s="98">
        <v>898.48009170975104</v>
      </c>
      <c r="H10" s="98">
        <v>855.09529838538674</v>
      </c>
      <c r="I10" s="98">
        <v>853.45349010215455</v>
      </c>
      <c r="J10" s="98">
        <v>864.13379715410883</v>
      </c>
      <c r="K10" s="98">
        <v>987.48659264918467</v>
      </c>
      <c r="L10" s="98">
        <v>874.20515484465398</v>
      </c>
      <c r="M10" s="98">
        <v>893.4040831969055</v>
      </c>
      <c r="N10" s="98">
        <v>899.24705758056325</v>
      </c>
      <c r="O10" s="98">
        <v>890.99292207935548</v>
      </c>
      <c r="P10" s="98">
        <v>875.65233998529243</v>
      </c>
      <c r="Q10" s="98">
        <v>862.52367572189735</v>
      </c>
      <c r="R10" s="98">
        <v>887.78187877382402</v>
      </c>
      <c r="S10" s="98">
        <v>0</v>
      </c>
      <c r="T10" s="98">
        <v>861.00017767689133</v>
      </c>
      <c r="U10" s="98">
        <v>819.39356142169504</v>
      </c>
      <c r="V10" s="98">
        <v>864.88739965355524</v>
      </c>
      <c r="W10" s="98">
        <v>802.57974193774749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733.39991037209393</v>
      </c>
      <c r="D11" s="98">
        <v>712.17959608345313</v>
      </c>
      <c r="E11" s="98">
        <v>688.39904927479404</v>
      </c>
      <c r="F11" s="98">
        <v>673.41462687174635</v>
      </c>
      <c r="G11" s="98">
        <v>657.8828050179967</v>
      </c>
      <c r="H11" s="98">
        <v>647.25305084939441</v>
      </c>
      <c r="I11" s="98">
        <v>650.49578106628587</v>
      </c>
      <c r="J11" s="98">
        <v>645.92890678888955</v>
      </c>
      <c r="K11" s="98">
        <v>647.60910263973153</v>
      </c>
      <c r="L11" s="98">
        <v>646.48715328825142</v>
      </c>
      <c r="M11" s="98">
        <v>677.50555338174183</v>
      </c>
      <c r="N11" s="98">
        <v>614.85373570263209</v>
      </c>
      <c r="O11" s="98">
        <v>657.06455674250469</v>
      </c>
      <c r="P11" s="98">
        <v>577.69225919223845</v>
      </c>
      <c r="Q11" s="98">
        <v>503.9897700374425</v>
      </c>
      <c r="R11" s="98">
        <v>589.38343357268104</v>
      </c>
      <c r="S11" s="98">
        <v>0</v>
      </c>
      <c r="T11" s="98">
        <v>579.08150099546879</v>
      </c>
      <c r="U11" s="98">
        <v>544.8419141257923</v>
      </c>
      <c r="V11" s="98">
        <v>597.14888361441103</v>
      </c>
      <c r="W11" s="98">
        <v>526.3555906342832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524.64978396158756</v>
      </c>
      <c r="G12" s="98">
        <v>511.34503107980504</v>
      </c>
      <c r="H12" s="98">
        <v>507.14409046694834</v>
      </c>
      <c r="I12" s="98">
        <v>508.34326861899848</v>
      </c>
      <c r="J12" s="98">
        <v>501.07350860804735</v>
      </c>
      <c r="K12" s="98">
        <v>501.85309592748882</v>
      </c>
      <c r="L12" s="98">
        <v>502.18234770296971</v>
      </c>
      <c r="M12" s="98">
        <v>528.40669962516699</v>
      </c>
      <c r="N12" s="98">
        <v>478.0733133320947</v>
      </c>
      <c r="O12" s="98">
        <v>510.4570743349006</v>
      </c>
      <c r="P12" s="98">
        <v>448.30135005260098</v>
      </c>
      <c r="Q12" s="98">
        <v>389.82886674904523</v>
      </c>
      <c r="R12" s="98">
        <v>454.28291542659247</v>
      </c>
      <c r="S12" s="98">
        <v>0</v>
      </c>
      <c r="T12" s="98">
        <v>443.82022158512461</v>
      </c>
      <c r="U12" s="98">
        <v>416.21256375222646</v>
      </c>
      <c r="V12" s="98">
        <v>461.32157350337269</v>
      </c>
      <c r="W12" s="98">
        <v>407.53954413538298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524.64978396158756</v>
      </c>
      <c r="G13" s="101">
        <v>511.34503107980504</v>
      </c>
      <c r="H13" s="101">
        <v>507.14409046694834</v>
      </c>
      <c r="I13" s="101">
        <v>508.34326861899848</v>
      </c>
      <c r="J13" s="101">
        <v>501.07350860804735</v>
      </c>
      <c r="K13" s="101">
        <v>501.85309592748882</v>
      </c>
      <c r="L13" s="101">
        <v>502.18234770296971</v>
      </c>
      <c r="M13" s="101">
        <v>528.40669962516699</v>
      </c>
      <c r="N13" s="101">
        <v>478.0733133320947</v>
      </c>
      <c r="O13" s="101">
        <v>510.4570743349006</v>
      </c>
      <c r="P13" s="101">
        <v>448.30135005260098</v>
      </c>
      <c r="Q13" s="101">
        <v>389.82886674904523</v>
      </c>
      <c r="R13" s="101">
        <v>454.28291542659247</v>
      </c>
      <c r="S13" s="101">
        <v>0</v>
      </c>
      <c r="T13" s="101">
        <v>443.82022158512461</v>
      </c>
      <c r="U13" s="101">
        <v>416.21256375222646</v>
      </c>
      <c r="V13" s="101">
        <v>461.32157350337269</v>
      </c>
      <c r="W13" s="101">
        <v>407.53954413538298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1.7847727224366654</v>
      </c>
      <c r="D19" s="122">
        <v>1.8227112463727011</v>
      </c>
      <c r="E19" s="122">
        <v>1.8893078187205985</v>
      </c>
      <c r="F19" s="122">
        <v>1.9714628071681433</v>
      </c>
      <c r="G19" s="122">
        <v>1.8691090593712898</v>
      </c>
      <c r="H19" s="122">
        <v>1.8929592765593346</v>
      </c>
      <c r="I19" s="122">
        <v>1.6021200097761223</v>
      </c>
      <c r="J19" s="122">
        <v>1.4893183289422824</v>
      </c>
      <c r="K19" s="122">
        <v>1.4058330318486532</v>
      </c>
      <c r="L19" s="122">
        <v>1.9184846592295017</v>
      </c>
      <c r="M19" s="122">
        <v>2.1735308204770649</v>
      </c>
      <c r="N19" s="122">
        <v>2.0506693477516404</v>
      </c>
      <c r="O19" s="122">
        <v>1.9729763636316673</v>
      </c>
      <c r="P19" s="122">
        <v>1.8071653325427097</v>
      </c>
      <c r="Q19" s="122">
        <v>1.9397072191646794</v>
      </c>
      <c r="R19" s="122">
        <v>3.1131142147624096</v>
      </c>
      <c r="S19" s="122">
        <v>0</v>
      </c>
      <c r="T19" s="122">
        <v>2.1624302843671628</v>
      </c>
      <c r="U19" s="122">
        <v>1.9687883996941218</v>
      </c>
      <c r="V19" s="122">
        <v>1.9283586649991442</v>
      </c>
      <c r="W19" s="122">
        <v>1.8362535677542173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133.05055699879046</v>
      </c>
      <c r="D21" s="98">
        <v>131.78398301731227</v>
      </c>
      <c r="E21" s="98">
        <v>131.49582418295367</v>
      </c>
      <c r="F21" s="98">
        <v>127.69936043996087</v>
      </c>
      <c r="G21" s="98">
        <v>128.12272714237835</v>
      </c>
      <c r="H21" s="98">
        <v>123.96325208387211</v>
      </c>
      <c r="I21" s="98">
        <v>124.43132075927883</v>
      </c>
      <c r="J21" s="98">
        <v>121.3891147070359</v>
      </c>
      <c r="K21" s="98">
        <v>116.74708939113293</v>
      </c>
      <c r="L21" s="98">
        <v>118.2453849097279</v>
      </c>
      <c r="M21" s="98">
        <v>118.83735583502651</v>
      </c>
      <c r="N21" s="98">
        <v>118.84248199889541</v>
      </c>
      <c r="O21" s="98">
        <v>120.10396899080146</v>
      </c>
      <c r="P21" s="98">
        <v>114.9144543810982</v>
      </c>
      <c r="Q21" s="98">
        <v>108.13867746843087</v>
      </c>
      <c r="R21" s="98">
        <v>126.59997806700466</v>
      </c>
      <c r="S21" s="98">
        <v>0</v>
      </c>
      <c r="T21" s="98">
        <v>128.97352053189863</v>
      </c>
      <c r="U21" s="98">
        <v>122.42649497689774</v>
      </c>
      <c r="V21" s="98">
        <v>135.20155497152163</v>
      </c>
      <c r="W21" s="98">
        <v>117.72833707394871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4258.6130958943768</v>
      </c>
      <c r="D24" s="117">
        <f t="shared" si="7"/>
        <v>4120.9184327674502</v>
      </c>
      <c r="E24" s="117">
        <f t="shared" si="7"/>
        <v>4092.5471884936396</v>
      </c>
      <c r="F24" s="117">
        <f t="shared" si="7"/>
        <v>4102.7391990256938</v>
      </c>
      <c r="G24" s="117">
        <f t="shared" si="7"/>
        <v>4497.4222863794093</v>
      </c>
      <c r="H24" s="117">
        <f t="shared" si="7"/>
        <v>4293.3068673920516</v>
      </c>
      <c r="I24" s="117">
        <f t="shared" si="7"/>
        <v>4218.560955835168</v>
      </c>
      <c r="J24" s="117">
        <f t="shared" si="7"/>
        <v>3787.4423753383303</v>
      </c>
      <c r="K24" s="117">
        <f t="shared" si="7"/>
        <v>2689.8603900467201</v>
      </c>
      <c r="L24" s="117">
        <f t="shared" si="7"/>
        <v>3558.904414891706</v>
      </c>
      <c r="M24" s="117">
        <f t="shared" si="7"/>
        <v>3014.4631474851185</v>
      </c>
      <c r="N24" s="117">
        <f t="shared" si="7"/>
        <v>2615.293664421697</v>
      </c>
      <c r="O24" s="117">
        <f t="shared" si="7"/>
        <v>2778.6959563476007</v>
      </c>
      <c r="P24" s="117">
        <f t="shared" si="7"/>
        <v>2118.7603930709533</v>
      </c>
      <c r="Q24" s="117">
        <f t="shared" si="7"/>
        <v>1929.1556517724227</v>
      </c>
      <c r="R24" s="117">
        <f t="shared" ref="R24:V24" si="8">R25+R28+R30+R39</f>
        <v>2231.9146823258229</v>
      </c>
      <c r="S24" s="117">
        <f t="shared" si="8"/>
        <v>1930.3705133649987</v>
      </c>
      <c r="T24" s="117">
        <f t="shared" si="8"/>
        <v>1993.8235823258444</v>
      </c>
      <c r="U24" s="117">
        <f t="shared" si="8"/>
        <v>1716.1943421762362</v>
      </c>
      <c r="V24" s="117">
        <f t="shared" si="8"/>
        <v>1780.4831304170966</v>
      </c>
      <c r="W24" s="117">
        <f t="shared" ref="W24" si="9">W25+W28+W30+W39</f>
        <v>1336.0283793154442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4201.1797935910081</v>
      </c>
      <c r="D25" s="122">
        <f t="shared" si="10"/>
        <v>4058.8936914874316</v>
      </c>
      <c r="E25" s="122">
        <f t="shared" si="10"/>
        <v>4035.9107749410587</v>
      </c>
      <c r="F25" s="122">
        <f t="shared" si="10"/>
        <v>4053.8756255997437</v>
      </c>
      <c r="G25" s="122">
        <f t="shared" si="10"/>
        <v>4448.5567027907427</v>
      </c>
      <c r="H25" s="122">
        <f t="shared" si="10"/>
        <v>4249.9812135807815</v>
      </c>
      <c r="I25" s="122">
        <f t="shared" si="10"/>
        <v>4172.7535435112732</v>
      </c>
      <c r="J25" s="122">
        <f t="shared" si="10"/>
        <v>3746.6903913803762</v>
      </c>
      <c r="K25" s="122">
        <f t="shared" si="10"/>
        <v>2649.4219275537594</v>
      </c>
      <c r="L25" s="122">
        <f t="shared" si="10"/>
        <v>3503.3024297721022</v>
      </c>
      <c r="M25" s="122">
        <f t="shared" si="10"/>
        <v>2965.8764669415104</v>
      </c>
      <c r="N25" s="122">
        <f t="shared" si="10"/>
        <v>2575.6014259852036</v>
      </c>
      <c r="O25" s="122">
        <f t="shared" si="10"/>
        <v>2725.9468687898725</v>
      </c>
      <c r="P25" s="122">
        <f t="shared" si="10"/>
        <v>2068.1823018830523</v>
      </c>
      <c r="Q25" s="122">
        <f t="shared" si="10"/>
        <v>1871.1183079546815</v>
      </c>
      <c r="R25" s="122">
        <f t="shared" ref="R25:V25" si="11">SUM(R26:R27)</f>
        <v>2141.7162151386688</v>
      </c>
      <c r="S25" s="122">
        <f t="shared" si="11"/>
        <v>1858.7227700346909</v>
      </c>
      <c r="T25" s="122">
        <f t="shared" si="11"/>
        <v>1928.8988659941476</v>
      </c>
      <c r="U25" s="122">
        <f t="shared" si="11"/>
        <v>1672.831624335661</v>
      </c>
      <c r="V25" s="122">
        <f t="shared" si="11"/>
        <v>1731.2274429224176</v>
      </c>
      <c r="W25" s="122">
        <f t="shared" ref="W25" si="12">SUM(W26:W27)</f>
        <v>1296.6482347221627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4201.1797935910081</v>
      </c>
      <c r="D26" s="98">
        <v>4058.8936914874316</v>
      </c>
      <c r="E26" s="98">
        <v>4035.9107749410587</v>
      </c>
      <c r="F26" s="98">
        <v>4053.8756255997437</v>
      </c>
      <c r="G26" s="98">
        <v>4448.5567027907427</v>
      </c>
      <c r="H26" s="98">
        <v>4249.9812135807815</v>
      </c>
      <c r="I26" s="98">
        <v>4172.7535435112732</v>
      </c>
      <c r="J26" s="98">
        <v>3746.6903913803762</v>
      </c>
      <c r="K26" s="98">
        <v>2649.4219275537594</v>
      </c>
      <c r="L26" s="98">
        <v>3503.3024297721022</v>
      </c>
      <c r="M26" s="98">
        <v>2965.8764669415104</v>
      </c>
      <c r="N26" s="98">
        <v>2575.6014259852036</v>
      </c>
      <c r="O26" s="98">
        <v>2725.9468687898725</v>
      </c>
      <c r="P26" s="98">
        <v>2068.1823018830523</v>
      </c>
      <c r="Q26" s="98">
        <v>1871.1183079546815</v>
      </c>
      <c r="R26" s="98">
        <v>2141.7162151386688</v>
      </c>
      <c r="S26" s="98">
        <v>1858.7227700346909</v>
      </c>
      <c r="T26" s="98">
        <v>1928.8988659941476</v>
      </c>
      <c r="U26" s="98">
        <v>1672.831624335661</v>
      </c>
      <c r="V26" s="98">
        <v>1731.2274429224176</v>
      </c>
      <c r="W26" s="98">
        <v>1296.6482347221627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55.666027352720619</v>
      </c>
      <c r="D30" s="122">
        <v>60.427359667686943</v>
      </c>
      <c r="E30" s="122">
        <v>54.888960739518467</v>
      </c>
      <c r="F30" s="122">
        <v>46.814920584666872</v>
      </c>
      <c r="G30" s="122">
        <v>47.033623236317908</v>
      </c>
      <c r="H30" s="122">
        <v>41.478213392733181</v>
      </c>
      <c r="I30" s="122">
        <v>44.240267226170573</v>
      </c>
      <c r="J30" s="122">
        <v>39.330565752953454</v>
      </c>
      <c r="K30" s="122">
        <v>39.025059473697745</v>
      </c>
      <c r="L30" s="122">
        <v>53.696508907987557</v>
      </c>
      <c r="M30" s="122">
        <v>46.383588886906388</v>
      </c>
      <c r="N30" s="122">
        <v>37.669731935491413</v>
      </c>
      <c r="O30" s="122">
        <v>50.778878092656143</v>
      </c>
      <c r="P30" s="122">
        <v>48.775204113709371</v>
      </c>
      <c r="Q30" s="122">
        <v>56.08507570017931</v>
      </c>
      <c r="R30" s="122">
        <v>87.090448085673088</v>
      </c>
      <c r="S30" s="122">
        <v>69.048554276115311</v>
      </c>
      <c r="T30" s="122">
        <v>62.770670059765322</v>
      </c>
      <c r="U30" s="122">
        <v>41.275902585287298</v>
      </c>
      <c r="V30" s="122">
        <v>47.363286258685797</v>
      </c>
      <c r="W30" s="122">
        <v>37.475155320240226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733.39991037209415</v>
      </c>
      <c r="D31" s="98">
        <v>712.17959608345325</v>
      </c>
      <c r="E31" s="98">
        <v>688.39904927479404</v>
      </c>
      <c r="F31" s="98">
        <v>673.41462687174658</v>
      </c>
      <c r="G31" s="98">
        <v>657.8828050179967</v>
      </c>
      <c r="H31" s="98">
        <v>647.25305084939453</v>
      </c>
      <c r="I31" s="98">
        <v>650.49578106628587</v>
      </c>
      <c r="J31" s="98">
        <v>645.92890678888944</v>
      </c>
      <c r="K31" s="98">
        <v>647.60910263973153</v>
      </c>
      <c r="L31" s="98">
        <v>646.48715328825142</v>
      </c>
      <c r="M31" s="98">
        <v>677.50555338174183</v>
      </c>
      <c r="N31" s="98">
        <v>614.85373570263209</v>
      </c>
      <c r="O31" s="98">
        <v>657.06455674250469</v>
      </c>
      <c r="P31" s="98">
        <v>577.69225919223857</v>
      </c>
      <c r="Q31" s="98">
        <v>503.9897700374425</v>
      </c>
      <c r="R31" s="98">
        <v>589.38343357268104</v>
      </c>
      <c r="S31" s="98">
        <v>576.5150779344799</v>
      </c>
      <c r="T31" s="98">
        <v>579.08150099546867</v>
      </c>
      <c r="U31" s="98">
        <v>544.8419141257923</v>
      </c>
      <c r="V31" s="98">
        <v>597.14888361441115</v>
      </c>
      <c r="W31" s="98">
        <v>526.35559063428309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501.85309592748882</v>
      </c>
      <c r="L32" s="98">
        <v>502.18234770296948</v>
      </c>
      <c r="M32" s="98">
        <v>528.40669962516688</v>
      </c>
      <c r="N32" s="98">
        <v>0</v>
      </c>
      <c r="O32" s="98">
        <v>510.4570743349006</v>
      </c>
      <c r="P32" s="98">
        <v>448.30135005260104</v>
      </c>
      <c r="Q32" s="98">
        <v>389.82886674904523</v>
      </c>
      <c r="R32" s="98">
        <v>454.28291542659235</v>
      </c>
      <c r="S32" s="98">
        <v>443.71518223000186</v>
      </c>
      <c r="T32" s="98">
        <v>443.82022158512461</v>
      </c>
      <c r="U32" s="98">
        <v>0</v>
      </c>
      <c r="V32" s="98">
        <v>0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501.85309592748882</v>
      </c>
      <c r="L33" s="101">
        <v>502.18234770296948</v>
      </c>
      <c r="M33" s="101">
        <v>528.40669962516688</v>
      </c>
      <c r="N33" s="101">
        <v>0</v>
      </c>
      <c r="O33" s="101">
        <v>510.4570743349006</v>
      </c>
      <c r="P33" s="101">
        <v>448.30135005260104</v>
      </c>
      <c r="Q33" s="101">
        <v>389.82886674904523</v>
      </c>
      <c r="R33" s="101">
        <v>454.28291542659235</v>
      </c>
      <c r="S33" s="101">
        <v>443.71518223000186</v>
      </c>
      <c r="T33" s="101">
        <v>443.82022158512461</v>
      </c>
      <c r="U33" s="101">
        <v>0</v>
      </c>
      <c r="V33" s="101">
        <v>0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1.7672749506480709</v>
      </c>
      <c r="D39" s="122">
        <v>1.5973816123310578</v>
      </c>
      <c r="E39" s="122">
        <v>1.7474528130625075</v>
      </c>
      <c r="F39" s="122">
        <v>2.0486528412827947</v>
      </c>
      <c r="G39" s="122">
        <v>1.8319603523485735</v>
      </c>
      <c r="H39" s="122">
        <v>1.8474404185375877</v>
      </c>
      <c r="I39" s="122">
        <v>1.5671450977239147</v>
      </c>
      <c r="J39" s="122">
        <v>1.4214182050004205</v>
      </c>
      <c r="K39" s="122">
        <v>1.4134030192631106</v>
      </c>
      <c r="L39" s="122">
        <v>1.9054762116160269</v>
      </c>
      <c r="M39" s="122">
        <v>2.2030916567016918</v>
      </c>
      <c r="N39" s="122">
        <v>2.0225065010023044</v>
      </c>
      <c r="O39" s="122">
        <v>1.9702094650722024</v>
      </c>
      <c r="P39" s="122">
        <v>1.8028870741918543</v>
      </c>
      <c r="Q39" s="122">
        <v>1.9522681175619385</v>
      </c>
      <c r="R39" s="122">
        <v>3.1080191014812928</v>
      </c>
      <c r="S39" s="122">
        <v>2.5991890541924003</v>
      </c>
      <c r="T39" s="122">
        <v>2.154046271931501</v>
      </c>
      <c r="U39" s="122">
        <v>2.0868152552880295</v>
      </c>
      <c r="V39" s="122">
        <v>1.8924012359933045</v>
      </c>
      <c r="W39" s="122">
        <v>1.9049892730412417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133.05055699879048</v>
      </c>
      <c r="D40" s="98">
        <v>131.78398301731227</v>
      </c>
      <c r="E40" s="98">
        <v>131.4958241829537</v>
      </c>
      <c r="F40" s="98">
        <v>127.69936043996086</v>
      </c>
      <c r="G40" s="98">
        <v>128.12272714237835</v>
      </c>
      <c r="H40" s="98">
        <v>123.96325208387213</v>
      </c>
      <c r="I40" s="98">
        <v>124.43132075927883</v>
      </c>
      <c r="J40" s="98">
        <v>121.3891147070359</v>
      </c>
      <c r="K40" s="98">
        <v>116.74708939113293</v>
      </c>
      <c r="L40" s="98">
        <v>118.24538490972789</v>
      </c>
      <c r="M40" s="98">
        <v>118.83735583502654</v>
      </c>
      <c r="N40" s="98">
        <v>118.84248199889539</v>
      </c>
      <c r="O40" s="98">
        <v>120.10396899080146</v>
      </c>
      <c r="P40" s="98">
        <v>114.9144543810982</v>
      </c>
      <c r="Q40" s="98">
        <v>108.13867746843086</v>
      </c>
      <c r="R40" s="98">
        <v>126.59997806700467</v>
      </c>
      <c r="S40" s="98">
        <v>123.58724728643864</v>
      </c>
      <c r="T40" s="98">
        <v>128.97352053189863</v>
      </c>
      <c r="U40" s="98">
        <v>122.42649497689773</v>
      </c>
      <c r="V40" s="98">
        <v>135.20155497152166</v>
      </c>
      <c r="W40" s="98">
        <v>117.72833707394872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6019.5355055259097</v>
      </c>
      <c r="D43" s="117">
        <f t="shared" si="14"/>
        <v>5777.1022676085049</v>
      </c>
      <c r="E43" s="117">
        <f t="shared" si="14"/>
        <v>5876.9567778470482</v>
      </c>
      <c r="F43" s="117">
        <f t="shared" si="14"/>
        <v>5766.685880113354</v>
      </c>
      <c r="G43" s="117">
        <f t="shared" si="14"/>
        <v>6000.6633023145905</v>
      </c>
      <c r="H43" s="117">
        <f t="shared" si="14"/>
        <v>5596.1716439595648</v>
      </c>
      <c r="I43" s="117">
        <f t="shared" si="14"/>
        <v>5414.7983517842586</v>
      </c>
      <c r="J43" s="117">
        <f t="shared" si="14"/>
        <v>5672.5127221684806</v>
      </c>
      <c r="K43" s="117">
        <f t="shared" si="14"/>
        <v>5168.9847331863193</v>
      </c>
      <c r="L43" s="117">
        <f t="shared" si="14"/>
        <v>5285.0557036012133</v>
      </c>
      <c r="M43" s="117">
        <f t="shared" si="14"/>
        <v>4709.909050760918</v>
      </c>
      <c r="N43" s="117">
        <f t="shared" si="14"/>
        <v>4120.5921486449924</v>
      </c>
      <c r="O43" s="117">
        <f t="shared" si="14"/>
        <v>3725.7422836289657</v>
      </c>
      <c r="P43" s="117">
        <f t="shared" si="14"/>
        <v>3065.2881029184059</v>
      </c>
      <c r="Q43" s="117">
        <f t="shared" si="14"/>
        <v>3108.1293994686712</v>
      </c>
      <c r="R43" s="117">
        <f t="shared" ref="R43:V43" si="15">R44+R47+R49+R58</f>
        <v>3092.0818159741311</v>
      </c>
      <c r="S43" s="117">
        <f t="shared" si="15"/>
        <v>2871.7099669788736</v>
      </c>
      <c r="T43" s="117">
        <f t="shared" si="15"/>
        <v>2892.8024403930799</v>
      </c>
      <c r="U43" s="117">
        <f t="shared" si="15"/>
        <v>2695.9645263349707</v>
      </c>
      <c r="V43" s="117">
        <f t="shared" si="15"/>
        <v>2837.186237427637</v>
      </c>
      <c r="W43" s="117">
        <f t="shared" ref="W43" si="16">W44+W47+W49+W58</f>
        <v>2290.084158113455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5230.7834632802906</v>
      </c>
      <c r="D44" s="122">
        <f t="shared" si="17"/>
        <v>5010.3557911466951</v>
      </c>
      <c r="E44" s="122">
        <f t="shared" si="17"/>
        <v>5164.8466246899025</v>
      </c>
      <c r="F44" s="122">
        <f t="shared" si="17"/>
        <v>5120.8519791747658</v>
      </c>
      <c r="G44" s="122">
        <f t="shared" si="17"/>
        <v>5324.4567958445341</v>
      </c>
      <c r="H44" s="122">
        <f t="shared" si="17"/>
        <v>5048.0556718156658</v>
      </c>
      <c r="I44" s="122">
        <f t="shared" si="17"/>
        <v>4737.8913544607685</v>
      </c>
      <c r="J44" s="122">
        <f t="shared" si="17"/>
        <v>4957.4124972467334</v>
      </c>
      <c r="K44" s="122">
        <f t="shared" si="17"/>
        <v>4462.2790521606339</v>
      </c>
      <c r="L44" s="122">
        <f t="shared" si="17"/>
        <v>4545.4693186733448</v>
      </c>
      <c r="M44" s="122">
        <f t="shared" si="17"/>
        <v>3848.9466190543317</v>
      </c>
      <c r="N44" s="122">
        <f t="shared" si="17"/>
        <v>3270.5975443284397</v>
      </c>
      <c r="O44" s="122">
        <f t="shared" si="17"/>
        <v>2951.7200406991092</v>
      </c>
      <c r="P44" s="122">
        <f t="shared" si="17"/>
        <v>2364.7507648373926</v>
      </c>
      <c r="Q44" s="122">
        <f t="shared" si="17"/>
        <v>2446.6467340584118</v>
      </c>
      <c r="R44" s="122">
        <f t="shared" ref="R44:V44" si="18">SUM(R45:R46)</f>
        <v>2442.7875973594232</v>
      </c>
      <c r="S44" s="122">
        <f t="shared" si="18"/>
        <v>2210.7343027288703</v>
      </c>
      <c r="T44" s="122">
        <f t="shared" si="18"/>
        <v>2218.5929588907175</v>
      </c>
      <c r="U44" s="122">
        <f t="shared" si="18"/>
        <v>2024.2942468183851</v>
      </c>
      <c r="V44" s="122">
        <f t="shared" si="18"/>
        <v>2110.0771364850389</v>
      </c>
      <c r="W44" s="122">
        <f t="shared" ref="W44" si="19">SUM(W45:W46)</f>
        <v>1640.0735034799284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5230.7834632802906</v>
      </c>
      <c r="D45" s="98">
        <v>5010.3557911466951</v>
      </c>
      <c r="E45" s="98">
        <v>5164.8466246899025</v>
      </c>
      <c r="F45" s="98">
        <v>5120.8519791747658</v>
      </c>
      <c r="G45" s="98">
        <v>5324.4567958445341</v>
      </c>
      <c r="H45" s="98">
        <v>5048.0556718156658</v>
      </c>
      <c r="I45" s="98">
        <v>4737.8913544607685</v>
      </c>
      <c r="J45" s="98">
        <v>4957.4124972467334</v>
      </c>
      <c r="K45" s="98">
        <v>4462.2790521606339</v>
      </c>
      <c r="L45" s="98">
        <v>4545.4693186733448</v>
      </c>
      <c r="M45" s="98">
        <v>3848.9466190543317</v>
      </c>
      <c r="N45" s="98">
        <v>3270.5975443284397</v>
      </c>
      <c r="O45" s="98">
        <v>2951.7200406991092</v>
      </c>
      <c r="P45" s="98">
        <v>2364.7507648373926</v>
      </c>
      <c r="Q45" s="98">
        <v>2446.6467340584118</v>
      </c>
      <c r="R45" s="98">
        <v>2442.7875973594232</v>
      </c>
      <c r="S45" s="98">
        <v>2210.7343027288703</v>
      </c>
      <c r="T45" s="98">
        <v>2218.5929588907175</v>
      </c>
      <c r="U45" s="98">
        <v>2024.2942468183851</v>
      </c>
      <c r="V45" s="98">
        <v>2110.0771364850389</v>
      </c>
      <c r="W45" s="98">
        <v>1640.0735034799284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786.9709985971474</v>
      </c>
      <c r="D49" s="122">
        <v>764.92890055900136</v>
      </c>
      <c r="E49" s="122">
        <v>710.21839971087388</v>
      </c>
      <c r="F49" s="122">
        <v>643.86134966388408</v>
      </c>
      <c r="G49" s="122">
        <v>674.33630171080688</v>
      </c>
      <c r="H49" s="122">
        <v>546.22418401145762</v>
      </c>
      <c r="I49" s="122">
        <v>675.30675362264139</v>
      </c>
      <c r="J49" s="122">
        <v>713.61000429223304</v>
      </c>
      <c r="K49" s="122">
        <v>705.29644204821614</v>
      </c>
      <c r="L49" s="122">
        <v>737.66861742991796</v>
      </c>
      <c r="M49" s="122">
        <v>858.79887416252018</v>
      </c>
      <c r="N49" s="122">
        <v>847.94619124443159</v>
      </c>
      <c r="O49" s="122">
        <v>772.04729256651081</v>
      </c>
      <c r="P49" s="122">
        <v>698.72558883393242</v>
      </c>
      <c r="Q49" s="122">
        <v>659.53643691268417</v>
      </c>
      <c r="R49" s="122">
        <v>646.16536956914956</v>
      </c>
      <c r="S49" s="122">
        <v>658.33941750754525</v>
      </c>
      <c r="T49" s="122">
        <v>672.0957701178753</v>
      </c>
      <c r="U49" s="122">
        <v>669.69004768526509</v>
      </c>
      <c r="V49" s="122">
        <v>725.18268288950514</v>
      </c>
      <c r="W49" s="122">
        <v>648.17845865919685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965.20072620261863</v>
      </c>
      <c r="D50" s="98">
        <v>950.82201317290981</v>
      </c>
      <c r="E50" s="98">
        <v>894.0713283698102</v>
      </c>
      <c r="F50" s="98">
        <v>887.13685100476857</v>
      </c>
      <c r="G50" s="98">
        <v>854.44079529605744</v>
      </c>
      <c r="H50" s="98">
        <v>806.25462346889469</v>
      </c>
      <c r="I50" s="98">
        <v>819.96207759444053</v>
      </c>
      <c r="J50" s="98">
        <v>842.53819157563817</v>
      </c>
      <c r="K50" s="98">
        <v>852.50328677589778</v>
      </c>
      <c r="L50" s="98">
        <v>827.24510893842285</v>
      </c>
      <c r="M50" s="98">
        <v>861.31807560420589</v>
      </c>
      <c r="N50" s="98">
        <v>848.94869354434547</v>
      </c>
      <c r="O50" s="98">
        <v>772.64498834986159</v>
      </c>
      <c r="P50" s="98">
        <v>699.7271975175222</v>
      </c>
      <c r="Q50" s="98">
        <v>694.43574555968416</v>
      </c>
      <c r="R50" s="98">
        <v>707.3326589636664</v>
      </c>
      <c r="S50" s="98">
        <v>708.61668959380415</v>
      </c>
      <c r="T50" s="98">
        <v>690.01640784743813</v>
      </c>
      <c r="U50" s="98">
        <v>675.4618809656339</v>
      </c>
      <c r="V50" s="98">
        <v>727.93917367353197</v>
      </c>
      <c r="W50" s="98">
        <v>659.89099640561506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754.0899677952242</v>
      </c>
      <c r="D51" s="98">
        <v>739.16570995818563</v>
      </c>
      <c r="E51" s="98">
        <v>695.43040890260374</v>
      </c>
      <c r="F51" s="98">
        <v>690.88254968751983</v>
      </c>
      <c r="G51" s="98">
        <v>664.19057412284576</v>
      </c>
      <c r="H51" s="98">
        <v>631.6795490841439</v>
      </c>
      <c r="I51" s="98">
        <v>640.9486516358711</v>
      </c>
      <c r="J51" s="98">
        <v>653.94278534683315</v>
      </c>
      <c r="K51" s="98">
        <v>661.04265741287463</v>
      </c>
      <c r="L51" s="98">
        <v>643.03729856563893</v>
      </c>
      <c r="M51" s="98">
        <v>672.21002071499913</v>
      </c>
      <c r="N51" s="98">
        <v>660.71521624961122</v>
      </c>
      <c r="O51" s="98">
        <v>600.52618203258874</v>
      </c>
      <c r="P51" s="98">
        <v>543.24429139289077</v>
      </c>
      <c r="Q51" s="98">
        <v>537.68585278033902</v>
      </c>
      <c r="R51" s="98">
        <v>545.26843589486214</v>
      </c>
      <c r="S51" s="98">
        <v>545.33395405104113</v>
      </c>
      <c r="T51" s="98">
        <v>528.57062455313087</v>
      </c>
      <c r="U51" s="98">
        <v>515.8083699904181</v>
      </c>
      <c r="V51" s="98">
        <v>562.24881063044029</v>
      </c>
      <c r="W51" s="98">
        <v>510.77555214869625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754.0899677952242</v>
      </c>
      <c r="D52" s="101">
        <v>739.16570995818563</v>
      </c>
      <c r="E52" s="101">
        <v>695.43040890260374</v>
      </c>
      <c r="F52" s="101">
        <v>690.88254968751983</v>
      </c>
      <c r="G52" s="101">
        <v>664.19057412284576</v>
      </c>
      <c r="H52" s="101">
        <v>631.6795490841439</v>
      </c>
      <c r="I52" s="101">
        <v>640.9486516358711</v>
      </c>
      <c r="J52" s="101">
        <v>653.94278534683315</v>
      </c>
      <c r="K52" s="101">
        <v>661.04265741287463</v>
      </c>
      <c r="L52" s="101">
        <v>643.03729856563893</v>
      </c>
      <c r="M52" s="101">
        <v>672.21002071499913</v>
      </c>
      <c r="N52" s="101">
        <v>660.71521624961122</v>
      </c>
      <c r="O52" s="101">
        <v>600.52618203258874</v>
      </c>
      <c r="P52" s="101">
        <v>543.24429139289077</v>
      </c>
      <c r="Q52" s="101">
        <v>537.68585278033902</v>
      </c>
      <c r="R52" s="101">
        <v>545.26843589486214</v>
      </c>
      <c r="S52" s="101">
        <v>545.33395405104113</v>
      </c>
      <c r="T52" s="101">
        <v>528.57062455313087</v>
      </c>
      <c r="U52" s="101">
        <v>515.8083699904181</v>
      </c>
      <c r="V52" s="101">
        <v>562.24881063044029</v>
      </c>
      <c r="W52" s="101">
        <v>510.77555214869625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1.7810436484716623</v>
      </c>
      <c r="D58" s="122">
        <v>1.8175759028081757</v>
      </c>
      <c r="E58" s="122">
        <v>1.8917534462719063</v>
      </c>
      <c r="F58" s="122">
        <v>1.9725512747036156</v>
      </c>
      <c r="G58" s="122">
        <v>1.8702047592497955</v>
      </c>
      <c r="H58" s="122">
        <v>1.8917881324410262</v>
      </c>
      <c r="I58" s="122">
        <v>1.6002437008485313</v>
      </c>
      <c r="J58" s="122">
        <v>1.4902206295146463</v>
      </c>
      <c r="K58" s="122">
        <v>1.4092389774697909</v>
      </c>
      <c r="L58" s="122">
        <v>1.9177674979497059</v>
      </c>
      <c r="M58" s="122">
        <v>2.1635575440657582</v>
      </c>
      <c r="N58" s="122">
        <v>2.0484130721219507</v>
      </c>
      <c r="O58" s="122">
        <v>1.9749503633458316</v>
      </c>
      <c r="P58" s="122">
        <v>1.8117492470810523</v>
      </c>
      <c r="Q58" s="122">
        <v>1.9462284975752118</v>
      </c>
      <c r="R58" s="122">
        <v>3.1288490455581459</v>
      </c>
      <c r="S58" s="122">
        <v>2.6362467424581628</v>
      </c>
      <c r="T58" s="122">
        <v>2.1137113844871598</v>
      </c>
      <c r="U58" s="122">
        <v>1.9802318313203129</v>
      </c>
      <c r="V58" s="122">
        <v>1.9264180530932753</v>
      </c>
      <c r="W58" s="122">
        <v>1.8321959743296659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133.05055699879048</v>
      </c>
      <c r="D59" s="98">
        <v>131.78398301731227</v>
      </c>
      <c r="E59" s="98">
        <v>131.49582418295367</v>
      </c>
      <c r="F59" s="98">
        <v>127.69936043996087</v>
      </c>
      <c r="G59" s="98">
        <v>128.12272714237838</v>
      </c>
      <c r="H59" s="98">
        <v>123.96325208387211</v>
      </c>
      <c r="I59" s="98">
        <v>124.43132075927883</v>
      </c>
      <c r="J59" s="98">
        <v>121.3891147070359</v>
      </c>
      <c r="K59" s="98">
        <v>116.74708939113295</v>
      </c>
      <c r="L59" s="98">
        <v>118.24538490972789</v>
      </c>
      <c r="M59" s="98">
        <v>118.83735583502651</v>
      </c>
      <c r="N59" s="98">
        <v>118.84248199889542</v>
      </c>
      <c r="O59" s="98">
        <v>120.10396899080148</v>
      </c>
      <c r="P59" s="98">
        <v>114.9144543810982</v>
      </c>
      <c r="Q59" s="98">
        <v>108.13867746843087</v>
      </c>
      <c r="R59" s="98">
        <v>126.59997806700466</v>
      </c>
      <c r="S59" s="98">
        <v>123.58724728643867</v>
      </c>
      <c r="T59" s="98">
        <v>128.9735205318986</v>
      </c>
      <c r="U59" s="98">
        <v>122.42649497689773</v>
      </c>
      <c r="V59" s="98">
        <v>135.20155497152166</v>
      </c>
      <c r="W59" s="98">
        <v>117.72833707394874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4070.5618776714837</v>
      </c>
      <c r="D62" s="117">
        <f t="shared" si="21"/>
        <v>3766.5178535785744</v>
      </c>
      <c r="E62" s="117">
        <f t="shared" si="21"/>
        <v>3954.8919510558235</v>
      </c>
      <c r="F62" s="117">
        <f t="shared" si="21"/>
        <v>4098.7931564577366</v>
      </c>
      <c r="G62" s="117">
        <f t="shared" si="21"/>
        <v>3938.6926916640928</v>
      </c>
      <c r="H62" s="117">
        <f t="shared" si="21"/>
        <v>3906.6088281486127</v>
      </c>
      <c r="I62" s="117">
        <f t="shared" si="21"/>
        <v>3542.2502818611338</v>
      </c>
      <c r="J62" s="117">
        <f t="shared" si="21"/>
        <v>3831.3381830362673</v>
      </c>
      <c r="K62" s="117">
        <f t="shared" si="21"/>
        <v>3491.8231556252149</v>
      </c>
      <c r="L62" s="117">
        <f t="shared" si="21"/>
        <v>3610.7542932280999</v>
      </c>
      <c r="M62" s="117">
        <f t="shared" si="21"/>
        <v>2844.6508862834444</v>
      </c>
      <c r="N62" s="117">
        <f t="shared" si="21"/>
        <v>2784.9343958742065</v>
      </c>
      <c r="O62" s="117">
        <f t="shared" si="21"/>
        <v>2652.4340381268744</v>
      </c>
      <c r="P62" s="117">
        <f t="shared" si="21"/>
        <v>2189.3817370231163</v>
      </c>
      <c r="Q62" s="117">
        <f t="shared" si="21"/>
        <v>2175.8760607378608</v>
      </c>
      <c r="R62" s="117">
        <f t="shared" ref="R62:V62" si="22">R63+R66+R68+R77</f>
        <v>2137.9358929021137</v>
      </c>
      <c r="S62" s="117">
        <f t="shared" si="22"/>
        <v>2013.5383210526193</v>
      </c>
      <c r="T62" s="117">
        <f t="shared" si="22"/>
        <v>2073.5339878878312</v>
      </c>
      <c r="U62" s="117">
        <f t="shared" si="22"/>
        <v>1955.9228957679884</v>
      </c>
      <c r="V62" s="117">
        <f t="shared" si="22"/>
        <v>1890.4222200645506</v>
      </c>
      <c r="W62" s="117">
        <f t="shared" ref="W62" si="23">W63+W66+W68+W77</f>
        <v>1675.9954173754024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3377.3425737747029</v>
      </c>
      <c r="D63" s="122">
        <f t="shared" si="24"/>
        <v>3101.7458395730332</v>
      </c>
      <c r="E63" s="122">
        <f t="shared" si="24"/>
        <v>3304.9872015185624</v>
      </c>
      <c r="F63" s="122">
        <f t="shared" si="24"/>
        <v>3430.5648874598296</v>
      </c>
      <c r="G63" s="122">
        <f t="shared" si="24"/>
        <v>3341.3535873769115</v>
      </c>
      <c r="H63" s="122">
        <f t="shared" si="24"/>
        <v>3320.9818173783156</v>
      </c>
      <c r="I63" s="122">
        <f t="shared" si="24"/>
        <v>2965.8510939776093</v>
      </c>
      <c r="J63" s="122">
        <f t="shared" si="24"/>
        <v>3201.7462166123278</v>
      </c>
      <c r="K63" s="122">
        <f t="shared" si="24"/>
        <v>2861.1384148449511</v>
      </c>
      <c r="L63" s="122">
        <f t="shared" si="24"/>
        <v>3050.9740787553524</v>
      </c>
      <c r="M63" s="122">
        <f t="shared" si="24"/>
        <v>2279.7788046074397</v>
      </c>
      <c r="N63" s="122">
        <f t="shared" si="24"/>
        <v>2189.0467458613766</v>
      </c>
      <c r="O63" s="122">
        <f t="shared" si="24"/>
        <v>2070.0127398786653</v>
      </c>
      <c r="P63" s="122">
        <f t="shared" si="24"/>
        <v>1667.757397562709</v>
      </c>
      <c r="Q63" s="122">
        <f t="shared" si="24"/>
        <v>1664.8931951920054</v>
      </c>
      <c r="R63" s="122">
        <f t="shared" ref="R63:V63" si="25">SUM(R64:R65)</f>
        <v>1621.2141727836245</v>
      </c>
      <c r="S63" s="122">
        <f t="shared" si="25"/>
        <v>1487.3401478999003</v>
      </c>
      <c r="T63" s="122">
        <f t="shared" si="25"/>
        <v>1549.7110362775545</v>
      </c>
      <c r="U63" s="122">
        <f t="shared" si="25"/>
        <v>1417.8471647610174</v>
      </c>
      <c r="V63" s="122">
        <f t="shared" si="25"/>
        <v>1345.5110148462793</v>
      </c>
      <c r="W63" s="122">
        <f t="shared" ref="W63" si="26">SUM(W64:W65)</f>
        <v>1145.6657623357798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3377.3425737747029</v>
      </c>
      <c r="D64" s="98">
        <v>3101.7458395730332</v>
      </c>
      <c r="E64" s="98">
        <v>3304.9872015185624</v>
      </c>
      <c r="F64" s="98">
        <v>3430.5648874598296</v>
      </c>
      <c r="G64" s="98">
        <v>3341.3535873769115</v>
      </c>
      <c r="H64" s="98">
        <v>3320.9818173783156</v>
      </c>
      <c r="I64" s="98">
        <v>2965.8510939776093</v>
      </c>
      <c r="J64" s="98">
        <v>3201.7462166123278</v>
      </c>
      <c r="K64" s="98">
        <v>2861.1384148449511</v>
      </c>
      <c r="L64" s="98">
        <v>3050.9740787553524</v>
      </c>
      <c r="M64" s="98">
        <v>2279.7788046074397</v>
      </c>
      <c r="N64" s="98">
        <v>2189.0467458613766</v>
      </c>
      <c r="O64" s="98">
        <v>2070.0127398786653</v>
      </c>
      <c r="P64" s="98">
        <v>1667.757397562709</v>
      </c>
      <c r="Q64" s="98">
        <v>1664.8931951920054</v>
      </c>
      <c r="R64" s="98">
        <v>1621.2141727836245</v>
      </c>
      <c r="S64" s="98">
        <v>1487.3401478999003</v>
      </c>
      <c r="T64" s="98">
        <v>1549.7110362775545</v>
      </c>
      <c r="U64" s="98">
        <v>1417.8471647610174</v>
      </c>
      <c r="V64" s="98">
        <v>1345.5110148462793</v>
      </c>
      <c r="W64" s="98">
        <v>1145.6657623357798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631.74869714833255</v>
      </c>
      <c r="D68" s="122">
        <v>600.6429224290348</v>
      </c>
      <c r="E68" s="122">
        <v>582.76691090499014</v>
      </c>
      <c r="F68" s="122">
        <v>601.23432620688902</v>
      </c>
      <c r="G68" s="122">
        <v>537.78744642848494</v>
      </c>
      <c r="H68" s="122">
        <v>525.13376956306763</v>
      </c>
      <c r="I68" s="122">
        <v>512.8724018290601</v>
      </c>
      <c r="J68" s="122">
        <v>557.82809158192345</v>
      </c>
      <c r="K68" s="122">
        <v>554.61242057412085</v>
      </c>
      <c r="L68" s="122">
        <v>499.09482879729853</v>
      </c>
      <c r="M68" s="122">
        <v>498.41342770023977</v>
      </c>
      <c r="N68" s="122">
        <v>545.57532099872446</v>
      </c>
      <c r="O68" s="122">
        <v>525.25833173151057</v>
      </c>
      <c r="P68" s="122">
        <v>468.9064041053179</v>
      </c>
      <c r="Q68" s="122">
        <v>441.42621467854889</v>
      </c>
      <c r="R68" s="122">
        <v>446.2266715380714</v>
      </c>
      <c r="S68" s="122">
        <v>458.00156782335199</v>
      </c>
      <c r="T68" s="122">
        <v>462.1709658060073</v>
      </c>
      <c r="U68" s="122">
        <v>478.15526198197688</v>
      </c>
      <c r="V68" s="122">
        <v>485.3023246702333</v>
      </c>
      <c r="W68" s="122">
        <v>474.34817570865795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658.47340722230592</v>
      </c>
      <c r="D69" s="98">
        <v>620.64512193508403</v>
      </c>
      <c r="E69" s="98">
        <v>601.76077594831293</v>
      </c>
      <c r="F69" s="98">
        <v>622.13274107855705</v>
      </c>
      <c r="G69" s="98">
        <v>560.45034263381854</v>
      </c>
      <c r="H69" s="98">
        <v>551.19600785141006</v>
      </c>
      <c r="I69" s="98">
        <v>531.94282481002244</v>
      </c>
      <c r="J69" s="98">
        <v>561.46127383635246</v>
      </c>
      <c r="K69" s="98">
        <v>556.95342932101903</v>
      </c>
      <c r="L69" s="98">
        <v>578.04947651310476</v>
      </c>
      <c r="M69" s="98">
        <v>523.21357398710688</v>
      </c>
      <c r="N69" s="98">
        <v>565.02419659513271</v>
      </c>
      <c r="O69" s="98">
        <v>539.31517097335143</v>
      </c>
      <c r="P69" s="98">
        <v>493.55774406036403</v>
      </c>
      <c r="Q69" s="98">
        <v>474.23899719810805</v>
      </c>
      <c r="R69" s="98">
        <v>474.76702310423451</v>
      </c>
      <c r="S69" s="98">
        <v>487.46861245250142</v>
      </c>
      <c r="T69" s="98">
        <v>498.49299192293654</v>
      </c>
      <c r="U69" s="98">
        <v>492.82460432312331</v>
      </c>
      <c r="V69" s="98">
        <v>488.83974538240778</v>
      </c>
      <c r="W69" s="98">
        <v>486.57362881732007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514.45854694488673</v>
      </c>
      <c r="D70" s="98">
        <v>482.47079981281001</v>
      </c>
      <c r="E70" s="98">
        <v>468.07410655317693</v>
      </c>
      <c r="F70" s="98">
        <v>484.52929286408835</v>
      </c>
      <c r="G70" s="98">
        <v>435.65603772658727</v>
      </c>
      <c r="H70" s="98">
        <v>431.87691187527406</v>
      </c>
      <c r="I70" s="98">
        <v>415.7984599236263</v>
      </c>
      <c r="J70" s="98">
        <v>435.84304326195166</v>
      </c>
      <c r="K70" s="98">
        <v>431.90959773785295</v>
      </c>
      <c r="L70" s="98">
        <v>449.52499480052381</v>
      </c>
      <c r="M70" s="98">
        <v>408.31609114552253</v>
      </c>
      <c r="N70" s="98">
        <v>439.85587445748513</v>
      </c>
      <c r="O70" s="98">
        <v>419.33490539346815</v>
      </c>
      <c r="P70" s="98">
        <v>383.29274666053226</v>
      </c>
      <c r="Q70" s="98">
        <v>367.17576006286515</v>
      </c>
      <c r="R70" s="98">
        <v>365.91131293766881</v>
      </c>
      <c r="S70" s="98">
        <v>375.10576423487561</v>
      </c>
      <c r="T70" s="98">
        <v>381.91062364366502</v>
      </c>
      <c r="U70" s="98">
        <v>376.34698206170043</v>
      </c>
      <c r="V70" s="98">
        <v>0</v>
      </c>
      <c r="W70" s="98">
        <v>376.58616104606239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514.45854694488673</v>
      </c>
      <c r="D71" s="101">
        <v>482.47079981281001</v>
      </c>
      <c r="E71" s="101">
        <v>468.07410655317693</v>
      </c>
      <c r="F71" s="101">
        <v>484.52929286408835</v>
      </c>
      <c r="G71" s="101">
        <v>435.65603772658727</v>
      </c>
      <c r="H71" s="101">
        <v>431.87691187527406</v>
      </c>
      <c r="I71" s="101">
        <v>415.7984599236263</v>
      </c>
      <c r="J71" s="101">
        <v>435.84304326195166</v>
      </c>
      <c r="K71" s="101">
        <v>431.90959773785295</v>
      </c>
      <c r="L71" s="101">
        <v>449.52499480052381</v>
      </c>
      <c r="M71" s="101">
        <v>408.31609114552253</v>
      </c>
      <c r="N71" s="101">
        <v>439.85587445748513</v>
      </c>
      <c r="O71" s="101">
        <v>419.33490539346815</v>
      </c>
      <c r="P71" s="101">
        <v>383.29274666053226</v>
      </c>
      <c r="Q71" s="101">
        <v>367.17576006286515</v>
      </c>
      <c r="R71" s="101">
        <v>365.91131293766881</v>
      </c>
      <c r="S71" s="101">
        <v>375.10576423487561</v>
      </c>
      <c r="T71" s="101">
        <v>381.91062364366502</v>
      </c>
      <c r="U71" s="101">
        <v>376.34698206170043</v>
      </c>
      <c r="V71" s="101">
        <v>0</v>
      </c>
      <c r="W71" s="101">
        <v>376.58616104606239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61.470606748448041</v>
      </c>
      <c r="D77" s="122">
        <v>64.129091576506866</v>
      </c>
      <c r="E77" s="122">
        <v>67.137838632270686</v>
      </c>
      <c r="F77" s="122">
        <v>66.993942791018156</v>
      </c>
      <c r="G77" s="122">
        <v>59.551657858696011</v>
      </c>
      <c r="H77" s="122">
        <v>60.493241207229502</v>
      </c>
      <c r="I77" s="122">
        <v>63.52678605446448</v>
      </c>
      <c r="J77" s="122">
        <v>71.763874842016151</v>
      </c>
      <c r="K77" s="122">
        <v>76.072320206142905</v>
      </c>
      <c r="L77" s="122">
        <v>60.685385675449012</v>
      </c>
      <c r="M77" s="122">
        <v>66.458653975764591</v>
      </c>
      <c r="N77" s="122">
        <v>50.312329014105771</v>
      </c>
      <c r="O77" s="122">
        <v>57.162966516698297</v>
      </c>
      <c r="P77" s="122">
        <v>52.717935355089608</v>
      </c>
      <c r="Q77" s="122">
        <v>69.556650867306544</v>
      </c>
      <c r="R77" s="122">
        <v>70.495048580417901</v>
      </c>
      <c r="S77" s="122">
        <v>68.196605329366946</v>
      </c>
      <c r="T77" s="122">
        <v>61.65198580426933</v>
      </c>
      <c r="U77" s="122">
        <v>59.920469024993885</v>
      </c>
      <c r="V77" s="122">
        <v>59.608880548037988</v>
      </c>
      <c r="W77" s="122">
        <v>55.98147933096466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120.24720090318806</v>
      </c>
      <c r="D78" s="98">
        <v>114.30753371273407</v>
      </c>
      <c r="E78" s="98">
        <v>118.33027734818219</v>
      </c>
      <c r="F78" s="98">
        <v>121.31674658972763</v>
      </c>
      <c r="G78" s="98">
        <v>111.99831735655924</v>
      </c>
      <c r="H78" s="98">
        <v>111.86568418950478</v>
      </c>
      <c r="I78" s="98">
        <v>109.10019612361356</v>
      </c>
      <c r="J78" s="98">
        <v>108.32486364708055</v>
      </c>
      <c r="K78" s="98">
        <v>103.717488847667</v>
      </c>
      <c r="L78" s="98">
        <v>108.38372926637392</v>
      </c>
      <c r="M78" s="98">
        <v>106.97781732875315</v>
      </c>
      <c r="N78" s="98">
        <v>105.23999624619135</v>
      </c>
      <c r="O78" s="98">
        <v>105.23372574576841</v>
      </c>
      <c r="P78" s="98">
        <v>105.77491939246293</v>
      </c>
      <c r="Q78" s="98">
        <v>106.10881502247226</v>
      </c>
      <c r="R78" s="98">
        <v>105.74705557751865</v>
      </c>
      <c r="S78" s="98">
        <v>107.68299042203384</v>
      </c>
      <c r="T78" s="98">
        <v>108.50619124631912</v>
      </c>
      <c r="U78" s="98">
        <v>107.33617294114924</v>
      </c>
      <c r="V78" s="98">
        <v>107.90839297325863</v>
      </c>
      <c r="W78" s="98">
        <v>109.48332886037022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33.699452730628209</v>
      </c>
      <c r="D81" s="117">
        <f t="shared" si="28"/>
        <v>38.948952900966148</v>
      </c>
      <c r="E81" s="117">
        <f t="shared" si="28"/>
        <v>39.623209152386835</v>
      </c>
      <c r="F81" s="117">
        <f t="shared" si="28"/>
        <v>25.178272350979171</v>
      </c>
      <c r="G81" s="117">
        <f t="shared" si="28"/>
        <v>17.211883603078331</v>
      </c>
      <c r="H81" s="117">
        <f t="shared" si="28"/>
        <v>14.804509798245974</v>
      </c>
      <c r="I81" s="117">
        <f t="shared" si="28"/>
        <v>11.810223625733382</v>
      </c>
      <c r="J81" s="117">
        <f t="shared" si="28"/>
        <v>9.8340770107185573</v>
      </c>
      <c r="K81" s="117">
        <f t="shared" si="28"/>
        <v>9.4364961979119073</v>
      </c>
      <c r="L81" s="117">
        <f t="shared" si="28"/>
        <v>12.584206324776876</v>
      </c>
      <c r="M81" s="117">
        <f t="shared" si="28"/>
        <v>9.6180441778338377</v>
      </c>
      <c r="N81" s="117">
        <f t="shared" si="28"/>
        <v>14.472204928591722</v>
      </c>
      <c r="O81" s="117">
        <f t="shared" si="28"/>
        <v>19.791719276248255</v>
      </c>
      <c r="P81" s="117">
        <f t="shared" si="28"/>
        <v>22.388659462740179</v>
      </c>
      <c r="Q81" s="117">
        <f t="shared" si="28"/>
        <v>23.852817301246269</v>
      </c>
      <c r="R81" s="117">
        <f t="shared" ref="R81:V81" si="29">R82+R85+R87+R100</f>
        <v>47.851756892941701</v>
      </c>
      <c r="S81" s="117">
        <f t="shared" si="29"/>
        <v>0</v>
      </c>
      <c r="T81" s="117">
        <f t="shared" si="29"/>
        <v>0</v>
      </c>
      <c r="U81" s="117">
        <f t="shared" si="29"/>
        <v>0</v>
      </c>
      <c r="V81" s="117">
        <f t="shared" si="29"/>
        <v>0</v>
      </c>
      <c r="W81" s="117">
        <f t="shared" ref="W81" si="30">W82+W85+W87+W100</f>
        <v>23.599004733207085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32.237358697674466</v>
      </c>
      <c r="D87" s="122">
        <v>36.90049720639653</v>
      </c>
      <c r="E87" s="122">
        <v>38.009763456890468</v>
      </c>
      <c r="F87" s="122">
        <v>23.221194030060229</v>
      </c>
      <c r="G87" s="122">
        <v>15.34420536485124</v>
      </c>
      <c r="H87" s="122">
        <v>12.945061016987891</v>
      </c>
      <c r="I87" s="122">
        <v>10.19863869429078</v>
      </c>
      <c r="J87" s="122">
        <v>8.380315157939684</v>
      </c>
      <c r="K87" s="122">
        <v>7.9951741066633533</v>
      </c>
      <c r="L87" s="122">
        <v>10.638396193350973</v>
      </c>
      <c r="M87" s="122">
        <v>7.5398074303214493</v>
      </c>
      <c r="N87" s="122">
        <v>12.415315817072379</v>
      </c>
      <c r="O87" s="122">
        <v>17.835628576072335</v>
      </c>
      <c r="P87" s="122">
        <v>20.54554059888714</v>
      </c>
      <c r="Q87" s="122">
        <v>21.932059264506822</v>
      </c>
      <c r="R87" s="122">
        <v>44.861206229941594</v>
      </c>
      <c r="S87" s="122">
        <v>0</v>
      </c>
      <c r="T87" s="122">
        <v>0</v>
      </c>
      <c r="U87" s="122">
        <v>0</v>
      </c>
      <c r="V87" s="122">
        <v>0</v>
      </c>
      <c r="W87" s="122">
        <v>21.810314529044881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733.39991037209404</v>
      </c>
      <c r="D92" s="101">
        <v>712.17959608345302</v>
      </c>
      <c r="E92" s="101">
        <v>688.39904927479404</v>
      </c>
      <c r="F92" s="101">
        <v>673.41462687174658</v>
      </c>
      <c r="G92" s="101">
        <v>657.88280501799693</v>
      </c>
      <c r="H92" s="101">
        <v>647.25305084939453</v>
      </c>
      <c r="I92" s="101">
        <v>650.49578106628576</v>
      </c>
      <c r="J92" s="101">
        <v>645.92890678888944</v>
      </c>
      <c r="K92" s="101">
        <v>647.60910263973165</v>
      </c>
      <c r="L92" s="101">
        <v>646.48715328825142</v>
      </c>
      <c r="M92" s="101">
        <v>677.50555338174161</v>
      </c>
      <c r="N92" s="101">
        <v>614.85373570263209</v>
      </c>
      <c r="O92" s="101">
        <v>657.06455674250481</v>
      </c>
      <c r="P92" s="101">
        <v>577.69225919223845</v>
      </c>
      <c r="Q92" s="101">
        <v>503.9897700374425</v>
      </c>
      <c r="R92" s="101">
        <v>589.38343357268093</v>
      </c>
      <c r="S92" s="101">
        <v>0</v>
      </c>
      <c r="T92" s="101">
        <v>0</v>
      </c>
      <c r="U92" s="101">
        <v>0</v>
      </c>
      <c r="V92" s="101">
        <v>0</v>
      </c>
      <c r="W92" s="101">
        <v>526.35559063428309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1.4620940329537415</v>
      </c>
      <c r="D100" s="122">
        <v>2.0484556945696211</v>
      </c>
      <c r="E100" s="122">
        <v>1.6134456954963643</v>
      </c>
      <c r="F100" s="122">
        <v>1.9570783209189409</v>
      </c>
      <c r="G100" s="122">
        <v>1.86767823822709</v>
      </c>
      <c r="H100" s="122">
        <v>1.8594487812580818</v>
      </c>
      <c r="I100" s="122">
        <v>1.6115849314426027</v>
      </c>
      <c r="J100" s="122">
        <v>1.4537618527788732</v>
      </c>
      <c r="K100" s="122">
        <v>1.4413220912485549</v>
      </c>
      <c r="L100" s="122">
        <v>1.945810131425902</v>
      </c>
      <c r="M100" s="122">
        <v>2.078236747512388</v>
      </c>
      <c r="N100" s="122">
        <v>2.0568891115193435</v>
      </c>
      <c r="O100" s="122">
        <v>1.9560907001759196</v>
      </c>
      <c r="P100" s="122">
        <v>1.8431188638530394</v>
      </c>
      <c r="Q100" s="122">
        <v>1.920758036739447</v>
      </c>
      <c r="R100" s="122">
        <v>2.9905506630001102</v>
      </c>
      <c r="S100" s="122">
        <v>0</v>
      </c>
      <c r="T100" s="122">
        <v>0</v>
      </c>
      <c r="U100" s="122">
        <v>0</v>
      </c>
      <c r="V100" s="122">
        <v>0</v>
      </c>
      <c r="W100" s="122">
        <v>1.7886902041622039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133.05055699879048</v>
      </c>
      <c r="D102" s="98">
        <v>131.78398301731229</v>
      </c>
      <c r="E102" s="98">
        <v>131.4958241829537</v>
      </c>
      <c r="F102" s="98">
        <v>127.69936043996088</v>
      </c>
      <c r="G102" s="98">
        <v>128.12272714237838</v>
      </c>
      <c r="H102" s="98">
        <v>123.96325208387212</v>
      </c>
      <c r="I102" s="98">
        <v>124.43132075927885</v>
      </c>
      <c r="J102" s="98">
        <v>121.3891147070359</v>
      </c>
      <c r="K102" s="98">
        <v>116.74708939113295</v>
      </c>
      <c r="L102" s="98">
        <v>118.24538490972789</v>
      </c>
      <c r="M102" s="98">
        <v>118.83735583502654</v>
      </c>
      <c r="N102" s="98">
        <v>118.84248199889541</v>
      </c>
      <c r="O102" s="98">
        <v>120.10396899080146</v>
      </c>
      <c r="P102" s="98">
        <v>114.9144543810982</v>
      </c>
      <c r="Q102" s="98">
        <v>108.13867746843087</v>
      </c>
      <c r="R102" s="98">
        <v>126.59997806700466</v>
      </c>
      <c r="S102" s="98">
        <v>0</v>
      </c>
      <c r="T102" s="98">
        <v>0</v>
      </c>
      <c r="U102" s="98">
        <v>0</v>
      </c>
      <c r="V102" s="98">
        <v>0</v>
      </c>
      <c r="W102" s="98">
        <v>117.72833707394869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57.703363927280897</v>
      </c>
      <c r="D143" s="117">
        <f t="shared" si="49"/>
        <v>60.41980162532559</v>
      </c>
      <c r="E143" s="117">
        <f t="shared" si="49"/>
        <v>56.082663964300451</v>
      </c>
      <c r="F143" s="117">
        <f t="shared" si="49"/>
        <v>48.421064903938763</v>
      </c>
      <c r="G143" s="117">
        <f t="shared" si="49"/>
        <v>49.055551467450179</v>
      </c>
      <c r="H143" s="117">
        <f t="shared" si="49"/>
        <v>43.762591029946755</v>
      </c>
      <c r="I143" s="117">
        <f t="shared" si="49"/>
        <v>45.431772132479381</v>
      </c>
      <c r="J143" s="117">
        <f t="shared" si="49"/>
        <v>41.416384498258864</v>
      </c>
      <c r="K143" s="117">
        <f t="shared" si="49"/>
        <v>40.789524222532066</v>
      </c>
      <c r="L143" s="117">
        <f t="shared" si="49"/>
        <v>55.934185824930523</v>
      </c>
      <c r="M143" s="117">
        <f t="shared" si="49"/>
        <v>48.139461525219005</v>
      </c>
      <c r="N143" s="117">
        <f t="shared" si="49"/>
        <v>40.005419048514085</v>
      </c>
      <c r="O143" s="117">
        <f t="shared" si="49"/>
        <v>52.978658590686763</v>
      </c>
      <c r="P143" s="117">
        <f t="shared" si="49"/>
        <v>50.342097093361424</v>
      </c>
      <c r="Q143" s="117">
        <f t="shared" si="49"/>
        <v>58.086545304437472</v>
      </c>
      <c r="R143" s="117">
        <f t="shared" ref="R143:V143" si="50">R144+R146+R148+R157</f>
        <v>90.072805243938063</v>
      </c>
      <c r="S143" s="117">
        <f t="shared" si="50"/>
        <v>71.835267101030411</v>
      </c>
      <c r="T143" s="117">
        <f t="shared" si="50"/>
        <v>64.667535010870893</v>
      </c>
      <c r="U143" s="117">
        <f t="shared" si="50"/>
        <v>43.71177070769847</v>
      </c>
      <c r="V143" s="117">
        <f t="shared" si="50"/>
        <v>49.644033855346116</v>
      </c>
      <c r="W143" s="117">
        <f t="shared" ref="W143" si="51">W144+W146+W148+W157</f>
        <v>38.654803720300997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55.467220112175177</v>
      </c>
      <c r="D148" s="122">
        <v>58.704608787790072</v>
      </c>
      <c r="E148" s="122">
        <v>54.154058542950466</v>
      </c>
      <c r="F148" s="122">
        <v>46.492487723615731</v>
      </c>
      <c r="G148" s="122">
        <v>47.216469259664841</v>
      </c>
      <c r="H148" s="122">
        <v>41.842621469051764</v>
      </c>
      <c r="I148" s="122">
        <v>43.844131676220641</v>
      </c>
      <c r="J148" s="122">
        <v>39.942650837278876</v>
      </c>
      <c r="K148" s="122">
        <v>39.416029053224619</v>
      </c>
      <c r="L148" s="122">
        <v>54.001676980644881</v>
      </c>
      <c r="M148" s="122">
        <v>46.022092156220758</v>
      </c>
      <c r="N148" s="122">
        <v>37.966954520231148</v>
      </c>
      <c r="O148" s="122">
        <v>50.970231015589746</v>
      </c>
      <c r="P148" s="122">
        <v>48.531124316581938</v>
      </c>
      <c r="Q148" s="122">
        <v>56.134903873505991</v>
      </c>
      <c r="R148" s="122">
        <v>86.955044590049141</v>
      </c>
      <c r="S148" s="122">
        <v>69.194224556279124</v>
      </c>
      <c r="T148" s="122">
        <v>62.554151370622776</v>
      </c>
      <c r="U148" s="122">
        <v>41.728221618020022</v>
      </c>
      <c r="V148" s="122">
        <v>47.706877159299204</v>
      </c>
      <c r="W148" s="122">
        <v>36.82024070302829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733.39991037209393</v>
      </c>
      <c r="D149" s="98">
        <v>712.17959608345325</v>
      </c>
      <c r="E149" s="98">
        <v>688.39904927479404</v>
      </c>
      <c r="F149" s="98">
        <v>673.41462687174658</v>
      </c>
      <c r="G149" s="98">
        <v>657.88280501799682</v>
      </c>
      <c r="H149" s="98">
        <v>647.25305084939453</v>
      </c>
      <c r="I149" s="98">
        <v>650.49578106628599</v>
      </c>
      <c r="J149" s="98">
        <v>645.92890678888955</v>
      </c>
      <c r="K149" s="98">
        <v>647.60910263973165</v>
      </c>
      <c r="L149" s="98">
        <v>646.48715328825153</v>
      </c>
      <c r="M149" s="98">
        <v>677.50555338174161</v>
      </c>
      <c r="N149" s="98">
        <v>614.85373570263221</v>
      </c>
      <c r="O149" s="98">
        <v>657.06455674250469</v>
      </c>
      <c r="P149" s="98">
        <v>577.69225919223857</v>
      </c>
      <c r="Q149" s="98">
        <v>503.98977003744267</v>
      </c>
      <c r="R149" s="98">
        <v>589.38343357268093</v>
      </c>
      <c r="S149" s="98">
        <v>576.51507793448002</v>
      </c>
      <c r="T149" s="98">
        <v>579.08150099546879</v>
      </c>
      <c r="U149" s="98">
        <v>544.8419141257923</v>
      </c>
      <c r="V149" s="98">
        <v>597.14888361441103</v>
      </c>
      <c r="W149" s="98">
        <v>526.35559063428332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508.34326861899854</v>
      </c>
      <c r="J150" s="98">
        <v>501.07350860804746</v>
      </c>
      <c r="K150" s="98">
        <v>501.85309592748882</v>
      </c>
      <c r="L150" s="98">
        <v>502.18234770296948</v>
      </c>
      <c r="M150" s="98">
        <v>0</v>
      </c>
      <c r="N150" s="98">
        <v>0</v>
      </c>
      <c r="O150" s="98">
        <v>510.4570743349006</v>
      </c>
      <c r="P150" s="98">
        <v>448.30135005260104</v>
      </c>
      <c r="Q150" s="98">
        <v>389.82886674904523</v>
      </c>
      <c r="R150" s="98">
        <v>454.28291542659241</v>
      </c>
      <c r="S150" s="98">
        <v>443.71518223000186</v>
      </c>
      <c r="T150" s="98">
        <v>443.82022158512461</v>
      </c>
      <c r="U150" s="98">
        <v>416.21256375222646</v>
      </c>
      <c r="V150" s="98">
        <v>461.32157350337263</v>
      </c>
      <c r="W150" s="98">
        <v>407.53954413538298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508.34326861899854</v>
      </c>
      <c r="J151" s="101">
        <v>501.07350860804746</v>
      </c>
      <c r="K151" s="101">
        <v>501.85309592748882</v>
      </c>
      <c r="L151" s="101">
        <v>502.18234770296948</v>
      </c>
      <c r="M151" s="101">
        <v>0</v>
      </c>
      <c r="N151" s="101">
        <v>0</v>
      </c>
      <c r="O151" s="101">
        <v>510.4570743349006</v>
      </c>
      <c r="P151" s="101">
        <v>448.30135005260104</v>
      </c>
      <c r="Q151" s="101">
        <v>389.82886674904523</v>
      </c>
      <c r="R151" s="101">
        <v>454.28291542659241</v>
      </c>
      <c r="S151" s="101">
        <v>443.71518223000186</v>
      </c>
      <c r="T151" s="101">
        <v>443.82022158512461</v>
      </c>
      <c r="U151" s="101">
        <v>416.21256375222646</v>
      </c>
      <c r="V151" s="101">
        <v>461.32157350337263</v>
      </c>
      <c r="W151" s="101">
        <v>407.53954413538298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2.2361438151057222</v>
      </c>
      <c r="D157" s="122">
        <v>1.7151928375355179</v>
      </c>
      <c r="E157" s="122">
        <v>1.928605421349987</v>
      </c>
      <c r="F157" s="122">
        <v>1.9285771803230334</v>
      </c>
      <c r="G157" s="122">
        <v>1.8390822077853355</v>
      </c>
      <c r="H157" s="122">
        <v>1.9199695608949889</v>
      </c>
      <c r="I157" s="122">
        <v>1.5876404562587412</v>
      </c>
      <c r="J157" s="122">
        <v>1.4737336609799887</v>
      </c>
      <c r="K157" s="122">
        <v>1.3734951693074464</v>
      </c>
      <c r="L157" s="122">
        <v>1.9325088442856451</v>
      </c>
      <c r="M157" s="122">
        <v>2.1173693689982453</v>
      </c>
      <c r="N157" s="122">
        <v>2.0384645282829399</v>
      </c>
      <c r="O157" s="122">
        <v>2.0084275750970142</v>
      </c>
      <c r="P157" s="122">
        <v>1.8109727767794845</v>
      </c>
      <c r="Q157" s="122">
        <v>1.951641430931484</v>
      </c>
      <c r="R157" s="122">
        <v>3.1177606538889204</v>
      </c>
      <c r="S157" s="122">
        <v>2.6410425447512917</v>
      </c>
      <c r="T157" s="122">
        <v>2.1133836402481174</v>
      </c>
      <c r="U157" s="122">
        <v>1.9835490896784482</v>
      </c>
      <c r="V157" s="122">
        <v>1.9371566960469124</v>
      </c>
      <c r="W157" s="122">
        <v>1.8345630172727099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133.05055699879048</v>
      </c>
      <c r="D158" s="98">
        <v>131.78398301731229</v>
      </c>
      <c r="E158" s="98">
        <v>131.49582418295367</v>
      </c>
      <c r="F158" s="98">
        <v>127.69936043996086</v>
      </c>
      <c r="G158" s="98">
        <v>128.12272714237838</v>
      </c>
      <c r="H158" s="98">
        <v>123.96325208387211</v>
      </c>
      <c r="I158" s="98">
        <v>124.43132075927883</v>
      </c>
      <c r="J158" s="98">
        <v>121.3891147070359</v>
      </c>
      <c r="K158" s="98">
        <v>116.74708939113295</v>
      </c>
      <c r="L158" s="98">
        <v>118.2453849097279</v>
      </c>
      <c r="M158" s="98">
        <v>118.83735583502653</v>
      </c>
      <c r="N158" s="98">
        <v>118.84248199889539</v>
      </c>
      <c r="O158" s="98">
        <v>120.10396899080145</v>
      </c>
      <c r="P158" s="98">
        <v>114.91445438109821</v>
      </c>
      <c r="Q158" s="98">
        <v>108.13867746843086</v>
      </c>
      <c r="R158" s="98">
        <v>126.59997806700466</v>
      </c>
      <c r="S158" s="98">
        <v>123.58724728643865</v>
      </c>
      <c r="T158" s="98">
        <v>128.97352053189863</v>
      </c>
      <c r="U158" s="98">
        <v>122.42649497689771</v>
      </c>
      <c r="V158" s="98">
        <v>135.20155497152163</v>
      </c>
      <c r="W158" s="98">
        <v>117.72833707394872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57.773057637907378</v>
      </c>
      <c r="D161" s="117">
        <f t="shared" si="54"/>
        <v>60.839138023003152</v>
      </c>
      <c r="E161" s="117">
        <f t="shared" si="54"/>
        <v>56.005667900198361</v>
      </c>
      <c r="F161" s="117">
        <f t="shared" si="54"/>
        <v>48.434687598321204</v>
      </c>
      <c r="G161" s="117">
        <f t="shared" si="54"/>
        <v>49.209344654708907</v>
      </c>
      <c r="H161" s="117">
        <f t="shared" si="54"/>
        <v>43.715148722729417</v>
      </c>
      <c r="I161" s="117">
        <f t="shared" si="54"/>
        <v>45.390278745092019</v>
      </c>
      <c r="J161" s="117">
        <f t="shared" si="54"/>
        <v>41.280532854244179</v>
      </c>
      <c r="K161" s="117">
        <f t="shared" si="54"/>
        <v>40.72581557973129</v>
      </c>
      <c r="L161" s="117">
        <f t="shared" si="54"/>
        <v>55.727784292552172</v>
      </c>
      <c r="M161" s="117">
        <f t="shared" si="54"/>
        <v>48.443062768908533</v>
      </c>
      <c r="N161" s="117">
        <f t="shared" si="54"/>
        <v>39.761767287597308</v>
      </c>
      <c r="O161" s="117">
        <f t="shared" si="54"/>
        <v>52.632968613840447</v>
      </c>
      <c r="P161" s="117">
        <f t="shared" si="54"/>
        <v>50.472747342247509</v>
      </c>
      <c r="Q161" s="117">
        <f t="shared" si="54"/>
        <v>58.088007890465903</v>
      </c>
      <c r="R161" s="117">
        <f t="shared" ref="R161:V161" si="55">R162+R164+R166+R175</f>
        <v>90.081306469772585</v>
      </c>
      <c r="S161" s="117">
        <f t="shared" si="55"/>
        <v>71.928448650492356</v>
      </c>
      <c r="T161" s="117">
        <f t="shared" si="55"/>
        <v>64.649854582761009</v>
      </c>
      <c r="U161" s="117">
        <f t="shared" si="55"/>
        <v>43.726168044636708</v>
      </c>
      <c r="V161" s="117">
        <f t="shared" si="55"/>
        <v>49.627472225575538</v>
      </c>
      <c r="W161" s="117">
        <f t="shared" ref="W161" si="56">W162+W164+W166+W175</f>
        <v>38.677721313036308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56.001460547434355</v>
      </c>
      <c r="D166" s="122">
        <v>59.024497570959099</v>
      </c>
      <c r="E166" s="122">
        <v>54.108123001027707</v>
      </c>
      <c r="F166" s="122">
        <v>46.460318690359358</v>
      </c>
      <c r="G166" s="122">
        <v>47.337697910265135</v>
      </c>
      <c r="H166" s="122">
        <v>41.818988570095144</v>
      </c>
      <c r="I166" s="122">
        <v>43.785381327352205</v>
      </c>
      <c r="J166" s="122">
        <v>39.795730378213911</v>
      </c>
      <c r="K166" s="122">
        <v>39.323804939780786</v>
      </c>
      <c r="L166" s="122">
        <v>53.822408421968881</v>
      </c>
      <c r="M166" s="122">
        <v>46.264610652543766</v>
      </c>
      <c r="N166" s="122">
        <v>37.705194571880384</v>
      </c>
      <c r="O166" s="122">
        <v>50.660376364644755</v>
      </c>
      <c r="P166" s="122">
        <v>48.655700387491287</v>
      </c>
      <c r="Q166" s="122">
        <v>56.151640387587662</v>
      </c>
      <c r="R166" s="122">
        <v>86.951593003259134</v>
      </c>
      <c r="S166" s="122">
        <v>69.292937341674801</v>
      </c>
      <c r="T166" s="122">
        <v>62.537471873327782</v>
      </c>
      <c r="U166" s="122">
        <v>41.7382526806554</v>
      </c>
      <c r="V166" s="122">
        <v>47.706657182477926</v>
      </c>
      <c r="W166" s="122">
        <v>36.846522893923208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733.39991037209404</v>
      </c>
      <c r="D167" s="98">
        <v>712.17959608345325</v>
      </c>
      <c r="E167" s="98">
        <v>688.39904927479392</v>
      </c>
      <c r="F167" s="98">
        <v>673.41462687174669</v>
      </c>
      <c r="G167" s="98">
        <v>657.88280501799682</v>
      </c>
      <c r="H167" s="98">
        <v>647.25305084939464</v>
      </c>
      <c r="I167" s="98">
        <v>650.49578106628576</v>
      </c>
      <c r="J167" s="98">
        <v>645.92890678888955</v>
      </c>
      <c r="K167" s="98">
        <v>647.60910263973165</v>
      </c>
      <c r="L167" s="98">
        <v>646.48715328825153</v>
      </c>
      <c r="M167" s="98">
        <v>677.50555338174183</v>
      </c>
      <c r="N167" s="98">
        <v>614.85373570263198</v>
      </c>
      <c r="O167" s="98">
        <v>657.06455674250481</v>
      </c>
      <c r="P167" s="98">
        <v>577.69225919223834</v>
      </c>
      <c r="Q167" s="98">
        <v>503.9897700374425</v>
      </c>
      <c r="R167" s="98">
        <v>589.38343357268093</v>
      </c>
      <c r="S167" s="98">
        <v>576.51507793448002</v>
      </c>
      <c r="T167" s="98">
        <v>579.08150099546867</v>
      </c>
      <c r="U167" s="98">
        <v>544.8419141257923</v>
      </c>
      <c r="V167" s="98">
        <v>597.14888361441103</v>
      </c>
      <c r="W167" s="98">
        <v>526.3555906342832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524.64978396158756</v>
      </c>
      <c r="G168" s="98">
        <v>0</v>
      </c>
      <c r="H168" s="98">
        <v>507.14409046694834</v>
      </c>
      <c r="I168" s="98">
        <v>508.34326861899854</v>
      </c>
      <c r="J168" s="98">
        <v>501.07350860804746</v>
      </c>
      <c r="K168" s="98">
        <v>501.85309592748877</v>
      </c>
      <c r="L168" s="98">
        <v>502.18234770296971</v>
      </c>
      <c r="M168" s="98">
        <v>528.40669962516688</v>
      </c>
      <c r="N168" s="98">
        <v>478.0733133320947</v>
      </c>
      <c r="O168" s="98">
        <v>510.4570743349006</v>
      </c>
      <c r="P168" s="98">
        <v>448.30135005260104</v>
      </c>
      <c r="Q168" s="98">
        <v>389.82886674904523</v>
      </c>
      <c r="R168" s="98">
        <v>454.28291542659235</v>
      </c>
      <c r="S168" s="98">
        <v>443.71518223000186</v>
      </c>
      <c r="T168" s="98">
        <v>443.82022158512461</v>
      </c>
      <c r="U168" s="98">
        <v>416.21256375222646</v>
      </c>
      <c r="V168" s="98">
        <v>461.32157350337269</v>
      </c>
      <c r="W168" s="98">
        <v>407.53954413538298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524.64978396158756</v>
      </c>
      <c r="G169" s="101">
        <v>0</v>
      </c>
      <c r="H169" s="101">
        <v>507.14409046694834</v>
      </c>
      <c r="I169" s="101">
        <v>508.34326861899854</v>
      </c>
      <c r="J169" s="101">
        <v>501.07350860804746</v>
      </c>
      <c r="K169" s="101">
        <v>501.85309592748877</v>
      </c>
      <c r="L169" s="101">
        <v>502.18234770296971</v>
      </c>
      <c r="M169" s="101">
        <v>528.40669962516688</v>
      </c>
      <c r="N169" s="101">
        <v>478.0733133320947</v>
      </c>
      <c r="O169" s="101">
        <v>510.4570743349006</v>
      </c>
      <c r="P169" s="101">
        <v>448.30135005260104</v>
      </c>
      <c r="Q169" s="101">
        <v>389.82886674904523</v>
      </c>
      <c r="R169" s="101">
        <v>454.28291542659235</v>
      </c>
      <c r="S169" s="101">
        <v>443.71518223000186</v>
      </c>
      <c r="T169" s="101">
        <v>443.82022158512461</v>
      </c>
      <c r="U169" s="101">
        <v>416.21256375222646</v>
      </c>
      <c r="V169" s="101">
        <v>461.32157350337269</v>
      </c>
      <c r="W169" s="101">
        <v>407.53954413538298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1.7715970904730252</v>
      </c>
      <c r="D175" s="122">
        <v>1.8146404520440502</v>
      </c>
      <c r="E175" s="122">
        <v>1.8975448991706549</v>
      </c>
      <c r="F175" s="122">
        <v>1.9743689079618465</v>
      </c>
      <c r="G175" s="122">
        <v>1.8716467444437743</v>
      </c>
      <c r="H175" s="122">
        <v>1.8961601526342717</v>
      </c>
      <c r="I175" s="122">
        <v>1.6048974177398143</v>
      </c>
      <c r="J175" s="122">
        <v>1.4848024760302674</v>
      </c>
      <c r="K175" s="122">
        <v>1.4020106399505075</v>
      </c>
      <c r="L175" s="122">
        <v>1.9053758705832928</v>
      </c>
      <c r="M175" s="122">
        <v>2.1784521163647632</v>
      </c>
      <c r="N175" s="122">
        <v>2.0565727157169258</v>
      </c>
      <c r="O175" s="122">
        <v>1.9725922491956944</v>
      </c>
      <c r="P175" s="122">
        <v>1.8170469547562247</v>
      </c>
      <c r="Q175" s="122">
        <v>1.9363675028782388</v>
      </c>
      <c r="R175" s="122">
        <v>3.1297134665134454</v>
      </c>
      <c r="S175" s="122">
        <v>2.6355113088175623</v>
      </c>
      <c r="T175" s="122">
        <v>2.112382709433227</v>
      </c>
      <c r="U175" s="122">
        <v>1.9879153639813099</v>
      </c>
      <c r="V175" s="122">
        <v>1.920815043097609</v>
      </c>
      <c r="W175" s="122">
        <v>1.831198419113101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133.05055699879046</v>
      </c>
      <c r="D176" s="98">
        <v>131.78398301731227</v>
      </c>
      <c r="E176" s="98">
        <v>131.49582418295367</v>
      </c>
      <c r="F176" s="98">
        <v>127.69936043996086</v>
      </c>
      <c r="G176" s="98">
        <v>128.12272714237838</v>
      </c>
      <c r="H176" s="98">
        <v>123.96325208387213</v>
      </c>
      <c r="I176" s="98">
        <v>124.43132075927882</v>
      </c>
      <c r="J176" s="98">
        <v>121.38911470703589</v>
      </c>
      <c r="K176" s="98">
        <v>116.74708939113295</v>
      </c>
      <c r="L176" s="98">
        <v>118.24538490972789</v>
      </c>
      <c r="M176" s="98">
        <v>118.8373558350265</v>
      </c>
      <c r="N176" s="98">
        <v>118.84248199889541</v>
      </c>
      <c r="O176" s="98">
        <v>120.10396899080148</v>
      </c>
      <c r="P176" s="98">
        <v>114.91445438109821</v>
      </c>
      <c r="Q176" s="98">
        <v>108.13867746843087</v>
      </c>
      <c r="R176" s="98">
        <v>126.59997806700467</v>
      </c>
      <c r="S176" s="98">
        <v>123.58724728643864</v>
      </c>
      <c r="T176" s="98">
        <v>128.97352053189863</v>
      </c>
      <c r="U176" s="98">
        <v>122.42649497689774</v>
      </c>
      <c r="V176" s="98">
        <v>135.20155497152163</v>
      </c>
      <c r="W176" s="98">
        <v>117.72833707394872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169.0476861629659</v>
      </c>
      <c r="D3" s="118">
        <f t="shared" si="0"/>
        <v>168.47280778048963</v>
      </c>
      <c r="E3" s="118">
        <f t="shared" si="0"/>
        <v>166.02061211329263</v>
      </c>
      <c r="F3" s="118">
        <f t="shared" si="0"/>
        <v>166.51884135067286</v>
      </c>
      <c r="G3" s="118">
        <f t="shared" si="0"/>
        <v>172.22603019775414</v>
      </c>
      <c r="H3" s="118">
        <f t="shared" si="0"/>
        <v>165.83944171844985</v>
      </c>
      <c r="I3" s="118">
        <f t="shared" si="0"/>
        <v>153.93644413643099</v>
      </c>
      <c r="J3" s="118">
        <f t="shared" si="0"/>
        <v>156.97467273804506</v>
      </c>
      <c r="K3" s="118">
        <f t="shared" si="0"/>
        <v>155.44064686125597</v>
      </c>
      <c r="L3" s="118">
        <f t="shared" si="0"/>
        <v>143.33715064796769</v>
      </c>
      <c r="M3" s="118">
        <f t="shared" si="0"/>
        <v>125.77332144817039</v>
      </c>
      <c r="N3" s="118">
        <f t="shared" si="0"/>
        <v>118.45663709889969</v>
      </c>
      <c r="O3" s="118">
        <f t="shared" si="0"/>
        <v>115.05347407056641</v>
      </c>
      <c r="P3" s="118">
        <f t="shared" si="0"/>
        <v>99.413798075445584</v>
      </c>
      <c r="Q3" s="118">
        <f t="shared" si="0"/>
        <v>99.056921758999351</v>
      </c>
      <c r="R3" s="118">
        <f t="shared" ref="R3:V3" si="1">R4+R7+R9+R19</f>
        <v>97.925133215321154</v>
      </c>
      <c r="S3" s="118">
        <f t="shared" si="1"/>
        <v>0</v>
      </c>
      <c r="T3" s="118">
        <f t="shared" si="1"/>
        <v>85.721270854294133</v>
      </c>
      <c r="U3" s="118">
        <f t="shared" si="1"/>
        <v>76.523122209627871</v>
      </c>
      <c r="V3" s="118">
        <f t="shared" si="1"/>
        <v>76.902403838858575</v>
      </c>
      <c r="W3" s="118">
        <f t="shared" ref="W3" si="2">W4+W7+W9+W19</f>
        <v>64.19281216587072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138.63423039597896</v>
      </c>
      <c r="D4" s="123">
        <f t="shared" si="3"/>
        <v>139.22348584645209</v>
      </c>
      <c r="E4" s="123">
        <f t="shared" si="3"/>
        <v>138.28334034445518</v>
      </c>
      <c r="F4" s="123">
        <f t="shared" si="3"/>
        <v>138.58753249503266</v>
      </c>
      <c r="G4" s="123">
        <f t="shared" si="3"/>
        <v>145.88170551193679</v>
      </c>
      <c r="H4" s="123">
        <f t="shared" si="3"/>
        <v>139.84057734686877</v>
      </c>
      <c r="I4" s="123">
        <f t="shared" si="3"/>
        <v>129.0219005021481</v>
      </c>
      <c r="J4" s="123">
        <f t="shared" si="3"/>
        <v>132.48525582717019</v>
      </c>
      <c r="K4" s="123">
        <f t="shared" si="3"/>
        <v>129.81025396958731</v>
      </c>
      <c r="L4" s="123">
        <f t="shared" si="3"/>
        <v>118.86888362978794</v>
      </c>
      <c r="M4" s="123">
        <f t="shared" si="3"/>
        <v>100.45930992083287</v>
      </c>
      <c r="N4" s="123">
        <f t="shared" si="3"/>
        <v>93.103926951569832</v>
      </c>
      <c r="O4" s="123">
        <f t="shared" si="3"/>
        <v>90.593682646031155</v>
      </c>
      <c r="P4" s="123">
        <f t="shared" si="3"/>
        <v>75.668120802221836</v>
      </c>
      <c r="Q4" s="123">
        <f t="shared" si="3"/>
        <v>76.151063362135432</v>
      </c>
      <c r="R4" s="123">
        <f t="shared" ref="R4:V4" si="4">SUM(R5:R6)</f>
        <v>74.540944857005954</v>
      </c>
      <c r="S4" s="123">
        <f t="shared" si="4"/>
        <v>0</v>
      </c>
      <c r="T4" s="123">
        <f t="shared" si="4"/>
        <v>62.263169325502872</v>
      </c>
      <c r="U4" s="123">
        <f t="shared" si="4"/>
        <v>53.655885666577504</v>
      </c>
      <c r="V4" s="123">
        <f t="shared" si="4"/>
        <v>53.157740127486676</v>
      </c>
      <c r="W4" s="123">
        <f t="shared" ref="W4" si="5">SUM(W5:W6)</f>
        <v>41.877749585675311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137.79843699069312</v>
      </c>
      <c r="D5" s="99">
        <v>138.39441093613945</v>
      </c>
      <c r="E5" s="99">
        <v>137.47480326816526</v>
      </c>
      <c r="F5" s="99">
        <v>137.78480168528301</v>
      </c>
      <c r="G5" s="99">
        <v>145.0445809049946</v>
      </c>
      <c r="H5" s="99">
        <v>139.0448563005821</v>
      </c>
      <c r="I5" s="99">
        <v>128.28921596153748</v>
      </c>
      <c r="J5" s="99">
        <v>131.7260996090061</v>
      </c>
      <c r="K5" s="99">
        <v>129.06277725530663</v>
      </c>
      <c r="L5" s="99">
        <v>118.184783301374</v>
      </c>
      <c r="M5" s="99">
        <v>99.887941267919061</v>
      </c>
      <c r="N5" s="99">
        <v>92.571733070021878</v>
      </c>
      <c r="O5" s="99">
        <v>90.081164770088918</v>
      </c>
      <c r="P5" s="99">
        <v>75.243762506717943</v>
      </c>
      <c r="Q5" s="99">
        <v>75.716668765992466</v>
      </c>
      <c r="R5" s="99">
        <v>74.111082687498509</v>
      </c>
      <c r="S5" s="99">
        <v>0</v>
      </c>
      <c r="T5" s="99">
        <v>61.885691743462317</v>
      </c>
      <c r="U5" s="99">
        <v>53.324022004465419</v>
      </c>
      <c r="V5" s="99">
        <v>52.822407712572314</v>
      </c>
      <c r="W5" s="99">
        <v>41.610217597026754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0.83579340528584944</v>
      </c>
      <c r="D6" s="99">
        <v>0.82907491031263003</v>
      </c>
      <c r="E6" s="99">
        <v>0.80853707628991134</v>
      </c>
      <c r="F6" s="99">
        <v>0.80273080974964861</v>
      </c>
      <c r="G6" s="99">
        <v>0.83712460694218538</v>
      </c>
      <c r="H6" s="99">
        <v>0.79572104628667628</v>
      </c>
      <c r="I6" s="99">
        <v>0.73268454061060695</v>
      </c>
      <c r="J6" s="99">
        <v>0.75915621816409484</v>
      </c>
      <c r="K6" s="99">
        <v>0.74747671428066598</v>
      </c>
      <c r="L6" s="99">
        <v>0.68410032841395174</v>
      </c>
      <c r="M6" s="99">
        <v>0.57136865291380401</v>
      </c>
      <c r="N6" s="99">
        <v>0.53219388154795177</v>
      </c>
      <c r="O6" s="99">
        <v>0.51251787594223608</v>
      </c>
      <c r="P6" s="99">
        <v>0.42435829550388948</v>
      </c>
      <c r="Q6" s="99">
        <v>0.43439459614296499</v>
      </c>
      <c r="R6" s="99">
        <v>0.42986216950744283</v>
      </c>
      <c r="S6" s="99">
        <v>0</v>
      </c>
      <c r="T6" s="99">
        <v>0.37747758204055604</v>
      </c>
      <c r="U6" s="99">
        <v>0.33186366211208196</v>
      </c>
      <c r="V6" s="99">
        <v>0.33533241491436272</v>
      </c>
      <c r="W6" s="99">
        <v>0.26753198864855443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7.9895155464057496E-3</v>
      </c>
      <c r="E7" s="123">
        <f t="shared" si="6"/>
        <v>4.8346097047718885E-3</v>
      </c>
      <c r="F7" s="123">
        <f t="shared" si="6"/>
        <v>9.9342167167803079E-3</v>
      </c>
      <c r="G7" s="123">
        <f t="shared" si="6"/>
        <v>1.27470535263952E-2</v>
      </c>
      <c r="H7" s="123">
        <f t="shared" si="6"/>
        <v>1.6214590087364578E-2</v>
      </c>
      <c r="I7" s="123">
        <f t="shared" si="6"/>
        <v>1.8242699805124274E-2</v>
      </c>
      <c r="J7" s="123">
        <f t="shared" si="6"/>
        <v>1.3658672796913086E-2</v>
      </c>
      <c r="K7" s="123">
        <f t="shared" si="6"/>
        <v>1.072715490280076E-2</v>
      </c>
      <c r="L7" s="123">
        <f t="shared" si="6"/>
        <v>1.1320068414709025E-2</v>
      </c>
      <c r="M7" s="123">
        <f t="shared" si="6"/>
        <v>8.6277014783895066E-3</v>
      </c>
      <c r="N7" s="123">
        <f t="shared" si="6"/>
        <v>9.2417595475069343E-3</v>
      </c>
      <c r="O7" s="123">
        <f t="shared" si="6"/>
        <v>5.3604078327962037E-3</v>
      </c>
      <c r="P7" s="123">
        <f t="shared" si="6"/>
        <v>7.0395602305423901E-3</v>
      </c>
      <c r="Q7" s="123">
        <f t="shared" si="6"/>
        <v>2.0533775473073877E-3</v>
      </c>
      <c r="R7" s="123">
        <f t="shared" si="6"/>
        <v>2.1212247692940132E-3</v>
      </c>
      <c r="S7" s="123">
        <f t="shared" si="6"/>
        <v>0</v>
      </c>
      <c r="T7" s="123">
        <f t="shared" si="6"/>
        <v>2.1747660802460024E-3</v>
      </c>
      <c r="U7" s="123">
        <f t="shared" si="6"/>
        <v>1.605367609180091E-3</v>
      </c>
      <c r="V7" s="123">
        <f t="shared" si="6"/>
        <v>5.7874061318404042E-3</v>
      </c>
      <c r="W7" s="123">
        <f t="shared" si="6"/>
        <v>3.886480503285853E-3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7.9895155464057496E-3</v>
      </c>
      <c r="E8" s="99">
        <f>RES_hhdet_in_fech!E8/RES_summary!E$21</f>
        <v>4.8346097047718885E-3</v>
      </c>
      <c r="F8" s="99">
        <f>RES_hhdet_in_fech!F8/RES_summary!F$21</f>
        <v>9.9342167167803079E-3</v>
      </c>
      <c r="G8" s="99">
        <f>RES_hhdet_in_fech!G8/RES_summary!G$21</f>
        <v>1.27470535263952E-2</v>
      </c>
      <c r="H8" s="99">
        <f>RES_hhdet_in_fech!H8/RES_summary!H$21</f>
        <v>1.6214590087364578E-2</v>
      </c>
      <c r="I8" s="99">
        <f>RES_hhdet_in_fech!I8/RES_summary!I$21</f>
        <v>1.8242699805124274E-2</v>
      </c>
      <c r="J8" s="99">
        <f>RES_hhdet_in_fech!J8/RES_summary!J$21</f>
        <v>1.3658672796913086E-2</v>
      </c>
      <c r="K8" s="99">
        <f>RES_hhdet_in_fech!K8/RES_summary!K$21</f>
        <v>1.072715490280076E-2</v>
      </c>
      <c r="L8" s="99">
        <f>RES_hhdet_in_fech!L8/RES_summary!L$21</f>
        <v>1.1320068414709025E-2</v>
      </c>
      <c r="M8" s="99">
        <f>RES_hhdet_in_fech!M8/RES_summary!M$21</f>
        <v>8.6277014783895066E-3</v>
      </c>
      <c r="N8" s="99">
        <f>RES_hhdet_in_fech!N8/RES_summary!N$21</f>
        <v>9.2417595475069343E-3</v>
      </c>
      <c r="O8" s="99">
        <f>RES_hhdet_in_fech!O8/RES_summary!O$21</f>
        <v>5.3604078327962037E-3</v>
      </c>
      <c r="P8" s="99">
        <f>RES_hhdet_in_fech!P8/RES_summary!P$21</f>
        <v>7.0395602305423901E-3</v>
      </c>
      <c r="Q8" s="99">
        <f>RES_hhdet_in_fech!Q8/RES_summary!Q$21</f>
        <v>2.0533775473073877E-3</v>
      </c>
      <c r="R8" s="99">
        <f>RES_hhdet_in_fech!R8/RES_summary!R$21</f>
        <v>2.1212247692940132E-3</v>
      </c>
      <c r="S8" s="99">
        <f>RES_hhdet_in_fech!S8/RES_summary!S$21</f>
        <v>0</v>
      </c>
      <c r="T8" s="99">
        <f>RES_hhdet_in_fech!T8/RES_summary!T$21</f>
        <v>2.1747660802460024E-3</v>
      </c>
      <c r="U8" s="99">
        <f>RES_hhdet_in_fech!U8/RES_summary!U$21</f>
        <v>1.605367609180091E-3</v>
      </c>
      <c r="V8" s="99">
        <f>RES_hhdet_in_fech!V8/RES_summary!V$21</f>
        <v>5.7874061318404042E-3</v>
      </c>
      <c r="W8" s="99">
        <f>RES_hhdet_in_fech!W8/RES_summary!W$21</f>
        <v>3.886480503285853E-3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26.249644130589125</v>
      </c>
      <c r="D9" s="123">
        <v>25.157635374353092</v>
      </c>
      <c r="E9" s="123">
        <v>23.689749827330072</v>
      </c>
      <c r="F9" s="123">
        <v>23.92147812139806</v>
      </c>
      <c r="G9" s="123">
        <v>22.46434073915243</v>
      </c>
      <c r="H9" s="123">
        <v>22.22872728216969</v>
      </c>
      <c r="I9" s="123">
        <v>21.125787742976538</v>
      </c>
      <c r="J9" s="123">
        <v>20.883666065178943</v>
      </c>
      <c r="K9" s="123">
        <v>22.078108275109763</v>
      </c>
      <c r="L9" s="123">
        <v>21.013716219830144</v>
      </c>
      <c r="M9" s="123">
        <v>21.86467739433116</v>
      </c>
      <c r="N9" s="123">
        <v>21.895881162461059</v>
      </c>
      <c r="O9" s="123">
        <v>21.189278598217182</v>
      </c>
      <c r="P9" s="123">
        <v>20.42443189939894</v>
      </c>
      <c r="Q9" s="123">
        <v>19.584055005662005</v>
      </c>
      <c r="R9" s="123">
        <v>20.100270688188051</v>
      </c>
      <c r="S9" s="123">
        <v>0</v>
      </c>
      <c r="T9" s="123">
        <v>20.323496001684457</v>
      </c>
      <c r="U9" s="123">
        <v>19.829698974185852</v>
      </c>
      <c r="V9" s="123">
        <v>20.603831376915725</v>
      </c>
      <c r="W9" s="123">
        <v>19.235113090764624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24.564997437585482</v>
      </c>
      <c r="D10" s="99">
        <v>25.131125603701879</v>
      </c>
      <c r="E10" s="99">
        <v>22.568069715749171</v>
      </c>
      <c r="F10" s="99">
        <v>22.414606843321103</v>
      </c>
      <c r="G10" s="99">
        <v>21.73259917514083</v>
      </c>
      <c r="H10" s="99">
        <v>20.540366916028486</v>
      </c>
      <c r="I10" s="99">
        <v>20.422982198559975</v>
      </c>
      <c r="J10" s="99">
        <v>20.514049662476474</v>
      </c>
      <c r="K10" s="99">
        <v>23.389851018960133</v>
      </c>
      <c r="L10" s="99">
        <v>20.579897336134231</v>
      </c>
      <c r="M10" s="99">
        <v>20.688867669029602</v>
      </c>
      <c r="N10" s="99">
        <v>20.857572630209273</v>
      </c>
      <c r="O10" s="99">
        <v>20.589064665060445</v>
      </c>
      <c r="P10" s="99">
        <v>20.083516183876636</v>
      </c>
      <c r="Q10" s="99">
        <v>19.753094785265095</v>
      </c>
      <c r="R10" s="99">
        <v>20.163851215757127</v>
      </c>
      <c r="S10" s="99">
        <v>0</v>
      </c>
      <c r="T10" s="99">
        <v>19.207682404456058</v>
      </c>
      <c r="U10" s="99">
        <v>18.114902225366006</v>
      </c>
      <c r="V10" s="99">
        <v>19.040803654388913</v>
      </c>
      <c r="W10" s="99">
        <v>17.422618077341152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29.069463503951663</v>
      </c>
      <c r="D11" s="99">
        <v>27.929750050312869</v>
      </c>
      <c r="E11" s="99">
        <v>26.846159471483062</v>
      </c>
      <c r="F11" s="99">
        <v>26.198121001149783</v>
      </c>
      <c r="G11" s="99">
        <v>25.507215890862099</v>
      </c>
      <c r="H11" s="99">
        <v>25.003721478671732</v>
      </c>
      <c r="I11" s="99">
        <v>25.050396206716933</v>
      </c>
      <c r="J11" s="99">
        <v>24.621017480171464</v>
      </c>
      <c r="K11" s="99">
        <v>24.528995787609151</v>
      </c>
      <c r="L11" s="99">
        <v>24.331494934889946</v>
      </c>
      <c r="M11" s="99">
        <v>25.147654700999144</v>
      </c>
      <c r="N11" s="99">
        <v>22.727643042452947</v>
      </c>
      <c r="O11" s="99">
        <v>24.160890592660927</v>
      </c>
      <c r="P11" s="99">
        <v>21.141976797219559</v>
      </c>
      <c r="Q11" s="99">
        <v>18.369331919623747</v>
      </c>
      <c r="R11" s="99">
        <v>21.296971759568521</v>
      </c>
      <c r="S11" s="99">
        <v>0</v>
      </c>
      <c r="T11" s="99">
        <v>20.659664421142242</v>
      </c>
      <c r="U11" s="99">
        <v>19.321047625384061</v>
      </c>
      <c r="V11" s="99">
        <v>21.059287441293414</v>
      </c>
      <c r="W11" s="99">
        <v>18.338881175556644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23.878883769761963</v>
      </c>
      <c r="G12" s="99">
        <v>23.245218642445334</v>
      </c>
      <c r="H12" s="99">
        <v>22.864408473849817</v>
      </c>
      <c r="I12" s="99">
        <v>22.909251411630844</v>
      </c>
      <c r="J12" s="99">
        <v>22.48618940955194</v>
      </c>
      <c r="K12" s="99">
        <v>22.418921858384799</v>
      </c>
      <c r="L12" s="99">
        <v>22.28271397069701</v>
      </c>
      <c r="M12" s="99">
        <v>23.121990345355741</v>
      </c>
      <c r="N12" s="99">
        <v>20.973483924675239</v>
      </c>
      <c r="O12" s="99">
        <v>22.446859886122393</v>
      </c>
      <c r="P12" s="99">
        <v>19.803919081780517</v>
      </c>
      <c r="Q12" s="99">
        <v>17.327679520565979</v>
      </c>
      <c r="R12" s="99">
        <v>20.187346627280586</v>
      </c>
      <c r="S12" s="99">
        <v>0</v>
      </c>
      <c r="T12" s="99">
        <v>19.756885219316487</v>
      </c>
      <c r="U12" s="99">
        <v>18.536629014098317</v>
      </c>
      <c r="V12" s="99">
        <v>20.287445793514493</v>
      </c>
      <c r="W12" s="99">
        <v>17.690230882729498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20.410662279942581</v>
      </c>
      <c r="G13" s="102">
        <v>19.825701482067732</v>
      </c>
      <c r="H13" s="102">
        <v>19.591239579248313</v>
      </c>
      <c r="I13" s="102">
        <v>19.576145854550631</v>
      </c>
      <c r="J13" s="102">
        <v>19.099531673880779</v>
      </c>
      <c r="K13" s="102">
        <v>19.008306748356624</v>
      </c>
      <c r="L13" s="102">
        <v>18.900371318094681</v>
      </c>
      <c r="M13" s="102">
        <v>19.613402661484926</v>
      </c>
      <c r="N13" s="102">
        <v>17.671649341315202</v>
      </c>
      <c r="O13" s="102">
        <v>18.769993600626531</v>
      </c>
      <c r="P13" s="102">
        <v>16.406618905067081</v>
      </c>
      <c r="Q13" s="102">
        <v>14.208415072853542</v>
      </c>
      <c r="R13" s="102">
        <v>16.41520590772004</v>
      </c>
      <c r="S13" s="102">
        <v>0</v>
      </c>
      <c r="T13" s="102">
        <v>15.834000612182248</v>
      </c>
      <c r="U13" s="102">
        <v>14.75962578878122</v>
      </c>
      <c r="V13" s="102">
        <v>16.26914808996025</v>
      </c>
      <c r="W13" s="102">
        <v>14.199182847536605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3.4682214898193795</v>
      </c>
      <c r="G14" s="105">
        <v>3.4195171603776022</v>
      </c>
      <c r="H14" s="105">
        <v>3.2731688946015001</v>
      </c>
      <c r="I14" s="105">
        <v>3.3331055570802151</v>
      </c>
      <c r="J14" s="105">
        <v>3.3866577356711609</v>
      </c>
      <c r="K14" s="105">
        <v>3.410615110028179</v>
      </c>
      <c r="L14" s="105">
        <v>3.3823426526023277</v>
      </c>
      <c r="M14" s="105">
        <v>3.5085876838708092</v>
      </c>
      <c r="N14" s="105">
        <v>3.3018345833600371</v>
      </c>
      <c r="O14" s="105">
        <v>3.6768662854958674</v>
      </c>
      <c r="P14" s="105">
        <v>3.3973001767134363</v>
      </c>
      <c r="Q14" s="105">
        <v>3.119264447712442</v>
      </c>
      <c r="R14" s="105">
        <v>3.772140719560547</v>
      </c>
      <c r="S14" s="105">
        <v>0</v>
      </c>
      <c r="T14" s="105">
        <v>3.9228846071342418</v>
      </c>
      <c r="U14" s="105">
        <v>3.777003225317094</v>
      </c>
      <c r="V14" s="105">
        <v>4.0182977035542438</v>
      </c>
      <c r="W14" s="105">
        <v>3.4910480351928945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26.079380531822107</v>
      </c>
      <c r="D15" s="102">
        <v>24.974681278075305</v>
      </c>
      <c r="E15" s="102">
        <v>23.532516090025783</v>
      </c>
      <c r="F15" s="102">
        <v>23.920886996605951</v>
      </c>
      <c r="G15" s="102">
        <v>22.45175226433026</v>
      </c>
      <c r="H15" s="102">
        <v>22.385062768478331</v>
      </c>
      <c r="I15" s="102">
        <v>22.175008239026852</v>
      </c>
      <c r="J15" s="102">
        <v>0</v>
      </c>
      <c r="K15" s="102">
        <v>22.54678238906903</v>
      </c>
      <c r="L15" s="102">
        <v>0</v>
      </c>
      <c r="M15" s="102">
        <v>22.973833719440421</v>
      </c>
      <c r="N15" s="102">
        <v>22.822633803743326</v>
      </c>
      <c r="O15" s="102">
        <v>22.12666455866659</v>
      </c>
      <c r="P15" s="102">
        <v>21.470379122684921</v>
      </c>
      <c r="Q15" s="102">
        <v>20.983412656462026</v>
      </c>
      <c r="R15" s="102">
        <v>21.011808879362622</v>
      </c>
      <c r="S15" s="102">
        <v>0</v>
      </c>
      <c r="T15" s="102">
        <v>21.385529349337098</v>
      </c>
      <c r="U15" s="102">
        <v>20.844945289649839</v>
      </c>
      <c r="V15" s="102">
        <v>21.633967669379569</v>
      </c>
      <c r="W15" s="102">
        <v>20.675514759449374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24.155678539746386</v>
      </c>
      <c r="D16" s="105">
        <v>23.108409875667967</v>
      </c>
      <c r="E16" s="105">
        <v>21.785850748299286</v>
      </c>
      <c r="F16" s="105">
        <v>22.160993985188565</v>
      </c>
      <c r="G16" s="105">
        <v>20.798554484256289</v>
      </c>
      <c r="H16" s="105">
        <v>20.788994219619855</v>
      </c>
      <c r="I16" s="105">
        <v>20.595137348932361</v>
      </c>
      <c r="J16" s="105">
        <v>21.194672004209202</v>
      </c>
      <c r="K16" s="105">
        <v>20.920377238290481</v>
      </c>
      <c r="L16" s="105">
        <v>21.159563391361655</v>
      </c>
      <c r="M16" s="105">
        <v>21.383255243254144</v>
      </c>
      <c r="N16" s="105">
        <v>21.257022997832436</v>
      </c>
      <c r="O16" s="105">
        <v>20.656351157259785</v>
      </c>
      <c r="P16" s="105">
        <v>20.112155087340298</v>
      </c>
      <c r="Q16" s="105">
        <v>19.715115787439611</v>
      </c>
      <c r="R16" s="105">
        <v>19.777277441216505</v>
      </c>
      <c r="S16" s="105">
        <v>0</v>
      </c>
      <c r="T16" s="105">
        <v>20.207947008279074</v>
      </c>
      <c r="U16" s="105">
        <v>19.720722777398034</v>
      </c>
      <c r="V16" s="105">
        <v>20.540664584939723</v>
      </c>
      <c r="W16" s="105">
        <v>19.672974405885775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20.375247907774121</v>
      </c>
      <c r="D17" s="99">
        <v>19.414504197086508</v>
      </c>
      <c r="E17" s="99">
        <v>18.303138085200214</v>
      </c>
      <c r="F17" s="99">
        <v>18.627206226051889</v>
      </c>
      <c r="G17" s="99">
        <v>17.448701799077284</v>
      </c>
      <c r="H17" s="99">
        <v>17.533375269055771</v>
      </c>
      <c r="I17" s="99">
        <v>17.327148378872721</v>
      </c>
      <c r="J17" s="99">
        <v>17.726302558480153</v>
      </c>
      <c r="K17" s="99">
        <v>17.474891098644534</v>
      </c>
      <c r="L17" s="99">
        <v>17.698455717057797</v>
      </c>
      <c r="M17" s="99">
        <v>17.922798890389316</v>
      </c>
      <c r="N17" s="99">
        <v>17.748236558964717</v>
      </c>
      <c r="O17" s="99">
        <v>17.188410437634435</v>
      </c>
      <c r="P17" s="99">
        <v>16.668044836833882</v>
      </c>
      <c r="Q17" s="99">
        <v>16.243572871821037</v>
      </c>
      <c r="R17" s="99">
        <v>16.196485237748053</v>
      </c>
      <c r="S17" s="99">
        <v>0</v>
      </c>
      <c r="T17" s="99">
        <v>16.39460814613297</v>
      </c>
      <c r="U17" s="99">
        <v>15.922761098982813</v>
      </c>
      <c r="V17" s="99">
        <v>16.702805547486388</v>
      </c>
      <c r="W17" s="99">
        <v>16.01250224359913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3.7804306319722696</v>
      </c>
      <c r="D18" s="99">
        <v>3.6939056785814541</v>
      </c>
      <c r="E18" s="99">
        <v>3.4827126630990684</v>
      </c>
      <c r="F18" s="99">
        <v>3.5337877591366764</v>
      </c>
      <c r="G18" s="99">
        <v>3.3498526851789991</v>
      </c>
      <c r="H18" s="99">
        <v>3.2556189505640827</v>
      </c>
      <c r="I18" s="99">
        <v>3.2679889700596414</v>
      </c>
      <c r="J18" s="99">
        <v>3.4683694457290435</v>
      </c>
      <c r="K18" s="99">
        <v>3.4454861396459457</v>
      </c>
      <c r="L18" s="99">
        <v>3.4611076743038565</v>
      </c>
      <c r="M18" s="99">
        <v>3.4604563528648313</v>
      </c>
      <c r="N18" s="99">
        <v>3.5087864388677241</v>
      </c>
      <c r="O18" s="99">
        <v>3.4679407196253496</v>
      </c>
      <c r="P18" s="99">
        <v>3.4441102505064141</v>
      </c>
      <c r="Q18" s="99">
        <v>3.4715429156185702</v>
      </c>
      <c r="R18" s="99">
        <v>3.5807922034684525</v>
      </c>
      <c r="S18" s="99">
        <v>0</v>
      </c>
      <c r="T18" s="99">
        <v>3.8133388621461064</v>
      </c>
      <c r="U18" s="99">
        <v>3.7979616784152261</v>
      </c>
      <c r="V18" s="99">
        <v>3.8378590374533341</v>
      </c>
      <c r="W18" s="99">
        <v>3.660472162286645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4.1638116363978188</v>
      </c>
      <c r="D19" s="123">
        <v>4.0836970441380203</v>
      </c>
      <c r="E19" s="123">
        <v>4.0426873318025978</v>
      </c>
      <c r="F19" s="123">
        <v>3.999896517525384</v>
      </c>
      <c r="G19" s="123">
        <v>3.8672368931385286</v>
      </c>
      <c r="H19" s="123">
        <v>3.753922499324013</v>
      </c>
      <c r="I19" s="123">
        <v>3.7705131915012315</v>
      </c>
      <c r="J19" s="123">
        <v>3.5920921728990125</v>
      </c>
      <c r="K19" s="123">
        <v>3.5415574616560823</v>
      </c>
      <c r="L19" s="123">
        <v>3.4432307299348954</v>
      </c>
      <c r="M19" s="123">
        <v>3.4407064315279698</v>
      </c>
      <c r="N19" s="123">
        <v>3.4475872253213047</v>
      </c>
      <c r="O19" s="123">
        <v>3.2651524184852683</v>
      </c>
      <c r="P19" s="123">
        <v>3.3142058135942745</v>
      </c>
      <c r="Q19" s="123">
        <v>3.3197500136546032</v>
      </c>
      <c r="R19" s="123">
        <v>3.2817964453578541</v>
      </c>
      <c r="S19" s="123">
        <v>0</v>
      </c>
      <c r="T19" s="123">
        <v>3.1324307610265492</v>
      </c>
      <c r="U19" s="123">
        <v>3.0359322012553296</v>
      </c>
      <c r="V19" s="123">
        <v>3.1350449283243269</v>
      </c>
      <c r="W19" s="123">
        <v>3.0760630089275063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5.2736689167230475</v>
      </c>
      <c r="D21" s="99">
        <v>5.1682099944308222</v>
      </c>
      <c r="E21" s="99">
        <v>5.1280690604796417</v>
      </c>
      <c r="F21" s="99">
        <v>4.9679397552092226</v>
      </c>
      <c r="G21" s="99">
        <v>4.9675322668712445</v>
      </c>
      <c r="H21" s="99">
        <v>4.7887648032372523</v>
      </c>
      <c r="I21" s="99">
        <v>4.7918126085853707</v>
      </c>
      <c r="J21" s="99">
        <v>4.6270161989843901</v>
      </c>
      <c r="K21" s="99">
        <v>4.4219404147007708</v>
      </c>
      <c r="L21" s="99">
        <v>4.4503389887507003</v>
      </c>
      <c r="M21" s="99">
        <v>4.4110056001786706</v>
      </c>
      <c r="N21" s="99">
        <v>4.3929301430744685</v>
      </c>
      <c r="O21" s="99">
        <v>4.4163375192801348</v>
      </c>
      <c r="P21" s="99">
        <v>4.2055587374277987</v>
      </c>
      <c r="Q21" s="99">
        <v>3.9414198022693347</v>
      </c>
      <c r="R21" s="99">
        <v>4.5746045851872514</v>
      </c>
      <c r="S21" s="99">
        <v>0</v>
      </c>
      <c r="T21" s="99">
        <v>4.6013378925450672</v>
      </c>
      <c r="U21" s="99">
        <v>4.3414577306388402</v>
      </c>
      <c r="V21" s="99">
        <v>4.7680712244178318</v>
      </c>
      <c r="W21" s="99">
        <v>4.1018011834800161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4.1487213140366475</v>
      </c>
      <c r="D22" s="110">
        <v>4.0684867132109765</v>
      </c>
      <c r="E22" s="110">
        <v>4.0268654407140119</v>
      </c>
      <c r="F22" s="110">
        <v>3.9847172194160798</v>
      </c>
      <c r="G22" s="110">
        <v>3.8509476803440408</v>
      </c>
      <c r="H22" s="110">
        <v>3.7378750704703716</v>
      </c>
      <c r="I22" s="110">
        <v>3.7571918947566556</v>
      </c>
      <c r="J22" s="110">
        <v>3.5792370107747065</v>
      </c>
      <c r="K22" s="110">
        <v>3.5308269435818609</v>
      </c>
      <c r="L22" s="110">
        <v>3.426621315082778</v>
      </c>
      <c r="M22" s="110">
        <v>3.422629061375889</v>
      </c>
      <c r="N22" s="110">
        <v>3.4309885811137595</v>
      </c>
      <c r="O22" s="110">
        <v>3.245925787577312</v>
      </c>
      <c r="P22" s="110">
        <v>3.2999642725179865</v>
      </c>
      <c r="Q22" s="110">
        <v>3.3083953143191747</v>
      </c>
      <c r="R22" s="110">
        <v>3.2492046435134152</v>
      </c>
      <c r="S22" s="110">
        <v>0</v>
      </c>
      <c r="T22" s="110">
        <v>3.1073824055560744</v>
      </c>
      <c r="U22" s="110">
        <v>3.0145943924028304</v>
      </c>
      <c r="V22" s="110">
        <v>3.1114163181047538</v>
      </c>
      <c r="W22" s="110">
        <v>3.059810687581475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199.09764300976428</v>
      </c>
      <c r="D24" s="118">
        <f t="shared" si="7"/>
        <v>190.44920559539679</v>
      </c>
      <c r="E24" s="118">
        <f t="shared" si="7"/>
        <v>187.1408299703468</v>
      </c>
      <c r="F24" s="118">
        <f t="shared" si="7"/>
        <v>187.69120295386881</v>
      </c>
      <c r="G24" s="118">
        <f t="shared" si="7"/>
        <v>201.01728311839128</v>
      </c>
      <c r="H24" s="118">
        <f t="shared" si="7"/>
        <v>192.4031573316316</v>
      </c>
      <c r="I24" s="118">
        <f t="shared" si="7"/>
        <v>188.16450247036059</v>
      </c>
      <c r="J24" s="118">
        <f t="shared" si="7"/>
        <v>169.5943645957978</v>
      </c>
      <c r="K24" s="118">
        <f t="shared" si="7"/>
        <v>126.46085063897299</v>
      </c>
      <c r="L24" s="118">
        <f t="shared" si="7"/>
        <v>158.38692766380564</v>
      </c>
      <c r="M24" s="118">
        <f t="shared" si="7"/>
        <v>137.32148833298143</v>
      </c>
      <c r="N24" s="118">
        <f t="shared" si="7"/>
        <v>122.20726518469726</v>
      </c>
      <c r="O24" s="118">
        <f t="shared" si="7"/>
        <v>126.25789744706776</v>
      </c>
      <c r="P24" s="118">
        <f t="shared" si="7"/>
        <v>100.49204400166545</v>
      </c>
      <c r="Q24" s="118">
        <f t="shared" si="7"/>
        <v>92.061130650512453</v>
      </c>
      <c r="R24" s="118">
        <f t="shared" ref="R24:V24" si="8">R25+R28+R30+R39</f>
        <v>101.87297943979647</v>
      </c>
      <c r="S24" s="118">
        <f t="shared" si="8"/>
        <v>91.197708416317468</v>
      </c>
      <c r="T24" s="118">
        <f t="shared" si="8"/>
        <v>93.496200216333364</v>
      </c>
      <c r="U24" s="118">
        <f t="shared" si="8"/>
        <v>83.416022777588708</v>
      </c>
      <c r="V24" s="118">
        <f t="shared" si="8"/>
        <v>86.09844591941345</v>
      </c>
      <c r="W24" s="118">
        <f t="shared" ref="W24" si="9">W25+W28+W30+W39</f>
        <v>68.747974500779875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168.64589895869946</v>
      </c>
      <c r="D25" s="123">
        <f t="shared" si="10"/>
        <v>161.19310178146023</v>
      </c>
      <c r="E25" s="123">
        <f t="shared" si="10"/>
        <v>159.35485022794424</v>
      </c>
      <c r="F25" s="123">
        <f t="shared" si="10"/>
        <v>159.66388128340381</v>
      </c>
      <c r="G25" s="123">
        <f t="shared" si="10"/>
        <v>174.60203140485862</v>
      </c>
      <c r="H25" s="123">
        <f t="shared" si="10"/>
        <v>166.18989849632246</v>
      </c>
      <c r="I25" s="123">
        <f t="shared" si="10"/>
        <v>162.66169681681416</v>
      </c>
      <c r="J25" s="123">
        <f t="shared" si="10"/>
        <v>144.58639239122687</v>
      </c>
      <c r="K25" s="123">
        <f t="shared" si="10"/>
        <v>101.60713881046858</v>
      </c>
      <c r="L25" s="123">
        <f t="shared" si="10"/>
        <v>133.51052033999605</v>
      </c>
      <c r="M25" s="123">
        <f t="shared" si="10"/>
        <v>111.47402583862407</v>
      </c>
      <c r="N25" s="123">
        <f t="shared" si="10"/>
        <v>96.439395799554461</v>
      </c>
      <c r="O25" s="123">
        <f t="shared" si="10"/>
        <v>101.56658489313953</v>
      </c>
      <c r="P25" s="123">
        <f t="shared" si="10"/>
        <v>76.724964940858484</v>
      </c>
      <c r="Q25" s="123">
        <f t="shared" si="10"/>
        <v>69.1699084988837</v>
      </c>
      <c r="R25" s="123">
        <f t="shared" ref="R25:V25" si="11">SUM(R26:R27)</f>
        <v>78.497730710826261</v>
      </c>
      <c r="S25" s="123">
        <f t="shared" si="11"/>
        <v>67.73122937965762</v>
      </c>
      <c r="T25" s="123">
        <f t="shared" si="11"/>
        <v>69.814385293171199</v>
      </c>
      <c r="U25" s="123">
        <f t="shared" si="11"/>
        <v>60.182060014941783</v>
      </c>
      <c r="V25" s="123">
        <f t="shared" si="11"/>
        <v>61.944364025529644</v>
      </c>
      <c r="W25" s="123">
        <f t="shared" ref="W25" si="12">SUM(W26:W27)</f>
        <v>45.836884297042246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166.52039488438413</v>
      </c>
      <c r="D26" s="99">
        <v>159.1787898831515</v>
      </c>
      <c r="E26" s="99">
        <v>157.3922921463739</v>
      </c>
      <c r="F26" s="99">
        <v>157.70955949743671</v>
      </c>
      <c r="G26" s="99">
        <v>172.47797838054316</v>
      </c>
      <c r="H26" s="99">
        <v>164.17898133428412</v>
      </c>
      <c r="I26" s="99">
        <v>160.69147960744095</v>
      </c>
      <c r="J26" s="99">
        <v>142.81344068893964</v>
      </c>
      <c r="K26" s="99">
        <v>100.35013256556782</v>
      </c>
      <c r="L26" s="99">
        <v>131.85193996790994</v>
      </c>
      <c r="M26" s="99">
        <v>110.08741833063533</v>
      </c>
      <c r="N26" s="99">
        <v>95.205325153518316</v>
      </c>
      <c r="O26" s="99">
        <v>100.23566692556963</v>
      </c>
      <c r="P26" s="99">
        <v>75.689887726678222</v>
      </c>
      <c r="Q26" s="99">
        <v>68.198196279164137</v>
      </c>
      <c r="R26" s="99">
        <v>77.389466945703461</v>
      </c>
      <c r="S26" s="99">
        <v>66.773037726397177</v>
      </c>
      <c r="T26" s="99">
        <v>68.816571078952038</v>
      </c>
      <c r="U26" s="99">
        <v>59.321536477048078</v>
      </c>
      <c r="V26" s="99">
        <v>61.054148047776266</v>
      </c>
      <c r="W26" s="99">
        <v>45.17683164419347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2.1255040743153386</v>
      </c>
      <c r="D27" s="99">
        <v>2.0143118983087294</v>
      </c>
      <c r="E27" s="99">
        <v>1.962558081570341</v>
      </c>
      <c r="F27" s="99">
        <v>1.9543217859671003</v>
      </c>
      <c r="G27" s="99">
        <v>2.1240530243154701</v>
      </c>
      <c r="H27" s="99">
        <v>2.0109171620383504</v>
      </c>
      <c r="I27" s="99">
        <v>1.9702172093732044</v>
      </c>
      <c r="J27" s="99">
        <v>1.7729517022872299</v>
      </c>
      <c r="K27" s="99">
        <v>1.2570062449007635</v>
      </c>
      <c r="L27" s="99">
        <v>1.6585803720861014</v>
      </c>
      <c r="M27" s="99">
        <v>1.3866075079887477</v>
      </c>
      <c r="N27" s="99">
        <v>1.2340706460361452</v>
      </c>
      <c r="O27" s="99">
        <v>1.3309179675698983</v>
      </c>
      <c r="P27" s="99">
        <v>1.0350772141802691</v>
      </c>
      <c r="Q27" s="99">
        <v>0.9717122197195649</v>
      </c>
      <c r="R27" s="99">
        <v>1.1082637651227991</v>
      </c>
      <c r="S27" s="99">
        <v>0.95819165326043909</v>
      </c>
      <c r="T27" s="99">
        <v>0.99781421421915528</v>
      </c>
      <c r="U27" s="99">
        <v>0.86052353789370362</v>
      </c>
      <c r="V27" s="99">
        <v>0.89021597775337935</v>
      </c>
      <c r="W27" s="99">
        <v>0.66005265284877679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5.4264143973769968E-3</v>
      </c>
      <c r="E28" s="123">
        <f t="shared" si="13"/>
        <v>5.7822574542122258E-3</v>
      </c>
      <c r="F28" s="123">
        <f t="shared" si="13"/>
        <v>1.0374729360954066E-2</v>
      </c>
      <c r="G28" s="123">
        <f t="shared" si="13"/>
        <v>1.2586223263867595E-2</v>
      </c>
      <c r="H28" s="123">
        <f t="shared" si="13"/>
        <v>1.6264262204704578E-2</v>
      </c>
      <c r="I28" s="123">
        <f t="shared" si="13"/>
        <v>1.8641081900994543E-2</v>
      </c>
      <c r="J28" s="123">
        <f t="shared" si="13"/>
        <v>1.3164177137240605E-2</v>
      </c>
      <c r="K28" s="123">
        <f t="shared" si="13"/>
        <v>1.0437403395606466E-2</v>
      </c>
      <c r="L28" s="123">
        <f t="shared" si="13"/>
        <v>1.1469017803884155E-2</v>
      </c>
      <c r="M28" s="123">
        <f t="shared" si="13"/>
        <v>8.8446055012042831E-3</v>
      </c>
      <c r="N28" s="123">
        <f t="shared" si="13"/>
        <v>8.8692953632455648E-3</v>
      </c>
      <c r="O28" s="123">
        <f t="shared" si="13"/>
        <v>5.6482222908291798E-3</v>
      </c>
      <c r="P28" s="123">
        <f t="shared" si="13"/>
        <v>7.1873104715024557E-3</v>
      </c>
      <c r="Q28" s="123">
        <f t="shared" si="13"/>
        <v>2.1238552553318529E-3</v>
      </c>
      <c r="R28" s="123">
        <f t="shared" si="13"/>
        <v>2.8236707239920294E-3</v>
      </c>
      <c r="S28" s="123">
        <f t="shared" si="13"/>
        <v>2.6230589828453053E-3</v>
      </c>
      <c r="T28" s="123">
        <f t="shared" si="13"/>
        <v>2.2114662037296248E-3</v>
      </c>
      <c r="U28" s="123">
        <f t="shared" si="13"/>
        <v>1.6844198020563833E-3</v>
      </c>
      <c r="V28" s="123">
        <f t="shared" si="13"/>
        <v>5.7978131121513539E-3</v>
      </c>
      <c r="W28" s="123">
        <f t="shared" si="13"/>
        <v>3.3599679072366111E-3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5.4264143973769968E-3</v>
      </c>
      <c r="E29" s="99">
        <f>RES_hhdet_in_fech!E29/RES_summary!E$21</f>
        <v>5.7822574542122258E-3</v>
      </c>
      <c r="F29" s="99">
        <f>RES_hhdet_in_fech!F29/RES_summary!F$21</f>
        <v>1.0374729360954066E-2</v>
      </c>
      <c r="G29" s="99">
        <f>RES_hhdet_in_fech!G29/RES_summary!G$21</f>
        <v>1.2586223263867595E-2</v>
      </c>
      <c r="H29" s="99">
        <f>RES_hhdet_in_fech!H29/RES_summary!H$21</f>
        <v>1.6264262204704578E-2</v>
      </c>
      <c r="I29" s="99">
        <f>RES_hhdet_in_fech!I29/RES_summary!I$21</f>
        <v>1.8641081900994543E-2</v>
      </c>
      <c r="J29" s="99">
        <f>RES_hhdet_in_fech!J29/RES_summary!J$21</f>
        <v>1.3164177137240605E-2</v>
      </c>
      <c r="K29" s="99">
        <f>RES_hhdet_in_fech!K29/RES_summary!K$21</f>
        <v>1.0437403395606466E-2</v>
      </c>
      <c r="L29" s="99">
        <f>RES_hhdet_in_fech!L29/RES_summary!L$21</f>
        <v>1.1469017803884155E-2</v>
      </c>
      <c r="M29" s="99">
        <f>RES_hhdet_in_fech!M29/RES_summary!M$21</f>
        <v>8.8446055012042831E-3</v>
      </c>
      <c r="N29" s="99">
        <f>RES_hhdet_in_fech!N29/RES_summary!N$21</f>
        <v>8.8692953632455648E-3</v>
      </c>
      <c r="O29" s="99">
        <f>RES_hhdet_in_fech!O29/RES_summary!O$21</f>
        <v>5.6482222908291798E-3</v>
      </c>
      <c r="P29" s="99">
        <f>RES_hhdet_in_fech!P29/RES_summary!P$21</f>
        <v>7.1873104715024557E-3</v>
      </c>
      <c r="Q29" s="99">
        <f>RES_hhdet_in_fech!Q29/RES_summary!Q$21</f>
        <v>2.1238552553318529E-3</v>
      </c>
      <c r="R29" s="99">
        <f>RES_hhdet_in_fech!R29/RES_summary!R$21</f>
        <v>2.8236707239920294E-3</v>
      </c>
      <c r="S29" s="99">
        <f>RES_hhdet_in_fech!S29/RES_summary!S$21</f>
        <v>2.6230589828453053E-3</v>
      </c>
      <c r="T29" s="99">
        <f>RES_hhdet_in_fech!T29/RES_summary!T$21</f>
        <v>2.2114662037296248E-3</v>
      </c>
      <c r="U29" s="99">
        <f>RES_hhdet_in_fech!U29/RES_summary!U$21</f>
        <v>1.6844198020563833E-3</v>
      </c>
      <c r="V29" s="99">
        <f>RES_hhdet_in_fech!V29/RES_summary!V$21</f>
        <v>5.7978131121513539E-3</v>
      </c>
      <c r="W29" s="99">
        <f>RES_hhdet_in_fech!W29/RES_summary!W$21</f>
        <v>3.3599679072366111E-3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26.288080359003899</v>
      </c>
      <c r="D30" s="123">
        <v>25.168860707161897</v>
      </c>
      <c r="E30" s="123">
        <v>23.738698109087945</v>
      </c>
      <c r="F30" s="123">
        <v>24.016456098119075</v>
      </c>
      <c r="G30" s="123">
        <v>22.535752346667902</v>
      </c>
      <c r="H30" s="123">
        <v>22.443457956691184</v>
      </c>
      <c r="I30" s="123">
        <v>21.713942189309076</v>
      </c>
      <c r="J30" s="123">
        <v>21.403301939513693</v>
      </c>
      <c r="K30" s="123">
        <v>21.301659182845093</v>
      </c>
      <c r="L30" s="123">
        <v>21.421820197614053</v>
      </c>
      <c r="M30" s="123">
        <v>22.397665598298524</v>
      </c>
      <c r="N30" s="123">
        <v>22.311640821770627</v>
      </c>
      <c r="O30" s="123">
        <v>21.420538876545272</v>
      </c>
      <c r="P30" s="123">
        <v>20.445719651969632</v>
      </c>
      <c r="Q30" s="123">
        <v>19.569274753464885</v>
      </c>
      <c r="R30" s="123">
        <v>20.090681954626238</v>
      </c>
      <c r="S30" s="123">
        <v>20.266801510174037</v>
      </c>
      <c r="T30" s="123">
        <v>20.547269811536161</v>
      </c>
      <c r="U30" s="123">
        <v>20.195066961722119</v>
      </c>
      <c r="V30" s="123">
        <v>21.013679746870917</v>
      </c>
      <c r="W30" s="123">
        <v>19.831058860613023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29.06946350395167</v>
      </c>
      <c r="D31" s="99">
        <v>27.929750050312876</v>
      </c>
      <c r="E31" s="99">
        <v>26.846159471483059</v>
      </c>
      <c r="F31" s="99">
        <v>26.19812100114979</v>
      </c>
      <c r="G31" s="99">
        <v>25.507215890862096</v>
      </c>
      <c r="H31" s="99">
        <v>25.003721478671739</v>
      </c>
      <c r="I31" s="99">
        <v>25.050396206716933</v>
      </c>
      <c r="J31" s="99">
        <v>24.62101748017146</v>
      </c>
      <c r="K31" s="99">
        <v>24.528995787609148</v>
      </c>
      <c r="L31" s="99">
        <v>24.331494934889943</v>
      </c>
      <c r="M31" s="99">
        <v>25.147654700999144</v>
      </c>
      <c r="N31" s="99">
        <v>22.727643042452947</v>
      </c>
      <c r="O31" s="99">
        <v>24.16089059266093</v>
      </c>
      <c r="P31" s="99">
        <v>21.141976797219559</v>
      </c>
      <c r="Q31" s="99">
        <v>18.369331919623743</v>
      </c>
      <c r="R31" s="99">
        <v>21.296971759568521</v>
      </c>
      <c r="S31" s="99">
        <v>20.71081479678508</v>
      </c>
      <c r="T31" s="99">
        <v>20.659664421142246</v>
      </c>
      <c r="U31" s="99">
        <v>19.321047625384065</v>
      </c>
      <c r="V31" s="99">
        <v>21.059287441293417</v>
      </c>
      <c r="W31" s="99">
        <v>18.338881175556644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22.418921858384795</v>
      </c>
      <c r="L32" s="99">
        <v>22.282713970696996</v>
      </c>
      <c r="M32" s="99">
        <v>23.121990345355734</v>
      </c>
      <c r="N32" s="99">
        <v>0</v>
      </c>
      <c r="O32" s="99">
        <v>22.446859886122397</v>
      </c>
      <c r="P32" s="99">
        <v>19.803919081780517</v>
      </c>
      <c r="Q32" s="99">
        <v>17.327679520565979</v>
      </c>
      <c r="R32" s="99">
        <v>20.187346627280583</v>
      </c>
      <c r="S32" s="99">
        <v>19.727318078709004</v>
      </c>
      <c r="T32" s="99">
        <v>19.756885219316487</v>
      </c>
      <c r="U32" s="99">
        <v>0</v>
      </c>
      <c r="V32" s="99">
        <v>0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19.00830674835662</v>
      </c>
      <c r="L33" s="102">
        <v>18.90037131809467</v>
      </c>
      <c r="M33" s="102">
        <v>19.613402661484923</v>
      </c>
      <c r="N33" s="102">
        <v>0</v>
      </c>
      <c r="O33" s="102">
        <v>18.769993600626531</v>
      </c>
      <c r="P33" s="102">
        <v>16.406618905067084</v>
      </c>
      <c r="Q33" s="102">
        <v>14.208415072853542</v>
      </c>
      <c r="R33" s="102">
        <v>16.41520590772004</v>
      </c>
      <c r="S33" s="102">
        <v>15.940091271527347</v>
      </c>
      <c r="T33" s="102">
        <v>15.834000612182248</v>
      </c>
      <c r="U33" s="102">
        <v>0</v>
      </c>
      <c r="V33" s="102">
        <v>0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3.410615110028179</v>
      </c>
      <c r="L34" s="105">
        <v>3.382342652602325</v>
      </c>
      <c r="M34" s="105">
        <v>3.5085876838708097</v>
      </c>
      <c r="N34" s="105">
        <v>0</v>
      </c>
      <c r="O34" s="105">
        <v>3.6768662854958665</v>
      </c>
      <c r="P34" s="105">
        <v>3.3973001767134372</v>
      </c>
      <c r="Q34" s="105">
        <v>3.119264447712442</v>
      </c>
      <c r="R34" s="105">
        <v>3.7721407195605479</v>
      </c>
      <c r="S34" s="105">
        <v>3.7872268071816562</v>
      </c>
      <c r="T34" s="105">
        <v>3.9228846071342418</v>
      </c>
      <c r="U34" s="105">
        <v>0</v>
      </c>
      <c r="V34" s="105">
        <v>0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26.079380531822114</v>
      </c>
      <c r="D35" s="102">
        <v>24.974681278075298</v>
      </c>
      <c r="E35" s="102">
        <v>23.532516090025783</v>
      </c>
      <c r="F35" s="102">
        <v>23.920886996605947</v>
      </c>
      <c r="G35" s="102">
        <v>22.45175226433027</v>
      </c>
      <c r="H35" s="102">
        <v>22.385062768478331</v>
      </c>
      <c r="I35" s="102">
        <v>22.175008239026859</v>
      </c>
      <c r="J35" s="102">
        <v>0</v>
      </c>
      <c r="K35" s="102">
        <v>22.546782389069026</v>
      </c>
      <c r="L35" s="102">
        <v>0</v>
      </c>
      <c r="M35" s="102">
        <v>22.973833719440421</v>
      </c>
      <c r="N35" s="102">
        <v>22.822633803743326</v>
      </c>
      <c r="O35" s="102">
        <v>22.12666455866659</v>
      </c>
      <c r="P35" s="102">
        <v>21.470379122684921</v>
      </c>
      <c r="Q35" s="102">
        <v>20.983412656462026</v>
      </c>
      <c r="R35" s="102">
        <v>21.011808879362626</v>
      </c>
      <c r="S35" s="102">
        <v>21.151414635391806</v>
      </c>
      <c r="T35" s="102">
        <v>21.385529349337098</v>
      </c>
      <c r="U35" s="102">
        <v>20.844945289649836</v>
      </c>
      <c r="V35" s="102">
        <v>21.633967669379565</v>
      </c>
      <c r="W35" s="102">
        <v>20.675514759449381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24.155678539746386</v>
      </c>
      <c r="D36" s="105">
        <v>23.108409875667959</v>
      </c>
      <c r="E36" s="105">
        <v>21.785850748299282</v>
      </c>
      <c r="F36" s="105">
        <v>22.160993985188565</v>
      </c>
      <c r="G36" s="105">
        <v>20.798554484256282</v>
      </c>
      <c r="H36" s="105">
        <v>20.788994219619852</v>
      </c>
      <c r="I36" s="105">
        <v>20.595137348932365</v>
      </c>
      <c r="J36" s="105">
        <v>21.194672004209199</v>
      </c>
      <c r="K36" s="105">
        <v>20.920377238290481</v>
      </c>
      <c r="L36" s="105">
        <v>21.159563391361647</v>
      </c>
      <c r="M36" s="105">
        <v>21.383255243254144</v>
      </c>
      <c r="N36" s="105">
        <v>21.257022997832433</v>
      </c>
      <c r="O36" s="105">
        <v>20.656351157259785</v>
      </c>
      <c r="P36" s="105">
        <v>20.112155087340298</v>
      </c>
      <c r="Q36" s="105">
        <v>19.715115787439608</v>
      </c>
      <c r="R36" s="105">
        <v>19.777277441216508</v>
      </c>
      <c r="S36" s="105">
        <v>19.954966363933895</v>
      </c>
      <c r="T36" s="105">
        <v>20.207947008279081</v>
      </c>
      <c r="U36" s="105">
        <v>19.720722777398038</v>
      </c>
      <c r="V36" s="105">
        <v>20.540664584939726</v>
      </c>
      <c r="W36" s="105">
        <v>19.672974405885775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20.375247907774121</v>
      </c>
      <c r="D37" s="99">
        <v>19.414504197086508</v>
      </c>
      <c r="E37" s="99">
        <v>18.303138085200214</v>
      </c>
      <c r="F37" s="99">
        <v>18.627206226051886</v>
      </c>
      <c r="G37" s="99">
        <v>17.448701799077284</v>
      </c>
      <c r="H37" s="99">
        <v>17.533375269055771</v>
      </c>
      <c r="I37" s="99">
        <v>17.327148378872728</v>
      </c>
      <c r="J37" s="99">
        <v>17.726302558480157</v>
      </c>
      <c r="K37" s="99">
        <v>17.474891098644541</v>
      </c>
      <c r="L37" s="99">
        <v>17.698455717057794</v>
      </c>
      <c r="M37" s="99">
        <v>17.92279889038932</v>
      </c>
      <c r="N37" s="99">
        <v>17.748236558964713</v>
      </c>
      <c r="O37" s="99">
        <v>17.188410437634431</v>
      </c>
      <c r="P37" s="99">
        <v>16.668044836833879</v>
      </c>
      <c r="Q37" s="99">
        <v>16.243572871821037</v>
      </c>
      <c r="R37" s="99">
        <v>16.196485237748057</v>
      </c>
      <c r="S37" s="99">
        <v>16.281640099206921</v>
      </c>
      <c r="T37" s="99">
        <v>16.394608146132974</v>
      </c>
      <c r="U37" s="99">
        <v>15.922761098982814</v>
      </c>
      <c r="V37" s="99">
        <v>16.702805547486392</v>
      </c>
      <c r="W37" s="99">
        <v>16.01250224359913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3.7804306319722714</v>
      </c>
      <c r="D38" s="99">
        <v>3.6939056785814537</v>
      </c>
      <c r="E38" s="99">
        <v>3.4827126630990688</v>
      </c>
      <c r="F38" s="99">
        <v>3.5337877591366782</v>
      </c>
      <c r="G38" s="99">
        <v>3.3498526851789996</v>
      </c>
      <c r="H38" s="99">
        <v>3.2556189505640805</v>
      </c>
      <c r="I38" s="99">
        <v>3.2679889700596392</v>
      </c>
      <c r="J38" s="99">
        <v>3.4683694457290435</v>
      </c>
      <c r="K38" s="99">
        <v>3.4454861396459466</v>
      </c>
      <c r="L38" s="99">
        <v>3.4611076743038569</v>
      </c>
      <c r="M38" s="99">
        <v>3.4604563528648296</v>
      </c>
      <c r="N38" s="99">
        <v>3.5087864388677237</v>
      </c>
      <c r="O38" s="99">
        <v>3.4679407196253509</v>
      </c>
      <c r="P38" s="99">
        <v>3.4441102505064149</v>
      </c>
      <c r="Q38" s="99">
        <v>3.4715429156185711</v>
      </c>
      <c r="R38" s="99">
        <v>3.5807922034684525</v>
      </c>
      <c r="S38" s="99">
        <v>3.67332626472697</v>
      </c>
      <c r="T38" s="99">
        <v>3.8133388621461064</v>
      </c>
      <c r="U38" s="99">
        <v>3.7979616784152248</v>
      </c>
      <c r="V38" s="99">
        <v>3.8378590374533328</v>
      </c>
      <c r="W38" s="99">
        <v>3.6604721622866463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4.1636636920609451</v>
      </c>
      <c r="D39" s="123">
        <v>4.0818166923772781</v>
      </c>
      <c r="E39" s="123">
        <v>4.0414993758603988</v>
      </c>
      <c r="F39" s="123">
        <v>4.0004908429849539</v>
      </c>
      <c r="G39" s="123">
        <v>3.8669131436009088</v>
      </c>
      <c r="H39" s="123">
        <v>3.7535366164132462</v>
      </c>
      <c r="I39" s="123">
        <v>3.770222382336363</v>
      </c>
      <c r="J39" s="123">
        <v>3.5915060879200187</v>
      </c>
      <c r="K39" s="123">
        <v>3.5416152422636884</v>
      </c>
      <c r="L39" s="123">
        <v>3.443118108391662</v>
      </c>
      <c r="M39" s="123">
        <v>3.44095229055762</v>
      </c>
      <c r="N39" s="123">
        <v>3.4473592680089391</v>
      </c>
      <c r="O39" s="123">
        <v>3.2651254550921216</v>
      </c>
      <c r="P39" s="123">
        <v>3.3141720983658209</v>
      </c>
      <c r="Q39" s="123">
        <v>3.3198235429085421</v>
      </c>
      <c r="R39" s="123">
        <v>3.2817431036199758</v>
      </c>
      <c r="S39" s="123">
        <v>3.1970544675029693</v>
      </c>
      <c r="T39" s="123">
        <v>3.1323336454222788</v>
      </c>
      <c r="U39" s="123">
        <v>3.0372113811227628</v>
      </c>
      <c r="V39" s="123">
        <v>3.1346043339007386</v>
      </c>
      <c r="W39" s="123">
        <v>3.0766713752173733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5.2736689167230457</v>
      </c>
      <c r="D40" s="99">
        <v>5.1682099944308222</v>
      </c>
      <c r="E40" s="99">
        <v>5.1280690604796426</v>
      </c>
      <c r="F40" s="99">
        <v>4.9679397552092244</v>
      </c>
      <c r="G40" s="99">
        <v>4.9675322668712445</v>
      </c>
      <c r="H40" s="99">
        <v>4.7887648032372541</v>
      </c>
      <c r="I40" s="99">
        <v>4.7918126085853707</v>
      </c>
      <c r="J40" s="99">
        <v>4.6270161989843901</v>
      </c>
      <c r="K40" s="99">
        <v>4.4219404147007717</v>
      </c>
      <c r="L40" s="99">
        <v>4.4503389887507003</v>
      </c>
      <c r="M40" s="99">
        <v>4.4110056001786715</v>
      </c>
      <c r="N40" s="99">
        <v>4.3929301430744676</v>
      </c>
      <c r="O40" s="99">
        <v>4.4163375192801357</v>
      </c>
      <c r="P40" s="99">
        <v>4.2055587374277996</v>
      </c>
      <c r="Q40" s="99">
        <v>3.9414198022693339</v>
      </c>
      <c r="R40" s="99">
        <v>4.5746045851872523</v>
      </c>
      <c r="S40" s="99">
        <v>4.4397669510472095</v>
      </c>
      <c r="T40" s="99">
        <v>4.6013378925450672</v>
      </c>
      <c r="U40" s="99">
        <v>4.3414577306388411</v>
      </c>
      <c r="V40" s="99">
        <v>4.7680712244178318</v>
      </c>
      <c r="W40" s="99">
        <v>4.101801183480017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4.1487213140366475</v>
      </c>
      <c r="D41" s="110">
        <v>4.0684867132109774</v>
      </c>
      <c r="E41" s="110">
        <v>4.0268654407140119</v>
      </c>
      <c r="F41" s="110">
        <v>3.9847172194160794</v>
      </c>
      <c r="G41" s="110">
        <v>3.8509476803440403</v>
      </c>
      <c r="H41" s="110">
        <v>3.7378750704703716</v>
      </c>
      <c r="I41" s="110">
        <v>3.7571918947566556</v>
      </c>
      <c r="J41" s="110">
        <v>3.579237010774706</v>
      </c>
      <c r="K41" s="110">
        <v>3.5308269435818613</v>
      </c>
      <c r="L41" s="110">
        <v>3.4266213150827785</v>
      </c>
      <c r="M41" s="110">
        <v>3.4226290613758894</v>
      </c>
      <c r="N41" s="110">
        <v>3.4309885811137604</v>
      </c>
      <c r="O41" s="110">
        <v>3.2459257875773115</v>
      </c>
      <c r="P41" s="110">
        <v>3.299964272517987</v>
      </c>
      <c r="Q41" s="110">
        <v>3.3083953143191747</v>
      </c>
      <c r="R41" s="110">
        <v>3.2492046435134161</v>
      </c>
      <c r="S41" s="110">
        <v>3.1703572485217695</v>
      </c>
      <c r="T41" s="110">
        <v>3.1073824055560735</v>
      </c>
      <c r="U41" s="110">
        <v>3.0145943924028304</v>
      </c>
      <c r="V41" s="110">
        <v>3.1114163181047547</v>
      </c>
      <c r="W41" s="110">
        <v>3.059810687581475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213.25709739414339</v>
      </c>
      <c r="D43" s="118">
        <f t="shared" si="14"/>
        <v>204.2511732858278</v>
      </c>
      <c r="E43" s="118">
        <f t="shared" si="14"/>
        <v>206.35229362836876</v>
      </c>
      <c r="F43" s="118">
        <f t="shared" si="14"/>
        <v>205.136258008509</v>
      </c>
      <c r="G43" s="118">
        <f t="shared" si="14"/>
        <v>209.66490823640922</v>
      </c>
      <c r="H43" s="118">
        <f t="shared" si="14"/>
        <v>198.56472803747323</v>
      </c>
      <c r="I43" s="118">
        <f t="shared" si="14"/>
        <v>188.22774438949122</v>
      </c>
      <c r="J43" s="118">
        <f t="shared" si="14"/>
        <v>194.71859982114299</v>
      </c>
      <c r="K43" s="118">
        <f t="shared" si="14"/>
        <v>177.66575548962101</v>
      </c>
      <c r="L43" s="118">
        <f t="shared" si="14"/>
        <v>178.95410763347317</v>
      </c>
      <c r="M43" s="118">
        <f t="shared" si="14"/>
        <v>155.52422151814628</v>
      </c>
      <c r="N43" s="118">
        <f t="shared" si="14"/>
        <v>135.7416589114448</v>
      </c>
      <c r="O43" s="118">
        <f t="shared" si="14"/>
        <v>122.15277413086233</v>
      </c>
      <c r="P43" s="118">
        <f t="shared" si="14"/>
        <v>100.98834343264936</v>
      </c>
      <c r="Q43" s="118">
        <f t="shared" si="14"/>
        <v>103.19197126842906</v>
      </c>
      <c r="R43" s="118">
        <f t="shared" ref="R43:V43" si="15">R44+R47+R49+R58</f>
        <v>102.61833085456952</v>
      </c>
      <c r="S43" s="118">
        <f t="shared" si="15"/>
        <v>94.657833470630578</v>
      </c>
      <c r="T43" s="118">
        <f t="shared" si="15"/>
        <v>93.669858463004545</v>
      </c>
      <c r="U43" s="118">
        <f t="shared" si="15"/>
        <v>86.684640003649378</v>
      </c>
      <c r="V43" s="118">
        <f t="shared" si="15"/>
        <v>90.522233944332513</v>
      </c>
      <c r="W43" s="118">
        <f t="shared" ref="W43" si="16">W44+W47+W49+W58</f>
        <v>72.917709888833841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177.84556295806061</v>
      </c>
      <c r="D44" s="123">
        <f t="shared" si="17"/>
        <v>169.69154376019489</v>
      </c>
      <c r="E44" s="123">
        <f t="shared" si="17"/>
        <v>173.85334668541657</v>
      </c>
      <c r="F44" s="123">
        <f t="shared" si="17"/>
        <v>173.07817838968197</v>
      </c>
      <c r="G44" s="123">
        <f t="shared" si="17"/>
        <v>178.71308570789949</v>
      </c>
      <c r="H44" s="123">
        <f t="shared" si="17"/>
        <v>169.48625061024231</v>
      </c>
      <c r="I44" s="123">
        <f t="shared" si="17"/>
        <v>158.34808814025007</v>
      </c>
      <c r="J44" s="123">
        <f t="shared" si="17"/>
        <v>164.48140706860863</v>
      </c>
      <c r="K44" s="123">
        <f t="shared" si="17"/>
        <v>147.45406330435154</v>
      </c>
      <c r="L44" s="123">
        <f t="shared" si="17"/>
        <v>149.28930577712163</v>
      </c>
      <c r="M44" s="123">
        <f t="shared" si="17"/>
        <v>124.56499999000977</v>
      </c>
      <c r="N44" s="123">
        <f t="shared" si="17"/>
        <v>105.29959522671939</v>
      </c>
      <c r="O44" s="123">
        <f t="shared" si="17"/>
        <v>94.47092178982632</v>
      </c>
      <c r="P44" s="123">
        <f t="shared" si="17"/>
        <v>75.597898481302749</v>
      </c>
      <c r="Q44" s="123">
        <f t="shared" si="17"/>
        <v>78.117663876680282</v>
      </c>
      <c r="R44" s="123">
        <f t="shared" ref="R44:V44" si="18">SUM(R45:R46)</f>
        <v>77.420439763981392</v>
      </c>
      <c r="S44" s="123">
        <f t="shared" si="18"/>
        <v>69.589211794465385</v>
      </c>
      <c r="T44" s="123">
        <f t="shared" si="18"/>
        <v>69.302907089119614</v>
      </c>
      <c r="U44" s="123">
        <f t="shared" si="18"/>
        <v>62.943937940329981</v>
      </c>
      <c r="V44" s="123">
        <f t="shared" si="18"/>
        <v>65.208770552612023</v>
      </c>
      <c r="W44" s="123">
        <f t="shared" ref="W44" si="19">SUM(W45:W46)</f>
        <v>49.998520545648162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175.71428906230224</v>
      </c>
      <c r="D45" s="99">
        <v>167.67451501649251</v>
      </c>
      <c r="E45" s="99">
        <v>171.81593813052186</v>
      </c>
      <c r="F45" s="99">
        <v>171.06151109975448</v>
      </c>
      <c r="G45" s="99">
        <v>176.64273412476686</v>
      </c>
      <c r="H45" s="99">
        <v>167.53250566821924</v>
      </c>
      <c r="I45" s="99">
        <v>156.52014228244585</v>
      </c>
      <c r="J45" s="99">
        <v>162.55831798663391</v>
      </c>
      <c r="K45" s="99">
        <v>145.71390437463486</v>
      </c>
      <c r="L45" s="99">
        <v>147.5192450976275</v>
      </c>
      <c r="M45" s="99">
        <v>123.08492302541906</v>
      </c>
      <c r="N45" s="99">
        <v>104.01085861432394</v>
      </c>
      <c r="O45" s="99">
        <v>93.285027078053659</v>
      </c>
      <c r="P45" s="99">
        <v>74.619247506086765</v>
      </c>
      <c r="Q45" s="99">
        <v>77.063240312706824</v>
      </c>
      <c r="R45" s="99">
        <v>76.369553649908894</v>
      </c>
      <c r="S45" s="99">
        <v>68.642265059557701</v>
      </c>
      <c r="T45" s="99">
        <v>68.349811295016636</v>
      </c>
      <c r="U45" s="99">
        <v>62.077684973398625</v>
      </c>
      <c r="V45" s="99">
        <v>64.306644438665401</v>
      </c>
      <c r="W45" s="99">
        <v>49.305427727155447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2.1312738957583779</v>
      </c>
      <c r="D46" s="99">
        <v>2.0170287437023742</v>
      </c>
      <c r="E46" s="99">
        <v>2.0374085548947223</v>
      </c>
      <c r="F46" s="99">
        <v>2.0166672899274891</v>
      </c>
      <c r="G46" s="99">
        <v>2.0703515831326329</v>
      </c>
      <c r="H46" s="99">
        <v>1.9537449420230604</v>
      </c>
      <c r="I46" s="99">
        <v>1.82794585780421</v>
      </c>
      <c r="J46" s="99">
        <v>1.9230890819747168</v>
      </c>
      <c r="K46" s="99">
        <v>1.7401589297166622</v>
      </c>
      <c r="L46" s="99">
        <v>1.7700606794941136</v>
      </c>
      <c r="M46" s="99">
        <v>1.4800769645907144</v>
      </c>
      <c r="N46" s="99">
        <v>1.2887366123954576</v>
      </c>
      <c r="O46" s="99">
        <v>1.1858947117726664</v>
      </c>
      <c r="P46" s="99">
        <v>0.97865097521597766</v>
      </c>
      <c r="Q46" s="99">
        <v>1.0544235639734525</v>
      </c>
      <c r="R46" s="99">
        <v>1.0508861140724979</v>
      </c>
      <c r="S46" s="99">
        <v>0.94694673490768644</v>
      </c>
      <c r="T46" s="99">
        <v>0.95309579410297374</v>
      </c>
      <c r="U46" s="99">
        <v>0.86625296693135867</v>
      </c>
      <c r="V46" s="99">
        <v>0.9021261139466249</v>
      </c>
      <c r="W46" s="99">
        <v>0.69309281849271875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8.0651005477849185E-3</v>
      </c>
      <c r="E47" s="123">
        <f t="shared" si="20"/>
        <v>4.8795323838614086E-3</v>
      </c>
      <c r="F47" s="123">
        <f t="shared" si="20"/>
        <v>9.8857981945844609E-3</v>
      </c>
      <c r="G47" s="123">
        <f t="shared" si="20"/>
        <v>1.2742458585114875E-2</v>
      </c>
      <c r="H47" s="123">
        <f t="shared" si="20"/>
        <v>1.623671027715632E-2</v>
      </c>
      <c r="I47" s="123">
        <f t="shared" si="20"/>
        <v>1.8249847792286892E-2</v>
      </c>
      <c r="J47" s="123">
        <f t="shared" si="20"/>
        <v>1.3637074766776112E-2</v>
      </c>
      <c r="K47" s="123">
        <f t="shared" si="20"/>
        <v>1.0718717579041448E-2</v>
      </c>
      <c r="L47" s="123">
        <f t="shared" si="20"/>
        <v>1.1278029494931263E-2</v>
      </c>
      <c r="M47" s="123">
        <f t="shared" si="20"/>
        <v>8.588113150113888E-3</v>
      </c>
      <c r="N47" s="123">
        <f t="shared" si="20"/>
        <v>9.2099992918404632E-3</v>
      </c>
      <c r="O47" s="123">
        <f t="shared" si="20"/>
        <v>5.3335924841272859E-3</v>
      </c>
      <c r="P47" s="123">
        <f t="shared" si="20"/>
        <v>7.0597362217911849E-3</v>
      </c>
      <c r="Q47" s="123">
        <f t="shared" si="20"/>
        <v>2.1180719007744641E-3</v>
      </c>
      <c r="R47" s="123">
        <f t="shared" si="20"/>
        <v>2.7284999838346931E-3</v>
      </c>
      <c r="S47" s="123">
        <f t="shared" si="20"/>
        <v>2.4536064630170835E-3</v>
      </c>
      <c r="T47" s="123">
        <f t="shared" si="20"/>
        <v>2.3958465004917016E-3</v>
      </c>
      <c r="U47" s="123">
        <f t="shared" si="20"/>
        <v>1.5829601362276004E-3</v>
      </c>
      <c r="V47" s="123">
        <f t="shared" si="20"/>
        <v>5.8249368230922924E-3</v>
      </c>
      <c r="W47" s="123">
        <f t="shared" si="20"/>
        <v>3.8707621453786881E-3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</v>
      </c>
      <c r="D48" s="99">
        <f>RES_hhdet_in_fech!D48/RES_summary!D$21</f>
        <v>8.0651005477849185E-3</v>
      </c>
      <c r="E48" s="99">
        <f>RES_hhdet_in_fech!E48/RES_summary!E$21</f>
        <v>4.8795323838614086E-3</v>
      </c>
      <c r="F48" s="99">
        <f>RES_hhdet_in_fech!F48/RES_summary!F$21</f>
        <v>9.8857981945844609E-3</v>
      </c>
      <c r="G48" s="99">
        <f>RES_hhdet_in_fech!G48/RES_summary!G$21</f>
        <v>1.2742458585114875E-2</v>
      </c>
      <c r="H48" s="99">
        <f>RES_hhdet_in_fech!H48/RES_summary!H$21</f>
        <v>1.623671027715632E-2</v>
      </c>
      <c r="I48" s="99">
        <f>RES_hhdet_in_fech!I48/RES_summary!I$21</f>
        <v>1.8249847792286892E-2</v>
      </c>
      <c r="J48" s="99">
        <f>RES_hhdet_in_fech!J48/RES_summary!J$21</f>
        <v>1.3637074766776112E-2</v>
      </c>
      <c r="K48" s="99">
        <f>RES_hhdet_in_fech!K48/RES_summary!K$21</f>
        <v>1.0718717579041448E-2</v>
      </c>
      <c r="L48" s="99">
        <f>RES_hhdet_in_fech!L48/RES_summary!L$21</f>
        <v>1.1278029494931263E-2</v>
      </c>
      <c r="M48" s="99">
        <f>RES_hhdet_in_fech!M48/RES_summary!M$21</f>
        <v>8.588113150113888E-3</v>
      </c>
      <c r="N48" s="99">
        <f>RES_hhdet_in_fech!N48/RES_summary!N$21</f>
        <v>9.2099992918404632E-3</v>
      </c>
      <c r="O48" s="99">
        <f>RES_hhdet_in_fech!O48/RES_summary!O$21</f>
        <v>5.3335924841272859E-3</v>
      </c>
      <c r="P48" s="99">
        <f>RES_hhdet_in_fech!P48/RES_summary!P$21</f>
        <v>7.0597362217911849E-3</v>
      </c>
      <c r="Q48" s="99">
        <f>RES_hhdet_in_fech!Q48/RES_summary!Q$21</f>
        <v>2.1180719007744641E-3</v>
      </c>
      <c r="R48" s="99">
        <f>RES_hhdet_in_fech!R48/RES_summary!R$21</f>
        <v>2.7284999838346931E-3</v>
      </c>
      <c r="S48" s="99">
        <f>RES_hhdet_in_fech!S48/RES_summary!S$21</f>
        <v>2.4536064630170835E-3</v>
      </c>
      <c r="T48" s="99">
        <f>RES_hhdet_in_fech!T48/RES_summary!T$21</f>
        <v>2.3958465004917016E-3</v>
      </c>
      <c r="U48" s="99">
        <f>RES_hhdet_in_fech!U48/RES_summary!U$21</f>
        <v>1.5829601362276004E-3</v>
      </c>
      <c r="V48" s="99">
        <f>RES_hhdet_in_fech!V48/RES_summary!V$21</f>
        <v>5.8249368230922924E-3</v>
      </c>
      <c r="W48" s="99">
        <f>RES_hhdet_in_fech!W48/RES_summary!W$21</f>
        <v>3.8707621453786881E-3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31.24775432914948</v>
      </c>
      <c r="D49" s="123">
        <v>30.467910234841394</v>
      </c>
      <c r="E49" s="123">
        <v>28.451359598009557</v>
      </c>
      <c r="F49" s="123">
        <v>28.048288922440115</v>
      </c>
      <c r="G49" s="123">
        <v>27.071833627804249</v>
      </c>
      <c r="H49" s="123">
        <v>25.308328145921486</v>
      </c>
      <c r="I49" s="123">
        <v>26.090908811068577</v>
      </c>
      <c r="J49" s="123">
        <v>26.631455716593958</v>
      </c>
      <c r="K49" s="123">
        <v>26.659390008949206</v>
      </c>
      <c r="L49" s="123">
        <v>26.210299305795555</v>
      </c>
      <c r="M49" s="123">
        <v>27.510009931722909</v>
      </c>
      <c r="N49" s="123">
        <v>26.985284722986506</v>
      </c>
      <c r="O49" s="123">
        <v>24.411347093463167</v>
      </c>
      <c r="P49" s="123">
        <v>22.06914327754896</v>
      </c>
      <c r="Q49" s="123">
        <v>21.752401131795281</v>
      </c>
      <c r="R49" s="123">
        <v>21.913201414224083</v>
      </c>
      <c r="S49" s="123">
        <v>21.868732969164068</v>
      </c>
      <c r="T49" s="123">
        <v>21.232689098226128</v>
      </c>
      <c r="U49" s="123">
        <v>20.703062877549854</v>
      </c>
      <c r="V49" s="123">
        <v>22.172617305324991</v>
      </c>
      <c r="W49" s="123">
        <v>19.839291485078952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32.423356959370857</v>
      </c>
      <c r="D50" s="99">
        <v>31.819820102892347</v>
      </c>
      <c r="E50" s="99">
        <v>29.742549043977444</v>
      </c>
      <c r="F50" s="99">
        <v>29.634711353169983</v>
      </c>
      <c r="G50" s="99">
        <v>28.346696013503117</v>
      </c>
      <c r="H50" s="99">
        <v>26.75760056103892</v>
      </c>
      <c r="I50" s="99">
        <v>27.088122426120623</v>
      </c>
      <c r="J50" s="99">
        <v>27.627636662896681</v>
      </c>
      <c r="K50" s="99">
        <v>27.838147492855036</v>
      </c>
      <c r="L50" s="99">
        <v>26.847519018546176</v>
      </c>
      <c r="M50" s="99">
        <v>27.543969695841923</v>
      </c>
      <c r="N50" s="99">
        <v>26.998088678986882</v>
      </c>
      <c r="O50" s="99">
        <v>24.418375613585692</v>
      </c>
      <c r="P50" s="99">
        <v>22.079754752459415</v>
      </c>
      <c r="Q50" s="99">
        <v>21.872985583427521</v>
      </c>
      <c r="R50" s="99">
        <v>22.113539263688306</v>
      </c>
      <c r="S50" s="99">
        <v>22.002216445767839</v>
      </c>
      <c r="T50" s="99">
        <v>21.25783870260662</v>
      </c>
      <c r="U50" s="99">
        <v>20.713940141868051</v>
      </c>
      <c r="V50" s="99">
        <v>22.18465135941803</v>
      </c>
      <c r="W50" s="99">
        <v>19.838261981576991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29.109695821921605</v>
      </c>
      <c r="D51" s="99">
        <v>28.52668557787387</v>
      </c>
      <c r="E51" s="99">
        <v>26.687559682294285</v>
      </c>
      <c r="F51" s="99">
        <v>26.621192411548204</v>
      </c>
      <c r="G51" s="99">
        <v>25.4669773124761</v>
      </c>
      <c r="H51" s="99">
        <v>24.132459510999396</v>
      </c>
      <c r="I51" s="99">
        <v>24.43649006500215</v>
      </c>
      <c r="J51" s="99">
        <v>24.884165408169295</v>
      </c>
      <c r="K51" s="99">
        <v>25.095386813040928</v>
      </c>
      <c r="L51" s="99">
        <v>24.257361531566637</v>
      </c>
      <c r="M51" s="99">
        <v>24.994723402641213</v>
      </c>
      <c r="N51" s="99">
        <v>24.593971340516866</v>
      </c>
      <c r="O51" s="99">
        <v>22.394368539478794</v>
      </c>
      <c r="P51" s="99">
        <v>20.421907272238407</v>
      </c>
      <c r="Q51" s="99">
        <v>20.381864842642624</v>
      </c>
      <c r="R51" s="99">
        <v>20.695026719551368</v>
      </c>
      <c r="S51" s="99">
        <v>20.687916669917364</v>
      </c>
      <c r="T51" s="99">
        <v>20.060250820473879</v>
      </c>
      <c r="U51" s="99">
        <v>19.612053012274298</v>
      </c>
      <c r="V51" s="99">
        <v>21.10833329620419</v>
      </c>
      <c r="W51" s="99">
        <v>18.900610863999319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25.331651273718958</v>
      </c>
      <c r="D52" s="102">
        <v>24.736616939072658</v>
      </c>
      <c r="E52" s="102">
        <v>23.134477515538457</v>
      </c>
      <c r="F52" s="102">
        <v>23.078857467980121</v>
      </c>
      <c r="G52" s="102">
        <v>22.035006291068758</v>
      </c>
      <c r="H52" s="102">
        <v>20.963884813769127</v>
      </c>
      <c r="I52" s="102">
        <v>21.174266492061896</v>
      </c>
      <c r="J52" s="102">
        <v>21.443412123666324</v>
      </c>
      <c r="K52" s="102">
        <v>21.58607864812366</v>
      </c>
      <c r="L52" s="102">
        <v>20.869215080678845</v>
      </c>
      <c r="M52" s="102">
        <v>21.496509784526335</v>
      </c>
      <c r="N52" s="102">
        <v>21.011927028698828</v>
      </c>
      <c r="O52" s="102">
        <v>18.978798930647223</v>
      </c>
      <c r="P52" s="102">
        <v>17.141967279795868</v>
      </c>
      <c r="Q52" s="102">
        <v>16.935756809002704</v>
      </c>
      <c r="R52" s="102">
        <v>17.04688001269049</v>
      </c>
      <c r="S52" s="102">
        <v>16.932363954249052</v>
      </c>
      <c r="T52" s="102">
        <v>16.284060714931325</v>
      </c>
      <c r="U52" s="102">
        <v>15.817952132815693</v>
      </c>
      <c r="V52" s="102">
        <v>17.135077067136688</v>
      </c>
      <c r="W52" s="102">
        <v>15.355413655442712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3.7780445482026437</v>
      </c>
      <c r="D53" s="105">
        <v>3.7900686388012064</v>
      </c>
      <c r="E53" s="105">
        <v>3.5530821667558303</v>
      </c>
      <c r="F53" s="105">
        <v>3.5423349435680835</v>
      </c>
      <c r="G53" s="105">
        <v>3.4319710214073433</v>
      </c>
      <c r="H53" s="105">
        <v>3.1685746972302673</v>
      </c>
      <c r="I53" s="105">
        <v>3.2622235729402536</v>
      </c>
      <c r="J53" s="105">
        <v>3.4407532845029696</v>
      </c>
      <c r="K53" s="105">
        <v>3.5093081649172673</v>
      </c>
      <c r="L53" s="105">
        <v>3.3881464508877936</v>
      </c>
      <c r="M53" s="105">
        <v>3.4982136181148777</v>
      </c>
      <c r="N53" s="105">
        <v>3.5820443118180294</v>
      </c>
      <c r="O53" s="105">
        <v>3.4155696088315755</v>
      </c>
      <c r="P53" s="105">
        <v>3.2799399924425399</v>
      </c>
      <c r="Q53" s="105">
        <v>3.4461080336399226</v>
      </c>
      <c r="R53" s="105">
        <v>3.6481467068608793</v>
      </c>
      <c r="S53" s="105">
        <v>3.7555527156683111</v>
      </c>
      <c r="T53" s="105">
        <v>3.7761901055425553</v>
      </c>
      <c r="U53" s="105">
        <v>3.7941008794586075</v>
      </c>
      <c r="V53" s="105">
        <v>3.9732562290674984</v>
      </c>
      <c r="W53" s="105">
        <v>3.5451972085566079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26.079380531822107</v>
      </c>
      <c r="D54" s="102">
        <v>24.974681278075309</v>
      </c>
      <c r="E54" s="102">
        <v>23.53251609002578</v>
      </c>
      <c r="F54" s="102">
        <v>23.920886996605944</v>
      </c>
      <c r="G54" s="102">
        <v>22.451752264330267</v>
      </c>
      <c r="H54" s="102">
        <v>22.385062768478331</v>
      </c>
      <c r="I54" s="102">
        <v>22.175008239026848</v>
      </c>
      <c r="J54" s="102">
        <v>0</v>
      </c>
      <c r="K54" s="102">
        <v>22.54678238906903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20.983412656462022</v>
      </c>
      <c r="R54" s="102">
        <v>21.011808879362622</v>
      </c>
      <c r="S54" s="102">
        <v>21.151414635391806</v>
      </c>
      <c r="T54" s="102">
        <v>21.385529349337094</v>
      </c>
      <c r="U54" s="102">
        <v>20.844945289649836</v>
      </c>
      <c r="V54" s="102">
        <v>21.633967669379569</v>
      </c>
      <c r="W54" s="102">
        <v>20.675514759449371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24.155678539746393</v>
      </c>
      <c r="D55" s="105">
        <v>23.108409875667963</v>
      </c>
      <c r="E55" s="105">
        <v>21.785850748299282</v>
      </c>
      <c r="F55" s="105">
        <v>22.160993985188565</v>
      </c>
      <c r="G55" s="105">
        <v>20.798554484256279</v>
      </c>
      <c r="H55" s="105">
        <v>20.788994219619859</v>
      </c>
      <c r="I55" s="105">
        <v>20.595137348932361</v>
      </c>
      <c r="J55" s="105">
        <v>21.194672004209192</v>
      </c>
      <c r="K55" s="105">
        <v>20.920377238290484</v>
      </c>
      <c r="L55" s="105">
        <v>21.159563391361655</v>
      </c>
      <c r="M55" s="105">
        <v>0</v>
      </c>
      <c r="N55" s="105">
        <v>0</v>
      </c>
      <c r="O55" s="105">
        <v>0</v>
      </c>
      <c r="P55" s="105">
        <v>0</v>
      </c>
      <c r="Q55" s="105">
        <v>19.715115787439611</v>
      </c>
      <c r="R55" s="105">
        <v>19.777277441216505</v>
      </c>
      <c r="S55" s="105">
        <v>19.954966363933899</v>
      </c>
      <c r="T55" s="105">
        <v>20.207947008279078</v>
      </c>
      <c r="U55" s="105">
        <v>19.720722777398038</v>
      </c>
      <c r="V55" s="105">
        <v>20.540664584939723</v>
      </c>
      <c r="W55" s="105">
        <v>19.672974405885771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20.375247907774124</v>
      </c>
      <c r="D56" s="99">
        <v>19.414504197086512</v>
      </c>
      <c r="E56" s="99">
        <v>18.303138085200217</v>
      </c>
      <c r="F56" s="99">
        <v>18.627206226051886</v>
      </c>
      <c r="G56" s="99">
        <v>17.448701799077284</v>
      </c>
      <c r="H56" s="99">
        <v>17.533375269055774</v>
      </c>
      <c r="I56" s="99">
        <v>17.327148378872721</v>
      </c>
      <c r="J56" s="99">
        <v>17.72630255848015</v>
      </c>
      <c r="K56" s="99">
        <v>17.474891098644537</v>
      </c>
      <c r="L56" s="99">
        <v>17.698455717057801</v>
      </c>
      <c r="M56" s="99">
        <v>0</v>
      </c>
      <c r="N56" s="99">
        <v>0</v>
      </c>
      <c r="O56" s="99">
        <v>0</v>
      </c>
      <c r="P56" s="99">
        <v>0</v>
      </c>
      <c r="Q56" s="99">
        <v>16.243572871821041</v>
      </c>
      <c r="R56" s="99">
        <v>16.196485237748053</v>
      </c>
      <c r="S56" s="99">
        <v>16.281640099206932</v>
      </c>
      <c r="T56" s="99">
        <v>16.39460814613297</v>
      </c>
      <c r="U56" s="99">
        <v>15.922761098982814</v>
      </c>
      <c r="V56" s="99">
        <v>16.702805547486392</v>
      </c>
      <c r="W56" s="99">
        <v>16.012502243599126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3.78043063197227</v>
      </c>
      <c r="D57" s="99">
        <v>3.6939056785814541</v>
      </c>
      <c r="E57" s="99">
        <v>3.4827126630990675</v>
      </c>
      <c r="F57" s="99">
        <v>3.5337877591366778</v>
      </c>
      <c r="G57" s="99">
        <v>3.3498526851789991</v>
      </c>
      <c r="H57" s="99">
        <v>3.2556189505640822</v>
      </c>
      <c r="I57" s="99">
        <v>3.2679889700596387</v>
      </c>
      <c r="J57" s="99">
        <v>3.4683694457290439</v>
      </c>
      <c r="K57" s="99">
        <v>3.4454861396459453</v>
      </c>
      <c r="L57" s="99">
        <v>3.4611076743038565</v>
      </c>
      <c r="M57" s="99">
        <v>0</v>
      </c>
      <c r="N57" s="99">
        <v>0</v>
      </c>
      <c r="O57" s="99">
        <v>0</v>
      </c>
      <c r="P57" s="99">
        <v>0</v>
      </c>
      <c r="Q57" s="99">
        <v>3.4715429156185702</v>
      </c>
      <c r="R57" s="99">
        <v>3.5807922034684521</v>
      </c>
      <c r="S57" s="99">
        <v>3.6733262647269682</v>
      </c>
      <c r="T57" s="99">
        <v>3.8133388621461064</v>
      </c>
      <c r="U57" s="99">
        <v>3.7979616784152257</v>
      </c>
      <c r="V57" s="99">
        <v>3.8378590374533332</v>
      </c>
      <c r="W57" s="99">
        <v>3.6604721622866445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4.1637801069332916</v>
      </c>
      <c r="D58" s="123">
        <v>4.0836541902437498</v>
      </c>
      <c r="E58" s="123">
        <v>4.0427078125587661</v>
      </c>
      <c r="F58" s="123">
        <v>3.99990489819234</v>
      </c>
      <c r="G58" s="123">
        <v>3.8672464421203769</v>
      </c>
      <c r="H58" s="123">
        <v>3.7539125710322905</v>
      </c>
      <c r="I58" s="123">
        <v>3.7704975903803066</v>
      </c>
      <c r="J58" s="123">
        <v>3.5920999611736333</v>
      </c>
      <c r="K58" s="123">
        <v>3.5415834587412407</v>
      </c>
      <c r="L58" s="123">
        <v>3.4432245210610568</v>
      </c>
      <c r="M58" s="123">
        <v>3.4406234832635065</v>
      </c>
      <c r="N58" s="123">
        <v>3.447568962447062</v>
      </c>
      <c r="O58" s="123">
        <v>3.2651716550887149</v>
      </c>
      <c r="P58" s="123">
        <v>3.3142419375758552</v>
      </c>
      <c r="Q58" s="123">
        <v>3.3197881880527298</v>
      </c>
      <c r="R58" s="123">
        <v>3.2819611763802241</v>
      </c>
      <c r="S58" s="123">
        <v>3.1974351005380983</v>
      </c>
      <c r="T58" s="123">
        <v>3.131866429158304</v>
      </c>
      <c r="U58" s="123">
        <v>3.0360562256333146</v>
      </c>
      <c r="V58" s="123">
        <v>3.1350211495724056</v>
      </c>
      <c r="W58" s="123">
        <v>3.0760270959613529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5.2736689167230475</v>
      </c>
      <c r="D59" s="99">
        <v>5.1682099944308231</v>
      </c>
      <c r="E59" s="99">
        <v>5.1280690604796417</v>
      </c>
      <c r="F59" s="99">
        <v>4.9679397552092235</v>
      </c>
      <c r="G59" s="99">
        <v>4.9675322668712454</v>
      </c>
      <c r="H59" s="99">
        <v>4.7887648032372523</v>
      </c>
      <c r="I59" s="99">
        <v>4.7918126085853698</v>
      </c>
      <c r="J59" s="99">
        <v>4.6270161989843892</v>
      </c>
      <c r="K59" s="99">
        <v>4.4219404147007699</v>
      </c>
      <c r="L59" s="99">
        <v>4.4503389887507003</v>
      </c>
      <c r="M59" s="99">
        <v>4.4110056001786706</v>
      </c>
      <c r="N59" s="99">
        <v>4.3929301430744685</v>
      </c>
      <c r="O59" s="99">
        <v>4.4163375192801357</v>
      </c>
      <c r="P59" s="99">
        <v>4.2055587374277987</v>
      </c>
      <c r="Q59" s="99">
        <v>3.9414198022693339</v>
      </c>
      <c r="R59" s="99">
        <v>4.5746045851872514</v>
      </c>
      <c r="S59" s="99">
        <v>4.4397669510472095</v>
      </c>
      <c r="T59" s="99">
        <v>4.6013378925450672</v>
      </c>
      <c r="U59" s="99">
        <v>4.3414577306388402</v>
      </c>
      <c r="V59" s="99">
        <v>4.7680712244178318</v>
      </c>
      <c r="W59" s="99">
        <v>4.1018011834800179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4.1487213140366475</v>
      </c>
      <c r="D60" s="110">
        <v>4.0684867132109774</v>
      </c>
      <c r="E60" s="110">
        <v>4.0268654407140119</v>
      </c>
      <c r="F60" s="110">
        <v>3.9847172194160798</v>
      </c>
      <c r="G60" s="110">
        <v>3.8509476803440412</v>
      </c>
      <c r="H60" s="110">
        <v>3.7378750704703707</v>
      </c>
      <c r="I60" s="110">
        <v>3.7571918947566565</v>
      </c>
      <c r="J60" s="110">
        <v>3.5792370107747065</v>
      </c>
      <c r="K60" s="110">
        <v>3.5308269435818604</v>
      </c>
      <c r="L60" s="110">
        <v>3.426621315082778</v>
      </c>
      <c r="M60" s="110">
        <v>3.4226290613758894</v>
      </c>
      <c r="N60" s="110">
        <v>3.4309885811137599</v>
      </c>
      <c r="O60" s="110">
        <v>3.2459257875773115</v>
      </c>
      <c r="P60" s="110">
        <v>3.2999642725179865</v>
      </c>
      <c r="Q60" s="110">
        <v>3.3083953143191747</v>
      </c>
      <c r="R60" s="110">
        <v>3.2492046435134161</v>
      </c>
      <c r="S60" s="110">
        <v>3.1703572485217699</v>
      </c>
      <c r="T60" s="110">
        <v>3.1073824055560739</v>
      </c>
      <c r="U60" s="110">
        <v>3.01459439240283</v>
      </c>
      <c r="V60" s="110">
        <v>3.1114163181047547</v>
      </c>
      <c r="W60" s="110">
        <v>3.0598106875814746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186.69606377387484</v>
      </c>
      <c r="D62" s="118">
        <f t="shared" si="21"/>
        <v>170.67286360351156</v>
      </c>
      <c r="E62" s="118">
        <f t="shared" si="21"/>
        <v>177.99055479600628</v>
      </c>
      <c r="F62" s="118">
        <f t="shared" si="21"/>
        <v>184.04112119624813</v>
      </c>
      <c r="G62" s="118">
        <f t="shared" si="21"/>
        <v>176.5058747947696</v>
      </c>
      <c r="H62" s="118">
        <f t="shared" si="21"/>
        <v>174.52969217108941</v>
      </c>
      <c r="I62" s="118">
        <f t="shared" si="21"/>
        <v>157.56721232121032</v>
      </c>
      <c r="J62" s="118">
        <f t="shared" si="21"/>
        <v>167.54256811793246</v>
      </c>
      <c r="K62" s="118">
        <f t="shared" si="21"/>
        <v>151.51556446223876</v>
      </c>
      <c r="L62" s="118">
        <f t="shared" si="21"/>
        <v>159.0943362644791</v>
      </c>
      <c r="M62" s="118">
        <f t="shared" si="21"/>
        <v>122.47702843501806</v>
      </c>
      <c r="N62" s="118">
        <f t="shared" si="21"/>
        <v>119.66752578253667</v>
      </c>
      <c r="O62" s="118">
        <f t="shared" si="21"/>
        <v>112.99376159264398</v>
      </c>
      <c r="P62" s="118">
        <f t="shared" si="21"/>
        <v>93.82169256531769</v>
      </c>
      <c r="Q62" s="118">
        <f t="shared" si="21"/>
        <v>92.746682991072731</v>
      </c>
      <c r="R62" s="118">
        <f t="shared" ref="R62:V62" si="22">R63+R66+R68+R77</f>
        <v>90.181885550504717</v>
      </c>
      <c r="S62" s="118">
        <f t="shared" si="22"/>
        <v>84.666102149365159</v>
      </c>
      <c r="T62" s="118">
        <f t="shared" si="22"/>
        <v>87.008878676185361</v>
      </c>
      <c r="U62" s="118">
        <f t="shared" si="22"/>
        <v>80.827410654720822</v>
      </c>
      <c r="V62" s="118">
        <f t="shared" si="22"/>
        <v>77.37380858570917</v>
      </c>
      <c r="W62" s="118">
        <f t="shared" ref="W62" si="23">W63+W66+W68+W77</f>
        <v>68.377961334638925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152.70554480752915</v>
      </c>
      <c r="D63" s="123">
        <f t="shared" si="24"/>
        <v>138.75308718634474</v>
      </c>
      <c r="E63" s="123">
        <f t="shared" si="24"/>
        <v>146.99624433439695</v>
      </c>
      <c r="F63" s="123">
        <f t="shared" si="24"/>
        <v>152.20653113498415</v>
      </c>
      <c r="G63" s="123">
        <f t="shared" si="24"/>
        <v>147.74056022656242</v>
      </c>
      <c r="H63" s="123">
        <f t="shared" si="24"/>
        <v>146.30023818874434</v>
      </c>
      <c r="I63" s="123">
        <f t="shared" si="24"/>
        <v>130.25322479632121</v>
      </c>
      <c r="J63" s="123">
        <f t="shared" si="24"/>
        <v>139.20775940498464</v>
      </c>
      <c r="K63" s="123">
        <f t="shared" si="24"/>
        <v>123.62966493486202</v>
      </c>
      <c r="L63" s="123">
        <f t="shared" si="24"/>
        <v>131.00663378120828</v>
      </c>
      <c r="M63" s="123">
        <f t="shared" si="24"/>
        <v>96.539830900149894</v>
      </c>
      <c r="N63" s="123">
        <f t="shared" si="24"/>
        <v>92.339546083064803</v>
      </c>
      <c r="O63" s="123">
        <f t="shared" si="24"/>
        <v>86.874180686751956</v>
      </c>
      <c r="P63" s="123">
        <f t="shared" si="24"/>
        <v>69.675637044771591</v>
      </c>
      <c r="Q63" s="123">
        <f t="shared" si="24"/>
        <v>69.30238135638885</v>
      </c>
      <c r="R63" s="123">
        <f t="shared" ref="R63:V63" si="25">SUM(R64:R65)</f>
        <v>66.905601983610822</v>
      </c>
      <c r="S63" s="123">
        <f t="shared" si="25"/>
        <v>61.024453816215392</v>
      </c>
      <c r="T63" s="123">
        <f t="shared" si="25"/>
        <v>63.155240623137168</v>
      </c>
      <c r="U63" s="123">
        <f t="shared" si="25"/>
        <v>57.434225077909517</v>
      </c>
      <c r="V63" s="123">
        <f t="shared" si="25"/>
        <v>54.208400038998697</v>
      </c>
      <c r="W63" s="123">
        <f t="shared" ref="W63" si="26">SUM(W64:W65)</f>
        <v>45.602383205465138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150.56976643688122</v>
      </c>
      <c r="D64" s="99">
        <v>136.82020237974118</v>
      </c>
      <c r="E64" s="99">
        <v>144.97001498738553</v>
      </c>
      <c r="F64" s="99">
        <v>150.11349436617624</v>
      </c>
      <c r="G64" s="99">
        <v>145.71473014493429</v>
      </c>
      <c r="H64" s="99">
        <v>144.29907335396945</v>
      </c>
      <c r="I64" s="99">
        <v>128.46533558016969</v>
      </c>
      <c r="J64" s="99">
        <v>137.26969819402493</v>
      </c>
      <c r="K64" s="99">
        <v>121.89115451690907</v>
      </c>
      <c r="L64" s="99">
        <v>129.15579875018776</v>
      </c>
      <c r="M64" s="99">
        <v>95.179591983545677</v>
      </c>
      <c r="N64" s="99">
        <v>91.013144087707488</v>
      </c>
      <c r="O64" s="99">
        <v>85.613926178505352</v>
      </c>
      <c r="P64" s="99">
        <v>68.651244949488088</v>
      </c>
      <c r="Q64" s="99">
        <v>68.253435553408153</v>
      </c>
      <c r="R64" s="99">
        <v>65.891109466890114</v>
      </c>
      <c r="S64" s="99">
        <v>60.098455911597789</v>
      </c>
      <c r="T64" s="99">
        <v>62.187170266649851</v>
      </c>
      <c r="U64" s="99">
        <v>56.553055985327781</v>
      </c>
      <c r="V64" s="99">
        <v>53.372162921080481</v>
      </c>
      <c r="W64" s="99">
        <v>44.897073033432171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2.1357783706479356</v>
      </c>
      <c r="D65" s="99">
        <v>1.9328848066035651</v>
      </c>
      <c r="E65" s="99">
        <v>2.0262293470114106</v>
      </c>
      <c r="F65" s="99">
        <v>2.0930367688079135</v>
      </c>
      <c r="G65" s="99">
        <v>2.0258300816281181</v>
      </c>
      <c r="H65" s="99">
        <v>2.0011648347748947</v>
      </c>
      <c r="I65" s="99">
        <v>1.7878892161515176</v>
      </c>
      <c r="J65" s="99">
        <v>1.9380612109597213</v>
      </c>
      <c r="K65" s="99">
        <v>1.7385104179529514</v>
      </c>
      <c r="L65" s="99">
        <v>1.8508350310205193</v>
      </c>
      <c r="M65" s="99">
        <v>1.3602389166042215</v>
      </c>
      <c r="N65" s="99">
        <v>1.3264019953573112</v>
      </c>
      <c r="O65" s="99">
        <v>1.260254508246605</v>
      </c>
      <c r="P65" s="99">
        <v>1.0243920952834957</v>
      </c>
      <c r="Q65" s="99">
        <v>1.0489458029806931</v>
      </c>
      <c r="R65" s="99">
        <v>1.0144925167207122</v>
      </c>
      <c r="S65" s="99">
        <v>0.92599790461760068</v>
      </c>
      <c r="T65" s="99">
        <v>0.96807035648731876</v>
      </c>
      <c r="U65" s="99">
        <v>0.88116909258173859</v>
      </c>
      <c r="V65" s="99">
        <v>0.83623711791821798</v>
      </c>
      <c r="W65" s="99">
        <v>0.70531017203296786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8.0585477220137189E-3</v>
      </c>
      <c r="E66" s="123">
        <f t="shared" si="27"/>
        <v>4.8500830169271028E-3</v>
      </c>
      <c r="F66" s="123">
        <f t="shared" si="27"/>
        <v>9.9133918609323243E-3</v>
      </c>
      <c r="G66" s="123">
        <f t="shared" si="27"/>
        <v>1.2706823830545635E-2</v>
      </c>
      <c r="H66" s="123">
        <f t="shared" si="27"/>
        <v>1.6204983711247904E-2</v>
      </c>
      <c r="I66" s="123">
        <f t="shared" si="27"/>
        <v>1.8240861487864281E-2</v>
      </c>
      <c r="J66" s="123">
        <f t="shared" si="27"/>
        <v>1.3668230860088802E-2</v>
      </c>
      <c r="K66" s="123">
        <f t="shared" si="27"/>
        <v>1.0754460715612124E-2</v>
      </c>
      <c r="L66" s="123">
        <f t="shared" si="27"/>
        <v>1.1297836678306149E-2</v>
      </c>
      <c r="M66" s="123">
        <f t="shared" si="27"/>
        <v>8.6762571864248475E-3</v>
      </c>
      <c r="N66" s="123">
        <f t="shared" si="27"/>
        <v>9.2313914431865207E-3</v>
      </c>
      <c r="O66" s="123">
        <f t="shared" si="27"/>
        <v>5.3823549320636569E-3</v>
      </c>
      <c r="P66" s="123">
        <f t="shared" si="27"/>
        <v>7.0476461804232183E-3</v>
      </c>
      <c r="Q66" s="123">
        <f t="shared" si="27"/>
        <v>2.1485755014340325E-3</v>
      </c>
      <c r="R66" s="123">
        <f t="shared" si="27"/>
        <v>2.7645160791511286E-3</v>
      </c>
      <c r="S66" s="123">
        <f t="shared" si="27"/>
        <v>2.444056615330239E-3</v>
      </c>
      <c r="T66" s="123">
        <f t="shared" si="27"/>
        <v>2.3865101642831718E-3</v>
      </c>
      <c r="U66" s="123">
        <f t="shared" si="27"/>
        <v>1.5834723105598574E-3</v>
      </c>
      <c r="V66" s="123">
        <f t="shared" si="27"/>
        <v>5.8265164537550885E-3</v>
      </c>
      <c r="W66" s="123">
        <f t="shared" si="27"/>
        <v>3.8807567359421887E-3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</v>
      </c>
      <c r="D67" s="99">
        <f>RES_hhdet_in_fech!D67/RES_summary!D$21</f>
        <v>8.0585477220137189E-3</v>
      </c>
      <c r="E67" s="99">
        <f>RES_hhdet_in_fech!E67/RES_summary!E$21</f>
        <v>4.8500830169271028E-3</v>
      </c>
      <c r="F67" s="99">
        <f>RES_hhdet_in_fech!F67/RES_summary!F$21</f>
        <v>9.9133918609323243E-3</v>
      </c>
      <c r="G67" s="99">
        <f>RES_hhdet_in_fech!G67/RES_summary!G$21</f>
        <v>1.2706823830545635E-2</v>
      </c>
      <c r="H67" s="99">
        <f>RES_hhdet_in_fech!H67/RES_summary!H$21</f>
        <v>1.6204983711247904E-2</v>
      </c>
      <c r="I67" s="99">
        <f>RES_hhdet_in_fech!I67/RES_summary!I$21</f>
        <v>1.8240861487864281E-2</v>
      </c>
      <c r="J67" s="99">
        <f>RES_hhdet_in_fech!J67/RES_summary!J$21</f>
        <v>1.3668230860088802E-2</v>
      </c>
      <c r="K67" s="99">
        <f>RES_hhdet_in_fech!K67/RES_summary!K$21</f>
        <v>1.0754460715612124E-2</v>
      </c>
      <c r="L67" s="99">
        <f>RES_hhdet_in_fech!L67/RES_summary!L$21</f>
        <v>1.1297836678306149E-2</v>
      </c>
      <c r="M67" s="99">
        <f>RES_hhdet_in_fech!M67/RES_summary!M$21</f>
        <v>8.6762571864248475E-3</v>
      </c>
      <c r="N67" s="99">
        <f>RES_hhdet_in_fech!N67/RES_summary!N$21</f>
        <v>9.2313914431865207E-3</v>
      </c>
      <c r="O67" s="99">
        <f>RES_hhdet_in_fech!O67/RES_summary!O$21</f>
        <v>5.3823549320636569E-3</v>
      </c>
      <c r="P67" s="99">
        <f>RES_hhdet_in_fech!P67/RES_summary!P$21</f>
        <v>7.0476461804232183E-3</v>
      </c>
      <c r="Q67" s="99">
        <f>RES_hhdet_in_fech!Q67/RES_summary!Q$21</f>
        <v>2.1485755014340325E-3</v>
      </c>
      <c r="R67" s="99">
        <f>RES_hhdet_in_fech!R67/RES_summary!R$21</f>
        <v>2.7645160791511286E-3</v>
      </c>
      <c r="S67" s="99">
        <f>RES_hhdet_in_fech!S67/RES_summary!S$21</f>
        <v>2.444056615330239E-3</v>
      </c>
      <c r="T67" s="99">
        <f>RES_hhdet_in_fech!T67/RES_summary!T$21</f>
        <v>2.3865101642831718E-3</v>
      </c>
      <c r="U67" s="99">
        <f>RES_hhdet_in_fech!U67/RES_summary!U$21</f>
        <v>1.5834723105598574E-3</v>
      </c>
      <c r="V67" s="99">
        <f>RES_hhdet_in_fech!V67/RES_summary!V$21</f>
        <v>5.8265164537550885E-3</v>
      </c>
      <c r="W67" s="99">
        <f>RES_hhdet_in_fech!W67/RES_summary!W$21</f>
        <v>3.8807567359421887E-3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29.222129943634744</v>
      </c>
      <c r="D68" s="123">
        <v>27.296963924582432</v>
      </c>
      <c r="E68" s="123">
        <v>26.302409140041313</v>
      </c>
      <c r="F68" s="123">
        <v>27.108915208549302</v>
      </c>
      <c r="G68" s="123">
        <v>24.352265453552306</v>
      </c>
      <c r="H68" s="123">
        <v>23.868217148079211</v>
      </c>
      <c r="I68" s="123">
        <v>22.974637912195636</v>
      </c>
      <c r="J68" s="123">
        <v>24.036343238401937</v>
      </c>
      <c r="K68" s="123">
        <v>23.693170062593591</v>
      </c>
      <c r="L68" s="123">
        <v>23.999418021242551</v>
      </c>
      <c r="M68" s="123">
        <v>21.857543841770948</v>
      </c>
      <c r="N68" s="123">
        <v>23.436204282307617</v>
      </c>
      <c r="O68" s="123">
        <v>22.267249289601626</v>
      </c>
      <c r="P68" s="123">
        <v>20.313665962464633</v>
      </c>
      <c r="Q68" s="123">
        <v>19.45096080235087</v>
      </c>
      <c r="R68" s="123">
        <v>19.32522432410379</v>
      </c>
      <c r="S68" s="123">
        <v>19.721065335064228</v>
      </c>
      <c r="T68" s="123">
        <v>20.035463097528737</v>
      </c>
      <c r="U68" s="123">
        <v>19.669884644783345</v>
      </c>
      <c r="V68" s="123">
        <v>19.402424675583678</v>
      </c>
      <c r="W68" s="123">
        <v>19.082604495427244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29.356271969635817</v>
      </c>
      <c r="D69" s="99">
        <v>27.377095217075052</v>
      </c>
      <c r="E69" s="99">
        <v>26.395644941670039</v>
      </c>
      <c r="F69" s="99">
        <v>27.223073396539366</v>
      </c>
      <c r="G69" s="99">
        <v>24.440954332113527</v>
      </c>
      <c r="H69" s="99">
        <v>23.94986710049341</v>
      </c>
      <c r="I69" s="99">
        <v>23.041012961657088</v>
      </c>
      <c r="J69" s="99">
        <v>24.071745351727497</v>
      </c>
      <c r="K69" s="99">
        <v>23.72751215385351</v>
      </c>
      <c r="L69" s="99">
        <v>24.470362556025034</v>
      </c>
      <c r="M69" s="99">
        <v>21.843897483256313</v>
      </c>
      <c r="N69" s="99">
        <v>23.491790988464576</v>
      </c>
      <c r="O69" s="99">
        <v>22.305606311083352</v>
      </c>
      <c r="P69" s="99">
        <v>20.316716108543453</v>
      </c>
      <c r="Q69" s="99">
        <v>19.441752135001703</v>
      </c>
      <c r="R69" s="99">
        <v>19.295985944237021</v>
      </c>
      <c r="S69" s="99">
        <v>19.696981188284354</v>
      </c>
      <c r="T69" s="99">
        <v>20.003644447100179</v>
      </c>
      <c r="U69" s="99">
        <v>19.657081617771052</v>
      </c>
      <c r="V69" s="99">
        <v>19.39072534150166</v>
      </c>
      <c r="W69" s="99">
        <v>19.068154489154256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26.719067536214308</v>
      </c>
      <c r="D70" s="99">
        <v>24.914076670591481</v>
      </c>
      <c r="E70" s="99">
        <v>24.067224996966733</v>
      </c>
      <c r="F70" s="99">
        <v>24.874455479979844</v>
      </c>
      <c r="G70" s="99">
        <v>22.359894590887173</v>
      </c>
      <c r="H70" s="99">
        <v>22.006131269856109</v>
      </c>
      <c r="I70" s="99">
        <v>21.199935033859319</v>
      </c>
      <c r="J70" s="99">
        <v>22.150115540477497</v>
      </c>
      <c r="K70" s="99">
        <v>21.873134097174738</v>
      </c>
      <c r="L70" s="99">
        <v>22.626149365686928</v>
      </c>
      <c r="M70" s="99">
        <v>20.282933243825354</v>
      </c>
      <c r="N70" s="99">
        <v>21.900135320883777</v>
      </c>
      <c r="O70" s="99">
        <v>20.919667933398603</v>
      </c>
      <c r="P70" s="99">
        <v>19.19005860618671</v>
      </c>
      <c r="Q70" s="99">
        <v>18.474785787970774</v>
      </c>
      <c r="R70" s="99">
        <v>18.399697327565541</v>
      </c>
      <c r="S70" s="99">
        <v>18.84978129503758</v>
      </c>
      <c r="T70" s="99">
        <v>19.195918881439685</v>
      </c>
      <c r="U70" s="99">
        <v>18.906947569195005</v>
      </c>
      <c r="V70" s="99">
        <v>0</v>
      </c>
      <c r="W70" s="99">
        <v>18.423443596043455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22.93575542393771</v>
      </c>
      <c r="D71" s="102">
        <v>21.28212815844093</v>
      </c>
      <c r="E71" s="102">
        <v>20.531610594752866</v>
      </c>
      <c r="F71" s="102">
        <v>21.201868397964347</v>
      </c>
      <c r="G71" s="102">
        <v>18.998738179989004</v>
      </c>
      <c r="H71" s="102">
        <v>18.765365670015271</v>
      </c>
      <c r="I71" s="102">
        <v>18.01023955527339</v>
      </c>
      <c r="J71" s="102">
        <v>18.686066590198312</v>
      </c>
      <c r="K71" s="102">
        <v>18.40035394374782</v>
      </c>
      <c r="L71" s="102">
        <v>19.029581459217368</v>
      </c>
      <c r="M71" s="102">
        <v>17.04698669757089</v>
      </c>
      <c r="N71" s="102">
        <v>18.287716402360822</v>
      </c>
      <c r="O71" s="102">
        <v>17.343326899780941</v>
      </c>
      <c r="P71" s="102">
        <v>15.777788949885245</v>
      </c>
      <c r="Q71" s="102">
        <v>15.052621482625639</v>
      </c>
      <c r="R71" s="102">
        <v>14.871756477771246</v>
      </c>
      <c r="S71" s="102">
        <v>15.156773160387422</v>
      </c>
      <c r="T71" s="102">
        <v>15.325399654001941</v>
      </c>
      <c r="U71" s="102">
        <v>15.011189129141362</v>
      </c>
      <c r="V71" s="102">
        <v>0</v>
      </c>
      <c r="W71" s="102">
        <v>14.757896178544879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3.783312112276596</v>
      </c>
      <c r="D72" s="105">
        <v>3.6319485121505499</v>
      </c>
      <c r="E72" s="105">
        <v>3.5356144022138674</v>
      </c>
      <c r="F72" s="105">
        <v>3.6725870820154944</v>
      </c>
      <c r="G72" s="105">
        <v>3.3611564108981677</v>
      </c>
      <c r="H72" s="105">
        <v>3.2407655998408402</v>
      </c>
      <c r="I72" s="105">
        <v>3.1896954785859282</v>
      </c>
      <c r="J72" s="105">
        <v>3.4640489502791798</v>
      </c>
      <c r="K72" s="105">
        <v>3.4727801534269185</v>
      </c>
      <c r="L72" s="105">
        <v>3.5965679064695548</v>
      </c>
      <c r="M72" s="105">
        <v>3.2359465462544623</v>
      </c>
      <c r="N72" s="105">
        <v>3.6124189185229505</v>
      </c>
      <c r="O72" s="105">
        <v>3.5763410336176604</v>
      </c>
      <c r="P72" s="105">
        <v>3.4122696563014632</v>
      </c>
      <c r="Q72" s="105">
        <v>3.4221643053451376</v>
      </c>
      <c r="R72" s="105">
        <v>3.5279408497942932</v>
      </c>
      <c r="S72" s="105">
        <v>3.6930081346501589</v>
      </c>
      <c r="T72" s="105">
        <v>3.8705192274377427</v>
      </c>
      <c r="U72" s="105">
        <v>3.8957584400536427</v>
      </c>
      <c r="V72" s="105">
        <v>0</v>
      </c>
      <c r="W72" s="105">
        <v>3.6655474174985772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26.07938053182211</v>
      </c>
      <c r="D73" s="102">
        <v>24.974681278075309</v>
      </c>
      <c r="E73" s="102">
        <v>23.53251609002578</v>
      </c>
      <c r="F73" s="102">
        <v>23.920886996605947</v>
      </c>
      <c r="G73" s="102">
        <v>22.451752264330267</v>
      </c>
      <c r="H73" s="102">
        <v>22.385062768478328</v>
      </c>
      <c r="I73" s="102">
        <v>22.175008239026852</v>
      </c>
      <c r="J73" s="102">
        <v>0</v>
      </c>
      <c r="K73" s="102">
        <v>0</v>
      </c>
      <c r="L73" s="102">
        <v>0</v>
      </c>
      <c r="M73" s="102">
        <v>22.973833719440421</v>
      </c>
      <c r="N73" s="102">
        <v>22.822633803743322</v>
      </c>
      <c r="O73" s="102">
        <v>22.126664558666587</v>
      </c>
      <c r="P73" s="102">
        <v>21.470379122684925</v>
      </c>
      <c r="Q73" s="102">
        <v>20.983412656462022</v>
      </c>
      <c r="R73" s="102">
        <v>21.011808879362622</v>
      </c>
      <c r="S73" s="102">
        <v>21.151414635391799</v>
      </c>
      <c r="T73" s="102">
        <v>21.385529349337101</v>
      </c>
      <c r="U73" s="102">
        <v>20.844945289649836</v>
      </c>
      <c r="V73" s="102">
        <v>21.633967669379565</v>
      </c>
      <c r="W73" s="102">
        <v>20.675514759449378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24.155678539746386</v>
      </c>
      <c r="D74" s="105">
        <v>23.108409875667967</v>
      </c>
      <c r="E74" s="105">
        <v>21.785850748299278</v>
      </c>
      <c r="F74" s="105">
        <v>22.160993985188565</v>
      </c>
      <c r="G74" s="105">
        <v>20.798554484256282</v>
      </c>
      <c r="H74" s="105">
        <v>20.788994219619855</v>
      </c>
      <c r="I74" s="105">
        <v>20.595137348932365</v>
      </c>
      <c r="J74" s="105">
        <v>21.194672004209199</v>
      </c>
      <c r="K74" s="105">
        <v>20.920377238290484</v>
      </c>
      <c r="L74" s="105">
        <v>21.159563391361662</v>
      </c>
      <c r="M74" s="105">
        <v>21.383255243254144</v>
      </c>
      <c r="N74" s="105">
        <v>21.257022997832433</v>
      </c>
      <c r="O74" s="105">
        <v>20.656351157259781</v>
      </c>
      <c r="P74" s="105">
        <v>20.112155087340295</v>
      </c>
      <c r="Q74" s="105">
        <v>19.715115787439608</v>
      </c>
      <c r="R74" s="105">
        <v>19.777277441216508</v>
      </c>
      <c r="S74" s="105">
        <v>19.954966363933895</v>
      </c>
      <c r="T74" s="105">
        <v>20.207947008279081</v>
      </c>
      <c r="U74" s="105">
        <v>19.720722777398038</v>
      </c>
      <c r="V74" s="105">
        <v>20.540664584939726</v>
      </c>
      <c r="W74" s="105">
        <v>19.672974405885778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20.375247907774121</v>
      </c>
      <c r="D75" s="99">
        <v>19.414504197086512</v>
      </c>
      <c r="E75" s="99">
        <v>18.303138085200214</v>
      </c>
      <c r="F75" s="99">
        <v>18.627206226051889</v>
      </c>
      <c r="G75" s="99">
        <v>17.448701799077288</v>
      </c>
      <c r="H75" s="99">
        <v>17.533375269055774</v>
      </c>
      <c r="I75" s="99">
        <v>17.327148378872725</v>
      </c>
      <c r="J75" s="99">
        <v>17.726302558480153</v>
      </c>
      <c r="K75" s="99">
        <v>17.474891098644537</v>
      </c>
      <c r="L75" s="99">
        <v>17.698455717057797</v>
      </c>
      <c r="M75" s="99">
        <v>17.922798890389316</v>
      </c>
      <c r="N75" s="99">
        <v>17.74823655896471</v>
      </c>
      <c r="O75" s="99">
        <v>17.188410437634431</v>
      </c>
      <c r="P75" s="99">
        <v>16.668044836833882</v>
      </c>
      <c r="Q75" s="99">
        <v>16.243572871821037</v>
      </c>
      <c r="R75" s="99">
        <v>16.196485237748053</v>
      </c>
      <c r="S75" s="99">
        <v>16.281640099206928</v>
      </c>
      <c r="T75" s="99">
        <v>16.394608146132974</v>
      </c>
      <c r="U75" s="99">
        <v>15.922761098982814</v>
      </c>
      <c r="V75" s="99">
        <v>16.702805547486395</v>
      </c>
      <c r="W75" s="99">
        <v>16.012502243599126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3.7804306319722714</v>
      </c>
      <c r="D76" s="99">
        <v>3.6939056785814537</v>
      </c>
      <c r="E76" s="99">
        <v>3.4827126630990684</v>
      </c>
      <c r="F76" s="99">
        <v>3.5337877591366764</v>
      </c>
      <c r="G76" s="99">
        <v>3.3498526851789983</v>
      </c>
      <c r="H76" s="99">
        <v>3.2556189505640813</v>
      </c>
      <c r="I76" s="99">
        <v>3.2679889700596392</v>
      </c>
      <c r="J76" s="99">
        <v>3.4683694457290435</v>
      </c>
      <c r="K76" s="99">
        <v>3.4454861396459457</v>
      </c>
      <c r="L76" s="99">
        <v>3.4611076743038569</v>
      </c>
      <c r="M76" s="99">
        <v>3.4604563528648296</v>
      </c>
      <c r="N76" s="99">
        <v>3.5087864388677241</v>
      </c>
      <c r="O76" s="99">
        <v>3.4679407196253487</v>
      </c>
      <c r="P76" s="99">
        <v>3.4441102505064158</v>
      </c>
      <c r="Q76" s="99">
        <v>3.4715429156185706</v>
      </c>
      <c r="R76" s="99">
        <v>3.5807922034684521</v>
      </c>
      <c r="S76" s="99">
        <v>3.67332626472697</v>
      </c>
      <c r="T76" s="99">
        <v>3.8133388621461055</v>
      </c>
      <c r="U76" s="99">
        <v>3.7979616784152253</v>
      </c>
      <c r="V76" s="99">
        <v>3.8378590374533346</v>
      </c>
      <c r="W76" s="99">
        <v>3.6604721622866467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4.7683890227109451</v>
      </c>
      <c r="D77" s="123">
        <v>4.6147539448623718</v>
      </c>
      <c r="E77" s="123">
        <v>4.6870512385511045</v>
      </c>
      <c r="F77" s="123">
        <v>4.7157614608537823</v>
      </c>
      <c r="G77" s="123">
        <v>4.4003422908243497</v>
      </c>
      <c r="H77" s="123">
        <v>4.3450318505545811</v>
      </c>
      <c r="I77" s="123">
        <v>4.3211087512056121</v>
      </c>
      <c r="J77" s="123">
        <v>4.2847972436857926</v>
      </c>
      <c r="K77" s="123">
        <v>4.1819750040675512</v>
      </c>
      <c r="L77" s="123">
        <v>4.0769866253499805</v>
      </c>
      <c r="M77" s="123">
        <v>4.070977435910792</v>
      </c>
      <c r="N77" s="123">
        <v>3.8825440257210717</v>
      </c>
      <c r="O77" s="123">
        <v>3.8469492613583331</v>
      </c>
      <c r="P77" s="123">
        <v>3.8253419119010466</v>
      </c>
      <c r="Q77" s="123">
        <v>3.9911922568315723</v>
      </c>
      <c r="R77" s="123">
        <v>3.9482947267109525</v>
      </c>
      <c r="S77" s="123">
        <v>3.9181389414702092</v>
      </c>
      <c r="T77" s="123">
        <v>3.8157884453551691</v>
      </c>
      <c r="U77" s="123">
        <v>3.7217174597173917</v>
      </c>
      <c r="V77" s="123">
        <v>3.757157354673041</v>
      </c>
      <c r="W77" s="123">
        <v>3.6890928770105953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5.3608991564175126</v>
      </c>
      <c r="D78" s="99">
        <v>5.0421861445160197</v>
      </c>
      <c r="E78" s="99">
        <v>5.1904413042039765</v>
      </c>
      <c r="F78" s="99">
        <v>5.3085370349034537</v>
      </c>
      <c r="G78" s="99">
        <v>4.8841896445653932</v>
      </c>
      <c r="H78" s="99">
        <v>4.8606452718842075</v>
      </c>
      <c r="I78" s="99">
        <v>4.7256564347893582</v>
      </c>
      <c r="J78" s="99">
        <v>4.644253583432624</v>
      </c>
      <c r="K78" s="99">
        <v>4.4186063818663142</v>
      </c>
      <c r="L78" s="99">
        <v>4.5881697987526922</v>
      </c>
      <c r="M78" s="99">
        <v>4.4662688257575454</v>
      </c>
      <c r="N78" s="99">
        <v>4.375522341061493</v>
      </c>
      <c r="O78" s="99">
        <v>4.3523753520547839</v>
      </c>
      <c r="P78" s="99">
        <v>4.3540984506119029</v>
      </c>
      <c r="Q78" s="99">
        <v>4.3500034649067043</v>
      </c>
      <c r="R78" s="99">
        <v>4.2978842227217253</v>
      </c>
      <c r="S78" s="99">
        <v>4.3511105791404701</v>
      </c>
      <c r="T78" s="99">
        <v>4.3541620547716109</v>
      </c>
      <c r="U78" s="99">
        <v>4.2812714575021111</v>
      </c>
      <c r="V78" s="99">
        <v>4.2803843794461383</v>
      </c>
      <c r="W78" s="99">
        <v>4.2905017967593322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4.1487213140366466</v>
      </c>
      <c r="D79" s="110">
        <v>4.0684867132109774</v>
      </c>
      <c r="E79" s="110">
        <v>4.026865440714011</v>
      </c>
      <c r="F79" s="110">
        <v>3.9847172194160794</v>
      </c>
      <c r="G79" s="110">
        <v>3.8509476803440403</v>
      </c>
      <c r="H79" s="110">
        <v>3.7378750704703707</v>
      </c>
      <c r="I79" s="110">
        <v>3.7571918947566565</v>
      </c>
      <c r="J79" s="110">
        <v>3.5792370107747065</v>
      </c>
      <c r="K79" s="110">
        <v>3.5308269435818604</v>
      </c>
      <c r="L79" s="110">
        <v>3.4266213150827776</v>
      </c>
      <c r="M79" s="110">
        <v>3.422629061375889</v>
      </c>
      <c r="N79" s="110">
        <v>3.4309885811137599</v>
      </c>
      <c r="O79" s="110">
        <v>3.2459257875773102</v>
      </c>
      <c r="P79" s="110">
        <v>3.2999642725179861</v>
      </c>
      <c r="Q79" s="110">
        <v>3.3083953143191751</v>
      </c>
      <c r="R79" s="110">
        <v>3.2492046435134156</v>
      </c>
      <c r="S79" s="110">
        <v>3.1703572485217699</v>
      </c>
      <c r="T79" s="110">
        <v>3.1073824055560739</v>
      </c>
      <c r="U79" s="110">
        <v>3.0145943924028304</v>
      </c>
      <c r="V79" s="110">
        <v>3.1114163181047543</v>
      </c>
      <c r="W79" s="110">
        <v>3.0598106875814746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187.43245998345725</v>
      </c>
      <c r="D81" s="118">
        <f t="shared" si="28"/>
        <v>186.23665638181271</v>
      </c>
      <c r="E81" s="118">
        <f t="shared" si="28"/>
        <v>179.47597496395034</v>
      </c>
      <c r="F81" s="118">
        <f t="shared" si="28"/>
        <v>175.22530894004768</v>
      </c>
      <c r="G81" s="118">
        <f t="shared" si="28"/>
        <v>171.48095494384444</v>
      </c>
      <c r="H81" s="118">
        <f t="shared" si="28"/>
        <v>161.58979571198699</v>
      </c>
      <c r="I81" s="118">
        <f t="shared" si="28"/>
        <v>184.31699173376074</v>
      </c>
      <c r="J81" s="118">
        <f t="shared" si="28"/>
        <v>148.44791107819776</v>
      </c>
      <c r="K81" s="118">
        <f t="shared" si="28"/>
        <v>167.2157843566946</v>
      </c>
      <c r="L81" s="118">
        <f t="shared" si="28"/>
        <v>154.00720785805154</v>
      </c>
      <c r="M81" s="118">
        <f t="shared" si="28"/>
        <v>117.60690526542275</v>
      </c>
      <c r="N81" s="118">
        <f t="shared" si="28"/>
        <v>126.32866642893728</v>
      </c>
      <c r="O81" s="118">
        <f t="shared" si="28"/>
        <v>114.61535458197615</v>
      </c>
      <c r="P81" s="118">
        <f t="shared" si="28"/>
        <v>95.392388863165792</v>
      </c>
      <c r="Q81" s="118">
        <f t="shared" si="28"/>
        <v>107.85090628547195</v>
      </c>
      <c r="R81" s="118">
        <f t="shared" ref="R81:V81" si="29">R82+R85+R87+R100</f>
        <v>104.12463438792201</v>
      </c>
      <c r="S81" s="118">
        <f t="shared" si="29"/>
        <v>0</v>
      </c>
      <c r="T81" s="118">
        <f t="shared" si="29"/>
        <v>0</v>
      </c>
      <c r="U81" s="118">
        <f t="shared" si="29"/>
        <v>0</v>
      </c>
      <c r="V81" s="118">
        <f t="shared" si="29"/>
        <v>0</v>
      </c>
      <c r="W81" s="118">
        <f t="shared" ref="W81" si="30">W82+W85+W87+W100</f>
        <v>69.141793830869858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156.49257255016954</v>
      </c>
      <c r="D82" s="123">
        <f t="shared" si="31"/>
        <v>155.99679610321499</v>
      </c>
      <c r="E82" s="123">
        <f t="shared" si="31"/>
        <v>151.53714200123534</v>
      </c>
      <c r="F82" s="123">
        <f t="shared" si="31"/>
        <v>147.57577820455072</v>
      </c>
      <c r="G82" s="123">
        <f t="shared" si="31"/>
        <v>146.00407343547164</v>
      </c>
      <c r="H82" s="123">
        <f t="shared" si="31"/>
        <v>137.37967863536011</v>
      </c>
      <c r="I82" s="123">
        <f t="shared" si="31"/>
        <v>157.01068702072428</v>
      </c>
      <c r="J82" s="123">
        <f t="shared" si="31"/>
        <v>125.57566833258586</v>
      </c>
      <c r="K82" s="123">
        <f t="shared" si="31"/>
        <v>140.78267994653902</v>
      </c>
      <c r="L82" s="123">
        <f t="shared" si="31"/>
        <v>129.95380952301107</v>
      </c>
      <c r="M82" s="123">
        <f t="shared" si="31"/>
        <v>94.418518239692858</v>
      </c>
      <c r="N82" s="123">
        <f t="shared" si="31"/>
        <v>100.95600751246843</v>
      </c>
      <c r="O82" s="123">
        <f t="shared" si="31"/>
        <v>90.8643655588059</v>
      </c>
      <c r="P82" s="123">
        <f t="shared" si="31"/>
        <v>72.821141330908105</v>
      </c>
      <c r="Q82" s="123">
        <f t="shared" si="31"/>
        <v>84.359161849751445</v>
      </c>
      <c r="R82" s="123">
        <f t="shared" ref="R82:V82" si="32">SUM(R83:R84)</f>
        <v>80.609172848392774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46.622525374268029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155.65613294630595</v>
      </c>
      <c r="D83" s="99">
        <v>155.16366489146188</v>
      </c>
      <c r="E83" s="99">
        <v>150.73374055884048</v>
      </c>
      <c r="F83" s="99">
        <v>146.79248825748732</v>
      </c>
      <c r="G83" s="99">
        <v>145.22858620085435</v>
      </c>
      <c r="H83" s="99">
        <v>136.64917714750288</v>
      </c>
      <c r="I83" s="99">
        <v>156.16988038310595</v>
      </c>
      <c r="J83" s="99">
        <v>124.89129582098944</v>
      </c>
      <c r="K83" s="99">
        <v>140.00550159501566</v>
      </c>
      <c r="L83" s="99">
        <v>129.2314765586116</v>
      </c>
      <c r="M83" s="99">
        <v>93.896940584595484</v>
      </c>
      <c r="N83" s="99">
        <v>100.39341359854612</v>
      </c>
      <c r="O83" s="99">
        <v>90.362342698491432</v>
      </c>
      <c r="P83" s="99">
        <v>72.422338313119695</v>
      </c>
      <c r="Q83" s="99">
        <v>83.890501094375935</v>
      </c>
      <c r="R83" s="99">
        <v>80.159717452798773</v>
      </c>
      <c r="S83" s="99">
        <v>0</v>
      </c>
      <c r="T83" s="99">
        <v>0</v>
      </c>
      <c r="U83" s="99">
        <v>0</v>
      </c>
      <c r="V83" s="99">
        <v>0</v>
      </c>
      <c r="W83" s="99">
        <v>46.347124697192953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0.8364396038635955</v>
      </c>
      <c r="D84" s="99">
        <v>0.83313121175312443</v>
      </c>
      <c r="E84" s="99">
        <v>0.803401442394854</v>
      </c>
      <c r="F84" s="99">
        <v>0.78328994706339838</v>
      </c>
      <c r="G84" s="99">
        <v>0.7754872346172812</v>
      </c>
      <c r="H84" s="99">
        <v>0.73050148785722457</v>
      </c>
      <c r="I84" s="99">
        <v>0.84080663761831964</v>
      </c>
      <c r="J84" s="99">
        <v>0.68437251159642176</v>
      </c>
      <c r="K84" s="99">
        <v>0.77717835152335568</v>
      </c>
      <c r="L84" s="99">
        <v>0.72233296439945716</v>
      </c>
      <c r="M84" s="99">
        <v>0.52157765509737741</v>
      </c>
      <c r="N84" s="99">
        <v>0.56259391392231106</v>
      </c>
      <c r="O84" s="99">
        <v>0.50202286031447252</v>
      </c>
      <c r="P84" s="99">
        <v>0.39880301778840926</v>
      </c>
      <c r="Q84" s="99">
        <v>0.46866075537551377</v>
      </c>
      <c r="R84" s="99">
        <v>0.44945539559399822</v>
      </c>
      <c r="S84" s="99">
        <v>0</v>
      </c>
      <c r="T84" s="99">
        <v>0</v>
      </c>
      <c r="U84" s="99">
        <v>0</v>
      </c>
      <c r="V84" s="99">
        <v>0</v>
      </c>
      <c r="W84" s="99">
        <v>0.27540067707507876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9.2783251354114447E-3</v>
      </c>
      <c r="E85" s="123">
        <f t="shared" si="34"/>
        <v>5.3388328028155822E-3</v>
      </c>
      <c r="F85" s="123">
        <f t="shared" si="34"/>
        <v>9.5570167019626145E-3</v>
      </c>
      <c r="G85" s="123">
        <f t="shared" si="34"/>
        <v>1.2966687585331749E-2</v>
      </c>
      <c r="H85" s="123">
        <f t="shared" si="34"/>
        <v>1.6564860622237956E-2</v>
      </c>
      <c r="I85" s="123">
        <f t="shared" si="34"/>
        <v>1.8160759545263389E-2</v>
      </c>
      <c r="J85" s="123">
        <f t="shared" si="34"/>
        <v>1.3323474190922283E-2</v>
      </c>
      <c r="K85" s="123">
        <f t="shared" si="34"/>
        <v>1.0595413357072829E-2</v>
      </c>
      <c r="L85" s="123">
        <f t="shared" si="34"/>
        <v>1.1095376917401856E-2</v>
      </c>
      <c r="M85" s="123">
        <f t="shared" si="34"/>
        <v>8.9268104685629145E-3</v>
      </c>
      <c r="N85" s="123">
        <f t="shared" si="34"/>
        <v>8.7695157904090527E-3</v>
      </c>
      <c r="O85" s="123">
        <f t="shared" si="34"/>
        <v>4.9846634940129819E-3</v>
      </c>
      <c r="P85" s="123">
        <f t="shared" si="34"/>
        <v>7.3476967581747555E-3</v>
      </c>
      <c r="Q85" s="123">
        <f t="shared" si="34"/>
        <v>2.403012073972274E-3</v>
      </c>
      <c r="R85" s="123">
        <f t="shared" si="34"/>
        <v>2.7169493108017808E-3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3.8240518723245405E-3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0</v>
      </c>
      <c r="D86" s="99">
        <f>RES_hhdet_in_fech!D86/RES_summary!D$21</f>
        <v>9.2783251354114447E-3</v>
      </c>
      <c r="E86" s="99">
        <f>RES_hhdet_in_fech!E86/RES_summary!E$21</f>
        <v>5.3388328028155822E-3</v>
      </c>
      <c r="F86" s="99">
        <f>RES_hhdet_in_fech!F86/RES_summary!F$21</f>
        <v>9.5570167019626145E-3</v>
      </c>
      <c r="G86" s="99">
        <f>RES_hhdet_in_fech!G86/RES_summary!G$21</f>
        <v>1.2966687585331749E-2</v>
      </c>
      <c r="H86" s="99">
        <f>RES_hhdet_in_fech!H86/RES_summary!H$21</f>
        <v>1.6564860622237956E-2</v>
      </c>
      <c r="I86" s="99">
        <f>RES_hhdet_in_fech!I86/RES_summary!I$21</f>
        <v>1.8160759545263389E-2</v>
      </c>
      <c r="J86" s="99">
        <f>RES_hhdet_in_fech!J86/RES_summary!J$21</f>
        <v>1.3323474190922283E-2</v>
      </c>
      <c r="K86" s="99">
        <f>RES_hhdet_in_fech!K86/RES_summary!K$21</f>
        <v>1.0595413357072829E-2</v>
      </c>
      <c r="L86" s="99">
        <f>RES_hhdet_in_fech!L86/RES_summary!L$21</f>
        <v>1.1095376917401856E-2</v>
      </c>
      <c r="M86" s="99">
        <f>RES_hhdet_in_fech!M86/RES_summary!M$21</f>
        <v>8.9268104685629145E-3</v>
      </c>
      <c r="N86" s="99">
        <f>RES_hhdet_in_fech!N86/RES_summary!N$21</f>
        <v>8.7695157904090527E-3</v>
      </c>
      <c r="O86" s="99">
        <f>RES_hhdet_in_fech!O86/RES_summary!O$21</f>
        <v>4.9846634940129819E-3</v>
      </c>
      <c r="P86" s="99">
        <f>RES_hhdet_in_fech!P86/RES_summary!P$21</f>
        <v>7.3476967581747555E-3</v>
      </c>
      <c r="Q86" s="99">
        <f>RES_hhdet_in_fech!Q86/RES_summary!Q$21</f>
        <v>2.403012073972274E-3</v>
      </c>
      <c r="R86" s="99">
        <f>RES_hhdet_in_fech!R86/RES_summary!R$21</f>
        <v>2.7169493108017808E-3</v>
      </c>
      <c r="S86" s="99">
        <f>RES_hhdet_in_fech!S86/RES_summary!S$21</f>
        <v>0</v>
      </c>
      <c r="T86" s="99">
        <f>RES_hhdet_in_fech!T86/RES_summary!T$21</f>
        <v>0</v>
      </c>
      <c r="U86" s="99">
        <f>RES_hhdet_in_fech!U86/RES_summary!U$21</f>
        <v>0</v>
      </c>
      <c r="V86" s="99">
        <f>RES_hhdet_in_fech!V86/RES_summary!V$21</f>
        <v>0</v>
      </c>
      <c r="W86" s="99">
        <f>RES_hhdet_in_fech!W86/RES_summary!W$21</f>
        <v>3.8240518723245405E-3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26.7788040576831</v>
      </c>
      <c r="D87" s="123">
        <v>26.145001095983673</v>
      </c>
      <c r="E87" s="123">
        <v>23.893116988342165</v>
      </c>
      <c r="F87" s="123">
        <v>23.640187954769075</v>
      </c>
      <c r="G87" s="123">
        <v>21.596690397199577</v>
      </c>
      <c r="H87" s="123">
        <v>20.439913799542776</v>
      </c>
      <c r="I87" s="123">
        <v>23.517552063122583</v>
      </c>
      <c r="J87" s="123">
        <v>19.267134006895247</v>
      </c>
      <c r="K87" s="123">
        <v>22.880680652338654</v>
      </c>
      <c r="L87" s="123">
        <v>20.598835656005246</v>
      </c>
      <c r="M87" s="123">
        <v>19.739546349550253</v>
      </c>
      <c r="N87" s="123">
        <v>21.916251830992287</v>
      </c>
      <c r="O87" s="123">
        <v>20.481016491778028</v>
      </c>
      <c r="P87" s="123">
        <v>19.249410686626632</v>
      </c>
      <c r="Q87" s="123">
        <v>20.16970233511865</v>
      </c>
      <c r="R87" s="123">
        <v>20.232231286665492</v>
      </c>
      <c r="S87" s="123">
        <v>0</v>
      </c>
      <c r="T87" s="123">
        <v>0</v>
      </c>
      <c r="U87" s="123">
        <v>0</v>
      </c>
      <c r="V87" s="123">
        <v>0</v>
      </c>
      <c r="W87" s="123">
        <v>19.439802369834656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27.429356428254664</v>
      </c>
      <c r="D88" s="99">
        <v>27.728547801637038</v>
      </c>
      <c r="E88" s="99">
        <v>24.237257606875986</v>
      </c>
      <c r="F88" s="99">
        <v>23.287909011827484</v>
      </c>
      <c r="G88" s="99">
        <v>21.137864414363168</v>
      </c>
      <c r="H88" s="99">
        <v>19.564329712406696</v>
      </c>
      <c r="I88" s="99">
        <v>24.054252742494576</v>
      </c>
      <c r="J88" s="99">
        <v>18.694635341662455</v>
      </c>
      <c r="K88" s="99">
        <v>23.296156575517717</v>
      </c>
      <c r="L88" s="99">
        <v>20.413822881089303</v>
      </c>
      <c r="M88" s="99">
        <v>19.208630509043452</v>
      </c>
      <c r="N88" s="99">
        <v>21.738302919249232</v>
      </c>
      <c r="O88" s="99">
        <v>19.986576582637266</v>
      </c>
      <c r="P88" s="99">
        <v>18.376617782463597</v>
      </c>
      <c r="Q88" s="99">
        <v>20.573820981730741</v>
      </c>
      <c r="R88" s="99">
        <v>20.395119930450093</v>
      </c>
      <c r="S88" s="99">
        <v>0</v>
      </c>
      <c r="T88" s="99">
        <v>0</v>
      </c>
      <c r="U88" s="99">
        <v>0</v>
      </c>
      <c r="V88" s="99">
        <v>0</v>
      </c>
      <c r="W88" s="99">
        <v>18.860832467692788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18.232024214505</v>
      </c>
      <c r="I89" s="99">
        <v>22.497458161628462</v>
      </c>
      <c r="J89" s="99">
        <v>17.513300459811354</v>
      </c>
      <c r="K89" s="99">
        <v>21.902467951128376</v>
      </c>
      <c r="L89" s="99">
        <v>19.26715838684656</v>
      </c>
      <c r="M89" s="99">
        <v>18.200016349725875</v>
      </c>
      <c r="N89" s="99">
        <v>20.641089830434037</v>
      </c>
      <c r="O89" s="99">
        <v>19.015144733606697</v>
      </c>
      <c r="P89" s="99">
        <v>17.514968679554681</v>
      </c>
      <c r="Q89" s="99">
        <v>19.657620981325856</v>
      </c>
      <c r="R89" s="99">
        <v>19.545607566025883</v>
      </c>
      <c r="S89" s="99">
        <v>0</v>
      </c>
      <c r="T89" s="99">
        <v>0</v>
      </c>
      <c r="U89" s="99">
        <v>0</v>
      </c>
      <c r="V89" s="99">
        <v>0</v>
      </c>
      <c r="W89" s="99">
        <v>18.398227579084821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15.326943452674065</v>
      </c>
      <c r="I90" s="102">
        <v>18.812001732638858</v>
      </c>
      <c r="J90" s="102">
        <v>14.502456134663881</v>
      </c>
      <c r="K90" s="102">
        <v>18.064636191272843</v>
      </c>
      <c r="L90" s="102">
        <v>15.863576799297956</v>
      </c>
      <c r="M90" s="102">
        <v>14.983190603487841</v>
      </c>
      <c r="N90" s="102">
        <v>16.915815930927376</v>
      </c>
      <c r="O90" s="102">
        <v>15.531073034512675</v>
      </c>
      <c r="P90" s="102">
        <v>14.263779648835524</v>
      </c>
      <c r="Q90" s="102">
        <v>15.935118948403442</v>
      </c>
      <c r="R90" s="102">
        <v>15.727106701458018</v>
      </c>
      <c r="S90" s="102">
        <v>0</v>
      </c>
      <c r="T90" s="102">
        <v>0</v>
      </c>
      <c r="U90" s="102">
        <v>0</v>
      </c>
      <c r="V90" s="102">
        <v>0</v>
      </c>
      <c r="W90" s="102">
        <v>14.613442721743565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2.9050807618309347</v>
      </c>
      <c r="I91" s="105">
        <v>3.6854564289896046</v>
      </c>
      <c r="J91" s="105">
        <v>3.0108443251474757</v>
      </c>
      <c r="K91" s="105">
        <v>3.837831759855534</v>
      </c>
      <c r="L91" s="105">
        <v>3.4035815875486026</v>
      </c>
      <c r="M91" s="105">
        <v>3.2168257462380354</v>
      </c>
      <c r="N91" s="105">
        <v>3.725273899506655</v>
      </c>
      <c r="O91" s="105">
        <v>3.4840716990940184</v>
      </c>
      <c r="P91" s="105">
        <v>3.2511890307191575</v>
      </c>
      <c r="Q91" s="105">
        <v>3.7225020329224154</v>
      </c>
      <c r="R91" s="105">
        <v>3.8185008645678686</v>
      </c>
      <c r="S91" s="105">
        <v>0</v>
      </c>
      <c r="T91" s="105">
        <v>0</v>
      </c>
      <c r="U91" s="105">
        <v>0</v>
      </c>
      <c r="V91" s="105">
        <v>0</v>
      </c>
      <c r="W91" s="105">
        <v>3.7847848573412555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29.069463503951667</v>
      </c>
      <c r="D92" s="102">
        <v>27.929750050312869</v>
      </c>
      <c r="E92" s="102">
        <v>26.846159471483059</v>
      </c>
      <c r="F92" s="102">
        <v>26.198121001149786</v>
      </c>
      <c r="G92" s="102">
        <v>25.507215890862106</v>
      </c>
      <c r="H92" s="102">
        <v>25.003721478671739</v>
      </c>
      <c r="I92" s="102">
        <v>25.050396206716933</v>
      </c>
      <c r="J92" s="102">
        <v>24.62101748017146</v>
      </c>
      <c r="K92" s="102">
        <v>24.528995787609151</v>
      </c>
      <c r="L92" s="102">
        <v>24.331494934889946</v>
      </c>
      <c r="M92" s="102">
        <v>25.147654700999141</v>
      </c>
      <c r="N92" s="102">
        <v>22.727643042452947</v>
      </c>
      <c r="O92" s="102">
        <v>24.160890592660937</v>
      </c>
      <c r="P92" s="102">
        <v>21.141976797219556</v>
      </c>
      <c r="Q92" s="102">
        <v>18.369331919623743</v>
      </c>
      <c r="R92" s="102">
        <v>21.296971759568525</v>
      </c>
      <c r="S92" s="102">
        <v>0</v>
      </c>
      <c r="T92" s="102">
        <v>0</v>
      </c>
      <c r="U92" s="102">
        <v>0</v>
      </c>
      <c r="V92" s="102">
        <v>0</v>
      </c>
      <c r="W92" s="102">
        <v>18.338881175556644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26.079380531822107</v>
      </c>
      <c r="D96" s="102">
        <v>24.974681278075305</v>
      </c>
      <c r="E96" s="102">
        <v>23.53251609002578</v>
      </c>
      <c r="F96" s="102">
        <v>23.920886996605951</v>
      </c>
      <c r="G96" s="102">
        <v>22.451752264330267</v>
      </c>
      <c r="H96" s="102">
        <v>22.385062768478328</v>
      </c>
      <c r="I96" s="102">
        <v>22.175008239026855</v>
      </c>
      <c r="J96" s="102">
        <v>0</v>
      </c>
      <c r="K96" s="102">
        <v>22.546782389069033</v>
      </c>
      <c r="L96" s="102">
        <v>0</v>
      </c>
      <c r="M96" s="102">
        <v>22.973833719440425</v>
      </c>
      <c r="N96" s="102">
        <v>22.822633803743329</v>
      </c>
      <c r="O96" s="102">
        <v>22.12666455866659</v>
      </c>
      <c r="P96" s="102">
        <v>21.470379122684921</v>
      </c>
      <c r="Q96" s="102">
        <v>20.983412656462022</v>
      </c>
      <c r="R96" s="102">
        <v>21.011808879362622</v>
      </c>
      <c r="S96" s="102">
        <v>0</v>
      </c>
      <c r="T96" s="102">
        <v>0</v>
      </c>
      <c r="U96" s="102">
        <v>0</v>
      </c>
      <c r="V96" s="102">
        <v>0</v>
      </c>
      <c r="W96" s="102">
        <v>20.675514759449367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24.15567853974639</v>
      </c>
      <c r="D97" s="105">
        <v>23.108409875667959</v>
      </c>
      <c r="E97" s="105">
        <v>21.785850748299282</v>
      </c>
      <c r="F97" s="105">
        <v>22.160993985188572</v>
      </c>
      <c r="G97" s="105">
        <v>20.798554484256282</v>
      </c>
      <c r="H97" s="105">
        <v>20.788994219619852</v>
      </c>
      <c r="I97" s="105">
        <v>20.595137348932365</v>
      </c>
      <c r="J97" s="105">
        <v>21.194672004209195</v>
      </c>
      <c r="K97" s="105">
        <v>20.920377238290481</v>
      </c>
      <c r="L97" s="105">
        <v>21.159563391361651</v>
      </c>
      <c r="M97" s="105">
        <v>21.383255243254144</v>
      </c>
      <c r="N97" s="105">
        <v>21.257022997832433</v>
      </c>
      <c r="O97" s="105">
        <v>20.656351157259781</v>
      </c>
      <c r="P97" s="105">
        <v>20.112155087340298</v>
      </c>
      <c r="Q97" s="105">
        <v>19.715115787439611</v>
      </c>
      <c r="R97" s="105">
        <v>19.777277441216508</v>
      </c>
      <c r="S97" s="105">
        <v>0</v>
      </c>
      <c r="T97" s="105">
        <v>0</v>
      </c>
      <c r="U97" s="105">
        <v>0</v>
      </c>
      <c r="V97" s="105">
        <v>0</v>
      </c>
      <c r="W97" s="105">
        <v>19.672974405885768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20.375247907774117</v>
      </c>
      <c r="D98" s="99">
        <v>19.414504197086512</v>
      </c>
      <c r="E98" s="99">
        <v>18.303138085200217</v>
      </c>
      <c r="F98" s="99">
        <v>18.627206226051896</v>
      </c>
      <c r="G98" s="99">
        <v>17.448701799077284</v>
      </c>
      <c r="H98" s="99">
        <v>17.533375269055774</v>
      </c>
      <c r="I98" s="99">
        <v>17.327148378872725</v>
      </c>
      <c r="J98" s="99">
        <v>17.726302558480153</v>
      </c>
      <c r="K98" s="99">
        <v>17.474891098644534</v>
      </c>
      <c r="L98" s="99">
        <v>17.698455717057794</v>
      </c>
      <c r="M98" s="99">
        <v>17.922798890389316</v>
      </c>
      <c r="N98" s="99">
        <v>17.748236558964713</v>
      </c>
      <c r="O98" s="99">
        <v>17.188410437634431</v>
      </c>
      <c r="P98" s="99">
        <v>16.668044836833879</v>
      </c>
      <c r="Q98" s="99">
        <v>16.243572871821041</v>
      </c>
      <c r="R98" s="99">
        <v>16.196485237748057</v>
      </c>
      <c r="S98" s="99">
        <v>0</v>
      </c>
      <c r="T98" s="99">
        <v>0</v>
      </c>
      <c r="U98" s="99">
        <v>0</v>
      </c>
      <c r="V98" s="99">
        <v>0</v>
      </c>
      <c r="W98" s="99">
        <v>16.012502243599123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3.7804306319722718</v>
      </c>
      <c r="D99" s="99">
        <v>3.6939056785814541</v>
      </c>
      <c r="E99" s="99">
        <v>3.4827126630990679</v>
      </c>
      <c r="F99" s="99">
        <v>3.5337877591366778</v>
      </c>
      <c r="G99" s="99">
        <v>3.349852685179</v>
      </c>
      <c r="H99" s="99">
        <v>3.2556189505640813</v>
      </c>
      <c r="I99" s="99">
        <v>3.2679889700596387</v>
      </c>
      <c r="J99" s="99">
        <v>3.4683694457290439</v>
      </c>
      <c r="K99" s="99">
        <v>3.4454861396459449</v>
      </c>
      <c r="L99" s="99">
        <v>3.4611076743038556</v>
      </c>
      <c r="M99" s="99">
        <v>3.4604563528648304</v>
      </c>
      <c r="N99" s="99">
        <v>3.5087864388677232</v>
      </c>
      <c r="O99" s="99">
        <v>3.4679407196253496</v>
      </c>
      <c r="P99" s="99">
        <v>3.4441102505064145</v>
      </c>
      <c r="Q99" s="99">
        <v>3.4715429156185702</v>
      </c>
      <c r="R99" s="99">
        <v>3.5807922034684525</v>
      </c>
      <c r="S99" s="99">
        <v>0</v>
      </c>
      <c r="T99" s="99">
        <v>0</v>
      </c>
      <c r="U99" s="99">
        <v>0</v>
      </c>
      <c r="V99" s="99">
        <v>0</v>
      </c>
      <c r="W99" s="99">
        <v>3.6604721622866436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4.1610833756046288</v>
      </c>
      <c r="D100" s="123">
        <v>4.085580857478643</v>
      </c>
      <c r="E100" s="123">
        <v>4.0403771415700316</v>
      </c>
      <c r="F100" s="123">
        <v>3.9997857640259356</v>
      </c>
      <c r="G100" s="123">
        <v>3.8672244235878774</v>
      </c>
      <c r="H100" s="123">
        <v>3.7536384164618743</v>
      </c>
      <c r="I100" s="123">
        <v>3.7705918903686162</v>
      </c>
      <c r="J100" s="123">
        <v>3.5917852645257211</v>
      </c>
      <c r="K100" s="123">
        <v>3.5418283444598728</v>
      </c>
      <c r="L100" s="123">
        <v>3.4434673021178193</v>
      </c>
      <c r="M100" s="123">
        <v>3.4399138657110728</v>
      </c>
      <c r="N100" s="123">
        <v>3.4476375696861568</v>
      </c>
      <c r="O100" s="123">
        <v>3.2649878678982041</v>
      </c>
      <c r="P100" s="123">
        <v>3.3144891488728865</v>
      </c>
      <c r="Q100" s="123">
        <v>3.3196390885278801</v>
      </c>
      <c r="R100" s="123">
        <v>3.2805133035529557</v>
      </c>
      <c r="S100" s="123">
        <v>0</v>
      </c>
      <c r="T100" s="123">
        <v>0</v>
      </c>
      <c r="U100" s="123">
        <v>0</v>
      </c>
      <c r="V100" s="123">
        <v>0</v>
      </c>
      <c r="W100" s="123">
        <v>3.0756420348948503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5.2736689167230457</v>
      </c>
      <c r="D102" s="99">
        <v>5.1682099944308231</v>
      </c>
      <c r="E102" s="99">
        <v>5.1280690604796426</v>
      </c>
      <c r="F102" s="99">
        <v>4.9679397552092244</v>
      </c>
      <c r="G102" s="99">
        <v>4.9675322668712454</v>
      </c>
      <c r="H102" s="99">
        <v>4.7887648032372532</v>
      </c>
      <c r="I102" s="99">
        <v>4.7918126085853698</v>
      </c>
      <c r="J102" s="99">
        <v>4.6270161989843892</v>
      </c>
      <c r="K102" s="99">
        <v>4.4219404147007708</v>
      </c>
      <c r="L102" s="99">
        <v>4.4503389887506994</v>
      </c>
      <c r="M102" s="99">
        <v>4.4110056001786715</v>
      </c>
      <c r="N102" s="99">
        <v>4.3929301430744685</v>
      </c>
      <c r="O102" s="99">
        <v>4.4163375192801348</v>
      </c>
      <c r="P102" s="99">
        <v>4.2055587374277996</v>
      </c>
      <c r="Q102" s="99">
        <v>3.9414198022693347</v>
      </c>
      <c r="R102" s="99">
        <v>4.5746045851872523</v>
      </c>
      <c r="S102" s="99">
        <v>0</v>
      </c>
      <c r="T102" s="99">
        <v>0</v>
      </c>
      <c r="U102" s="99">
        <v>0</v>
      </c>
      <c r="V102" s="99">
        <v>0</v>
      </c>
      <c r="W102" s="99">
        <v>4.101801183480017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4.1487213140366466</v>
      </c>
      <c r="D103" s="110">
        <v>4.0684867132109774</v>
      </c>
      <c r="E103" s="110">
        <v>4.026865440714011</v>
      </c>
      <c r="F103" s="110">
        <v>3.9847172194160794</v>
      </c>
      <c r="G103" s="110">
        <v>3.8509476803440408</v>
      </c>
      <c r="H103" s="110">
        <v>3.7378750704703716</v>
      </c>
      <c r="I103" s="110">
        <v>3.757191894756656</v>
      </c>
      <c r="J103" s="110">
        <v>3.5792370107747069</v>
      </c>
      <c r="K103" s="110">
        <v>3.5308269435818609</v>
      </c>
      <c r="L103" s="110">
        <v>3.426621315082778</v>
      </c>
      <c r="M103" s="110">
        <v>3.4226290613758894</v>
      </c>
      <c r="N103" s="110">
        <v>3.430988581113759</v>
      </c>
      <c r="O103" s="110">
        <v>3.2459257875773107</v>
      </c>
      <c r="P103" s="110">
        <v>3.299964272517987</v>
      </c>
      <c r="Q103" s="110">
        <v>3.3083953143191742</v>
      </c>
      <c r="R103" s="110">
        <v>3.2492046435134161</v>
      </c>
      <c r="S103" s="110">
        <v>0</v>
      </c>
      <c r="T103" s="110">
        <v>0</v>
      </c>
      <c r="U103" s="110">
        <v>0</v>
      </c>
      <c r="V103" s="110">
        <v>0</v>
      </c>
      <c r="W103" s="110">
        <v>3.0598106875814755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0</v>
      </c>
      <c r="D129" s="99">
        <f>RES_hhdet_in_fech!D129/RES_summary!D$21</f>
        <v>0</v>
      </c>
      <c r="E129" s="99">
        <f>RES_hhdet_in_fech!E129/RES_summary!E$21</f>
        <v>0</v>
      </c>
      <c r="F129" s="99">
        <f>RES_hhdet_in_fech!F129/RES_summary!F$21</f>
        <v>0</v>
      </c>
      <c r="G129" s="99">
        <f>RES_hhdet_in_fech!G129/RES_summary!G$21</f>
        <v>0</v>
      </c>
      <c r="H129" s="99">
        <f>RES_hhdet_in_fech!H129/RES_summary!H$21</f>
        <v>0</v>
      </c>
      <c r="I129" s="99">
        <f>RES_hhdet_in_fech!I129/RES_summary!I$21</f>
        <v>0</v>
      </c>
      <c r="J129" s="99">
        <f>RES_hhdet_in_fech!J129/RES_summary!J$21</f>
        <v>0</v>
      </c>
      <c r="K129" s="99">
        <f>RES_hhdet_in_fech!K129/RES_summary!K$21</f>
        <v>0</v>
      </c>
      <c r="L129" s="99">
        <f>RES_hhdet_in_fech!L129/RES_summary!L$21</f>
        <v>0</v>
      </c>
      <c r="M129" s="99">
        <f>RES_hhdet_in_fech!M129/RES_summary!M$21</f>
        <v>0</v>
      </c>
      <c r="N129" s="99">
        <f>RES_hhdet_in_fech!N129/RES_summary!N$21</f>
        <v>0</v>
      </c>
      <c r="O129" s="99">
        <f>RES_hhdet_in_fech!O129/RES_summary!O$21</f>
        <v>0</v>
      </c>
      <c r="P129" s="99">
        <f>RES_hhdet_in_fech!P129/RES_summary!P$21</f>
        <v>0</v>
      </c>
      <c r="Q129" s="99">
        <f>RES_hhdet_in_fech!Q129/RES_summary!Q$21</f>
        <v>0</v>
      </c>
      <c r="R129" s="99">
        <f>RES_hhdet_in_fech!R129/RES_summary!R$21</f>
        <v>0</v>
      </c>
      <c r="S129" s="99">
        <f>RES_hhdet_in_fech!S129/RES_summary!S$21</f>
        <v>0</v>
      </c>
      <c r="T129" s="99">
        <f>RES_hhdet_in_fech!T129/RES_summary!T$21</f>
        <v>0</v>
      </c>
      <c r="U129" s="99">
        <f>RES_hhdet_in_fech!U129/RES_summary!U$21</f>
        <v>0</v>
      </c>
      <c r="V129" s="99">
        <f>RES_hhdet_in_fech!V129/RES_summary!V$21</f>
        <v>0</v>
      </c>
      <c r="W129" s="99">
        <f>RES_hhdet_in_fech!W129/RES_summary!W$21</f>
        <v>0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93.549693161192181</v>
      </c>
      <c r="D143" s="118">
        <f t="shared" si="49"/>
        <v>65.518881605994096</v>
      </c>
      <c r="E143" s="118">
        <f t="shared" si="49"/>
        <v>75.766699536108405</v>
      </c>
      <c r="F143" s="118">
        <f t="shared" si="49"/>
        <v>75.6128330671756</v>
      </c>
      <c r="G143" s="118">
        <f t="shared" si="49"/>
        <v>72.722117253364303</v>
      </c>
      <c r="H143" s="118">
        <f t="shared" si="49"/>
        <v>69.700080312008495</v>
      </c>
      <c r="I143" s="118">
        <f t="shared" si="49"/>
        <v>66.82310635978294</v>
      </c>
      <c r="J143" s="118">
        <f t="shared" si="49"/>
        <v>65.471961154926248</v>
      </c>
      <c r="K143" s="118">
        <f t="shared" si="49"/>
        <v>59.441686359231333</v>
      </c>
      <c r="L143" s="118">
        <f t="shared" si="49"/>
        <v>56.046178699755714</v>
      </c>
      <c r="M143" s="118">
        <f t="shared" si="49"/>
        <v>52.155600221751001</v>
      </c>
      <c r="N143" s="118">
        <f t="shared" si="49"/>
        <v>48.21399113126234</v>
      </c>
      <c r="O143" s="118">
        <f t="shared" si="49"/>
        <v>43.853839687548216</v>
      </c>
      <c r="P143" s="118">
        <f t="shared" si="49"/>
        <v>40.493378280956591</v>
      </c>
      <c r="Q143" s="118">
        <f t="shared" si="49"/>
        <v>38.606950375079983</v>
      </c>
      <c r="R143" s="118">
        <f t="shared" ref="R143:V143" si="50">R144+R146+R148+R157</f>
        <v>38.541214619085821</v>
      </c>
      <c r="S143" s="118">
        <f t="shared" si="50"/>
        <v>37.868559691809658</v>
      </c>
      <c r="T143" s="118">
        <f t="shared" si="50"/>
        <v>37.352979672374275</v>
      </c>
      <c r="U143" s="118">
        <f t="shared" si="50"/>
        <v>36.249607773698969</v>
      </c>
      <c r="V143" s="118">
        <f t="shared" si="50"/>
        <v>36.979081729490609</v>
      </c>
      <c r="W143" s="118">
        <f t="shared" ref="W143" si="51">W144+W146+W148+W157</f>
        <v>34.428002199882428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63.092709466909369</v>
      </c>
      <c r="D144" s="123">
        <f t="shared" si="52"/>
        <v>36.241638362794561</v>
      </c>
      <c r="E144" s="123">
        <f t="shared" si="52"/>
        <v>47.952754695922117</v>
      </c>
      <c r="F144" s="123">
        <f t="shared" si="52"/>
        <v>47.558344404173795</v>
      </c>
      <c r="G144" s="123">
        <f t="shared" si="52"/>
        <v>46.274878243181497</v>
      </c>
      <c r="H144" s="123">
        <f t="shared" si="52"/>
        <v>43.448689936916367</v>
      </c>
      <c r="I144" s="123">
        <f t="shared" si="52"/>
        <v>41.282787077715106</v>
      </c>
      <c r="J144" s="123">
        <f t="shared" si="52"/>
        <v>40.415063834706459</v>
      </c>
      <c r="K144" s="123">
        <f t="shared" si="52"/>
        <v>34.535599135613133</v>
      </c>
      <c r="L144" s="123">
        <f t="shared" si="52"/>
        <v>31.115627254008146</v>
      </c>
      <c r="M144" s="123">
        <f t="shared" si="52"/>
        <v>26.257163748447983</v>
      </c>
      <c r="N144" s="123">
        <f t="shared" si="52"/>
        <v>22.386435039523331</v>
      </c>
      <c r="O144" s="123">
        <f t="shared" si="52"/>
        <v>19.112971931777043</v>
      </c>
      <c r="P144" s="123">
        <f t="shared" si="52"/>
        <v>16.668869083013359</v>
      </c>
      <c r="Q144" s="123">
        <f t="shared" si="52"/>
        <v>15.697245149958794</v>
      </c>
      <c r="R144" s="123">
        <f t="shared" si="52"/>
        <v>15.141893364621641</v>
      </c>
      <c r="S144" s="123">
        <f t="shared" si="52"/>
        <v>14.379342174175173</v>
      </c>
      <c r="T144" s="123">
        <f t="shared" si="52"/>
        <v>13.650325561169602</v>
      </c>
      <c r="U144" s="123">
        <f t="shared" si="52"/>
        <v>13.004245282199866</v>
      </c>
      <c r="V144" s="123">
        <f t="shared" si="52"/>
        <v>12.780967875876309</v>
      </c>
      <c r="W144" s="123">
        <f t="shared" si="52"/>
        <v>11.482088803318625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63.092709466909369</v>
      </c>
      <c r="D145" s="99">
        <v>36.241638362794561</v>
      </c>
      <c r="E145" s="99">
        <v>47.952754695922117</v>
      </c>
      <c r="F145" s="99">
        <v>47.558344404173795</v>
      </c>
      <c r="G145" s="99">
        <v>46.274878243181497</v>
      </c>
      <c r="H145" s="99">
        <v>43.448689936916367</v>
      </c>
      <c r="I145" s="99">
        <v>41.282787077715106</v>
      </c>
      <c r="J145" s="99">
        <v>40.415063834706459</v>
      </c>
      <c r="K145" s="99">
        <v>34.535599135613133</v>
      </c>
      <c r="L145" s="99">
        <v>31.115627254008146</v>
      </c>
      <c r="M145" s="99">
        <v>26.257163748447983</v>
      </c>
      <c r="N145" s="99">
        <v>22.386435039523331</v>
      </c>
      <c r="O145" s="99">
        <v>19.112971931777043</v>
      </c>
      <c r="P145" s="99">
        <v>16.668869083013359</v>
      </c>
      <c r="Q145" s="99">
        <v>15.697245149958794</v>
      </c>
      <c r="R145" s="99">
        <v>15.141893364621641</v>
      </c>
      <c r="S145" s="99">
        <v>14.379342174175173</v>
      </c>
      <c r="T145" s="99">
        <v>13.650325561169602</v>
      </c>
      <c r="U145" s="99">
        <v>13.004245282199866</v>
      </c>
      <c r="V145" s="99">
        <v>12.780967875876309</v>
      </c>
      <c r="W145" s="99">
        <v>11.482088803318625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3.6901972094960697E-2</v>
      </c>
      <c r="E146" s="123">
        <f t="shared" si="53"/>
        <v>3.8290108861793355E-2</v>
      </c>
      <c r="F146" s="123">
        <f t="shared" si="53"/>
        <v>3.9465221073476678E-2</v>
      </c>
      <c r="G146" s="123">
        <f t="shared" si="53"/>
        <v>4.256051523223723E-2</v>
      </c>
      <c r="H146" s="123">
        <f t="shared" si="53"/>
        <v>5.1443258973398936E-2</v>
      </c>
      <c r="I146" s="123">
        <f t="shared" si="53"/>
        <v>5.7048053143580586E-2</v>
      </c>
      <c r="J146" s="123">
        <f t="shared" si="53"/>
        <v>5.9264031961935262E-2</v>
      </c>
      <c r="K146" s="123">
        <f t="shared" si="53"/>
        <v>5.9490837951473682E-2</v>
      </c>
      <c r="L146" s="123">
        <f t="shared" si="53"/>
        <v>6.40510208314225E-2</v>
      </c>
      <c r="M146" s="123">
        <f t="shared" si="53"/>
        <v>6.1137937769845892E-2</v>
      </c>
      <c r="N146" s="123">
        <f t="shared" si="53"/>
        <v>6.8161980120503576E-2</v>
      </c>
      <c r="O146" s="123">
        <f t="shared" si="53"/>
        <v>5.3739340377762027E-2</v>
      </c>
      <c r="P146" s="123">
        <f t="shared" si="53"/>
        <v>6.4784473888247859E-2</v>
      </c>
      <c r="Q146" s="123">
        <f t="shared" si="53"/>
        <v>2.1086973056014289E-2</v>
      </c>
      <c r="R146" s="123">
        <f t="shared" si="53"/>
        <v>2.7230827224922094E-2</v>
      </c>
      <c r="S146" s="123">
        <f t="shared" si="53"/>
        <v>2.4363546749704527E-2</v>
      </c>
      <c r="T146" s="123">
        <f t="shared" si="53"/>
        <v>2.3925557081891501E-2</v>
      </c>
      <c r="U146" s="123">
        <f t="shared" si="53"/>
        <v>1.5833800008177339E-2</v>
      </c>
      <c r="V146" s="123">
        <f t="shared" si="53"/>
        <v>4.9192631547925643E-2</v>
      </c>
      <c r="W146" s="123">
        <f t="shared" si="53"/>
        <v>3.8618266279682262E-2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</v>
      </c>
      <c r="D147" s="99">
        <f>RES_hhdet_in_fech!D147/RES_summary!D$21</f>
        <v>3.6901972094960697E-2</v>
      </c>
      <c r="E147" s="99">
        <f>RES_hhdet_in_fech!E147/RES_summary!E$21</f>
        <v>3.8290108861793355E-2</v>
      </c>
      <c r="F147" s="99">
        <f>RES_hhdet_in_fech!F147/RES_summary!F$21</f>
        <v>3.9465221073476678E-2</v>
      </c>
      <c r="G147" s="99">
        <f>RES_hhdet_in_fech!G147/RES_summary!G$21</f>
        <v>4.256051523223723E-2</v>
      </c>
      <c r="H147" s="99">
        <f>RES_hhdet_in_fech!H147/RES_summary!H$21</f>
        <v>5.1443258973398936E-2</v>
      </c>
      <c r="I147" s="99">
        <f>RES_hhdet_in_fech!I147/RES_summary!I$21</f>
        <v>5.7048053143580586E-2</v>
      </c>
      <c r="J147" s="99">
        <f>RES_hhdet_in_fech!J147/RES_summary!J$21</f>
        <v>5.9264031961935262E-2</v>
      </c>
      <c r="K147" s="99">
        <f>RES_hhdet_in_fech!K147/RES_summary!K$21</f>
        <v>5.9490837951473682E-2</v>
      </c>
      <c r="L147" s="99">
        <f>RES_hhdet_in_fech!L147/RES_summary!L$21</f>
        <v>6.40510208314225E-2</v>
      </c>
      <c r="M147" s="99">
        <f>RES_hhdet_in_fech!M147/RES_summary!M$21</f>
        <v>6.1137937769845892E-2</v>
      </c>
      <c r="N147" s="99">
        <f>RES_hhdet_in_fech!N147/RES_summary!N$21</f>
        <v>6.8161980120503576E-2</v>
      </c>
      <c r="O147" s="99">
        <f>RES_hhdet_in_fech!O147/RES_summary!O$21</f>
        <v>5.3739340377762027E-2</v>
      </c>
      <c r="P147" s="99">
        <f>RES_hhdet_in_fech!P147/RES_summary!P$21</f>
        <v>6.4784473888247859E-2</v>
      </c>
      <c r="Q147" s="99">
        <f>RES_hhdet_in_fech!Q147/RES_summary!Q$21</f>
        <v>2.1086973056014289E-2</v>
      </c>
      <c r="R147" s="99">
        <f>RES_hhdet_in_fech!R147/RES_summary!R$21</f>
        <v>2.7230827224922094E-2</v>
      </c>
      <c r="S147" s="99">
        <f>RES_hhdet_in_fech!S147/RES_summary!S$21</f>
        <v>2.4363546749704527E-2</v>
      </c>
      <c r="T147" s="99">
        <f>RES_hhdet_in_fech!T147/RES_summary!T$21</f>
        <v>2.3925557081891501E-2</v>
      </c>
      <c r="U147" s="99">
        <f>RES_hhdet_in_fech!U147/RES_summary!U$21</f>
        <v>1.5833800008177339E-2</v>
      </c>
      <c r="V147" s="99">
        <f>RES_hhdet_in_fech!V147/RES_summary!V$21</f>
        <v>4.9192631547925643E-2</v>
      </c>
      <c r="W147" s="99">
        <f>RES_hhdet_in_fech!W147/RES_summary!W$21</f>
        <v>3.8618266279682262E-2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26.289355697848077</v>
      </c>
      <c r="D148" s="123">
        <v>25.157541456619594</v>
      </c>
      <c r="E148" s="123">
        <v>23.73263830418724</v>
      </c>
      <c r="F148" s="123">
        <v>24.015457122726808</v>
      </c>
      <c r="G148" s="123">
        <v>22.537703284656388</v>
      </c>
      <c r="H148" s="123">
        <v>22.445795639012914</v>
      </c>
      <c r="I148" s="123">
        <v>21.712878431917787</v>
      </c>
      <c r="J148" s="123">
        <v>21.405675635581549</v>
      </c>
      <c r="K148" s="123">
        <v>21.305285754189345</v>
      </c>
      <c r="L148" s="123">
        <v>21.423148279620207</v>
      </c>
      <c r="M148" s="123">
        <v>22.397059201750995</v>
      </c>
      <c r="N148" s="123">
        <v>22.311905675239554</v>
      </c>
      <c r="O148" s="123">
        <v>21.421630525279266</v>
      </c>
      <c r="P148" s="123">
        <v>20.445488905528393</v>
      </c>
      <c r="Q148" s="123">
        <v>19.568798377668148</v>
      </c>
      <c r="R148" s="123">
        <v>20.090245337401036</v>
      </c>
      <c r="S148" s="123">
        <v>20.267369610911786</v>
      </c>
      <c r="T148" s="123">
        <v>20.546865921366265</v>
      </c>
      <c r="U148" s="123">
        <v>20.193436513276431</v>
      </c>
      <c r="V148" s="123">
        <v>21.013768489498929</v>
      </c>
      <c r="W148" s="123">
        <v>19.831247084088425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29.069463503951667</v>
      </c>
      <c r="D149" s="99">
        <v>27.929750050312876</v>
      </c>
      <c r="E149" s="99">
        <v>26.846159471483059</v>
      </c>
      <c r="F149" s="99">
        <v>26.198121001149786</v>
      </c>
      <c r="G149" s="99">
        <v>25.507215890862103</v>
      </c>
      <c r="H149" s="99">
        <v>25.003721478671739</v>
      </c>
      <c r="I149" s="99">
        <v>25.05039620671694</v>
      </c>
      <c r="J149" s="99">
        <v>24.621017480171464</v>
      </c>
      <c r="K149" s="99">
        <v>24.528995787609151</v>
      </c>
      <c r="L149" s="99">
        <v>24.331494934889943</v>
      </c>
      <c r="M149" s="99">
        <v>25.147654700999141</v>
      </c>
      <c r="N149" s="99">
        <v>22.727643042452954</v>
      </c>
      <c r="O149" s="99">
        <v>24.16089059266093</v>
      </c>
      <c r="P149" s="99">
        <v>21.141976797219556</v>
      </c>
      <c r="Q149" s="99">
        <v>18.369331919623747</v>
      </c>
      <c r="R149" s="99">
        <v>21.296971759568525</v>
      </c>
      <c r="S149" s="99">
        <v>20.710814796785083</v>
      </c>
      <c r="T149" s="99">
        <v>20.659664421142246</v>
      </c>
      <c r="U149" s="99">
        <v>19.321047625384061</v>
      </c>
      <c r="V149" s="99">
        <v>21.059287441293414</v>
      </c>
      <c r="W149" s="99">
        <v>18.338881175556651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22.909251411630851</v>
      </c>
      <c r="J150" s="99">
        <v>22.486189409551947</v>
      </c>
      <c r="K150" s="99">
        <v>22.418921858384795</v>
      </c>
      <c r="L150" s="99">
        <v>22.282713970696996</v>
      </c>
      <c r="M150" s="99">
        <v>0</v>
      </c>
      <c r="N150" s="99">
        <v>0</v>
      </c>
      <c r="O150" s="99">
        <v>22.446859886122397</v>
      </c>
      <c r="P150" s="99">
        <v>19.803919081780517</v>
      </c>
      <c r="Q150" s="99">
        <v>17.327679520565979</v>
      </c>
      <c r="R150" s="99">
        <v>20.187346627280586</v>
      </c>
      <c r="S150" s="99">
        <v>19.727318078709004</v>
      </c>
      <c r="T150" s="99">
        <v>19.756885219316491</v>
      </c>
      <c r="U150" s="99">
        <v>18.536629014098317</v>
      </c>
      <c r="V150" s="99">
        <v>20.28744579351449</v>
      </c>
      <c r="W150" s="99">
        <v>17.690230882729498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19.576145854550631</v>
      </c>
      <c r="J151" s="102">
        <v>19.099531673880783</v>
      </c>
      <c r="K151" s="102">
        <v>19.00830674835662</v>
      </c>
      <c r="L151" s="102">
        <v>18.90037131809467</v>
      </c>
      <c r="M151" s="102">
        <v>0</v>
      </c>
      <c r="N151" s="102">
        <v>0</v>
      </c>
      <c r="O151" s="102">
        <v>18.769993600626531</v>
      </c>
      <c r="P151" s="102">
        <v>16.406618905067084</v>
      </c>
      <c r="Q151" s="102">
        <v>14.208415072853542</v>
      </c>
      <c r="R151" s="102">
        <v>16.41520590772004</v>
      </c>
      <c r="S151" s="102">
        <v>15.940091271527347</v>
      </c>
      <c r="T151" s="102">
        <v>15.834000612182249</v>
      </c>
      <c r="U151" s="102">
        <v>14.75962578878122</v>
      </c>
      <c r="V151" s="102">
        <v>16.269148089960254</v>
      </c>
      <c r="W151" s="102">
        <v>14.199182847536605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3.3331055570802159</v>
      </c>
      <c r="J152" s="105">
        <v>3.3866577356711614</v>
      </c>
      <c r="K152" s="105">
        <v>3.410615110028179</v>
      </c>
      <c r="L152" s="105">
        <v>3.382342652602325</v>
      </c>
      <c r="M152" s="105">
        <v>0</v>
      </c>
      <c r="N152" s="105">
        <v>0</v>
      </c>
      <c r="O152" s="105">
        <v>3.6768662854958665</v>
      </c>
      <c r="P152" s="105">
        <v>3.3973001767134372</v>
      </c>
      <c r="Q152" s="105">
        <v>3.119264447712442</v>
      </c>
      <c r="R152" s="105">
        <v>3.772140719560547</v>
      </c>
      <c r="S152" s="105">
        <v>3.7872268071816562</v>
      </c>
      <c r="T152" s="105">
        <v>3.9228846071342418</v>
      </c>
      <c r="U152" s="105">
        <v>3.777003225317094</v>
      </c>
      <c r="V152" s="105">
        <v>4.018297703554242</v>
      </c>
      <c r="W152" s="105">
        <v>3.4910480351928945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26.07938053182211</v>
      </c>
      <c r="D153" s="102">
        <v>24.974681278075309</v>
      </c>
      <c r="E153" s="102">
        <v>23.532516090025787</v>
      </c>
      <c r="F153" s="102">
        <v>23.920886996605951</v>
      </c>
      <c r="G153" s="102">
        <v>22.45175226433027</v>
      </c>
      <c r="H153" s="102">
        <v>22.385062768478331</v>
      </c>
      <c r="I153" s="102">
        <v>22.175008239026855</v>
      </c>
      <c r="J153" s="102">
        <v>0</v>
      </c>
      <c r="K153" s="102">
        <v>22.54678238906903</v>
      </c>
      <c r="L153" s="102">
        <v>0</v>
      </c>
      <c r="M153" s="102">
        <v>22.973833719440421</v>
      </c>
      <c r="N153" s="102">
        <v>22.822633803743326</v>
      </c>
      <c r="O153" s="102">
        <v>22.126664558666587</v>
      </c>
      <c r="P153" s="102">
        <v>21.470379122684921</v>
      </c>
      <c r="Q153" s="102">
        <v>20.983412656462022</v>
      </c>
      <c r="R153" s="102">
        <v>21.011808879362622</v>
      </c>
      <c r="S153" s="102">
        <v>21.151414635391806</v>
      </c>
      <c r="T153" s="102">
        <v>21.385529349337098</v>
      </c>
      <c r="U153" s="102">
        <v>20.844945289649836</v>
      </c>
      <c r="V153" s="102">
        <v>21.633967669379569</v>
      </c>
      <c r="W153" s="102">
        <v>20.675514759449374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24.15567853974639</v>
      </c>
      <c r="D154" s="105">
        <v>23.108409875667952</v>
      </c>
      <c r="E154" s="105">
        <v>21.785850748299286</v>
      </c>
      <c r="F154" s="105">
        <v>22.160993985188565</v>
      </c>
      <c r="G154" s="105">
        <v>20.798554484256282</v>
      </c>
      <c r="H154" s="105">
        <v>20.788994219619852</v>
      </c>
      <c r="I154" s="105">
        <v>20.595137348932365</v>
      </c>
      <c r="J154" s="105">
        <v>21.194672004209199</v>
      </c>
      <c r="K154" s="105">
        <v>20.920377238290488</v>
      </c>
      <c r="L154" s="105">
        <v>21.159563391361647</v>
      </c>
      <c r="M154" s="105">
        <v>21.383255243254148</v>
      </c>
      <c r="N154" s="105">
        <v>21.257022997832436</v>
      </c>
      <c r="O154" s="105">
        <v>20.656351157259785</v>
      </c>
      <c r="P154" s="105">
        <v>20.112155087340295</v>
      </c>
      <c r="Q154" s="105">
        <v>19.715115787439611</v>
      </c>
      <c r="R154" s="105">
        <v>19.777277441216508</v>
      </c>
      <c r="S154" s="105">
        <v>19.954966363933892</v>
      </c>
      <c r="T154" s="105">
        <v>20.207947008279078</v>
      </c>
      <c r="U154" s="105">
        <v>19.720722777398034</v>
      </c>
      <c r="V154" s="105">
        <v>20.540664584939716</v>
      </c>
      <c r="W154" s="105">
        <v>19.672974405885771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20.375247907774117</v>
      </c>
      <c r="D155" s="99">
        <v>19.414504197086508</v>
      </c>
      <c r="E155" s="99">
        <v>18.303138085200217</v>
      </c>
      <c r="F155" s="99">
        <v>18.627206226051889</v>
      </c>
      <c r="G155" s="99">
        <v>17.448701799077284</v>
      </c>
      <c r="H155" s="99">
        <v>17.533375269055771</v>
      </c>
      <c r="I155" s="99">
        <v>17.327148378872721</v>
      </c>
      <c r="J155" s="99">
        <v>17.726302558480157</v>
      </c>
      <c r="K155" s="99">
        <v>17.474891098644537</v>
      </c>
      <c r="L155" s="99">
        <v>17.698455717057797</v>
      </c>
      <c r="M155" s="99">
        <v>17.922798890389316</v>
      </c>
      <c r="N155" s="99">
        <v>17.748236558964717</v>
      </c>
      <c r="O155" s="99">
        <v>17.188410437634431</v>
      </c>
      <c r="P155" s="99">
        <v>16.668044836833879</v>
      </c>
      <c r="Q155" s="99">
        <v>16.243572871821041</v>
      </c>
      <c r="R155" s="99">
        <v>16.196485237748057</v>
      </c>
      <c r="S155" s="99">
        <v>16.281640099206921</v>
      </c>
      <c r="T155" s="99">
        <v>16.39460814613297</v>
      </c>
      <c r="U155" s="99">
        <v>15.922761098982814</v>
      </c>
      <c r="V155" s="99">
        <v>16.702805547486388</v>
      </c>
      <c r="W155" s="99">
        <v>16.012502243599126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3.7804306319722718</v>
      </c>
      <c r="D156" s="99">
        <v>3.6939056785814524</v>
      </c>
      <c r="E156" s="99">
        <v>3.4827126630990688</v>
      </c>
      <c r="F156" s="99">
        <v>3.5337877591366769</v>
      </c>
      <c r="G156" s="99">
        <v>3.349852685179</v>
      </c>
      <c r="H156" s="99">
        <v>3.2556189505640822</v>
      </c>
      <c r="I156" s="99">
        <v>3.267988970059641</v>
      </c>
      <c r="J156" s="99">
        <v>3.4683694457290444</v>
      </c>
      <c r="K156" s="99">
        <v>3.4454861396459466</v>
      </c>
      <c r="L156" s="99">
        <v>3.4611076743038551</v>
      </c>
      <c r="M156" s="99">
        <v>3.4604563528648313</v>
      </c>
      <c r="N156" s="99">
        <v>3.5087864388677232</v>
      </c>
      <c r="O156" s="99">
        <v>3.46794071962535</v>
      </c>
      <c r="P156" s="99">
        <v>3.4441102505064158</v>
      </c>
      <c r="Q156" s="99">
        <v>3.471542915618572</v>
      </c>
      <c r="R156" s="99">
        <v>3.5807922034684525</v>
      </c>
      <c r="S156" s="99">
        <v>3.6733262647269682</v>
      </c>
      <c r="T156" s="99">
        <v>3.813338862146106</v>
      </c>
      <c r="U156" s="99">
        <v>3.7979616784152248</v>
      </c>
      <c r="V156" s="99">
        <v>3.8378590374533319</v>
      </c>
      <c r="W156" s="99">
        <v>3.6604721622866445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4.1676279964347387</v>
      </c>
      <c r="D157" s="123">
        <v>4.0827998144849884</v>
      </c>
      <c r="E157" s="123">
        <v>4.0430164271372409</v>
      </c>
      <c r="F157" s="123">
        <v>3.9995663192015192</v>
      </c>
      <c r="G157" s="123">
        <v>3.8669752102941923</v>
      </c>
      <c r="H157" s="123">
        <v>3.7541514771058173</v>
      </c>
      <c r="I157" s="123">
        <v>3.7703927970064632</v>
      </c>
      <c r="J157" s="123">
        <v>3.5919576526762946</v>
      </c>
      <c r="K157" s="123">
        <v>3.5413106314773772</v>
      </c>
      <c r="L157" s="123">
        <v>3.4433521452959415</v>
      </c>
      <c r="M157" s="123">
        <v>3.4402393337821753</v>
      </c>
      <c r="N157" s="123">
        <v>3.4474884363789529</v>
      </c>
      <c r="O157" s="123">
        <v>3.265497890114148</v>
      </c>
      <c r="P157" s="123">
        <v>3.3142358185265941</v>
      </c>
      <c r="Q157" s="123">
        <v>3.319819874397028</v>
      </c>
      <c r="R157" s="123">
        <v>3.2818450898382197</v>
      </c>
      <c r="S157" s="123">
        <v>3.1974843599729974</v>
      </c>
      <c r="T157" s="123">
        <v>3.1318626327565138</v>
      </c>
      <c r="U157" s="123">
        <v>3.0360921782144921</v>
      </c>
      <c r="V157" s="123">
        <v>3.1351527325674389</v>
      </c>
      <c r="W157" s="123">
        <v>3.0760480461956918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5.2736689167230457</v>
      </c>
      <c r="D158" s="99">
        <v>5.1682099944308231</v>
      </c>
      <c r="E158" s="99">
        <v>5.1280690604796426</v>
      </c>
      <c r="F158" s="99">
        <v>4.9679397552092235</v>
      </c>
      <c r="G158" s="99">
        <v>4.9675322668712445</v>
      </c>
      <c r="H158" s="99">
        <v>4.7887648032372532</v>
      </c>
      <c r="I158" s="99">
        <v>4.7918126085853698</v>
      </c>
      <c r="J158" s="99">
        <v>4.6270161989843901</v>
      </c>
      <c r="K158" s="99">
        <v>4.4219404147007708</v>
      </c>
      <c r="L158" s="99">
        <v>4.4503389887507003</v>
      </c>
      <c r="M158" s="99">
        <v>4.4110056001786715</v>
      </c>
      <c r="N158" s="99">
        <v>4.3929301430744676</v>
      </c>
      <c r="O158" s="99">
        <v>4.4163375192801348</v>
      </c>
      <c r="P158" s="99">
        <v>4.2055587374277996</v>
      </c>
      <c r="Q158" s="99">
        <v>3.9414198022693352</v>
      </c>
      <c r="R158" s="99">
        <v>4.5746045851872514</v>
      </c>
      <c r="S158" s="99">
        <v>4.4397669510472095</v>
      </c>
      <c r="T158" s="99">
        <v>4.6013378925450663</v>
      </c>
      <c r="U158" s="99">
        <v>4.3414577306388393</v>
      </c>
      <c r="V158" s="99">
        <v>4.7680712244178318</v>
      </c>
      <c r="W158" s="99">
        <v>4.101801183480017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4.1487213140366475</v>
      </c>
      <c r="D159" s="110">
        <v>4.0684867132109774</v>
      </c>
      <c r="E159" s="110">
        <v>4.026865440714011</v>
      </c>
      <c r="F159" s="110">
        <v>3.9847172194160789</v>
      </c>
      <c r="G159" s="110">
        <v>3.8509476803440408</v>
      </c>
      <c r="H159" s="110">
        <v>3.7378750704703707</v>
      </c>
      <c r="I159" s="110">
        <v>3.7571918947566556</v>
      </c>
      <c r="J159" s="110">
        <v>3.5792370107747065</v>
      </c>
      <c r="K159" s="110">
        <v>3.5308269435818609</v>
      </c>
      <c r="L159" s="110">
        <v>3.4266213150827771</v>
      </c>
      <c r="M159" s="110">
        <v>3.4226290613758898</v>
      </c>
      <c r="N159" s="110">
        <v>3.4309885811137599</v>
      </c>
      <c r="O159" s="110">
        <v>3.2459257875773115</v>
      </c>
      <c r="P159" s="110">
        <v>3.2999642725179865</v>
      </c>
      <c r="Q159" s="110">
        <v>3.3083953143191747</v>
      </c>
      <c r="R159" s="110">
        <v>3.2492046435134156</v>
      </c>
      <c r="S159" s="110">
        <v>3.1703572485217695</v>
      </c>
      <c r="T159" s="110">
        <v>3.1073824055560735</v>
      </c>
      <c r="U159" s="110">
        <v>3.0145943924028309</v>
      </c>
      <c r="V159" s="110">
        <v>3.1114163181047543</v>
      </c>
      <c r="W159" s="110">
        <v>3.059810687581475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165.86723685079858</v>
      </c>
      <c r="D161" s="118">
        <f t="shared" si="54"/>
        <v>139.91311934011014</v>
      </c>
      <c r="E161" s="118">
        <f t="shared" si="54"/>
        <v>152.09485318417933</v>
      </c>
      <c r="F161" s="118">
        <f t="shared" si="54"/>
        <v>159.5981567897154</v>
      </c>
      <c r="G161" s="118">
        <f t="shared" si="54"/>
        <v>150.30112689755154</v>
      </c>
      <c r="H161" s="118">
        <f t="shared" si="54"/>
        <v>163.78346168375987</v>
      </c>
      <c r="I161" s="118">
        <f t="shared" si="54"/>
        <v>145.7456864471107</v>
      </c>
      <c r="J161" s="118">
        <f t="shared" si="54"/>
        <v>154.58438661879541</v>
      </c>
      <c r="K161" s="118">
        <f t="shared" si="54"/>
        <v>121.39169888720429</v>
      </c>
      <c r="L161" s="118">
        <f t="shared" si="54"/>
        <v>139.97435743843164</v>
      </c>
      <c r="M161" s="118">
        <f t="shared" si="54"/>
        <v>124.66319389323455</v>
      </c>
      <c r="N161" s="118">
        <f t="shared" si="54"/>
        <v>112.65796473883529</v>
      </c>
      <c r="O161" s="118">
        <f t="shared" si="54"/>
        <v>103.89789148519264</v>
      </c>
      <c r="P161" s="118">
        <f t="shared" si="54"/>
        <v>90.971832943617514</v>
      </c>
      <c r="Q161" s="118">
        <f t="shared" si="54"/>
        <v>90.722461287915337</v>
      </c>
      <c r="R161" s="118">
        <f t="shared" ref="R161:V161" si="55">R162+R164+R166+R175</f>
        <v>85.916629208476891</v>
      </c>
      <c r="S161" s="118">
        <f t="shared" si="55"/>
        <v>83.557639105336293</v>
      </c>
      <c r="T161" s="118">
        <f t="shared" si="55"/>
        <v>83.391444406722712</v>
      </c>
      <c r="U161" s="118">
        <f t="shared" si="55"/>
        <v>75.931370756575788</v>
      </c>
      <c r="V161" s="118">
        <f t="shared" si="55"/>
        <v>78.89069470008306</v>
      </c>
      <c r="W161" s="118">
        <f t="shared" ref="W161" si="56">W162+W164+W166+W175</f>
        <v>66.113244439603733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135.41570156146125</v>
      </c>
      <c r="D162" s="123">
        <f t="shared" si="57"/>
        <v>110.63421628685037</v>
      </c>
      <c r="E162" s="123">
        <f t="shared" si="57"/>
        <v>124.29501250493618</v>
      </c>
      <c r="F162" s="123">
        <f t="shared" si="57"/>
        <v>131.54415860985537</v>
      </c>
      <c r="G162" s="123">
        <f t="shared" si="57"/>
        <v>123.85428246672764</v>
      </c>
      <c r="H162" s="123">
        <f t="shared" si="57"/>
        <v>137.53254887969206</v>
      </c>
      <c r="I162" s="123">
        <f t="shared" si="57"/>
        <v>120.205921076903</v>
      </c>
      <c r="J162" s="123">
        <f t="shared" si="57"/>
        <v>129.52832933070539</v>
      </c>
      <c r="K162" s="123">
        <f t="shared" si="57"/>
        <v>96.491693790011752</v>
      </c>
      <c r="L162" s="123">
        <f t="shared" si="57"/>
        <v>115.05215394835507</v>
      </c>
      <c r="M162" s="123">
        <f t="shared" si="57"/>
        <v>98.781493470267037</v>
      </c>
      <c r="N162" s="123">
        <f t="shared" si="57"/>
        <v>86.852797573082327</v>
      </c>
      <c r="O162" s="123">
        <f t="shared" si="57"/>
        <v>79.185612854774774</v>
      </c>
      <c r="P162" s="123">
        <f t="shared" si="57"/>
        <v>67.176823728681867</v>
      </c>
      <c r="Q162" s="123">
        <f t="shared" si="57"/>
        <v>67.823055804218342</v>
      </c>
      <c r="R162" s="123">
        <f t="shared" si="57"/>
        <v>62.530393991802832</v>
      </c>
      <c r="S162" s="123">
        <f t="shared" si="57"/>
        <v>60.080446226129858</v>
      </c>
      <c r="T162" s="123">
        <f t="shared" si="57"/>
        <v>59.700803500152624</v>
      </c>
      <c r="U162" s="123">
        <f t="shared" si="57"/>
        <v>52.693986342251534</v>
      </c>
      <c r="V162" s="123">
        <f t="shared" si="57"/>
        <v>54.712899863285728</v>
      </c>
      <c r="W162" s="123">
        <f t="shared" si="57"/>
        <v>43.186776794033747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135.41570156146125</v>
      </c>
      <c r="D163" s="110">
        <v>110.63421628685037</v>
      </c>
      <c r="E163" s="110">
        <v>124.29501250493618</v>
      </c>
      <c r="F163" s="110">
        <v>131.54415860985537</v>
      </c>
      <c r="G163" s="110">
        <v>123.85428246672764</v>
      </c>
      <c r="H163" s="110">
        <v>137.53254887969206</v>
      </c>
      <c r="I163" s="110">
        <v>120.205921076903</v>
      </c>
      <c r="J163" s="110">
        <v>129.52832933070539</v>
      </c>
      <c r="K163" s="110">
        <v>96.491693790011752</v>
      </c>
      <c r="L163" s="110">
        <v>115.05215394835507</v>
      </c>
      <c r="M163" s="110">
        <v>98.781493470267037</v>
      </c>
      <c r="N163" s="110">
        <v>86.852797573082327</v>
      </c>
      <c r="O163" s="110">
        <v>79.185612854774774</v>
      </c>
      <c r="P163" s="110">
        <v>67.176823728681867</v>
      </c>
      <c r="Q163" s="110">
        <v>67.823055804218342</v>
      </c>
      <c r="R163" s="110">
        <v>62.530393991802832</v>
      </c>
      <c r="S163" s="110">
        <v>60.080446226129858</v>
      </c>
      <c r="T163" s="110">
        <v>59.700803500152624</v>
      </c>
      <c r="U163" s="110">
        <v>52.693986342251534</v>
      </c>
      <c r="V163" s="110">
        <v>54.712899863285728</v>
      </c>
      <c r="W163" s="110">
        <v>43.186776794033747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3.6288881940369937E-2</v>
      </c>
      <c r="E164" s="123">
        <f t="shared" si="58"/>
        <v>2.4447657917590727E-2</v>
      </c>
      <c r="F164" s="123">
        <f t="shared" si="58"/>
        <v>3.9254483013555441E-2</v>
      </c>
      <c r="G164" s="123">
        <f t="shared" si="58"/>
        <v>4.1703275992278487E-2</v>
      </c>
      <c r="H164" s="123">
        <f t="shared" si="58"/>
        <v>5.119120747040759E-2</v>
      </c>
      <c r="I164" s="123">
        <f t="shared" si="58"/>
        <v>5.6654618294314507E-2</v>
      </c>
      <c r="J164" s="123">
        <f t="shared" si="58"/>
        <v>5.9407586727872448E-2</v>
      </c>
      <c r="K164" s="123">
        <f t="shared" si="58"/>
        <v>5.3588661107799765E-2</v>
      </c>
      <c r="L164" s="123">
        <f t="shared" si="58"/>
        <v>5.6401162248557325E-2</v>
      </c>
      <c r="M164" s="123">
        <f t="shared" si="58"/>
        <v>4.3107438378625539E-2</v>
      </c>
      <c r="N164" s="123">
        <f t="shared" si="58"/>
        <v>4.6145609492415494E-2</v>
      </c>
      <c r="O164" s="123">
        <f t="shared" si="58"/>
        <v>2.6775820490306294E-2</v>
      </c>
      <c r="P164" s="123">
        <f t="shared" si="58"/>
        <v>3.5060284403525141E-2</v>
      </c>
      <c r="Q164" s="123">
        <f t="shared" si="58"/>
        <v>1.0621909155074964E-2</v>
      </c>
      <c r="R164" s="123">
        <f t="shared" si="58"/>
        <v>1.367331409698099E-2</v>
      </c>
      <c r="S164" s="123">
        <f t="shared" si="58"/>
        <v>1.2250997682989241E-2</v>
      </c>
      <c r="T164" s="123">
        <f t="shared" si="58"/>
        <v>1.1959220756821806E-2</v>
      </c>
      <c r="U164" s="123">
        <f t="shared" si="58"/>
        <v>7.9251117815563703E-3</v>
      </c>
      <c r="V164" s="123">
        <f t="shared" si="58"/>
        <v>2.9104993444080986E-2</v>
      </c>
      <c r="W164" s="123">
        <f t="shared" si="58"/>
        <v>1.9332600091111204E-2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</v>
      </c>
      <c r="D165" s="99">
        <f>RES_hhdet_in_fech!D165/RES_summary!D$21</f>
        <v>3.6288881940369937E-2</v>
      </c>
      <c r="E165" s="99">
        <f>RES_hhdet_in_fech!E165/RES_summary!E$21</f>
        <v>2.4447657917590727E-2</v>
      </c>
      <c r="F165" s="99">
        <f>RES_hhdet_in_fech!F165/RES_summary!F$21</f>
        <v>3.9254483013555441E-2</v>
      </c>
      <c r="G165" s="99">
        <f>RES_hhdet_in_fech!G165/RES_summary!G$21</f>
        <v>4.1703275992278487E-2</v>
      </c>
      <c r="H165" s="99">
        <f>RES_hhdet_in_fech!H165/RES_summary!H$21</f>
        <v>5.119120747040759E-2</v>
      </c>
      <c r="I165" s="99">
        <f>RES_hhdet_in_fech!I165/RES_summary!I$21</f>
        <v>5.6654618294314507E-2</v>
      </c>
      <c r="J165" s="99">
        <f>RES_hhdet_in_fech!J165/RES_summary!J$21</f>
        <v>5.9407586727872448E-2</v>
      </c>
      <c r="K165" s="99">
        <f>RES_hhdet_in_fech!K165/RES_summary!K$21</f>
        <v>5.3588661107799765E-2</v>
      </c>
      <c r="L165" s="99">
        <f>RES_hhdet_in_fech!L165/RES_summary!L$21</f>
        <v>5.6401162248557325E-2</v>
      </c>
      <c r="M165" s="99">
        <f>RES_hhdet_in_fech!M165/RES_summary!M$21</f>
        <v>4.3107438378625539E-2</v>
      </c>
      <c r="N165" s="99">
        <f>RES_hhdet_in_fech!N165/RES_summary!N$21</f>
        <v>4.6145609492415494E-2</v>
      </c>
      <c r="O165" s="99">
        <f>RES_hhdet_in_fech!O165/RES_summary!O$21</f>
        <v>2.6775820490306294E-2</v>
      </c>
      <c r="P165" s="99">
        <f>RES_hhdet_in_fech!P165/RES_summary!P$21</f>
        <v>3.5060284403525141E-2</v>
      </c>
      <c r="Q165" s="99">
        <f>RES_hhdet_in_fech!Q165/RES_summary!Q$21</f>
        <v>1.0621909155074964E-2</v>
      </c>
      <c r="R165" s="99">
        <f>RES_hhdet_in_fech!R165/RES_summary!R$21</f>
        <v>1.367331409698099E-2</v>
      </c>
      <c r="S165" s="99">
        <f>RES_hhdet_in_fech!S165/RES_summary!S$21</f>
        <v>1.2250997682989241E-2</v>
      </c>
      <c r="T165" s="99">
        <f>RES_hhdet_in_fech!T165/RES_summary!T$21</f>
        <v>1.1959220756821806E-2</v>
      </c>
      <c r="U165" s="99">
        <f>RES_hhdet_in_fech!U165/RES_summary!U$21</f>
        <v>7.9251117815563703E-3</v>
      </c>
      <c r="V165" s="99">
        <f>RES_hhdet_in_fech!V165/RES_summary!V$21</f>
        <v>2.9104993444080986E-2</v>
      </c>
      <c r="W165" s="99">
        <f>RES_hhdet_in_fech!W165/RES_summary!W$21</f>
        <v>1.9332600091111204E-2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26.287835053417091</v>
      </c>
      <c r="D166" s="123">
        <v>25.158984477099171</v>
      </c>
      <c r="E166" s="123">
        <v>23.732636708603867</v>
      </c>
      <c r="F166" s="123">
        <v>24.014824803768214</v>
      </c>
      <c r="G166" s="123">
        <v>22.537882145866352</v>
      </c>
      <c r="H166" s="123">
        <v>22.445771962072048</v>
      </c>
      <c r="I166" s="123">
        <v>21.712574466839001</v>
      </c>
      <c r="J166" s="123">
        <v>21.404596507384017</v>
      </c>
      <c r="K166" s="123">
        <v>21.304888150187377</v>
      </c>
      <c r="L166" s="123">
        <v>21.422685088145865</v>
      </c>
      <c r="M166" s="123">
        <v>22.397845622384175</v>
      </c>
      <c r="N166" s="123">
        <v>22.311386547563249</v>
      </c>
      <c r="O166" s="123">
        <v>21.420354134632866</v>
      </c>
      <c r="P166" s="123">
        <v>20.445665243858869</v>
      </c>
      <c r="Q166" s="123">
        <v>19.569053110989469</v>
      </c>
      <c r="R166" s="123">
        <v>20.090591676404731</v>
      </c>
      <c r="S166" s="123">
        <v>20.267514334892571</v>
      </c>
      <c r="T166" s="123">
        <v>20.546830647266759</v>
      </c>
      <c r="U166" s="123">
        <v>20.193319802469507</v>
      </c>
      <c r="V166" s="123">
        <v>21.013737348716074</v>
      </c>
      <c r="W166" s="123">
        <v>19.831116778683729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29.069463503951667</v>
      </c>
      <c r="D167" s="99">
        <v>27.929750050312876</v>
      </c>
      <c r="E167" s="99">
        <v>26.846159471483055</v>
      </c>
      <c r="F167" s="99">
        <v>26.19812100114979</v>
      </c>
      <c r="G167" s="99">
        <v>25.507215890862103</v>
      </c>
      <c r="H167" s="99">
        <v>25.003721478671739</v>
      </c>
      <c r="I167" s="99">
        <v>25.050396206716933</v>
      </c>
      <c r="J167" s="99">
        <v>24.621017480171464</v>
      </c>
      <c r="K167" s="99">
        <v>24.528995787609151</v>
      </c>
      <c r="L167" s="99">
        <v>24.331494934889946</v>
      </c>
      <c r="M167" s="99">
        <v>25.147654700999141</v>
      </c>
      <c r="N167" s="99">
        <v>22.727643042452943</v>
      </c>
      <c r="O167" s="99">
        <v>24.160890592660934</v>
      </c>
      <c r="P167" s="99">
        <v>21.141976797219556</v>
      </c>
      <c r="Q167" s="99">
        <v>18.369331919623747</v>
      </c>
      <c r="R167" s="99">
        <v>21.296971759568521</v>
      </c>
      <c r="S167" s="99">
        <v>20.710814796785083</v>
      </c>
      <c r="T167" s="99">
        <v>20.659664421142246</v>
      </c>
      <c r="U167" s="99">
        <v>19.321047625384061</v>
      </c>
      <c r="V167" s="99">
        <v>21.059287441293414</v>
      </c>
      <c r="W167" s="99">
        <v>18.338881175556647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23.878883769761963</v>
      </c>
      <c r="G168" s="99">
        <v>0</v>
      </c>
      <c r="H168" s="99">
        <v>22.864408473849817</v>
      </c>
      <c r="I168" s="99">
        <v>22.909251411630851</v>
      </c>
      <c r="J168" s="99">
        <v>22.486189409551947</v>
      </c>
      <c r="K168" s="99">
        <v>22.418921858384799</v>
      </c>
      <c r="L168" s="99">
        <v>22.28271397069701</v>
      </c>
      <c r="M168" s="99">
        <v>23.121990345355734</v>
      </c>
      <c r="N168" s="99">
        <v>20.973483924675239</v>
      </c>
      <c r="O168" s="99">
        <v>22.446859886122397</v>
      </c>
      <c r="P168" s="99">
        <v>19.803919081780517</v>
      </c>
      <c r="Q168" s="99">
        <v>17.327679520565979</v>
      </c>
      <c r="R168" s="99">
        <v>20.187346627280583</v>
      </c>
      <c r="S168" s="99">
        <v>19.727318078709004</v>
      </c>
      <c r="T168" s="99">
        <v>19.756885219316487</v>
      </c>
      <c r="U168" s="99">
        <v>18.536629014098313</v>
      </c>
      <c r="V168" s="99">
        <v>20.28744579351449</v>
      </c>
      <c r="W168" s="99">
        <v>17.690230882729498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20.410662279942581</v>
      </c>
      <c r="G169" s="102">
        <v>0</v>
      </c>
      <c r="H169" s="102">
        <v>19.591239579248313</v>
      </c>
      <c r="I169" s="102">
        <v>19.576145854550631</v>
      </c>
      <c r="J169" s="102">
        <v>19.099531673880783</v>
      </c>
      <c r="K169" s="102">
        <v>19.008306748356613</v>
      </c>
      <c r="L169" s="102">
        <v>18.900371318094681</v>
      </c>
      <c r="M169" s="102">
        <v>19.613402661484923</v>
      </c>
      <c r="N169" s="102">
        <v>17.671649341315202</v>
      </c>
      <c r="O169" s="102">
        <v>18.769993600626531</v>
      </c>
      <c r="P169" s="102">
        <v>16.406618905067084</v>
      </c>
      <c r="Q169" s="102">
        <v>14.208415072853542</v>
      </c>
      <c r="R169" s="102">
        <v>16.41520590772004</v>
      </c>
      <c r="S169" s="102">
        <v>15.940091271527347</v>
      </c>
      <c r="T169" s="102">
        <v>15.834000612182248</v>
      </c>
      <c r="U169" s="102">
        <v>14.759625788781218</v>
      </c>
      <c r="V169" s="102">
        <v>16.26914808996025</v>
      </c>
      <c r="W169" s="102">
        <v>14.199182847536605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3.4682214898193795</v>
      </c>
      <c r="G170" s="105">
        <v>0</v>
      </c>
      <c r="H170" s="105">
        <v>3.2731688946015001</v>
      </c>
      <c r="I170" s="105">
        <v>3.3331055570802159</v>
      </c>
      <c r="J170" s="105">
        <v>3.3866577356711614</v>
      </c>
      <c r="K170" s="105">
        <v>3.4106151100281794</v>
      </c>
      <c r="L170" s="105">
        <v>3.3823426526023277</v>
      </c>
      <c r="M170" s="105">
        <v>3.5085876838708097</v>
      </c>
      <c r="N170" s="105">
        <v>3.3018345833600371</v>
      </c>
      <c r="O170" s="105">
        <v>3.6768662854958665</v>
      </c>
      <c r="P170" s="105">
        <v>3.3973001767134372</v>
      </c>
      <c r="Q170" s="105">
        <v>3.119264447712442</v>
      </c>
      <c r="R170" s="105">
        <v>3.7721407195605479</v>
      </c>
      <c r="S170" s="105">
        <v>3.7872268071816562</v>
      </c>
      <c r="T170" s="105">
        <v>3.9228846071342409</v>
      </c>
      <c r="U170" s="105">
        <v>3.7770032253170931</v>
      </c>
      <c r="V170" s="105">
        <v>4.018297703554242</v>
      </c>
      <c r="W170" s="105">
        <v>3.4910480351928945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26.07938053182211</v>
      </c>
      <c r="D171" s="102">
        <v>24.974681278075305</v>
      </c>
      <c r="E171" s="102">
        <v>23.53251609002578</v>
      </c>
      <c r="F171" s="102">
        <v>23.920886996605951</v>
      </c>
      <c r="G171" s="102">
        <v>22.45175226433027</v>
      </c>
      <c r="H171" s="102">
        <v>22.385062768478331</v>
      </c>
      <c r="I171" s="102">
        <v>22.175008239026845</v>
      </c>
      <c r="J171" s="102">
        <v>0</v>
      </c>
      <c r="K171" s="102">
        <v>22.54678238906903</v>
      </c>
      <c r="L171" s="102">
        <v>0</v>
      </c>
      <c r="M171" s="102">
        <v>22.973833719440425</v>
      </c>
      <c r="N171" s="102">
        <v>22.822633803743329</v>
      </c>
      <c r="O171" s="102">
        <v>22.126664558666587</v>
      </c>
      <c r="P171" s="102">
        <v>21.470379122684925</v>
      </c>
      <c r="Q171" s="102">
        <v>20.983412656462022</v>
      </c>
      <c r="R171" s="102">
        <v>21.011808879362626</v>
      </c>
      <c r="S171" s="102">
        <v>21.151414635391809</v>
      </c>
      <c r="T171" s="102">
        <v>21.385529349337105</v>
      </c>
      <c r="U171" s="102">
        <v>20.844945289649836</v>
      </c>
      <c r="V171" s="102">
        <v>21.633967669379565</v>
      </c>
      <c r="W171" s="102">
        <v>20.675514759449374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24.155678539746386</v>
      </c>
      <c r="D172" s="105">
        <v>23.108409875667959</v>
      </c>
      <c r="E172" s="105">
        <v>21.785850748299278</v>
      </c>
      <c r="F172" s="105">
        <v>22.160993985188568</v>
      </c>
      <c r="G172" s="105">
        <v>20.798554484256279</v>
      </c>
      <c r="H172" s="105">
        <v>20.788994219619852</v>
      </c>
      <c r="I172" s="105">
        <v>20.595137348932361</v>
      </c>
      <c r="J172" s="105">
        <v>21.194672004209195</v>
      </c>
      <c r="K172" s="105">
        <v>20.920377238290481</v>
      </c>
      <c r="L172" s="105">
        <v>21.159563391361647</v>
      </c>
      <c r="M172" s="105">
        <v>21.383255243254141</v>
      </c>
      <c r="N172" s="105">
        <v>21.257022997832433</v>
      </c>
      <c r="O172" s="105">
        <v>20.656351157259785</v>
      </c>
      <c r="P172" s="105">
        <v>20.112155087340295</v>
      </c>
      <c r="Q172" s="105">
        <v>19.715115787439608</v>
      </c>
      <c r="R172" s="105">
        <v>19.777277441216508</v>
      </c>
      <c r="S172" s="105">
        <v>19.954966363933895</v>
      </c>
      <c r="T172" s="105">
        <v>20.207947008279078</v>
      </c>
      <c r="U172" s="105">
        <v>19.720722777398038</v>
      </c>
      <c r="V172" s="105">
        <v>20.540664584939726</v>
      </c>
      <c r="W172" s="105">
        <v>19.672974405885771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20.375247907774117</v>
      </c>
      <c r="D173" s="99">
        <v>19.414504197086508</v>
      </c>
      <c r="E173" s="99">
        <v>18.303138085200214</v>
      </c>
      <c r="F173" s="99">
        <v>18.627206226051889</v>
      </c>
      <c r="G173" s="99">
        <v>17.448701799077281</v>
      </c>
      <c r="H173" s="99">
        <v>17.533375269055771</v>
      </c>
      <c r="I173" s="99">
        <v>17.327148378872721</v>
      </c>
      <c r="J173" s="99">
        <v>17.726302558480153</v>
      </c>
      <c r="K173" s="99">
        <v>17.474891098644537</v>
      </c>
      <c r="L173" s="99">
        <v>17.698455717057797</v>
      </c>
      <c r="M173" s="99">
        <v>17.922798890389316</v>
      </c>
      <c r="N173" s="99">
        <v>17.74823655896471</v>
      </c>
      <c r="O173" s="99">
        <v>17.188410437634431</v>
      </c>
      <c r="P173" s="99">
        <v>16.668044836833882</v>
      </c>
      <c r="Q173" s="99">
        <v>16.243572871821037</v>
      </c>
      <c r="R173" s="99">
        <v>16.196485237748053</v>
      </c>
      <c r="S173" s="99">
        <v>16.281640099206928</v>
      </c>
      <c r="T173" s="99">
        <v>16.394608146132974</v>
      </c>
      <c r="U173" s="99">
        <v>15.922761098982811</v>
      </c>
      <c r="V173" s="99">
        <v>16.702805547486395</v>
      </c>
      <c r="W173" s="99">
        <v>16.012502243599126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3.78043063197227</v>
      </c>
      <c r="D174" s="110">
        <v>3.6939056785814532</v>
      </c>
      <c r="E174" s="110">
        <v>3.4827126630990697</v>
      </c>
      <c r="F174" s="110">
        <v>3.5337877591366782</v>
      </c>
      <c r="G174" s="110">
        <v>3.349852685179</v>
      </c>
      <c r="H174" s="110">
        <v>3.2556189505640818</v>
      </c>
      <c r="I174" s="110">
        <v>3.2679889700596392</v>
      </c>
      <c r="J174" s="110">
        <v>3.4683694457290439</v>
      </c>
      <c r="K174" s="110">
        <v>3.4454861396459449</v>
      </c>
      <c r="L174" s="110">
        <v>3.4611076743038547</v>
      </c>
      <c r="M174" s="110">
        <v>3.4604563528648313</v>
      </c>
      <c r="N174" s="110">
        <v>3.5087864388677232</v>
      </c>
      <c r="O174" s="110">
        <v>3.4679407196253496</v>
      </c>
      <c r="P174" s="110">
        <v>3.4441102505064149</v>
      </c>
      <c r="Q174" s="110">
        <v>3.4715429156185706</v>
      </c>
      <c r="R174" s="110">
        <v>3.5807922034684538</v>
      </c>
      <c r="S174" s="110">
        <v>3.6733262647269687</v>
      </c>
      <c r="T174" s="110">
        <v>3.8133388621461055</v>
      </c>
      <c r="U174" s="110">
        <v>3.7979616784152261</v>
      </c>
      <c r="V174" s="110">
        <v>3.8378590374533328</v>
      </c>
      <c r="W174" s="110">
        <v>3.6604721622866454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4.1637002359202437</v>
      </c>
      <c r="D175" s="123">
        <v>4.0836296942202397</v>
      </c>
      <c r="E175" s="123">
        <v>4.042756312721683</v>
      </c>
      <c r="F175" s="123">
        <v>3.9999188930782594</v>
      </c>
      <c r="G175" s="123">
        <v>3.8672590089652887</v>
      </c>
      <c r="H175" s="123">
        <v>3.7539496345253451</v>
      </c>
      <c r="I175" s="123">
        <v>3.7705362850743973</v>
      </c>
      <c r="J175" s="123">
        <v>3.5920531939781295</v>
      </c>
      <c r="K175" s="123">
        <v>3.5415282858973529</v>
      </c>
      <c r="L175" s="123">
        <v>3.4431172396821665</v>
      </c>
      <c r="M175" s="123">
        <v>3.4407473622047062</v>
      </c>
      <c r="N175" s="123">
        <v>3.4476350086972976</v>
      </c>
      <c r="O175" s="123">
        <v>3.2651486752947152</v>
      </c>
      <c r="P175" s="123">
        <v>3.3142836866732455</v>
      </c>
      <c r="Q175" s="123">
        <v>3.3197304635524421</v>
      </c>
      <c r="R175" s="123">
        <v>3.2819702261723429</v>
      </c>
      <c r="S175" s="123">
        <v>3.197427546630883</v>
      </c>
      <c r="T175" s="123">
        <v>3.1318510385465017</v>
      </c>
      <c r="U175" s="123">
        <v>3.036139500073197</v>
      </c>
      <c r="V175" s="123">
        <v>3.1349524946371763</v>
      </c>
      <c r="W175" s="123">
        <v>3.0760182667951503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5.2736689167230475</v>
      </c>
      <c r="D176" s="99">
        <v>5.1682099944308204</v>
      </c>
      <c r="E176" s="99">
        <v>5.1280690604796426</v>
      </c>
      <c r="F176" s="99">
        <v>4.9679397552092235</v>
      </c>
      <c r="G176" s="99">
        <v>4.9675322668712454</v>
      </c>
      <c r="H176" s="99">
        <v>4.7887648032372532</v>
      </c>
      <c r="I176" s="99">
        <v>4.7918126085853698</v>
      </c>
      <c r="J176" s="99">
        <v>4.6270161989843892</v>
      </c>
      <c r="K176" s="99">
        <v>4.4219404147007708</v>
      </c>
      <c r="L176" s="99">
        <v>4.4503389887506994</v>
      </c>
      <c r="M176" s="99">
        <v>4.4110056001786706</v>
      </c>
      <c r="N176" s="99">
        <v>4.3929301430744676</v>
      </c>
      <c r="O176" s="99">
        <v>4.4163375192801357</v>
      </c>
      <c r="P176" s="99">
        <v>4.2055587374277987</v>
      </c>
      <c r="Q176" s="99">
        <v>3.9414198022693347</v>
      </c>
      <c r="R176" s="99">
        <v>4.5746045851872523</v>
      </c>
      <c r="S176" s="99">
        <v>4.4397669510472104</v>
      </c>
      <c r="T176" s="99">
        <v>4.6013378925450681</v>
      </c>
      <c r="U176" s="99">
        <v>4.3414577306388402</v>
      </c>
      <c r="V176" s="99">
        <v>4.7680712244178318</v>
      </c>
      <c r="W176" s="99">
        <v>4.101801183480017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4.1487213140366466</v>
      </c>
      <c r="D177" s="110">
        <v>4.0684867132109774</v>
      </c>
      <c r="E177" s="110">
        <v>4.0268654407140119</v>
      </c>
      <c r="F177" s="110">
        <v>3.9847172194160789</v>
      </c>
      <c r="G177" s="110">
        <v>3.8509476803440412</v>
      </c>
      <c r="H177" s="110">
        <v>3.737875070470372</v>
      </c>
      <c r="I177" s="110">
        <v>3.757191894756656</v>
      </c>
      <c r="J177" s="110">
        <v>3.5792370107747069</v>
      </c>
      <c r="K177" s="110">
        <v>3.5308269435818604</v>
      </c>
      <c r="L177" s="110">
        <v>3.426621315082778</v>
      </c>
      <c r="M177" s="110">
        <v>3.422629061375889</v>
      </c>
      <c r="N177" s="110">
        <v>3.4309885811137595</v>
      </c>
      <c r="O177" s="110">
        <v>3.2459257875773115</v>
      </c>
      <c r="P177" s="110">
        <v>3.299964272517987</v>
      </c>
      <c r="Q177" s="110">
        <v>3.3083953143191742</v>
      </c>
      <c r="R177" s="110">
        <v>3.2492046435134161</v>
      </c>
      <c r="S177" s="110">
        <v>3.1703572485217699</v>
      </c>
      <c r="T177" s="110">
        <v>3.1073824055560735</v>
      </c>
      <c r="U177" s="110">
        <v>3.01459439240283</v>
      </c>
      <c r="V177" s="110">
        <v>3.1114163181047547</v>
      </c>
      <c r="W177" s="110">
        <v>3.059810687581475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109.29137119151825</v>
      </c>
      <c r="D3" s="118">
        <f t="shared" si="0"/>
        <v>109.7316060731293</v>
      </c>
      <c r="E3" s="118">
        <f t="shared" si="0"/>
        <v>108.94277356283111</v>
      </c>
      <c r="F3" s="118">
        <f t="shared" si="0"/>
        <v>110.1737855664918</v>
      </c>
      <c r="G3" s="118">
        <f t="shared" si="0"/>
        <v>114.91496977931386</v>
      </c>
      <c r="H3" s="118">
        <f t="shared" si="0"/>
        <v>111.61901127062137</v>
      </c>
      <c r="I3" s="118">
        <f t="shared" si="0"/>
        <v>105.06290274363104</v>
      </c>
      <c r="J3" s="118">
        <f t="shared" si="0"/>
        <v>108.43023315863343</v>
      </c>
      <c r="K3" s="118">
        <f t="shared" si="0"/>
        <v>108.32403379605483</v>
      </c>
      <c r="L3" s="118">
        <f t="shared" si="0"/>
        <v>100.92767515529513</v>
      </c>
      <c r="M3" s="118">
        <f t="shared" si="0"/>
        <v>89.114823976918885</v>
      </c>
      <c r="N3" s="118">
        <f t="shared" si="0"/>
        <v>84.692467279331723</v>
      </c>
      <c r="O3" s="118">
        <f t="shared" si="0"/>
        <v>83.285027142207184</v>
      </c>
      <c r="P3" s="118">
        <f t="shared" si="0"/>
        <v>72.922642692054438</v>
      </c>
      <c r="Q3" s="118">
        <f t="shared" si="0"/>
        <v>73.88107409889713</v>
      </c>
      <c r="R3" s="118">
        <f t="shared" ref="R3:V3" si="1">R4+R7+R9+R19</f>
        <v>74.598371733693199</v>
      </c>
      <c r="S3" s="118">
        <f t="shared" si="1"/>
        <v>0</v>
      </c>
      <c r="T3" s="118">
        <f t="shared" si="1"/>
        <v>68.763752914777768</v>
      </c>
      <c r="U3" s="118">
        <f t="shared" si="1"/>
        <v>62.678042264347638</v>
      </c>
      <c r="V3" s="118">
        <f t="shared" si="1"/>
        <v>64.238259034342889</v>
      </c>
      <c r="W3" s="118">
        <f t="shared" ref="W3" si="2">W4+W7+W9+W19</f>
        <v>54.414317777062855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88.905726912209715</v>
      </c>
      <c r="D4" s="123">
        <f t="shared" si="3"/>
        <v>90.030247990056395</v>
      </c>
      <c r="E4" s="123">
        <f t="shared" si="3"/>
        <v>90.198836895200117</v>
      </c>
      <c r="F4" s="123">
        <f t="shared" si="3"/>
        <v>91.205024239687404</v>
      </c>
      <c r="G4" s="123">
        <f t="shared" si="3"/>
        <v>96.889741377947274</v>
      </c>
      <c r="H4" s="123">
        <f t="shared" si="3"/>
        <v>93.755073646567908</v>
      </c>
      <c r="I4" s="123">
        <f t="shared" si="3"/>
        <v>87.33944197625172</v>
      </c>
      <c r="J4" s="123">
        <f t="shared" si="3"/>
        <v>90.574976178486509</v>
      </c>
      <c r="K4" s="123">
        <f t="shared" si="3"/>
        <v>89.644275671771254</v>
      </c>
      <c r="L4" s="123">
        <f t="shared" si="3"/>
        <v>82.928846190045235</v>
      </c>
      <c r="M4" s="123">
        <f t="shared" si="3"/>
        <v>70.809533504350028</v>
      </c>
      <c r="N4" s="123">
        <f t="shared" si="3"/>
        <v>66.281014866594717</v>
      </c>
      <c r="O4" s="123">
        <f t="shared" si="3"/>
        <v>65.102551305518077</v>
      </c>
      <c r="P4" s="123">
        <f t="shared" si="3"/>
        <v>54.908874279205726</v>
      </c>
      <c r="Q4" s="123">
        <f t="shared" si="3"/>
        <v>56.044292104307985</v>
      </c>
      <c r="R4" s="123">
        <f t="shared" ref="R4:V4" si="4">SUM(R5:R6)</f>
        <v>56.182165263506455</v>
      </c>
      <c r="S4" s="123">
        <f t="shared" si="4"/>
        <v>0</v>
      </c>
      <c r="T4" s="123">
        <f t="shared" si="4"/>
        <v>49.801328466723767</v>
      </c>
      <c r="U4" s="123">
        <f t="shared" si="4"/>
        <v>44.073928393652963</v>
      </c>
      <c r="V4" s="123">
        <f t="shared" si="4"/>
        <v>44.581314402723081</v>
      </c>
      <c r="W4" s="123">
        <f t="shared" ref="W4" si="5">SUM(W5:W6)</f>
        <v>35.639867535771472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88.06993350692386</v>
      </c>
      <c r="D5" s="99">
        <v>89.201173079743768</v>
      </c>
      <c r="E5" s="99">
        <v>89.390299818910208</v>
      </c>
      <c r="F5" s="99">
        <v>90.402293429937757</v>
      </c>
      <c r="G5" s="99">
        <v>96.052616771005091</v>
      </c>
      <c r="H5" s="99">
        <v>92.959352600281235</v>
      </c>
      <c r="I5" s="99">
        <v>86.606757435641114</v>
      </c>
      <c r="J5" s="99">
        <v>89.815819960322415</v>
      </c>
      <c r="K5" s="99">
        <v>88.896798957490589</v>
      </c>
      <c r="L5" s="99">
        <v>82.244745861631287</v>
      </c>
      <c r="M5" s="99">
        <v>70.238164851436224</v>
      </c>
      <c r="N5" s="99">
        <v>65.748820985046763</v>
      </c>
      <c r="O5" s="99">
        <v>64.59003342957584</v>
      </c>
      <c r="P5" s="99">
        <v>54.48451598370184</v>
      </c>
      <c r="Q5" s="99">
        <v>55.60989750816502</v>
      </c>
      <c r="R5" s="99">
        <v>55.752303093999011</v>
      </c>
      <c r="S5" s="99">
        <v>0</v>
      </c>
      <c r="T5" s="99">
        <v>49.423850884683212</v>
      </c>
      <c r="U5" s="99">
        <v>43.742064731540879</v>
      </c>
      <c r="V5" s="99">
        <v>44.245981987808719</v>
      </c>
      <c r="W5" s="99">
        <v>35.372335547122916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0.83579340528584944</v>
      </c>
      <c r="D6" s="99">
        <v>0.82907491031263003</v>
      </c>
      <c r="E6" s="99">
        <v>0.80853707628991134</v>
      </c>
      <c r="F6" s="99">
        <v>0.80273080974964861</v>
      </c>
      <c r="G6" s="99">
        <v>0.83712460694218538</v>
      </c>
      <c r="H6" s="99">
        <v>0.79572104628667628</v>
      </c>
      <c r="I6" s="99">
        <v>0.73268454061060695</v>
      </c>
      <c r="J6" s="99">
        <v>0.75915621816409484</v>
      </c>
      <c r="K6" s="99">
        <v>0.74747671428066598</v>
      </c>
      <c r="L6" s="99">
        <v>0.68410032841395174</v>
      </c>
      <c r="M6" s="99">
        <v>0.57136865291380401</v>
      </c>
      <c r="N6" s="99">
        <v>0.53219388154795177</v>
      </c>
      <c r="O6" s="99">
        <v>0.51251787594223608</v>
      </c>
      <c r="P6" s="99">
        <v>0.42435829550388948</v>
      </c>
      <c r="Q6" s="99">
        <v>0.43439459614296499</v>
      </c>
      <c r="R6" s="99">
        <v>0.42986216950744283</v>
      </c>
      <c r="S6" s="99">
        <v>0</v>
      </c>
      <c r="T6" s="99">
        <v>0.37747758204055604</v>
      </c>
      <c r="U6" s="99">
        <v>0.33186366211208196</v>
      </c>
      <c r="V6" s="99">
        <v>0.33533241491436272</v>
      </c>
      <c r="W6" s="99">
        <v>0.26753198864855443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2.5003733736549492E-2</v>
      </c>
      <c r="E7" s="123">
        <f t="shared" si="6"/>
        <v>1.5706476028919565E-2</v>
      </c>
      <c r="F7" s="123">
        <f t="shared" si="6"/>
        <v>3.3459191233943086E-2</v>
      </c>
      <c r="G7" s="123">
        <f t="shared" si="6"/>
        <v>4.4468438651493476E-2</v>
      </c>
      <c r="H7" s="123">
        <f t="shared" si="6"/>
        <v>5.853438605431064E-2</v>
      </c>
      <c r="I7" s="123">
        <f t="shared" si="6"/>
        <v>6.8094220942780573E-2</v>
      </c>
      <c r="J7" s="123">
        <f t="shared" si="6"/>
        <v>5.2690132535080841E-2</v>
      </c>
      <c r="K7" s="123">
        <f t="shared" si="6"/>
        <v>4.2754914723530463E-2</v>
      </c>
      <c r="L7" s="123">
        <f t="shared" si="6"/>
        <v>4.6604836594254566E-2</v>
      </c>
      <c r="M7" s="123">
        <f t="shared" si="6"/>
        <v>3.6873777120435373E-2</v>
      </c>
      <c r="N7" s="123">
        <f t="shared" si="6"/>
        <v>4.1251174649121251E-2</v>
      </c>
      <c r="O7" s="123">
        <f t="shared" si="6"/>
        <v>2.5140718454068602E-2</v>
      </c>
      <c r="P7" s="123">
        <f t="shared" si="6"/>
        <v>3.4745326207830975E-2</v>
      </c>
      <c r="Q7" s="123">
        <f t="shared" si="6"/>
        <v>1.0568385330285751E-2</v>
      </c>
      <c r="R7" s="123">
        <f t="shared" si="6"/>
        <v>1.119851665965548E-2</v>
      </c>
      <c r="S7" s="123">
        <f t="shared" si="6"/>
        <v>0</v>
      </c>
      <c r="T7" s="123">
        <f t="shared" si="6"/>
        <v>1.1901978445633761E-2</v>
      </c>
      <c r="U7" s="123">
        <f t="shared" si="6"/>
        <v>8.914520573419852E-3</v>
      </c>
      <c r="V7" s="123">
        <f t="shared" si="6"/>
        <v>3.2610314273468236E-2</v>
      </c>
      <c r="W7" s="123">
        <f t="shared" si="6"/>
        <v>2.2210239328600289E-2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2.5003733736549492E-2</v>
      </c>
      <c r="E8" s="99">
        <f>RES_hhdet_in_tesh!E8/RES_summary!E$21</f>
        <v>1.5706476028919565E-2</v>
      </c>
      <c r="F8" s="99">
        <f>RES_hhdet_in_tesh!F8/RES_summary!F$21</f>
        <v>3.3459191233943086E-2</v>
      </c>
      <c r="G8" s="99">
        <f>RES_hhdet_in_tesh!G8/RES_summary!G$21</f>
        <v>4.4468438651493476E-2</v>
      </c>
      <c r="H8" s="99">
        <f>RES_hhdet_in_tesh!H8/RES_summary!H$21</f>
        <v>5.853438605431064E-2</v>
      </c>
      <c r="I8" s="99">
        <f>RES_hhdet_in_tesh!I8/RES_summary!I$21</f>
        <v>6.8094220942780573E-2</v>
      </c>
      <c r="J8" s="99">
        <f>RES_hhdet_in_tesh!J8/RES_summary!J$21</f>
        <v>5.2690132535080841E-2</v>
      </c>
      <c r="K8" s="99">
        <f>RES_hhdet_in_tesh!K8/RES_summary!K$21</f>
        <v>4.2754914723530463E-2</v>
      </c>
      <c r="L8" s="99">
        <f>RES_hhdet_in_tesh!L8/RES_summary!L$21</f>
        <v>4.6604836594254566E-2</v>
      </c>
      <c r="M8" s="99">
        <f>RES_hhdet_in_tesh!M8/RES_summary!M$21</f>
        <v>3.6873777120435373E-2</v>
      </c>
      <c r="N8" s="99">
        <f>RES_hhdet_in_tesh!N8/RES_summary!N$21</f>
        <v>4.1251174649121251E-2</v>
      </c>
      <c r="O8" s="99">
        <f>RES_hhdet_in_tesh!O8/RES_summary!O$21</f>
        <v>2.5140718454068602E-2</v>
      </c>
      <c r="P8" s="99">
        <f>RES_hhdet_in_tesh!P8/RES_summary!P$21</f>
        <v>3.4745326207830975E-2</v>
      </c>
      <c r="Q8" s="99">
        <f>RES_hhdet_in_tesh!Q8/RES_summary!Q$21</f>
        <v>1.0568385330285751E-2</v>
      </c>
      <c r="R8" s="99">
        <f>RES_hhdet_in_tesh!R8/RES_summary!R$21</f>
        <v>1.119851665965548E-2</v>
      </c>
      <c r="S8" s="99">
        <f>RES_hhdet_in_tesh!S8/RES_summary!S$21</f>
        <v>0</v>
      </c>
      <c r="T8" s="99">
        <f>RES_hhdet_in_tesh!T8/RES_summary!T$21</f>
        <v>1.1901978445633761E-2</v>
      </c>
      <c r="U8" s="99">
        <f>RES_hhdet_in_tesh!U8/RES_summary!U$21</f>
        <v>8.914520573419852E-3</v>
      </c>
      <c r="V8" s="99">
        <f>RES_hhdet_in_tesh!V8/RES_summary!V$21</f>
        <v>3.2610314273468236E-2</v>
      </c>
      <c r="W8" s="99">
        <f>RES_hhdet_in_tesh!W8/RES_summary!W$21</f>
        <v>2.2210239328600289E-2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17.262340358689418</v>
      </c>
      <c r="D9" s="123">
        <v>16.60707108213871</v>
      </c>
      <c r="E9" s="123">
        <v>15.683663908649645</v>
      </c>
      <c r="F9" s="123">
        <v>15.917042951831382</v>
      </c>
      <c r="G9" s="123">
        <v>15.055805481577075</v>
      </c>
      <c r="H9" s="123">
        <v>14.960102278317635</v>
      </c>
      <c r="I9" s="123">
        <v>14.788786724877991</v>
      </c>
      <c r="J9" s="123">
        <v>15.064479206464769</v>
      </c>
      <c r="K9" s="123">
        <v>15.929747556453519</v>
      </c>
      <c r="L9" s="123">
        <v>15.316040077837551</v>
      </c>
      <c r="M9" s="123">
        <v>15.625441490552594</v>
      </c>
      <c r="N9" s="123">
        <v>15.707587415266786</v>
      </c>
      <c r="O9" s="123">
        <v>15.618430666977321</v>
      </c>
      <c r="P9" s="123">
        <v>15.377602324144153</v>
      </c>
      <c r="Q9" s="123">
        <v>15.191615153247795</v>
      </c>
      <c r="R9" s="123">
        <v>15.76931325725581</v>
      </c>
      <c r="S9" s="123">
        <v>0</v>
      </c>
      <c r="T9" s="123">
        <v>16.329525499706751</v>
      </c>
      <c r="U9" s="123">
        <v>16.006241709311116</v>
      </c>
      <c r="V9" s="123">
        <v>16.908914968039237</v>
      </c>
      <c r="W9" s="123">
        <v>16.057098564519546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16.673229596079807</v>
      </c>
      <c r="D10" s="99">
        <v>17.198578622294558</v>
      </c>
      <c r="E10" s="99">
        <v>15.577452193034265</v>
      </c>
      <c r="F10" s="99">
        <v>15.608047848070715</v>
      </c>
      <c r="G10" s="99">
        <v>15.270781877405888</v>
      </c>
      <c r="H10" s="99">
        <v>14.567644117320187</v>
      </c>
      <c r="I10" s="99">
        <v>14.62256364696168</v>
      </c>
      <c r="J10" s="99">
        <v>14.831108654941616</v>
      </c>
      <c r="K10" s="99">
        <v>17.078560893794016</v>
      </c>
      <c r="L10" s="99">
        <v>15.178389438272617</v>
      </c>
      <c r="M10" s="99">
        <v>15.414510473336714</v>
      </c>
      <c r="N10" s="99">
        <v>15.693073947449848</v>
      </c>
      <c r="O10" s="99">
        <v>15.635457674976267</v>
      </c>
      <c r="P10" s="99">
        <v>15.398916105493456</v>
      </c>
      <c r="Q10" s="99">
        <v>15.357080913409078</v>
      </c>
      <c r="R10" s="99">
        <v>16.048781854378241</v>
      </c>
      <c r="S10" s="99">
        <v>0</v>
      </c>
      <c r="T10" s="99">
        <v>16.209676794223078</v>
      </c>
      <c r="U10" s="99">
        <v>15.694063814362297</v>
      </c>
      <c r="V10" s="99">
        <v>16.837923864528541</v>
      </c>
      <c r="W10" s="99">
        <v>15.631588918870735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17.175889657667259</v>
      </c>
      <c r="D11" s="99">
        <v>16.558920226275102</v>
      </c>
      <c r="E11" s="99">
        <v>15.979712614144118</v>
      </c>
      <c r="F11" s="99">
        <v>15.656876537774151</v>
      </c>
      <c r="G11" s="99">
        <v>15.313065334971618</v>
      </c>
      <c r="H11" s="99">
        <v>15.085428963986468</v>
      </c>
      <c r="I11" s="99">
        <v>15.196893748695048</v>
      </c>
      <c r="J11" s="99">
        <v>15.033195763907974</v>
      </c>
      <c r="K11" s="99">
        <v>15.093811559290987</v>
      </c>
      <c r="L11" s="99">
        <v>15.109823472779716</v>
      </c>
      <c r="M11" s="99">
        <v>15.915646721025016</v>
      </c>
      <c r="N11" s="99">
        <v>14.834567749824316</v>
      </c>
      <c r="O11" s="99">
        <v>16.474880256670801</v>
      </c>
      <c r="P11" s="99">
        <v>15.167818565748997</v>
      </c>
      <c r="Q11" s="99">
        <v>13.771477630191818</v>
      </c>
      <c r="R11" s="99">
        <v>16.430178692872467</v>
      </c>
      <c r="S11" s="99">
        <v>0</v>
      </c>
      <c r="T11" s="99">
        <v>16.764818568241051</v>
      </c>
      <c r="U11" s="99">
        <v>15.984610820568495</v>
      </c>
      <c r="V11" s="99">
        <v>17.664530816417528</v>
      </c>
      <c r="W11" s="99">
        <v>15.481720122641347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15.666318420406103</v>
      </c>
      <c r="G12" s="99">
        <v>15.321728025159128</v>
      </c>
      <c r="H12" s="99">
        <v>15.093099509381753</v>
      </c>
      <c r="I12" s="99">
        <v>15.209029838101895</v>
      </c>
      <c r="J12" s="99">
        <v>15.048523411354486</v>
      </c>
      <c r="K12" s="99">
        <v>15.107294525898347</v>
      </c>
      <c r="L12" s="99">
        <v>15.119446145445782</v>
      </c>
      <c r="M12" s="99">
        <v>15.921673177087934</v>
      </c>
      <c r="N12" s="99">
        <v>14.836302936070718</v>
      </c>
      <c r="O12" s="99">
        <v>16.475790058725131</v>
      </c>
      <c r="P12" s="99">
        <v>15.167846574350779</v>
      </c>
      <c r="Q12" s="99">
        <v>13.771305098534906</v>
      </c>
      <c r="R12" s="99">
        <v>16.43613677444381</v>
      </c>
      <c r="S12" s="99">
        <v>0</v>
      </c>
      <c r="T12" s="99">
        <v>16.771793575907147</v>
      </c>
      <c r="U12" s="99">
        <v>15.987877017736741</v>
      </c>
      <c r="V12" s="99">
        <v>17.664859515918803</v>
      </c>
      <c r="W12" s="99">
        <v>15.47802655974832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12.198096930586726</v>
      </c>
      <c r="G13" s="102">
        <v>11.902210864781527</v>
      </c>
      <c r="H13" s="102">
        <v>11.819930614780251</v>
      </c>
      <c r="I13" s="102">
        <v>11.875924281021678</v>
      </c>
      <c r="J13" s="102">
        <v>11.661865675683321</v>
      </c>
      <c r="K13" s="102">
        <v>11.696679415870166</v>
      </c>
      <c r="L13" s="102">
        <v>11.737103492843453</v>
      </c>
      <c r="M13" s="102">
        <v>12.413085493217126</v>
      </c>
      <c r="N13" s="102">
        <v>11.534468352710682</v>
      </c>
      <c r="O13" s="102">
        <v>12.798923773229266</v>
      </c>
      <c r="P13" s="102">
        <v>11.770546397637345</v>
      </c>
      <c r="Q13" s="102">
        <v>10.652040650822464</v>
      </c>
      <c r="R13" s="102">
        <v>12.663996054883263</v>
      </c>
      <c r="S13" s="102">
        <v>0</v>
      </c>
      <c r="T13" s="102">
        <v>12.848908968772903</v>
      </c>
      <c r="U13" s="102">
        <v>12.210873792419646</v>
      </c>
      <c r="V13" s="102">
        <v>13.64656181236456</v>
      </c>
      <c r="W13" s="102">
        <v>11.986978524555427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3.4682214898193795</v>
      </c>
      <c r="G14" s="105">
        <v>3.4195171603776022</v>
      </c>
      <c r="H14" s="105">
        <v>3.2731688946015001</v>
      </c>
      <c r="I14" s="105">
        <v>3.3331055570802151</v>
      </c>
      <c r="J14" s="105">
        <v>3.3866577356711609</v>
      </c>
      <c r="K14" s="105">
        <v>3.410615110028179</v>
      </c>
      <c r="L14" s="105">
        <v>3.3823426526023277</v>
      </c>
      <c r="M14" s="105">
        <v>3.5085876838708092</v>
      </c>
      <c r="N14" s="105">
        <v>3.3018345833600371</v>
      </c>
      <c r="O14" s="105">
        <v>3.6768662854958674</v>
      </c>
      <c r="P14" s="105">
        <v>3.3973001767134363</v>
      </c>
      <c r="Q14" s="105">
        <v>3.119264447712442</v>
      </c>
      <c r="R14" s="105">
        <v>3.772140719560547</v>
      </c>
      <c r="S14" s="105">
        <v>0</v>
      </c>
      <c r="T14" s="105">
        <v>3.9228846071342418</v>
      </c>
      <c r="U14" s="105">
        <v>3.777003225317094</v>
      </c>
      <c r="V14" s="105">
        <v>4.0182977035542438</v>
      </c>
      <c r="W14" s="105">
        <v>3.4910480351928945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17.283847358306776</v>
      </c>
      <c r="D15" s="102">
        <v>16.585846664527942</v>
      </c>
      <c r="E15" s="102">
        <v>15.662725730411355</v>
      </c>
      <c r="F15" s="102">
        <v>15.956756796715561</v>
      </c>
      <c r="G15" s="102">
        <v>15.01229953794717</v>
      </c>
      <c r="H15" s="102">
        <v>15.005127555085638</v>
      </c>
      <c r="I15" s="102">
        <v>14.903832452513834</v>
      </c>
      <c r="J15" s="102">
        <v>0</v>
      </c>
      <c r="K15" s="102">
        <v>15.249112965253985</v>
      </c>
      <c r="L15" s="102">
        <v>0</v>
      </c>
      <c r="M15" s="102">
        <v>15.702879004878376</v>
      </c>
      <c r="N15" s="102">
        <v>15.770105155866643</v>
      </c>
      <c r="O15" s="102">
        <v>15.539668490553415</v>
      </c>
      <c r="P15" s="102">
        <v>15.394918316705665</v>
      </c>
      <c r="Q15" s="102">
        <v>15.348943520327524</v>
      </c>
      <c r="R15" s="102">
        <v>15.587356006801674</v>
      </c>
      <c r="S15" s="102">
        <v>0</v>
      </c>
      <c r="T15" s="102">
        <v>16.296470248088802</v>
      </c>
      <c r="U15" s="102">
        <v>16.079140064210932</v>
      </c>
      <c r="V15" s="102">
        <v>16.867237316300301</v>
      </c>
      <c r="W15" s="102">
        <v>16.254984133799674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17.283921418339599</v>
      </c>
      <c r="D16" s="105">
        <v>16.587202938130172</v>
      </c>
      <c r="E16" s="105">
        <v>15.664879276207007</v>
      </c>
      <c r="F16" s="105">
        <v>15.95932196251086</v>
      </c>
      <c r="G16" s="105">
        <v>15.016876927746718</v>
      </c>
      <c r="H16" s="105">
        <v>15.008569348980584</v>
      </c>
      <c r="I16" s="105">
        <v>14.913572752259785</v>
      </c>
      <c r="J16" s="105">
        <v>15.417300591708232</v>
      </c>
      <c r="K16" s="105">
        <v>15.264316153632027</v>
      </c>
      <c r="L16" s="105">
        <v>15.476346442820635</v>
      </c>
      <c r="M16" s="105">
        <v>15.710895084228943</v>
      </c>
      <c r="N16" s="105">
        <v>15.772557538773075</v>
      </c>
      <c r="O16" s="105">
        <v>15.539448351162539</v>
      </c>
      <c r="P16" s="105">
        <v>15.395608046422204</v>
      </c>
      <c r="Q16" s="105">
        <v>15.353389146247061</v>
      </c>
      <c r="R16" s="105">
        <v>15.595958670532994</v>
      </c>
      <c r="S16" s="105">
        <v>0</v>
      </c>
      <c r="T16" s="105">
        <v>16.306564515726297</v>
      </c>
      <c r="U16" s="105">
        <v>16.080282517445575</v>
      </c>
      <c r="V16" s="105">
        <v>16.860444137098614</v>
      </c>
      <c r="W16" s="105">
        <v>16.249419665669983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13.503490786367335</v>
      </c>
      <c r="D17" s="99">
        <v>12.893297259548715</v>
      </c>
      <c r="E17" s="99">
        <v>12.182166613107938</v>
      </c>
      <c r="F17" s="99">
        <v>12.425534203374182</v>
      </c>
      <c r="G17" s="99">
        <v>11.66702424256772</v>
      </c>
      <c r="H17" s="99">
        <v>11.752950398416504</v>
      </c>
      <c r="I17" s="99">
        <v>11.645583782200147</v>
      </c>
      <c r="J17" s="99">
        <v>11.948931145979188</v>
      </c>
      <c r="K17" s="99">
        <v>11.818830013986082</v>
      </c>
      <c r="L17" s="99">
        <v>12.015238768516781</v>
      </c>
      <c r="M17" s="99">
        <v>12.250438731364113</v>
      </c>
      <c r="N17" s="99">
        <v>12.26377109990535</v>
      </c>
      <c r="O17" s="99">
        <v>12.071507631537191</v>
      </c>
      <c r="P17" s="99">
        <v>11.951497795915786</v>
      </c>
      <c r="Q17" s="99">
        <v>11.88184623062849</v>
      </c>
      <c r="R17" s="99">
        <v>12.015166467064541</v>
      </c>
      <c r="S17" s="99">
        <v>0</v>
      </c>
      <c r="T17" s="99">
        <v>12.493225653580192</v>
      </c>
      <c r="U17" s="99">
        <v>12.28232083903035</v>
      </c>
      <c r="V17" s="99">
        <v>13.022585099645282</v>
      </c>
      <c r="W17" s="99">
        <v>12.588947503383338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3.7804306319722696</v>
      </c>
      <c r="D18" s="99">
        <v>3.6939056785814541</v>
      </c>
      <c r="E18" s="99">
        <v>3.4827126630990684</v>
      </c>
      <c r="F18" s="99">
        <v>3.5337877591366764</v>
      </c>
      <c r="G18" s="99">
        <v>3.3498526851789991</v>
      </c>
      <c r="H18" s="99">
        <v>3.2556189505640827</v>
      </c>
      <c r="I18" s="99">
        <v>3.2679889700596414</v>
      </c>
      <c r="J18" s="99">
        <v>3.4683694457290435</v>
      </c>
      <c r="K18" s="99">
        <v>3.4454861396459457</v>
      </c>
      <c r="L18" s="99">
        <v>3.4611076743038565</v>
      </c>
      <c r="M18" s="99">
        <v>3.4604563528648313</v>
      </c>
      <c r="N18" s="99">
        <v>3.5087864388677241</v>
      </c>
      <c r="O18" s="99">
        <v>3.4679407196253496</v>
      </c>
      <c r="P18" s="99">
        <v>3.4441102505064141</v>
      </c>
      <c r="Q18" s="99">
        <v>3.4715429156185702</v>
      </c>
      <c r="R18" s="99">
        <v>3.5807922034684525</v>
      </c>
      <c r="S18" s="99">
        <v>0</v>
      </c>
      <c r="T18" s="99">
        <v>3.8133388621461064</v>
      </c>
      <c r="U18" s="99">
        <v>3.7979616784152261</v>
      </c>
      <c r="V18" s="99">
        <v>3.8378590374533341</v>
      </c>
      <c r="W18" s="99">
        <v>3.660472162286645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3.1233039206191284</v>
      </c>
      <c r="D19" s="123">
        <v>3.0692832671976387</v>
      </c>
      <c r="E19" s="123">
        <v>3.0445662829524194</v>
      </c>
      <c r="F19" s="123">
        <v>3.0182591837390702</v>
      </c>
      <c r="G19" s="123">
        <v>2.9249544811380148</v>
      </c>
      <c r="H19" s="123">
        <v>2.8453009596815306</v>
      </c>
      <c r="I19" s="123">
        <v>2.8665798215585383</v>
      </c>
      <c r="J19" s="123">
        <v>2.7380876411470787</v>
      </c>
      <c r="K19" s="123">
        <v>2.7072556531065315</v>
      </c>
      <c r="L19" s="123">
        <v>2.6361840508180823</v>
      </c>
      <c r="M19" s="123">
        <v>2.6429752048958313</v>
      </c>
      <c r="N19" s="123">
        <v>2.6626138228210974</v>
      </c>
      <c r="O19" s="123">
        <v>2.5389044512577259</v>
      </c>
      <c r="P19" s="123">
        <v>2.601420762496728</v>
      </c>
      <c r="Q19" s="123">
        <v>2.6345984560110578</v>
      </c>
      <c r="R19" s="123">
        <v>2.6356946962712802</v>
      </c>
      <c r="S19" s="123">
        <v>0</v>
      </c>
      <c r="T19" s="123">
        <v>2.6209969699016176</v>
      </c>
      <c r="U19" s="123">
        <v>2.5889576408101367</v>
      </c>
      <c r="V19" s="123">
        <v>2.7154193493070964</v>
      </c>
      <c r="W19" s="123">
        <v>2.695141437443235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3.1220634911307656</v>
      </c>
      <c r="D21" s="99">
        <v>3.0641665679150374</v>
      </c>
      <c r="E21" s="99">
        <v>3.0448046019938224</v>
      </c>
      <c r="F21" s="99">
        <v>2.9540175526504253</v>
      </c>
      <c r="G21" s="99">
        <v>2.9580084281392982</v>
      </c>
      <c r="H21" s="99">
        <v>2.8555899949731174</v>
      </c>
      <c r="I21" s="99">
        <v>2.8613815476778224</v>
      </c>
      <c r="J21" s="99">
        <v>2.7667088388698367</v>
      </c>
      <c r="K21" s="99">
        <v>2.6475168141776759</v>
      </c>
      <c r="L21" s="99">
        <v>2.6678273596481468</v>
      </c>
      <c r="M21" s="99">
        <v>2.6460125591140349</v>
      </c>
      <c r="N21" s="99">
        <v>2.6351697058409611</v>
      </c>
      <c r="O21" s="99">
        <v>2.6492109964286654</v>
      </c>
      <c r="P21" s="99">
        <v>2.5227719585926112</v>
      </c>
      <c r="Q21" s="99">
        <v>2.3643239757217676</v>
      </c>
      <c r="R21" s="99">
        <v>2.7557093150620422</v>
      </c>
      <c r="S21" s="99">
        <v>0</v>
      </c>
      <c r="T21" s="99">
        <v>2.8130070145911756</v>
      </c>
      <c r="U21" s="99">
        <v>2.6758063704857395</v>
      </c>
      <c r="V21" s="99">
        <v>2.9609086862725396</v>
      </c>
      <c r="W21" s="99">
        <v>2.5648184921514856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3.1233207862839096</v>
      </c>
      <c r="D22" s="110">
        <v>3.069355029078694</v>
      </c>
      <c r="E22" s="110">
        <v>3.044562808913915</v>
      </c>
      <c r="F22" s="110">
        <v>3.0192665177416877</v>
      </c>
      <c r="G22" s="110">
        <v>2.9244651372861226</v>
      </c>
      <c r="H22" s="110">
        <v>2.8451414063262126</v>
      </c>
      <c r="I22" s="110">
        <v>2.866647625130895</v>
      </c>
      <c r="J22" s="110">
        <v>2.7377321269956583</v>
      </c>
      <c r="K22" s="110">
        <v>2.7079837779397558</v>
      </c>
      <c r="L22" s="110">
        <v>2.6356621835420948</v>
      </c>
      <c r="M22" s="110">
        <v>2.6429186168060341</v>
      </c>
      <c r="N22" s="110">
        <v>2.6630956957211729</v>
      </c>
      <c r="O22" s="110">
        <v>2.5370621556709696</v>
      </c>
      <c r="P22" s="110">
        <v>2.6026773693260226</v>
      </c>
      <c r="Q22" s="110">
        <v>2.6395349761989899</v>
      </c>
      <c r="R22" s="110">
        <v>2.6326691176463024</v>
      </c>
      <c r="S22" s="110">
        <v>0</v>
      </c>
      <c r="T22" s="110">
        <v>2.6177227425865701</v>
      </c>
      <c r="U22" s="110">
        <v>2.5875381652417224</v>
      </c>
      <c r="V22" s="110">
        <v>2.7118673110636862</v>
      </c>
      <c r="W22" s="110">
        <v>2.6972063409811837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112.11263127457204</v>
      </c>
      <c r="D24" s="118">
        <f t="shared" si="7"/>
        <v>108.37309153982326</v>
      </c>
      <c r="E24" s="118">
        <f t="shared" si="7"/>
        <v>107.50463584841646</v>
      </c>
      <c r="F24" s="118">
        <f t="shared" si="7"/>
        <v>108.98055551950436</v>
      </c>
      <c r="G24" s="118">
        <f t="shared" si="7"/>
        <v>117.61357040811296</v>
      </c>
      <c r="H24" s="118">
        <f t="shared" si="7"/>
        <v>113.89482959073769</v>
      </c>
      <c r="I24" s="118">
        <f t="shared" si="7"/>
        <v>112.98976644526682</v>
      </c>
      <c r="J24" s="118">
        <f t="shared" si="7"/>
        <v>103.85892916343283</v>
      </c>
      <c r="K24" s="118">
        <f t="shared" si="7"/>
        <v>79.0562163208144</v>
      </c>
      <c r="L24" s="118">
        <f t="shared" si="7"/>
        <v>99.547768481519967</v>
      </c>
      <c r="M24" s="118">
        <f t="shared" si="7"/>
        <v>87.970618857358161</v>
      </c>
      <c r="N24" s="118">
        <f t="shared" si="7"/>
        <v>80.634168181074187</v>
      </c>
      <c r="O24" s="118">
        <f t="shared" si="7"/>
        <v>86.599803409843076</v>
      </c>
      <c r="P24" s="118">
        <f t="shared" si="7"/>
        <v>72.206742396097368</v>
      </c>
      <c r="Q24" s="118">
        <f t="shared" si="7"/>
        <v>68.552538899593785</v>
      </c>
      <c r="R24" s="118">
        <f t="shared" ref="R24:V24" si="8">R25+R28+R30+R39</f>
        <v>76.973870379643571</v>
      </c>
      <c r="S24" s="118">
        <f t="shared" si="8"/>
        <v>69.810695676127324</v>
      </c>
      <c r="T24" s="118">
        <f t="shared" si="8"/>
        <v>72.243002680877851</v>
      </c>
      <c r="U24" s="118">
        <f t="shared" si="8"/>
        <v>64.900767157166015</v>
      </c>
      <c r="V24" s="118">
        <f t="shared" si="8"/>
        <v>67.549541552494603</v>
      </c>
      <c r="W24" s="118">
        <f t="shared" ref="W24" si="9">W25+W28+W30+W39</f>
        <v>54.478614694880875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91.713673260515478</v>
      </c>
      <c r="D25" s="123">
        <f t="shared" si="10"/>
        <v>88.703213971039546</v>
      </c>
      <c r="E25" s="123">
        <f t="shared" si="10"/>
        <v>88.753212693774657</v>
      </c>
      <c r="F25" s="123">
        <f t="shared" si="10"/>
        <v>89.991391949808602</v>
      </c>
      <c r="G25" s="123">
        <f t="shared" si="10"/>
        <v>99.610544021686721</v>
      </c>
      <c r="H25" s="123">
        <f t="shared" si="10"/>
        <v>95.980309269097418</v>
      </c>
      <c r="I25" s="123">
        <f t="shared" si="10"/>
        <v>95.125792079566168</v>
      </c>
      <c r="J25" s="123">
        <f t="shared" si="10"/>
        <v>85.676162704667092</v>
      </c>
      <c r="K25" s="123">
        <f t="shared" si="10"/>
        <v>61.054899239488527</v>
      </c>
      <c r="L25" s="123">
        <f t="shared" si="10"/>
        <v>81.418531085496269</v>
      </c>
      <c r="M25" s="123">
        <f t="shared" si="10"/>
        <v>69.568693615568989</v>
      </c>
      <c r="N25" s="123">
        <f t="shared" si="10"/>
        <v>62.218379411954011</v>
      </c>
      <c r="O25" s="123">
        <f t="shared" si="10"/>
        <v>68.422459591808973</v>
      </c>
      <c r="P25" s="123">
        <f t="shared" si="10"/>
        <v>54.193628954902444</v>
      </c>
      <c r="Q25" s="123">
        <f t="shared" si="10"/>
        <v>50.729989533328009</v>
      </c>
      <c r="R25" s="123">
        <f t="shared" ref="R25:V25" si="11">SUM(R26:R27)</f>
        <v>58.604141955122913</v>
      </c>
      <c r="S25" s="123">
        <f t="shared" si="11"/>
        <v>51.201095175121964</v>
      </c>
      <c r="T25" s="123">
        <f t="shared" si="11"/>
        <v>53.256092088730284</v>
      </c>
      <c r="U25" s="123">
        <f t="shared" si="11"/>
        <v>46.229849071158306</v>
      </c>
      <c r="V25" s="123">
        <f t="shared" si="11"/>
        <v>47.874615176971353</v>
      </c>
      <c r="W25" s="123">
        <f t="shared" ref="W25" si="12">SUM(W26:W27)</f>
        <v>35.568183128425396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89.588169186200133</v>
      </c>
      <c r="D26" s="99">
        <v>86.688902072730812</v>
      </c>
      <c r="E26" s="99">
        <v>86.790654612204321</v>
      </c>
      <c r="F26" s="99">
        <v>88.037070163841506</v>
      </c>
      <c r="G26" s="99">
        <v>97.486490997371249</v>
      </c>
      <c r="H26" s="99">
        <v>93.969392107059065</v>
      </c>
      <c r="I26" s="99">
        <v>93.155574870192964</v>
      </c>
      <c r="J26" s="99">
        <v>83.903211002379862</v>
      </c>
      <c r="K26" s="99">
        <v>59.797892994587762</v>
      </c>
      <c r="L26" s="99">
        <v>79.759950713410163</v>
      </c>
      <c r="M26" s="99">
        <v>68.182086107580247</v>
      </c>
      <c r="N26" s="99">
        <v>60.984308765917866</v>
      </c>
      <c r="O26" s="99">
        <v>67.091541624239071</v>
      </c>
      <c r="P26" s="99">
        <v>53.158551740722174</v>
      </c>
      <c r="Q26" s="99">
        <v>49.758277313608446</v>
      </c>
      <c r="R26" s="99">
        <v>57.495878190000113</v>
      </c>
      <c r="S26" s="99">
        <v>50.242903521861521</v>
      </c>
      <c r="T26" s="99">
        <v>52.25827787451113</v>
      </c>
      <c r="U26" s="99">
        <v>45.3693255332646</v>
      </c>
      <c r="V26" s="99">
        <v>46.984399199217975</v>
      </c>
      <c r="W26" s="99">
        <v>34.90813047557662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2.1255040743153386</v>
      </c>
      <c r="D27" s="99">
        <v>2.0143118983087294</v>
      </c>
      <c r="E27" s="99">
        <v>1.962558081570341</v>
      </c>
      <c r="F27" s="99">
        <v>1.9543217859671003</v>
      </c>
      <c r="G27" s="99">
        <v>2.1240530243154701</v>
      </c>
      <c r="H27" s="99">
        <v>2.0109171620383504</v>
      </c>
      <c r="I27" s="99">
        <v>1.9702172093732044</v>
      </c>
      <c r="J27" s="99">
        <v>1.7729517022872299</v>
      </c>
      <c r="K27" s="99">
        <v>1.2570062449007635</v>
      </c>
      <c r="L27" s="99">
        <v>1.6585803720861014</v>
      </c>
      <c r="M27" s="99">
        <v>1.3866075079887477</v>
      </c>
      <c r="N27" s="99">
        <v>1.2340706460361452</v>
      </c>
      <c r="O27" s="99">
        <v>1.3309179675698983</v>
      </c>
      <c r="P27" s="99">
        <v>1.0350772141802691</v>
      </c>
      <c r="Q27" s="99">
        <v>0.9717122197195649</v>
      </c>
      <c r="R27" s="99">
        <v>1.1082637651227991</v>
      </c>
      <c r="S27" s="99">
        <v>0.95819165326043909</v>
      </c>
      <c r="T27" s="99">
        <v>0.99781421421915528</v>
      </c>
      <c r="U27" s="99">
        <v>0.86052353789370362</v>
      </c>
      <c r="V27" s="99">
        <v>0.89021597775337935</v>
      </c>
      <c r="W27" s="99">
        <v>0.66005265284877679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1.6982333903490784E-2</v>
      </c>
      <c r="E28" s="123">
        <f t="shared" si="13"/>
        <v>1.878515405452174E-2</v>
      </c>
      <c r="F28" s="123">
        <f t="shared" si="13"/>
        <v>3.4942871047116797E-2</v>
      </c>
      <c r="G28" s="123">
        <f t="shared" si="13"/>
        <v>4.3907377960275447E-2</v>
      </c>
      <c r="H28" s="123">
        <f t="shared" si="13"/>
        <v>5.8713701527403003E-2</v>
      </c>
      <c r="I28" s="123">
        <f t="shared" si="13"/>
        <v>6.9581255139781306E-2</v>
      </c>
      <c r="J28" s="123">
        <f t="shared" si="13"/>
        <v>5.078255028067221E-2</v>
      </c>
      <c r="K28" s="123">
        <f t="shared" si="13"/>
        <v>4.1600060422146978E-2</v>
      </c>
      <c r="L28" s="123">
        <f t="shared" si="13"/>
        <v>4.7218062741748619E-2</v>
      </c>
      <c r="M28" s="123">
        <f t="shared" si="13"/>
        <v>3.7800799295904859E-2</v>
      </c>
      <c r="N28" s="123">
        <f t="shared" si="13"/>
        <v>3.9588657350707761E-2</v>
      </c>
      <c r="O28" s="123">
        <f t="shared" si="13"/>
        <v>2.6490590046328189E-2</v>
      </c>
      <c r="P28" s="123">
        <f t="shared" si="13"/>
        <v>3.5474580614543762E-2</v>
      </c>
      <c r="Q28" s="123">
        <f t="shared" si="13"/>
        <v>1.0931122118059938E-2</v>
      </c>
      <c r="R28" s="123">
        <f t="shared" si="13"/>
        <v>1.4906917975755243E-2</v>
      </c>
      <c r="S28" s="123">
        <f t="shared" si="13"/>
        <v>1.4124344505838219E-2</v>
      </c>
      <c r="T28" s="123">
        <f t="shared" si="13"/>
        <v>1.2102829508477613E-2</v>
      </c>
      <c r="U28" s="123">
        <f t="shared" si="13"/>
        <v>9.3534931774140115E-3</v>
      </c>
      <c r="V28" s="123">
        <f t="shared" si="13"/>
        <v>3.2668954515892336E-2</v>
      </c>
      <c r="W28" s="123">
        <f t="shared" si="13"/>
        <v>1.9201354874429075E-2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1.6982333903490784E-2</v>
      </c>
      <c r="E29" s="99">
        <f>RES_hhdet_in_tesh!E29/RES_summary!E$21</f>
        <v>1.878515405452174E-2</v>
      </c>
      <c r="F29" s="99">
        <f>RES_hhdet_in_tesh!F29/RES_summary!F$21</f>
        <v>3.4942871047116797E-2</v>
      </c>
      <c r="G29" s="99">
        <f>RES_hhdet_in_tesh!G29/RES_summary!G$21</f>
        <v>4.3907377960275447E-2</v>
      </c>
      <c r="H29" s="99">
        <f>RES_hhdet_in_tesh!H29/RES_summary!H$21</f>
        <v>5.8713701527403003E-2</v>
      </c>
      <c r="I29" s="99">
        <f>RES_hhdet_in_tesh!I29/RES_summary!I$21</f>
        <v>6.9581255139781306E-2</v>
      </c>
      <c r="J29" s="99">
        <f>RES_hhdet_in_tesh!J29/RES_summary!J$21</f>
        <v>5.078255028067221E-2</v>
      </c>
      <c r="K29" s="99">
        <f>RES_hhdet_in_tesh!K29/RES_summary!K$21</f>
        <v>4.1600060422146978E-2</v>
      </c>
      <c r="L29" s="99">
        <f>RES_hhdet_in_tesh!L29/RES_summary!L$21</f>
        <v>4.7218062741748619E-2</v>
      </c>
      <c r="M29" s="99">
        <f>RES_hhdet_in_tesh!M29/RES_summary!M$21</f>
        <v>3.7800799295904859E-2</v>
      </c>
      <c r="N29" s="99">
        <f>RES_hhdet_in_tesh!N29/RES_summary!N$21</f>
        <v>3.9588657350707761E-2</v>
      </c>
      <c r="O29" s="99">
        <f>RES_hhdet_in_tesh!O29/RES_summary!O$21</f>
        <v>2.6490590046328189E-2</v>
      </c>
      <c r="P29" s="99">
        <f>RES_hhdet_in_tesh!P29/RES_summary!P$21</f>
        <v>3.5474580614543762E-2</v>
      </c>
      <c r="Q29" s="99">
        <f>RES_hhdet_in_tesh!Q29/RES_summary!Q$21</f>
        <v>1.0931122118059938E-2</v>
      </c>
      <c r="R29" s="99">
        <f>RES_hhdet_in_tesh!R29/RES_summary!R$21</f>
        <v>1.4906917975755243E-2</v>
      </c>
      <c r="S29" s="99">
        <f>RES_hhdet_in_tesh!S29/RES_summary!S$21</f>
        <v>1.4124344505838219E-2</v>
      </c>
      <c r="T29" s="99">
        <f>RES_hhdet_in_tesh!T29/RES_summary!T$21</f>
        <v>1.2102829508477613E-2</v>
      </c>
      <c r="U29" s="99">
        <f>RES_hhdet_in_tesh!U29/RES_summary!U$21</f>
        <v>9.3534931774140115E-3</v>
      </c>
      <c r="V29" s="99">
        <f>RES_hhdet_in_tesh!V29/RES_summary!V$21</f>
        <v>3.2668954515892336E-2</v>
      </c>
      <c r="W29" s="99">
        <f>RES_hhdet_in_tesh!W29/RES_summary!W$21</f>
        <v>1.9201354874429075E-2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17.275653928087777</v>
      </c>
      <c r="D30" s="123">
        <v>16.583603096239887</v>
      </c>
      <c r="E30" s="123">
        <v>15.688071978476284</v>
      </c>
      <c r="F30" s="123">
        <v>15.936000955747986</v>
      </c>
      <c r="G30" s="123">
        <v>15.034174253080071</v>
      </c>
      <c r="H30" s="123">
        <v>15.010509497115301</v>
      </c>
      <c r="I30" s="123">
        <v>14.927811808823597</v>
      </c>
      <c r="J30" s="123">
        <v>15.393912475729762</v>
      </c>
      <c r="K30" s="123">
        <v>15.252465288530091</v>
      </c>
      <c r="L30" s="123">
        <v>15.445838821029104</v>
      </c>
      <c r="M30" s="123">
        <v>15.721148467978146</v>
      </c>
      <c r="N30" s="123">
        <v>15.713579671151763</v>
      </c>
      <c r="O30" s="123">
        <v>15.611951360362122</v>
      </c>
      <c r="P30" s="123">
        <v>15.37621512320993</v>
      </c>
      <c r="Q30" s="123">
        <v>15.177051755398479</v>
      </c>
      <c r="R30" s="123">
        <v>15.719131762120808</v>
      </c>
      <c r="S30" s="123">
        <v>15.975969507816366</v>
      </c>
      <c r="T30" s="123">
        <v>16.353823487325922</v>
      </c>
      <c r="U30" s="123">
        <v>16.072521855908278</v>
      </c>
      <c r="V30" s="123">
        <v>16.926904305314</v>
      </c>
      <c r="W30" s="123">
        <v>16.196166068801002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17.175889657667266</v>
      </c>
      <c r="D31" s="99">
        <v>16.558920226275106</v>
      </c>
      <c r="E31" s="99">
        <v>15.979712614144114</v>
      </c>
      <c r="F31" s="99">
        <v>15.656876537774155</v>
      </c>
      <c r="G31" s="99">
        <v>15.313065334971617</v>
      </c>
      <c r="H31" s="99">
        <v>15.085428963986471</v>
      </c>
      <c r="I31" s="99">
        <v>15.196893748695047</v>
      </c>
      <c r="J31" s="99">
        <v>15.033195763907973</v>
      </c>
      <c r="K31" s="99">
        <v>15.093811559290987</v>
      </c>
      <c r="L31" s="99">
        <v>15.109823472779718</v>
      </c>
      <c r="M31" s="99">
        <v>15.915646721025016</v>
      </c>
      <c r="N31" s="99">
        <v>14.834567749824316</v>
      </c>
      <c r="O31" s="99">
        <v>16.474880256670804</v>
      </c>
      <c r="P31" s="99">
        <v>15.167818565748997</v>
      </c>
      <c r="Q31" s="99">
        <v>13.771477630191814</v>
      </c>
      <c r="R31" s="99">
        <v>16.430178692872467</v>
      </c>
      <c r="S31" s="99">
        <v>16.412652059636692</v>
      </c>
      <c r="T31" s="99">
        <v>16.764818568241047</v>
      </c>
      <c r="U31" s="99">
        <v>15.984610820568491</v>
      </c>
      <c r="V31" s="99">
        <v>17.664530816417528</v>
      </c>
      <c r="W31" s="99">
        <v>15.481720122641347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15.107294525898345</v>
      </c>
      <c r="L32" s="99">
        <v>15.119446145445774</v>
      </c>
      <c r="M32" s="99">
        <v>15.921673177087929</v>
      </c>
      <c r="N32" s="99">
        <v>0</v>
      </c>
      <c r="O32" s="99">
        <v>16.475790058725135</v>
      </c>
      <c r="P32" s="99">
        <v>15.167846574350781</v>
      </c>
      <c r="Q32" s="99">
        <v>13.771305098534906</v>
      </c>
      <c r="R32" s="99">
        <v>16.43613677444381</v>
      </c>
      <c r="S32" s="99">
        <v>16.419234500043704</v>
      </c>
      <c r="T32" s="99">
        <v>16.771793575907147</v>
      </c>
      <c r="U32" s="99">
        <v>0</v>
      </c>
      <c r="V32" s="99">
        <v>0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11.696679415870165</v>
      </c>
      <c r="L33" s="102">
        <v>11.737103492843449</v>
      </c>
      <c r="M33" s="102">
        <v>12.413085493217119</v>
      </c>
      <c r="N33" s="102">
        <v>0</v>
      </c>
      <c r="O33" s="102">
        <v>12.798923773229268</v>
      </c>
      <c r="P33" s="102">
        <v>11.770546397637345</v>
      </c>
      <c r="Q33" s="102">
        <v>10.652040650822464</v>
      </c>
      <c r="R33" s="102">
        <v>12.663996054883262</v>
      </c>
      <c r="S33" s="102">
        <v>12.632007692862045</v>
      </c>
      <c r="T33" s="102">
        <v>12.848908968772903</v>
      </c>
      <c r="U33" s="102">
        <v>0</v>
      </c>
      <c r="V33" s="102">
        <v>0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3.410615110028179</v>
      </c>
      <c r="L34" s="105">
        <v>3.382342652602325</v>
      </c>
      <c r="M34" s="105">
        <v>3.5085876838708097</v>
      </c>
      <c r="N34" s="105">
        <v>0</v>
      </c>
      <c r="O34" s="105">
        <v>3.6768662854958665</v>
      </c>
      <c r="P34" s="105">
        <v>3.3973001767134372</v>
      </c>
      <c r="Q34" s="105">
        <v>3.119264447712442</v>
      </c>
      <c r="R34" s="105">
        <v>3.7721407195605479</v>
      </c>
      <c r="S34" s="105">
        <v>3.7872268071816562</v>
      </c>
      <c r="T34" s="105">
        <v>3.9228846071342418</v>
      </c>
      <c r="U34" s="105">
        <v>0</v>
      </c>
      <c r="V34" s="105">
        <v>0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17.283847358306783</v>
      </c>
      <c r="D35" s="102">
        <v>16.585846664527935</v>
      </c>
      <c r="E35" s="102">
        <v>15.662725730411355</v>
      </c>
      <c r="F35" s="102">
        <v>15.95675679671556</v>
      </c>
      <c r="G35" s="102">
        <v>15.012299537947172</v>
      </c>
      <c r="H35" s="102">
        <v>15.005127555085638</v>
      </c>
      <c r="I35" s="102">
        <v>14.903832452513836</v>
      </c>
      <c r="J35" s="102">
        <v>0</v>
      </c>
      <c r="K35" s="102">
        <v>15.249112965253985</v>
      </c>
      <c r="L35" s="102">
        <v>0</v>
      </c>
      <c r="M35" s="102">
        <v>15.702879004878374</v>
      </c>
      <c r="N35" s="102">
        <v>15.770105155866645</v>
      </c>
      <c r="O35" s="102">
        <v>15.539668490553417</v>
      </c>
      <c r="P35" s="102">
        <v>15.394918316705661</v>
      </c>
      <c r="Q35" s="102">
        <v>15.348943520327524</v>
      </c>
      <c r="R35" s="102">
        <v>15.587356006801674</v>
      </c>
      <c r="S35" s="102">
        <v>15.90784824293014</v>
      </c>
      <c r="T35" s="102">
        <v>16.296470248088806</v>
      </c>
      <c r="U35" s="102">
        <v>16.079140064210929</v>
      </c>
      <c r="V35" s="102">
        <v>16.867237316300301</v>
      </c>
      <c r="W35" s="102">
        <v>16.254984133799677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17.283921418339606</v>
      </c>
      <c r="D36" s="105">
        <v>16.587202938130172</v>
      </c>
      <c r="E36" s="105">
        <v>15.664879276207005</v>
      </c>
      <c r="F36" s="105">
        <v>15.959321962510856</v>
      </c>
      <c r="G36" s="105">
        <v>15.01687692774672</v>
      </c>
      <c r="H36" s="105">
        <v>15.008569348980583</v>
      </c>
      <c r="I36" s="105">
        <v>14.913572752259789</v>
      </c>
      <c r="J36" s="105">
        <v>15.41730059170823</v>
      </c>
      <c r="K36" s="105">
        <v>15.264316153632032</v>
      </c>
      <c r="L36" s="105">
        <v>15.476346442820635</v>
      </c>
      <c r="M36" s="105">
        <v>15.710895084228946</v>
      </c>
      <c r="N36" s="105">
        <v>15.772557538773073</v>
      </c>
      <c r="O36" s="105">
        <v>15.539448351162543</v>
      </c>
      <c r="P36" s="105">
        <v>15.3956080464222</v>
      </c>
      <c r="Q36" s="105">
        <v>15.353389146247064</v>
      </c>
      <c r="R36" s="105">
        <v>15.595958670532992</v>
      </c>
      <c r="S36" s="105">
        <v>15.918647171575715</v>
      </c>
      <c r="T36" s="105">
        <v>16.306564515726301</v>
      </c>
      <c r="U36" s="105">
        <v>16.080282517445578</v>
      </c>
      <c r="V36" s="105">
        <v>16.860444137098618</v>
      </c>
      <c r="W36" s="105">
        <v>16.249419665669983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13.503490786367331</v>
      </c>
      <c r="D37" s="99">
        <v>12.893297259548715</v>
      </c>
      <c r="E37" s="99">
        <v>12.182166613107938</v>
      </c>
      <c r="F37" s="99">
        <v>12.42553420337418</v>
      </c>
      <c r="G37" s="99">
        <v>11.66702424256772</v>
      </c>
      <c r="H37" s="99">
        <v>11.752950398416504</v>
      </c>
      <c r="I37" s="99">
        <v>11.645583782200148</v>
      </c>
      <c r="J37" s="99">
        <v>11.948931145979188</v>
      </c>
      <c r="K37" s="99">
        <v>11.818830013986084</v>
      </c>
      <c r="L37" s="99">
        <v>12.015238768516777</v>
      </c>
      <c r="M37" s="99">
        <v>12.250438731364117</v>
      </c>
      <c r="N37" s="99">
        <v>12.263771099905348</v>
      </c>
      <c r="O37" s="99">
        <v>12.071507631537193</v>
      </c>
      <c r="P37" s="99">
        <v>11.951497795915786</v>
      </c>
      <c r="Q37" s="99">
        <v>11.881846230628494</v>
      </c>
      <c r="R37" s="99">
        <v>12.015166467064541</v>
      </c>
      <c r="S37" s="99">
        <v>12.245320906848743</v>
      </c>
      <c r="T37" s="99">
        <v>12.493225653580195</v>
      </c>
      <c r="U37" s="99">
        <v>12.282320839030351</v>
      </c>
      <c r="V37" s="99">
        <v>13.022585099645283</v>
      </c>
      <c r="W37" s="99">
        <v>12.588947503383338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3.7804306319722714</v>
      </c>
      <c r="D38" s="99">
        <v>3.6939056785814537</v>
      </c>
      <c r="E38" s="99">
        <v>3.4827126630990688</v>
      </c>
      <c r="F38" s="99">
        <v>3.5337877591366782</v>
      </c>
      <c r="G38" s="99">
        <v>3.3498526851789996</v>
      </c>
      <c r="H38" s="99">
        <v>3.2556189505640805</v>
      </c>
      <c r="I38" s="99">
        <v>3.2679889700596392</v>
      </c>
      <c r="J38" s="99">
        <v>3.4683694457290435</v>
      </c>
      <c r="K38" s="99">
        <v>3.4454861396459466</v>
      </c>
      <c r="L38" s="99">
        <v>3.4611076743038569</v>
      </c>
      <c r="M38" s="99">
        <v>3.4604563528648296</v>
      </c>
      <c r="N38" s="99">
        <v>3.5087864388677237</v>
      </c>
      <c r="O38" s="99">
        <v>3.4679407196253509</v>
      </c>
      <c r="P38" s="99">
        <v>3.4441102505064149</v>
      </c>
      <c r="Q38" s="99">
        <v>3.4715429156185711</v>
      </c>
      <c r="R38" s="99">
        <v>3.5807922034684525</v>
      </c>
      <c r="S38" s="99">
        <v>3.67332626472697</v>
      </c>
      <c r="T38" s="99">
        <v>3.8133388621461064</v>
      </c>
      <c r="U38" s="99">
        <v>3.7979616784152248</v>
      </c>
      <c r="V38" s="99">
        <v>3.8378590374533328</v>
      </c>
      <c r="W38" s="99">
        <v>3.6604721622866463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3.1233040859687833</v>
      </c>
      <c r="D39" s="123">
        <v>3.0692921386403467</v>
      </c>
      <c r="E39" s="123">
        <v>3.0445660221109896</v>
      </c>
      <c r="F39" s="123">
        <v>3.0182197429006519</v>
      </c>
      <c r="G39" s="123">
        <v>2.9249447553859</v>
      </c>
      <c r="H39" s="123">
        <v>2.8452971229975534</v>
      </c>
      <c r="I39" s="123">
        <v>2.8665813017372801</v>
      </c>
      <c r="J39" s="123">
        <v>2.7380714327553095</v>
      </c>
      <c r="K39" s="123">
        <v>2.7072517323736296</v>
      </c>
      <c r="L39" s="123">
        <v>2.6361805122528463</v>
      </c>
      <c r="M39" s="123">
        <v>2.6429759745151244</v>
      </c>
      <c r="N39" s="123">
        <v>2.6626204406176983</v>
      </c>
      <c r="O39" s="123">
        <v>2.5389018676256567</v>
      </c>
      <c r="P39" s="123">
        <v>2.601423737370451</v>
      </c>
      <c r="Q39" s="123">
        <v>2.6345664887492446</v>
      </c>
      <c r="R39" s="123">
        <v>2.6356897444241043</v>
      </c>
      <c r="S39" s="123">
        <v>2.6195066486831555</v>
      </c>
      <c r="T39" s="123">
        <v>2.6209842753131607</v>
      </c>
      <c r="U39" s="123">
        <v>2.5890427369220186</v>
      </c>
      <c r="V39" s="123">
        <v>2.7153531156933601</v>
      </c>
      <c r="W39" s="123">
        <v>2.6950641427800566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3.1220634911307665</v>
      </c>
      <c r="D40" s="99">
        <v>3.0641665679150365</v>
      </c>
      <c r="E40" s="99">
        <v>3.0448046019938224</v>
      </c>
      <c r="F40" s="99">
        <v>2.9540175526504253</v>
      </c>
      <c r="G40" s="99">
        <v>2.9580084281392991</v>
      </c>
      <c r="H40" s="99">
        <v>2.8555899949731178</v>
      </c>
      <c r="I40" s="99">
        <v>2.8613815476778228</v>
      </c>
      <c r="J40" s="99">
        <v>2.7667088388698362</v>
      </c>
      <c r="K40" s="99">
        <v>2.6475168141776759</v>
      </c>
      <c r="L40" s="99">
        <v>2.6678273596481468</v>
      </c>
      <c r="M40" s="99">
        <v>2.6460125591140353</v>
      </c>
      <c r="N40" s="99">
        <v>2.6351697058409602</v>
      </c>
      <c r="O40" s="99">
        <v>2.6492109964286654</v>
      </c>
      <c r="P40" s="99">
        <v>2.5227719585926107</v>
      </c>
      <c r="Q40" s="99">
        <v>2.3643239757217671</v>
      </c>
      <c r="R40" s="99">
        <v>2.7557093150620426</v>
      </c>
      <c r="S40" s="99">
        <v>2.6928289764870819</v>
      </c>
      <c r="T40" s="99">
        <v>2.8130070145911752</v>
      </c>
      <c r="U40" s="99">
        <v>2.6758063704857395</v>
      </c>
      <c r="V40" s="99">
        <v>2.9609086862725391</v>
      </c>
      <c r="W40" s="99">
        <v>2.5648184921514861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3.1233207862839101</v>
      </c>
      <c r="D41" s="110">
        <v>3.069355029078694</v>
      </c>
      <c r="E41" s="110">
        <v>3.044562808913915</v>
      </c>
      <c r="F41" s="110">
        <v>3.0192665177416877</v>
      </c>
      <c r="G41" s="110">
        <v>2.9244651372861226</v>
      </c>
      <c r="H41" s="110">
        <v>2.845141406326213</v>
      </c>
      <c r="I41" s="110">
        <v>2.8666476251308963</v>
      </c>
      <c r="J41" s="110">
        <v>2.7377321269956583</v>
      </c>
      <c r="K41" s="110">
        <v>2.7079837779397558</v>
      </c>
      <c r="L41" s="110">
        <v>2.6356621835420957</v>
      </c>
      <c r="M41" s="110">
        <v>2.6429186168060341</v>
      </c>
      <c r="N41" s="110">
        <v>2.6630956957211733</v>
      </c>
      <c r="O41" s="110">
        <v>2.53706215567097</v>
      </c>
      <c r="P41" s="110">
        <v>2.6026773693260226</v>
      </c>
      <c r="Q41" s="110">
        <v>2.6395349761989904</v>
      </c>
      <c r="R41" s="110">
        <v>2.6326691176463037</v>
      </c>
      <c r="S41" s="110">
        <v>2.6179314635397595</v>
      </c>
      <c r="T41" s="110">
        <v>2.6177227425865701</v>
      </c>
      <c r="U41" s="110">
        <v>2.5875381652417224</v>
      </c>
      <c r="V41" s="110">
        <v>2.7118673110636871</v>
      </c>
      <c r="W41" s="110">
        <v>2.6972063409811842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112.36093560184985</v>
      </c>
      <c r="D43" s="118">
        <f t="shared" si="14"/>
        <v>108.8506013829508</v>
      </c>
      <c r="E43" s="118">
        <f t="shared" si="14"/>
        <v>111.11235864051767</v>
      </c>
      <c r="F43" s="118">
        <f t="shared" si="14"/>
        <v>111.89753950092292</v>
      </c>
      <c r="G43" s="118">
        <f t="shared" si="14"/>
        <v>115.36242961504205</v>
      </c>
      <c r="H43" s="118">
        <f t="shared" si="14"/>
        <v>110.8845678006176</v>
      </c>
      <c r="I43" s="118">
        <f t="shared" si="14"/>
        <v>106.0687278976537</v>
      </c>
      <c r="J43" s="118">
        <f t="shared" si="14"/>
        <v>111.02181559171311</v>
      </c>
      <c r="K43" s="118">
        <f t="shared" si="14"/>
        <v>102.75830946529801</v>
      </c>
      <c r="L43" s="118">
        <f t="shared" si="14"/>
        <v>104.74437785505134</v>
      </c>
      <c r="M43" s="118">
        <f t="shared" si="14"/>
        <v>92.802144486346961</v>
      </c>
      <c r="N43" s="118">
        <f t="shared" si="14"/>
        <v>83.778208899033999</v>
      </c>
      <c r="O43" s="118">
        <f t="shared" si="14"/>
        <v>78.824805657528557</v>
      </c>
      <c r="P43" s="118">
        <f t="shared" si="14"/>
        <v>68.511916609450168</v>
      </c>
      <c r="Q43" s="118">
        <f t="shared" si="14"/>
        <v>72.92487330218259</v>
      </c>
      <c r="R43" s="118">
        <f t="shared" ref="R43:V43" si="15">R44+R47+R49+R58</f>
        <v>74.083292482646669</v>
      </c>
      <c r="S43" s="118">
        <f t="shared" si="15"/>
        <v>69.490245196678259</v>
      </c>
      <c r="T43" s="118">
        <f t="shared" si="15"/>
        <v>69.654503067945029</v>
      </c>
      <c r="U43" s="118">
        <f t="shared" si="15"/>
        <v>65.206976103405879</v>
      </c>
      <c r="V43" s="118">
        <f t="shared" si="15"/>
        <v>68.736931634367593</v>
      </c>
      <c r="W43" s="118">
        <f t="shared" ref="W43" si="16">W44+W47+W49+W58</f>
        <v>55.811487578501414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91.962636094787584</v>
      </c>
      <c r="D44" s="123">
        <f t="shared" si="17"/>
        <v>88.822854290138636</v>
      </c>
      <c r="E44" s="123">
        <f t="shared" si="17"/>
        <v>92.138192757077007</v>
      </c>
      <c r="F44" s="123">
        <f t="shared" si="17"/>
        <v>92.862238871484436</v>
      </c>
      <c r="G44" s="123">
        <f t="shared" si="17"/>
        <v>97.092137131776369</v>
      </c>
      <c r="H44" s="123">
        <f t="shared" si="17"/>
        <v>93.25150101072731</v>
      </c>
      <c r="I44" s="123">
        <f t="shared" si="17"/>
        <v>88.256663668827883</v>
      </c>
      <c r="J44" s="123">
        <f t="shared" si="17"/>
        <v>92.931405221179602</v>
      </c>
      <c r="K44" s="123">
        <f t="shared" si="17"/>
        <v>84.522434590557438</v>
      </c>
      <c r="L44" s="123">
        <f t="shared" si="17"/>
        <v>86.891020104948325</v>
      </c>
      <c r="M44" s="123">
        <f t="shared" si="17"/>
        <v>74.258231174894476</v>
      </c>
      <c r="N44" s="123">
        <f t="shared" si="17"/>
        <v>64.974484053766531</v>
      </c>
      <c r="O44" s="123">
        <f t="shared" si="17"/>
        <v>60.966817620293156</v>
      </c>
      <c r="P44" s="123">
        <f t="shared" si="17"/>
        <v>51.239315386930393</v>
      </c>
      <c r="Q44" s="123">
        <f t="shared" si="17"/>
        <v>55.048084482775224</v>
      </c>
      <c r="R44" s="123">
        <f t="shared" ref="R44:V44" si="18">SUM(R45:R46)</f>
        <v>55.570055564298116</v>
      </c>
      <c r="S44" s="123">
        <f t="shared" si="18"/>
        <v>50.600221505583448</v>
      </c>
      <c r="T44" s="123">
        <f t="shared" si="18"/>
        <v>50.869346875210177</v>
      </c>
      <c r="U44" s="123">
        <f t="shared" si="18"/>
        <v>46.537650808136966</v>
      </c>
      <c r="V44" s="123">
        <f t="shared" si="18"/>
        <v>48.51512624530325</v>
      </c>
      <c r="W44" s="123">
        <f t="shared" ref="W44" si="19">SUM(W45:W46)</f>
        <v>37.348614821480773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89.831362199029201</v>
      </c>
      <c r="D45" s="99">
        <v>86.805825546436267</v>
      </c>
      <c r="E45" s="99">
        <v>90.100784202182282</v>
      </c>
      <c r="F45" s="99">
        <v>90.845571581556953</v>
      </c>
      <c r="G45" s="99">
        <v>95.021785548643734</v>
      </c>
      <c r="H45" s="99">
        <v>91.297756068704246</v>
      </c>
      <c r="I45" s="99">
        <v>86.428717811023674</v>
      </c>
      <c r="J45" s="99">
        <v>91.008316139204879</v>
      </c>
      <c r="K45" s="99">
        <v>82.782275660840781</v>
      </c>
      <c r="L45" s="99">
        <v>85.120959425454217</v>
      </c>
      <c r="M45" s="99">
        <v>72.778154210303768</v>
      </c>
      <c r="N45" s="99">
        <v>63.68574744137107</v>
      </c>
      <c r="O45" s="99">
        <v>59.780922908520488</v>
      </c>
      <c r="P45" s="99">
        <v>50.260664411714416</v>
      </c>
      <c r="Q45" s="99">
        <v>53.993660918801773</v>
      </c>
      <c r="R45" s="99">
        <v>54.519169450225618</v>
      </c>
      <c r="S45" s="99">
        <v>49.653274770675765</v>
      </c>
      <c r="T45" s="99">
        <v>49.916251081107205</v>
      </c>
      <c r="U45" s="99">
        <v>45.671397841205611</v>
      </c>
      <c r="V45" s="99">
        <v>47.613000131356628</v>
      </c>
      <c r="W45" s="99">
        <v>36.655522002988057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2.1312738957583779</v>
      </c>
      <c r="D46" s="99">
        <v>2.0170287437023742</v>
      </c>
      <c r="E46" s="99">
        <v>2.0374085548947223</v>
      </c>
      <c r="F46" s="99">
        <v>2.0166672899274891</v>
      </c>
      <c r="G46" s="99">
        <v>2.0703515831326329</v>
      </c>
      <c r="H46" s="99">
        <v>1.9537449420230604</v>
      </c>
      <c r="I46" s="99">
        <v>1.82794585780421</v>
      </c>
      <c r="J46" s="99">
        <v>1.9230890819747168</v>
      </c>
      <c r="K46" s="99">
        <v>1.7401589297166622</v>
      </c>
      <c r="L46" s="99">
        <v>1.7700606794941136</v>
      </c>
      <c r="M46" s="99">
        <v>1.4800769645907144</v>
      </c>
      <c r="N46" s="99">
        <v>1.2887366123954576</v>
      </c>
      <c r="O46" s="99">
        <v>1.1858947117726664</v>
      </c>
      <c r="P46" s="99">
        <v>0.97865097521597766</v>
      </c>
      <c r="Q46" s="99">
        <v>1.0544235639734525</v>
      </c>
      <c r="R46" s="99">
        <v>1.0508861140724979</v>
      </c>
      <c r="S46" s="99">
        <v>0.94694673490768644</v>
      </c>
      <c r="T46" s="99">
        <v>0.95309579410297374</v>
      </c>
      <c r="U46" s="99">
        <v>0.86625296693135867</v>
      </c>
      <c r="V46" s="99">
        <v>0.9021261139466249</v>
      </c>
      <c r="W46" s="99">
        <v>0.69309281849271875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2.5240282152781266E-2</v>
      </c>
      <c r="E47" s="123">
        <f t="shared" si="20"/>
        <v>1.5852418933385657E-2</v>
      </c>
      <c r="F47" s="123">
        <f t="shared" si="20"/>
        <v>3.3296113999008274E-2</v>
      </c>
      <c r="G47" s="123">
        <f t="shared" si="20"/>
        <v>4.4452409075402953E-2</v>
      </c>
      <c r="H47" s="123">
        <f t="shared" si="20"/>
        <v>5.8614239551801971E-2</v>
      </c>
      <c r="I47" s="123">
        <f t="shared" si="20"/>
        <v>6.8120902115104146E-2</v>
      </c>
      <c r="J47" s="123">
        <f t="shared" si="20"/>
        <v>5.2606815284032035E-2</v>
      </c>
      <c r="K47" s="123">
        <f t="shared" si="20"/>
        <v>4.2721286323354202E-2</v>
      </c>
      <c r="L47" s="123">
        <f t="shared" si="20"/>
        <v>4.6431761934714898E-2</v>
      </c>
      <c r="M47" s="123">
        <f t="shared" si="20"/>
        <v>3.6704581281072811E-2</v>
      </c>
      <c r="N47" s="123">
        <f t="shared" si="20"/>
        <v>4.1109410751601128E-2</v>
      </c>
      <c r="O47" s="123">
        <f t="shared" si="20"/>
        <v>2.5014952439212736E-2</v>
      </c>
      <c r="P47" s="123">
        <f t="shared" si="20"/>
        <v>3.4844909331569904E-2</v>
      </c>
      <c r="Q47" s="123">
        <f t="shared" si="20"/>
        <v>1.0901356174848812E-2</v>
      </c>
      <c r="R47" s="123">
        <f t="shared" si="20"/>
        <v>1.4404486015412638E-2</v>
      </c>
      <c r="S47" s="123">
        <f t="shared" si="20"/>
        <v>1.3211896183826038E-2</v>
      </c>
      <c r="T47" s="123">
        <f t="shared" si="20"/>
        <v>1.3111899098901586E-2</v>
      </c>
      <c r="U47" s="123">
        <f t="shared" si="20"/>
        <v>8.7900930731444841E-3</v>
      </c>
      <c r="V47" s="123">
        <f t="shared" si="20"/>
        <v>3.2821788569334771E-2</v>
      </c>
      <c r="W47" s="123">
        <f t="shared" si="20"/>
        <v>2.2120412944375389E-2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</v>
      </c>
      <c r="D48" s="99">
        <f>RES_hhdet_in_tesh!D48/RES_summary!D$21</f>
        <v>2.5240282152781266E-2</v>
      </c>
      <c r="E48" s="99">
        <f>RES_hhdet_in_tesh!E48/RES_summary!E$21</f>
        <v>1.5852418933385657E-2</v>
      </c>
      <c r="F48" s="99">
        <f>RES_hhdet_in_tesh!F48/RES_summary!F$21</f>
        <v>3.3296113999008274E-2</v>
      </c>
      <c r="G48" s="99">
        <f>RES_hhdet_in_tesh!G48/RES_summary!G$21</f>
        <v>4.4452409075402953E-2</v>
      </c>
      <c r="H48" s="99">
        <f>RES_hhdet_in_tesh!H48/RES_summary!H$21</f>
        <v>5.8614239551801971E-2</v>
      </c>
      <c r="I48" s="99">
        <f>RES_hhdet_in_tesh!I48/RES_summary!I$21</f>
        <v>6.8120902115104146E-2</v>
      </c>
      <c r="J48" s="99">
        <f>RES_hhdet_in_tesh!J48/RES_summary!J$21</f>
        <v>5.2606815284032035E-2</v>
      </c>
      <c r="K48" s="99">
        <f>RES_hhdet_in_tesh!K48/RES_summary!K$21</f>
        <v>4.2721286323354202E-2</v>
      </c>
      <c r="L48" s="99">
        <f>RES_hhdet_in_tesh!L48/RES_summary!L$21</f>
        <v>4.6431761934714898E-2</v>
      </c>
      <c r="M48" s="99">
        <f>RES_hhdet_in_tesh!M48/RES_summary!M$21</f>
        <v>3.6704581281072811E-2</v>
      </c>
      <c r="N48" s="99">
        <f>RES_hhdet_in_tesh!N48/RES_summary!N$21</f>
        <v>4.1109410751601128E-2</v>
      </c>
      <c r="O48" s="99">
        <f>RES_hhdet_in_tesh!O48/RES_summary!O$21</f>
        <v>2.5014952439212736E-2</v>
      </c>
      <c r="P48" s="99">
        <f>RES_hhdet_in_tesh!P48/RES_summary!P$21</f>
        <v>3.4844909331569904E-2</v>
      </c>
      <c r="Q48" s="99">
        <f>RES_hhdet_in_tesh!Q48/RES_summary!Q$21</f>
        <v>1.0901356174848812E-2</v>
      </c>
      <c r="R48" s="99">
        <f>RES_hhdet_in_tesh!R48/RES_summary!R$21</f>
        <v>1.4404486015412638E-2</v>
      </c>
      <c r="S48" s="99">
        <f>RES_hhdet_in_tesh!S48/RES_summary!S$21</f>
        <v>1.3211896183826038E-2</v>
      </c>
      <c r="T48" s="99">
        <f>RES_hhdet_in_tesh!T48/RES_summary!T$21</f>
        <v>1.3111899098901586E-2</v>
      </c>
      <c r="U48" s="99">
        <f>RES_hhdet_in_tesh!U48/RES_summary!U$21</f>
        <v>8.7900930731444841E-3</v>
      </c>
      <c r="V48" s="99">
        <f>RES_hhdet_in_tesh!V48/RES_summary!V$21</f>
        <v>3.2821788569334771E-2</v>
      </c>
      <c r="W48" s="99">
        <f>RES_hhdet_in_tesh!W48/RES_summary!W$21</f>
        <v>2.2120412944375389E-2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17.274995551204292</v>
      </c>
      <c r="D49" s="123">
        <v>16.933223341278371</v>
      </c>
      <c r="E49" s="123">
        <v>15.913747177057857</v>
      </c>
      <c r="F49" s="123">
        <v>15.983745887861208</v>
      </c>
      <c r="G49" s="123">
        <v>15.300885306191525</v>
      </c>
      <c r="H49" s="123">
        <v>14.729151689370118</v>
      </c>
      <c r="I49" s="123">
        <v>14.877363425744615</v>
      </c>
      <c r="J49" s="123">
        <v>15.29971569871485</v>
      </c>
      <c r="K49" s="123">
        <v>15.485899699356295</v>
      </c>
      <c r="L49" s="123">
        <v>15.170742132432833</v>
      </c>
      <c r="M49" s="123">
        <v>15.864233784930812</v>
      </c>
      <c r="N49" s="123">
        <v>16.100001081507845</v>
      </c>
      <c r="O49" s="123">
        <v>15.294066790287312</v>
      </c>
      <c r="P49" s="123">
        <v>14.636338738102287</v>
      </c>
      <c r="Q49" s="123">
        <v>15.231305603758406</v>
      </c>
      <c r="R49" s="123">
        <v>15.863122443668312</v>
      </c>
      <c r="S49" s="123">
        <v>16.25728268817695</v>
      </c>
      <c r="T49" s="123">
        <v>16.151121091084857</v>
      </c>
      <c r="U49" s="123">
        <v>16.071569310792725</v>
      </c>
      <c r="V49" s="123">
        <v>17.473567825796639</v>
      </c>
      <c r="W49" s="123">
        <v>15.74560634378879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17.272990893267025</v>
      </c>
      <c r="D50" s="99">
        <v>17.017584392276991</v>
      </c>
      <c r="E50" s="99">
        <v>15.978669316327222</v>
      </c>
      <c r="F50" s="99">
        <v>15.993896252872917</v>
      </c>
      <c r="G50" s="99">
        <v>15.377713387081045</v>
      </c>
      <c r="H50" s="99">
        <v>14.597776768160658</v>
      </c>
      <c r="I50" s="99">
        <v>14.870724167105202</v>
      </c>
      <c r="J50" s="99">
        <v>15.278581393127187</v>
      </c>
      <c r="K50" s="99">
        <v>15.531307667330051</v>
      </c>
      <c r="L50" s="99">
        <v>15.134680526511898</v>
      </c>
      <c r="M50" s="99">
        <v>15.864031818123996</v>
      </c>
      <c r="N50" s="99">
        <v>16.099935680939986</v>
      </c>
      <c r="O50" s="99">
        <v>15.29403698633396</v>
      </c>
      <c r="P50" s="99">
        <v>14.636295441398385</v>
      </c>
      <c r="Q50" s="99">
        <v>15.225099949759622</v>
      </c>
      <c r="R50" s="99">
        <v>15.887801620191809</v>
      </c>
      <c r="S50" s="99">
        <v>16.282667878714321</v>
      </c>
      <c r="T50" s="99">
        <v>16.147294957099685</v>
      </c>
      <c r="U50" s="99">
        <v>16.071545726246516</v>
      </c>
      <c r="V50" s="99">
        <v>17.474618866404857</v>
      </c>
      <c r="W50" s="99">
        <v>15.736589467629262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17.273050087285291</v>
      </c>
      <c r="D51" s="99">
        <v>17.019479269624775</v>
      </c>
      <c r="E51" s="99">
        <v>15.981679509916242</v>
      </c>
      <c r="F51" s="99">
        <v>15.998027444795401</v>
      </c>
      <c r="G51" s="99">
        <v>15.385674940381563</v>
      </c>
      <c r="H51" s="99">
        <v>14.605553510286917</v>
      </c>
      <c r="I51" s="99">
        <v>14.886383841080519</v>
      </c>
      <c r="J51" s="99">
        <v>15.299346962832303</v>
      </c>
      <c r="K51" s="99">
        <v>15.552495625621711</v>
      </c>
      <c r="L51" s="99">
        <v>15.152693590865654</v>
      </c>
      <c r="M51" s="99">
        <v>15.879192793089087</v>
      </c>
      <c r="N51" s="99">
        <v>16.112215529381054</v>
      </c>
      <c r="O51" s="99">
        <v>15.302619648311687</v>
      </c>
      <c r="P51" s="99">
        <v>14.64305975381262</v>
      </c>
      <c r="Q51" s="99">
        <v>15.234557724625503</v>
      </c>
      <c r="R51" s="99">
        <v>15.895731530587842</v>
      </c>
      <c r="S51" s="99">
        <v>16.286292941232421</v>
      </c>
      <c r="T51" s="99">
        <v>16.145440580242681</v>
      </c>
      <c r="U51" s="99">
        <v>16.066944155870612</v>
      </c>
      <c r="V51" s="99">
        <v>17.470378006803784</v>
      </c>
      <c r="W51" s="99">
        <v>15.725792516035337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13.495005539082646</v>
      </c>
      <c r="D52" s="102">
        <v>13.229410630823569</v>
      </c>
      <c r="E52" s="102">
        <v>12.428597343160417</v>
      </c>
      <c r="F52" s="102">
        <v>12.455692501227317</v>
      </c>
      <c r="G52" s="102">
        <v>11.953703918974218</v>
      </c>
      <c r="H52" s="102">
        <v>11.436978813056655</v>
      </c>
      <c r="I52" s="102">
        <v>11.624160268140267</v>
      </c>
      <c r="J52" s="102">
        <v>11.858593678329335</v>
      </c>
      <c r="K52" s="102">
        <v>12.043187460704441</v>
      </c>
      <c r="L52" s="102">
        <v>11.764547139977861</v>
      </c>
      <c r="M52" s="102">
        <v>12.380979174974209</v>
      </c>
      <c r="N52" s="102">
        <v>12.530171217563026</v>
      </c>
      <c r="O52" s="102">
        <v>11.88705003948011</v>
      </c>
      <c r="P52" s="102">
        <v>11.363119761370079</v>
      </c>
      <c r="Q52" s="102">
        <v>11.788449690985582</v>
      </c>
      <c r="R52" s="102">
        <v>12.247584823726966</v>
      </c>
      <c r="S52" s="102">
        <v>12.530740225564108</v>
      </c>
      <c r="T52" s="102">
        <v>12.369250474700126</v>
      </c>
      <c r="U52" s="102">
        <v>12.272843276412003</v>
      </c>
      <c r="V52" s="102">
        <v>13.497121777736284</v>
      </c>
      <c r="W52" s="102">
        <v>12.180595307478725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3.7780445482026437</v>
      </c>
      <c r="D53" s="105">
        <v>3.7900686388012064</v>
      </c>
      <c r="E53" s="105">
        <v>3.5530821667558303</v>
      </c>
      <c r="F53" s="105">
        <v>3.5423349435680835</v>
      </c>
      <c r="G53" s="105">
        <v>3.4319710214073433</v>
      </c>
      <c r="H53" s="105">
        <v>3.1685746972302673</v>
      </c>
      <c r="I53" s="105">
        <v>3.2622235729402536</v>
      </c>
      <c r="J53" s="105">
        <v>3.4407532845029696</v>
      </c>
      <c r="K53" s="105">
        <v>3.5093081649172673</v>
      </c>
      <c r="L53" s="105">
        <v>3.3881464508877936</v>
      </c>
      <c r="M53" s="105">
        <v>3.4982136181148777</v>
      </c>
      <c r="N53" s="105">
        <v>3.5820443118180294</v>
      </c>
      <c r="O53" s="105">
        <v>3.4155696088315755</v>
      </c>
      <c r="P53" s="105">
        <v>3.2799399924425399</v>
      </c>
      <c r="Q53" s="105">
        <v>3.4461080336399226</v>
      </c>
      <c r="R53" s="105">
        <v>3.6481467068608793</v>
      </c>
      <c r="S53" s="105">
        <v>3.7555527156683111</v>
      </c>
      <c r="T53" s="105">
        <v>3.7761901055425553</v>
      </c>
      <c r="U53" s="105">
        <v>3.7941008794586075</v>
      </c>
      <c r="V53" s="105">
        <v>3.9732562290674984</v>
      </c>
      <c r="W53" s="105">
        <v>3.5451972085566079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17.28384735830678</v>
      </c>
      <c r="D54" s="102">
        <v>16.585846664527946</v>
      </c>
      <c r="E54" s="102">
        <v>15.662725730411358</v>
      </c>
      <c r="F54" s="102">
        <v>15.95675679671556</v>
      </c>
      <c r="G54" s="102">
        <v>15.01229953794717</v>
      </c>
      <c r="H54" s="102">
        <v>15.005127555085638</v>
      </c>
      <c r="I54" s="102">
        <v>14.90383245251383</v>
      </c>
      <c r="J54" s="102">
        <v>0</v>
      </c>
      <c r="K54" s="102">
        <v>15.249112965253982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15.348943520327524</v>
      </c>
      <c r="R54" s="102">
        <v>15.587356006801674</v>
      </c>
      <c r="S54" s="102">
        <v>15.907848242930138</v>
      </c>
      <c r="T54" s="102">
        <v>16.296470248088802</v>
      </c>
      <c r="U54" s="102">
        <v>16.079140064210925</v>
      </c>
      <c r="V54" s="102">
        <v>16.867237316300301</v>
      </c>
      <c r="W54" s="102">
        <v>16.25498413379967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17.283921418339609</v>
      </c>
      <c r="D55" s="105">
        <v>16.587202938130172</v>
      </c>
      <c r="E55" s="105">
        <v>15.664879276207005</v>
      </c>
      <c r="F55" s="105">
        <v>15.95932196251086</v>
      </c>
      <c r="G55" s="105">
        <v>15.01687692774672</v>
      </c>
      <c r="H55" s="105">
        <v>15.008569348980586</v>
      </c>
      <c r="I55" s="105">
        <v>14.913572752259784</v>
      </c>
      <c r="J55" s="105">
        <v>15.417300591708228</v>
      </c>
      <c r="K55" s="105">
        <v>15.264316153632027</v>
      </c>
      <c r="L55" s="105">
        <v>15.476346442820638</v>
      </c>
      <c r="M55" s="105">
        <v>0</v>
      </c>
      <c r="N55" s="105">
        <v>0</v>
      </c>
      <c r="O55" s="105">
        <v>0</v>
      </c>
      <c r="P55" s="105">
        <v>0</v>
      </c>
      <c r="Q55" s="105">
        <v>15.353389146247064</v>
      </c>
      <c r="R55" s="105">
        <v>15.595958670532996</v>
      </c>
      <c r="S55" s="105">
        <v>15.918647171575717</v>
      </c>
      <c r="T55" s="105">
        <v>16.306564515726301</v>
      </c>
      <c r="U55" s="105">
        <v>16.080282517445582</v>
      </c>
      <c r="V55" s="105">
        <v>16.860444137098614</v>
      </c>
      <c r="W55" s="105">
        <v>16.249419665669979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13.503490786367337</v>
      </c>
      <c r="D56" s="99">
        <v>12.893297259548717</v>
      </c>
      <c r="E56" s="99">
        <v>12.182166613107938</v>
      </c>
      <c r="F56" s="99">
        <v>12.425534203374182</v>
      </c>
      <c r="G56" s="99">
        <v>11.667024242567718</v>
      </c>
      <c r="H56" s="99">
        <v>11.752950398416504</v>
      </c>
      <c r="I56" s="99">
        <v>11.645583782200145</v>
      </c>
      <c r="J56" s="99">
        <v>11.948931145979184</v>
      </c>
      <c r="K56" s="99">
        <v>11.818830013986084</v>
      </c>
      <c r="L56" s="99">
        <v>12.015238768516779</v>
      </c>
      <c r="M56" s="99">
        <v>0</v>
      </c>
      <c r="N56" s="99">
        <v>0</v>
      </c>
      <c r="O56" s="99">
        <v>0</v>
      </c>
      <c r="P56" s="99">
        <v>0</v>
      </c>
      <c r="Q56" s="99">
        <v>11.881846230628494</v>
      </c>
      <c r="R56" s="99">
        <v>12.015166467064541</v>
      </c>
      <c r="S56" s="99">
        <v>12.245320906848749</v>
      </c>
      <c r="T56" s="99">
        <v>12.493225653580193</v>
      </c>
      <c r="U56" s="99">
        <v>12.282320839030353</v>
      </c>
      <c r="V56" s="99">
        <v>13.022585099645282</v>
      </c>
      <c r="W56" s="99">
        <v>12.588947503383334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3.78043063197227</v>
      </c>
      <c r="D57" s="99">
        <v>3.6939056785814541</v>
      </c>
      <c r="E57" s="99">
        <v>3.4827126630990675</v>
      </c>
      <c r="F57" s="99">
        <v>3.5337877591366778</v>
      </c>
      <c r="G57" s="99">
        <v>3.3498526851789991</v>
      </c>
      <c r="H57" s="99">
        <v>3.2556189505640822</v>
      </c>
      <c r="I57" s="99">
        <v>3.2679889700596387</v>
      </c>
      <c r="J57" s="99">
        <v>3.4683694457290439</v>
      </c>
      <c r="K57" s="99">
        <v>3.4454861396459453</v>
      </c>
      <c r="L57" s="99">
        <v>3.4611076743038565</v>
      </c>
      <c r="M57" s="99">
        <v>0</v>
      </c>
      <c r="N57" s="99">
        <v>0</v>
      </c>
      <c r="O57" s="99">
        <v>0</v>
      </c>
      <c r="P57" s="99">
        <v>0</v>
      </c>
      <c r="Q57" s="99">
        <v>3.4715429156185702</v>
      </c>
      <c r="R57" s="99">
        <v>3.5807922034684521</v>
      </c>
      <c r="S57" s="99">
        <v>3.6733262647269682</v>
      </c>
      <c r="T57" s="99">
        <v>3.8133388621461064</v>
      </c>
      <c r="U57" s="99">
        <v>3.7979616784152257</v>
      </c>
      <c r="V57" s="99">
        <v>3.8378590374533332</v>
      </c>
      <c r="W57" s="99">
        <v>3.6604721622866445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3.1233039558579625</v>
      </c>
      <c r="D58" s="123">
        <v>3.0692834693810163</v>
      </c>
      <c r="E58" s="123">
        <v>3.0445662874494128</v>
      </c>
      <c r="F58" s="123">
        <v>3.0182586275782568</v>
      </c>
      <c r="G58" s="123">
        <v>2.9249547679987509</v>
      </c>
      <c r="H58" s="123">
        <v>2.8453008609683805</v>
      </c>
      <c r="I58" s="123">
        <v>2.8665799009661028</v>
      </c>
      <c r="J58" s="123">
        <v>2.7380878565346261</v>
      </c>
      <c r="K58" s="123">
        <v>2.7072538890609223</v>
      </c>
      <c r="L58" s="123">
        <v>2.6361838557354673</v>
      </c>
      <c r="M58" s="123">
        <v>2.6429749452405948</v>
      </c>
      <c r="N58" s="123">
        <v>2.6626143530080251</v>
      </c>
      <c r="O58" s="123">
        <v>2.5389062945088807</v>
      </c>
      <c r="P58" s="123">
        <v>2.601417575085919</v>
      </c>
      <c r="Q58" s="123">
        <v>2.6345818594741131</v>
      </c>
      <c r="R58" s="123">
        <v>2.6357099886648259</v>
      </c>
      <c r="S58" s="123">
        <v>2.6195291067340292</v>
      </c>
      <c r="T58" s="123">
        <v>2.6209232025511042</v>
      </c>
      <c r="U58" s="123">
        <v>2.588965891403046</v>
      </c>
      <c r="V58" s="123">
        <v>2.7154157746983736</v>
      </c>
      <c r="W58" s="123">
        <v>2.6951460002874761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3.1220634911307656</v>
      </c>
      <c r="D59" s="99">
        <v>3.0641665679150365</v>
      </c>
      <c r="E59" s="99">
        <v>3.0448046019938224</v>
      </c>
      <c r="F59" s="99">
        <v>2.9540175526504258</v>
      </c>
      <c r="G59" s="99">
        <v>2.9580084281392991</v>
      </c>
      <c r="H59" s="99">
        <v>2.8555899949731174</v>
      </c>
      <c r="I59" s="99">
        <v>2.8613815476778224</v>
      </c>
      <c r="J59" s="99">
        <v>2.7667088388698367</v>
      </c>
      <c r="K59" s="99">
        <v>2.6475168141776755</v>
      </c>
      <c r="L59" s="99">
        <v>2.6678273596481468</v>
      </c>
      <c r="M59" s="99">
        <v>2.6460125591140349</v>
      </c>
      <c r="N59" s="99">
        <v>2.6351697058409616</v>
      </c>
      <c r="O59" s="99">
        <v>2.6492109964286659</v>
      </c>
      <c r="P59" s="99">
        <v>2.5227719585926112</v>
      </c>
      <c r="Q59" s="99">
        <v>2.3643239757217676</v>
      </c>
      <c r="R59" s="99">
        <v>2.7557093150620426</v>
      </c>
      <c r="S59" s="99">
        <v>2.6928289764870827</v>
      </c>
      <c r="T59" s="99">
        <v>2.8130070145911756</v>
      </c>
      <c r="U59" s="99">
        <v>2.6758063704857387</v>
      </c>
      <c r="V59" s="99">
        <v>2.96090868627254</v>
      </c>
      <c r="W59" s="99">
        <v>2.5648184921514869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3.1233207862839101</v>
      </c>
      <c r="D60" s="110">
        <v>3.0693550290786953</v>
      </c>
      <c r="E60" s="110">
        <v>3.0445628089139154</v>
      </c>
      <c r="F60" s="110">
        <v>3.0192665177416873</v>
      </c>
      <c r="G60" s="110">
        <v>2.9244651372861226</v>
      </c>
      <c r="H60" s="110">
        <v>2.8451414063262126</v>
      </c>
      <c r="I60" s="110">
        <v>2.8666476251308954</v>
      </c>
      <c r="J60" s="110">
        <v>2.7377321269956592</v>
      </c>
      <c r="K60" s="110">
        <v>2.7079837779397553</v>
      </c>
      <c r="L60" s="110">
        <v>2.6356621835420948</v>
      </c>
      <c r="M60" s="110">
        <v>2.6429186168060341</v>
      </c>
      <c r="N60" s="110">
        <v>2.6630956957211733</v>
      </c>
      <c r="O60" s="110">
        <v>2.53706215567097</v>
      </c>
      <c r="P60" s="110">
        <v>2.6026773693260226</v>
      </c>
      <c r="Q60" s="110">
        <v>2.6395349761989899</v>
      </c>
      <c r="R60" s="110">
        <v>2.6326691176463033</v>
      </c>
      <c r="S60" s="110">
        <v>2.6179314635397599</v>
      </c>
      <c r="T60" s="110">
        <v>2.6177227425865701</v>
      </c>
      <c r="U60" s="110">
        <v>2.5875381652417224</v>
      </c>
      <c r="V60" s="110">
        <v>2.7118673110636866</v>
      </c>
      <c r="W60" s="110">
        <v>2.6972063409811833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112.58930367238666</v>
      </c>
      <c r="D62" s="118">
        <f t="shared" si="21"/>
        <v>104.47041311369904</v>
      </c>
      <c r="E62" s="118">
        <f t="shared" si="21"/>
        <v>110.59388033370401</v>
      </c>
      <c r="F62" s="118">
        <f t="shared" si="21"/>
        <v>116.0572299429853</v>
      </c>
      <c r="G62" s="118">
        <f t="shared" si="21"/>
        <v>113.0125179175231</v>
      </c>
      <c r="H62" s="118">
        <f t="shared" si="21"/>
        <v>113.3724244263226</v>
      </c>
      <c r="I62" s="118">
        <f t="shared" si="21"/>
        <v>103.77286958611873</v>
      </c>
      <c r="J62" s="118">
        <f t="shared" si="21"/>
        <v>111.84310771507025</v>
      </c>
      <c r="K62" s="118">
        <f t="shared" si="21"/>
        <v>102.50425448636376</v>
      </c>
      <c r="L62" s="118">
        <f t="shared" si="21"/>
        <v>109.59129541376676</v>
      </c>
      <c r="M62" s="118">
        <f t="shared" si="21"/>
        <v>85.647317627642579</v>
      </c>
      <c r="N62" s="118">
        <f t="shared" si="21"/>
        <v>85.774118461522121</v>
      </c>
      <c r="O62" s="118">
        <f t="shared" si="21"/>
        <v>83.393175891942164</v>
      </c>
      <c r="P62" s="118">
        <f t="shared" si="21"/>
        <v>71.509017852766362</v>
      </c>
      <c r="Q62" s="118">
        <f t="shared" si="21"/>
        <v>72.519955220549278</v>
      </c>
      <c r="R62" s="118">
        <f t="shared" ref="R62:V62" si="22">R63+R66+R68+R77</f>
        <v>71.632575529267115</v>
      </c>
      <c r="S62" s="118">
        <f t="shared" si="22"/>
        <v>68.128209204399013</v>
      </c>
      <c r="T62" s="118">
        <f t="shared" si="22"/>
        <v>70.862867903408855</v>
      </c>
      <c r="U62" s="118">
        <f t="shared" si="22"/>
        <v>66.464584616504851</v>
      </c>
      <c r="V62" s="118">
        <f t="shared" si="22"/>
        <v>64.159241854917937</v>
      </c>
      <c r="W62" s="118">
        <f t="shared" ref="W62" si="23">W63+W66+W68+W77</f>
        <v>57.006207828335612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92.157000313244382</v>
      </c>
      <c r="D63" s="123">
        <f t="shared" si="24"/>
        <v>85.117451138269161</v>
      </c>
      <c r="E63" s="123">
        <f t="shared" si="24"/>
        <v>91.632632883801023</v>
      </c>
      <c r="F63" s="123">
        <f t="shared" si="24"/>
        <v>96.378853052567237</v>
      </c>
      <c r="G63" s="123">
        <f t="shared" si="24"/>
        <v>95.004236813489186</v>
      </c>
      <c r="H63" s="123">
        <f t="shared" si="24"/>
        <v>95.514834407919565</v>
      </c>
      <c r="I63" s="123">
        <f t="shared" si="24"/>
        <v>86.322653678897908</v>
      </c>
      <c r="J63" s="123">
        <f t="shared" si="24"/>
        <v>93.654918759252666</v>
      </c>
      <c r="K63" s="123">
        <f t="shared" si="24"/>
        <v>84.442363612360836</v>
      </c>
      <c r="L63" s="123">
        <f t="shared" si="24"/>
        <v>90.856175584505664</v>
      </c>
      <c r="M63" s="123">
        <f t="shared" si="24"/>
        <v>68.245732038817522</v>
      </c>
      <c r="N63" s="123">
        <f t="shared" si="24"/>
        <v>66.873466980995588</v>
      </c>
      <c r="O63" s="123">
        <f t="shared" si="24"/>
        <v>64.789652906515258</v>
      </c>
      <c r="P63" s="123">
        <f t="shared" si="24"/>
        <v>53.634187242827501</v>
      </c>
      <c r="Q63" s="123">
        <f t="shared" si="24"/>
        <v>54.762108087511884</v>
      </c>
      <c r="R63" s="123">
        <f t="shared" ref="R63:V63" si="25">SUM(R64:R65)</f>
        <v>53.64558991579311</v>
      </c>
      <c r="S63" s="123">
        <f t="shared" si="25"/>
        <v>49.480818044031253</v>
      </c>
      <c r="T63" s="123">
        <f t="shared" si="25"/>
        <v>51.668580502036377</v>
      </c>
      <c r="U63" s="123">
        <f t="shared" si="25"/>
        <v>47.338988839205065</v>
      </c>
      <c r="V63" s="123">
        <f t="shared" si="25"/>
        <v>44.97170486432816</v>
      </c>
      <c r="W63" s="123">
        <f t="shared" ref="W63" si="26">SUM(W64:W65)</f>
        <v>38.006969978737978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90.021221942596441</v>
      </c>
      <c r="D64" s="99">
        <v>83.184566331665593</v>
      </c>
      <c r="E64" s="99">
        <v>89.606403536789614</v>
      </c>
      <c r="F64" s="99">
        <v>94.285816283759317</v>
      </c>
      <c r="G64" s="99">
        <v>92.978406731861071</v>
      </c>
      <c r="H64" s="99">
        <v>93.513669573144668</v>
      </c>
      <c r="I64" s="99">
        <v>84.534764462746395</v>
      </c>
      <c r="J64" s="99">
        <v>91.71685754829295</v>
      </c>
      <c r="K64" s="99">
        <v>82.703853194407884</v>
      </c>
      <c r="L64" s="99">
        <v>89.005340553485141</v>
      </c>
      <c r="M64" s="99">
        <v>66.885493122213305</v>
      </c>
      <c r="N64" s="99">
        <v>65.547064985638272</v>
      </c>
      <c r="O64" s="99">
        <v>63.529398398268647</v>
      </c>
      <c r="P64" s="99">
        <v>52.609795147544006</v>
      </c>
      <c r="Q64" s="99">
        <v>53.713162284531194</v>
      </c>
      <c r="R64" s="99">
        <v>52.631097399072395</v>
      </c>
      <c r="S64" s="99">
        <v>48.55482013941365</v>
      </c>
      <c r="T64" s="99">
        <v>50.70051014554906</v>
      </c>
      <c r="U64" s="99">
        <v>46.457819746623329</v>
      </c>
      <c r="V64" s="99">
        <v>44.135467746409944</v>
      </c>
      <c r="W64" s="99">
        <v>37.301659806705011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2.1357783706479356</v>
      </c>
      <c r="D65" s="99">
        <v>1.9328848066035651</v>
      </c>
      <c r="E65" s="99">
        <v>2.0262293470114106</v>
      </c>
      <c r="F65" s="99">
        <v>2.0930367688079135</v>
      </c>
      <c r="G65" s="99">
        <v>2.0258300816281181</v>
      </c>
      <c r="H65" s="99">
        <v>2.0011648347748947</v>
      </c>
      <c r="I65" s="99">
        <v>1.7878892161515176</v>
      </c>
      <c r="J65" s="99">
        <v>1.9380612109597213</v>
      </c>
      <c r="K65" s="99">
        <v>1.7385104179529514</v>
      </c>
      <c r="L65" s="99">
        <v>1.8508350310205193</v>
      </c>
      <c r="M65" s="99">
        <v>1.3602389166042215</v>
      </c>
      <c r="N65" s="99">
        <v>1.3264019953573112</v>
      </c>
      <c r="O65" s="99">
        <v>1.260254508246605</v>
      </c>
      <c r="P65" s="99">
        <v>1.0243920952834957</v>
      </c>
      <c r="Q65" s="99">
        <v>1.0489458029806931</v>
      </c>
      <c r="R65" s="99">
        <v>1.0144925167207122</v>
      </c>
      <c r="S65" s="99">
        <v>0.92599790461760068</v>
      </c>
      <c r="T65" s="99">
        <v>0.96807035648731876</v>
      </c>
      <c r="U65" s="99">
        <v>0.88116909258173859</v>
      </c>
      <c r="V65" s="99">
        <v>0.83623711791821798</v>
      </c>
      <c r="W65" s="99">
        <v>0.70531017203296786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2.5219774637669317E-2</v>
      </c>
      <c r="E66" s="123">
        <f t="shared" si="27"/>
        <v>1.5756745072605546E-2</v>
      </c>
      <c r="F66" s="123">
        <f t="shared" si="27"/>
        <v>3.3389051548641073E-2</v>
      </c>
      <c r="G66" s="123">
        <f t="shared" si="27"/>
        <v>4.432809627683016E-2</v>
      </c>
      <c r="H66" s="123">
        <f t="shared" si="27"/>
        <v>5.8499707204881415E-2</v>
      </c>
      <c r="I66" s="123">
        <f t="shared" si="27"/>
        <v>6.808735908664075E-2</v>
      </c>
      <c r="J66" s="123">
        <f t="shared" si="27"/>
        <v>5.2727004024938996E-2</v>
      </c>
      <c r="K66" s="123">
        <f t="shared" si="27"/>
        <v>4.2863746721276838E-2</v>
      </c>
      <c r="L66" s="123">
        <f t="shared" si="27"/>
        <v>4.6513308309768561E-2</v>
      </c>
      <c r="M66" s="123">
        <f t="shared" si="27"/>
        <v>3.7081298481774168E-2</v>
      </c>
      <c r="N66" s="123">
        <f t="shared" si="27"/>
        <v>4.1204895963779666E-2</v>
      </c>
      <c r="O66" s="123">
        <f t="shared" si="27"/>
        <v>2.5243652010763801E-2</v>
      </c>
      <c r="P66" s="123">
        <f t="shared" si="27"/>
        <v>3.4785236224523577E-2</v>
      </c>
      <c r="Q66" s="123">
        <f t="shared" si="27"/>
        <v>1.1058353024334293E-2</v>
      </c>
      <c r="R66" s="123">
        <f t="shared" si="27"/>
        <v>1.459462467928987E-2</v>
      </c>
      <c r="S66" s="123">
        <f t="shared" si="27"/>
        <v>1.3160473268981412E-2</v>
      </c>
      <c r="T66" s="123">
        <f t="shared" si="27"/>
        <v>1.3060803547373333E-2</v>
      </c>
      <c r="U66" s="123">
        <f t="shared" si="27"/>
        <v>8.792937149850636E-3</v>
      </c>
      <c r="V66" s="123">
        <f t="shared" si="27"/>
        <v>3.2830689318854724E-2</v>
      </c>
      <c r="W66" s="123">
        <f t="shared" si="27"/>
        <v>2.2177529466179381E-2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</v>
      </c>
      <c r="D67" s="99">
        <f>RES_hhdet_in_tesh!D67/RES_summary!D$21</f>
        <v>2.5219774637669317E-2</v>
      </c>
      <c r="E67" s="99">
        <f>RES_hhdet_in_tesh!E67/RES_summary!E$21</f>
        <v>1.5756745072605546E-2</v>
      </c>
      <c r="F67" s="99">
        <f>RES_hhdet_in_tesh!F67/RES_summary!F$21</f>
        <v>3.3389051548641073E-2</v>
      </c>
      <c r="G67" s="99">
        <f>RES_hhdet_in_tesh!G67/RES_summary!G$21</f>
        <v>4.432809627683016E-2</v>
      </c>
      <c r="H67" s="99">
        <f>RES_hhdet_in_tesh!H67/RES_summary!H$21</f>
        <v>5.8499707204881415E-2</v>
      </c>
      <c r="I67" s="99">
        <f>RES_hhdet_in_tesh!I67/RES_summary!I$21</f>
        <v>6.808735908664075E-2</v>
      </c>
      <c r="J67" s="99">
        <f>RES_hhdet_in_tesh!J67/RES_summary!J$21</f>
        <v>5.2727004024938996E-2</v>
      </c>
      <c r="K67" s="99">
        <f>RES_hhdet_in_tesh!K67/RES_summary!K$21</f>
        <v>4.2863746721276838E-2</v>
      </c>
      <c r="L67" s="99">
        <f>RES_hhdet_in_tesh!L67/RES_summary!L$21</f>
        <v>4.6513308309768561E-2</v>
      </c>
      <c r="M67" s="99">
        <f>RES_hhdet_in_tesh!M67/RES_summary!M$21</f>
        <v>3.7081298481774168E-2</v>
      </c>
      <c r="N67" s="99">
        <f>RES_hhdet_in_tesh!N67/RES_summary!N$21</f>
        <v>4.1204895963779666E-2</v>
      </c>
      <c r="O67" s="99">
        <f>RES_hhdet_in_tesh!O67/RES_summary!O$21</f>
        <v>2.5243652010763801E-2</v>
      </c>
      <c r="P67" s="99">
        <f>RES_hhdet_in_tesh!P67/RES_summary!P$21</f>
        <v>3.4785236224523577E-2</v>
      </c>
      <c r="Q67" s="99">
        <f>RES_hhdet_in_tesh!Q67/RES_summary!Q$21</f>
        <v>1.1058353024334293E-2</v>
      </c>
      <c r="R67" s="99">
        <f>RES_hhdet_in_tesh!R67/RES_summary!R$21</f>
        <v>1.459462467928987E-2</v>
      </c>
      <c r="S67" s="99">
        <f>RES_hhdet_in_tesh!S67/RES_summary!S$21</f>
        <v>1.3160473268981412E-2</v>
      </c>
      <c r="T67" s="99">
        <f>RES_hhdet_in_tesh!T67/RES_summary!T$21</f>
        <v>1.3060803547373333E-2</v>
      </c>
      <c r="U67" s="99">
        <f>RES_hhdet_in_tesh!U67/RES_summary!U$21</f>
        <v>8.792937149850636E-3</v>
      </c>
      <c r="V67" s="99">
        <f>RES_hhdet_in_tesh!V67/RES_summary!V$21</f>
        <v>3.2830689318854724E-2</v>
      </c>
      <c r="W67" s="99">
        <f>RES_hhdet_in_tesh!W67/RES_summary!W$21</f>
        <v>2.2177529466179381E-2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17.296376746234657</v>
      </c>
      <c r="D68" s="123">
        <v>16.31606461028581</v>
      </c>
      <c r="E68" s="123">
        <v>15.892409269058051</v>
      </c>
      <c r="F68" s="123">
        <v>16.561747186182465</v>
      </c>
      <c r="G68" s="123">
        <v>15.057875836695395</v>
      </c>
      <c r="H68" s="123">
        <v>14.934427209152473</v>
      </c>
      <c r="I68" s="123">
        <v>14.550626215064515</v>
      </c>
      <c r="J68" s="123">
        <v>15.38112751766689</v>
      </c>
      <c r="K68" s="123">
        <v>15.366047012980429</v>
      </c>
      <c r="L68" s="123">
        <v>15.995398108337399</v>
      </c>
      <c r="M68" s="123">
        <v>14.706009298078911</v>
      </c>
      <c r="N68" s="123">
        <v>16.219925926252163</v>
      </c>
      <c r="O68" s="123">
        <v>16.007053347115466</v>
      </c>
      <c r="P68" s="123">
        <v>15.238211418582059</v>
      </c>
      <c r="Q68" s="123">
        <v>15.134127618414469</v>
      </c>
      <c r="R68" s="123">
        <v>15.373872892776859</v>
      </c>
      <c r="S68" s="123">
        <v>16.004447410406474</v>
      </c>
      <c r="T68" s="123">
        <v>16.536287981968357</v>
      </c>
      <c r="U68" s="123">
        <v>16.495163293827428</v>
      </c>
      <c r="V68" s="123">
        <v>16.463872504374148</v>
      </c>
      <c r="W68" s="123">
        <v>16.276391646889262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17.296906180156181</v>
      </c>
      <c r="D69" s="99">
        <v>16.307097689387902</v>
      </c>
      <c r="E69" s="99">
        <v>15.899863950401063</v>
      </c>
      <c r="F69" s="99">
        <v>16.582682587184024</v>
      </c>
      <c r="G69" s="99">
        <v>15.059750963941999</v>
      </c>
      <c r="H69" s="99">
        <v>14.930917249208973</v>
      </c>
      <c r="I69" s="99">
        <v>14.537788730444552</v>
      </c>
      <c r="J69" s="99">
        <v>15.380698014895813</v>
      </c>
      <c r="K69" s="99">
        <v>15.365630765281619</v>
      </c>
      <c r="L69" s="99">
        <v>16.074465171068741</v>
      </c>
      <c r="M69" s="99">
        <v>14.656634600992431</v>
      </c>
      <c r="N69" s="99">
        <v>16.234624579275856</v>
      </c>
      <c r="O69" s="99">
        <v>16.018562328472985</v>
      </c>
      <c r="P69" s="99">
        <v>15.230102956453793</v>
      </c>
      <c r="Q69" s="99">
        <v>15.118294736454738</v>
      </c>
      <c r="R69" s="99">
        <v>15.360017690907004</v>
      </c>
      <c r="S69" s="99">
        <v>16.009933085997829</v>
      </c>
      <c r="T69" s="99">
        <v>16.554104976421801</v>
      </c>
      <c r="U69" s="99">
        <v>16.507320738590771</v>
      </c>
      <c r="V69" s="99">
        <v>16.460960709441945</v>
      </c>
      <c r="W69" s="99">
        <v>16.277120715080688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17.297208227873199</v>
      </c>
      <c r="D70" s="99">
        <v>16.308594451611462</v>
      </c>
      <c r="E70" s="99">
        <v>15.903177909776693</v>
      </c>
      <c r="F70" s="99">
        <v>16.587508508315011</v>
      </c>
      <c r="G70" s="99">
        <v>15.067584144116278</v>
      </c>
      <c r="H70" s="99">
        <v>14.939541246256541</v>
      </c>
      <c r="I70" s="99">
        <v>14.553304278032984</v>
      </c>
      <c r="J70" s="99">
        <v>15.403554919232475</v>
      </c>
      <c r="K70" s="99">
        <v>15.388611986820575</v>
      </c>
      <c r="L70" s="99">
        <v>16.097009764895947</v>
      </c>
      <c r="M70" s="99">
        <v>14.673990295809242</v>
      </c>
      <c r="N70" s="99">
        <v>16.250629872740124</v>
      </c>
      <c r="O70" s="99">
        <v>16.031288863893881</v>
      </c>
      <c r="P70" s="99">
        <v>15.239838090498512</v>
      </c>
      <c r="Q70" s="99">
        <v>15.127383390044919</v>
      </c>
      <c r="R70" s="99">
        <v>15.366177219449748</v>
      </c>
      <c r="S70" s="99">
        <v>16.01260786304826</v>
      </c>
      <c r="T70" s="99">
        <v>16.553121907608045</v>
      </c>
      <c r="U70" s="99">
        <v>16.501623259700317</v>
      </c>
      <c r="V70" s="99">
        <v>0</v>
      </c>
      <c r="W70" s="99">
        <v>16.26330866048804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13.5138961155966</v>
      </c>
      <c r="D71" s="102">
        <v>12.676645939460915</v>
      </c>
      <c r="E71" s="102">
        <v>12.367563507562821</v>
      </c>
      <c r="F71" s="102">
        <v>12.914921426299514</v>
      </c>
      <c r="G71" s="102">
        <v>11.70642773321811</v>
      </c>
      <c r="H71" s="102">
        <v>11.698775646415699</v>
      </c>
      <c r="I71" s="102">
        <v>11.363608799447055</v>
      </c>
      <c r="J71" s="102">
        <v>11.939505968953293</v>
      </c>
      <c r="K71" s="102">
        <v>11.915831833393657</v>
      </c>
      <c r="L71" s="102">
        <v>12.500441858426392</v>
      </c>
      <c r="M71" s="102">
        <v>11.438043749554781</v>
      </c>
      <c r="N71" s="102">
        <v>12.638210954217174</v>
      </c>
      <c r="O71" s="102">
        <v>12.454947830276222</v>
      </c>
      <c r="P71" s="102">
        <v>11.827568434197048</v>
      </c>
      <c r="Q71" s="102">
        <v>11.705219084699781</v>
      </c>
      <c r="R71" s="102">
        <v>11.838236369655455</v>
      </c>
      <c r="S71" s="102">
        <v>12.319599728398099</v>
      </c>
      <c r="T71" s="102">
        <v>12.682602680170303</v>
      </c>
      <c r="U71" s="102">
        <v>12.60586481964668</v>
      </c>
      <c r="V71" s="102">
        <v>0</v>
      </c>
      <c r="W71" s="102">
        <v>12.597761242989462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3.783312112276596</v>
      </c>
      <c r="D72" s="105">
        <v>3.6319485121505499</v>
      </c>
      <c r="E72" s="105">
        <v>3.5356144022138674</v>
      </c>
      <c r="F72" s="105">
        <v>3.6725870820154944</v>
      </c>
      <c r="G72" s="105">
        <v>3.3611564108981677</v>
      </c>
      <c r="H72" s="105">
        <v>3.2407655998408402</v>
      </c>
      <c r="I72" s="105">
        <v>3.1896954785859282</v>
      </c>
      <c r="J72" s="105">
        <v>3.4640489502791798</v>
      </c>
      <c r="K72" s="105">
        <v>3.4727801534269185</v>
      </c>
      <c r="L72" s="105">
        <v>3.5965679064695548</v>
      </c>
      <c r="M72" s="105">
        <v>3.2359465462544623</v>
      </c>
      <c r="N72" s="105">
        <v>3.6124189185229505</v>
      </c>
      <c r="O72" s="105">
        <v>3.5763410336176604</v>
      </c>
      <c r="P72" s="105">
        <v>3.4122696563014632</v>
      </c>
      <c r="Q72" s="105">
        <v>3.4221643053451376</v>
      </c>
      <c r="R72" s="105">
        <v>3.5279408497942932</v>
      </c>
      <c r="S72" s="105">
        <v>3.6930081346501589</v>
      </c>
      <c r="T72" s="105">
        <v>3.8705192274377427</v>
      </c>
      <c r="U72" s="105">
        <v>3.8957584400536427</v>
      </c>
      <c r="V72" s="105">
        <v>0</v>
      </c>
      <c r="W72" s="105">
        <v>3.6655474174985772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17.28384735830678</v>
      </c>
      <c r="D73" s="102">
        <v>16.585846664527942</v>
      </c>
      <c r="E73" s="102">
        <v>15.662725730411355</v>
      </c>
      <c r="F73" s="102">
        <v>15.956756796715567</v>
      </c>
      <c r="G73" s="102">
        <v>15.01229953794717</v>
      </c>
      <c r="H73" s="102">
        <v>15.005127555085638</v>
      </c>
      <c r="I73" s="102">
        <v>14.90383245251383</v>
      </c>
      <c r="J73" s="102">
        <v>0</v>
      </c>
      <c r="K73" s="102">
        <v>0</v>
      </c>
      <c r="L73" s="102">
        <v>0</v>
      </c>
      <c r="M73" s="102">
        <v>15.702879004878374</v>
      </c>
      <c r="N73" s="102">
        <v>15.77010515586664</v>
      </c>
      <c r="O73" s="102">
        <v>15.539668490553415</v>
      </c>
      <c r="P73" s="102">
        <v>15.394918316705665</v>
      </c>
      <c r="Q73" s="102">
        <v>15.348943520327524</v>
      </c>
      <c r="R73" s="102">
        <v>15.587356006801674</v>
      </c>
      <c r="S73" s="102">
        <v>15.907848242930136</v>
      </c>
      <c r="T73" s="102">
        <v>16.296470248088809</v>
      </c>
      <c r="U73" s="102">
        <v>16.079140064210925</v>
      </c>
      <c r="V73" s="102">
        <v>16.867237316300297</v>
      </c>
      <c r="W73" s="102">
        <v>16.254984133799677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17.283921418339606</v>
      </c>
      <c r="D74" s="105">
        <v>16.587202938130172</v>
      </c>
      <c r="E74" s="105">
        <v>15.664879276207005</v>
      </c>
      <c r="F74" s="105">
        <v>15.959321962510863</v>
      </c>
      <c r="G74" s="105">
        <v>15.01687692774672</v>
      </c>
      <c r="H74" s="105">
        <v>15.008569348980584</v>
      </c>
      <c r="I74" s="105">
        <v>14.913572752259785</v>
      </c>
      <c r="J74" s="105">
        <v>15.41730059170823</v>
      </c>
      <c r="K74" s="105">
        <v>15.264316153632031</v>
      </c>
      <c r="L74" s="105">
        <v>15.476346442820642</v>
      </c>
      <c r="M74" s="105">
        <v>15.710895084228943</v>
      </c>
      <c r="N74" s="105">
        <v>15.772557538773068</v>
      </c>
      <c r="O74" s="105">
        <v>15.539448351162537</v>
      </c>
      <c r="P74" s="105">
        <v>15.395608046422206</v>
      </c>
      <c r="Q74" s="105">
        <v>15.353389146247061</v>
      </c>
      <c r="R74" s="105">
        <v>15.595958670532996</v>
      </c>
      <c r="S74" s="105">
        <v>15.918647171575712</v>
      </c>
      <c r="T74" s="105">
        <v>16.306564515726301</v>
      </c>
      <c r="U74" s="105">
        <v>16.080282517445578</v>
      </c>
      <c r="V74" s="105">
        <v>16.860444137098618</v>
      </c>
      <c r="W74" s="105">
        <v>16.249419665669983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13.503490786367331</v>
      </c>
      <c r="D75" s="99">
        <v>12.893297259548715</v>
      </c>
      <c r="E75" s="99">
        <v>12.182166613107935</v>
      </c>
      <c r="F75" s="99">
        <v>12.425534203374184</v>
      </c>
      <c r="G75" s="99">
        <v>11.66702424256772</v>
      </c>
      <c r="H75" s="99">
        <v>11.752950398416505</v>
      </c>
      <c r="I75" s="99">
        <v>11.645583782200148</v>
      </c>
      <c r="J75" s="99">
        <v>11.948931145979188</v>
      </c>
      <c r="K75" s="99">
        <v>11.818830013986085</v>
      </c>
      <c r="L75" s="99">
        <v>12.015238768516783</v>
      </c>
      <c r="M75" s="99">
        <v>12.250438731364113</v>
      </c>
      <c r="N75" s="99">
        <v>12.263771099905348</v>
      </c>
      <c r="O75" s="99">
        <v>12.071507631537191</v>
      </c>
      <c r="P75" s="99">
        <v>11.951497795915786</v>
      </c>
      <c r="Q75" s="99">
        <v>11.881846230628492</v>
      </c>
      <c r="R75" s="99">
        <v>12.015166467064541</v>
      </c>
      <c r="S75" s="99">
        <v>12.245320906848747</v>
      </c>
      <c r="T75" s="99">
        <v>12.493225653580195</v>
      </c>
      <c r="U75" s="99">
        <v>12.282320839030351</v>
      </c>
      <c r="V75" s="99">
        <v>13.022585099645285</v>
      </c>
      <c r="W75" s="99">
        <v>12.588947503383336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3.7804306319722714</v>
      </c>
      <c r="D76" s="99">
        <v>3.6939056785814537</v>
      </c>
      <c r="E76" s="99">
        <v>3.4827126630990684</v>
      </c>
      <c r="F76" s="99">
        <v>3.5337877591366764</v>
      </c>
      <c r="G76" s="99">
        <v>3.3498526851789983</v>
      </c>
      <c r="H76" s="99">
        <v>3.2556189505640813</v>
      </c>
      <c r="I76" s="99">
        <v>3.2679889700596392</v>
      </c>
      <c r="J76" s="99">
        <v>3.4683694457290435</v>
      </c>
      <c r="K76" s="99">
        <v>3.4454861396459457</v>
      </c>
      <c r="L76" s="99">
        <v>3.4611076743038569</v>
      </c>
      <c r="M76" s="99">
        <v>3.4604563528648296</v>
      </c>
      <c r="N76" s="99">
        <v>3.5087864388677241</v>
      </c>
      <c r="O76" s="99">
        <v>3.4679407196253487</v>
      </c>
      <c r="P76" s="99">
        <v>3.4441102505064158</v>
      </c>
      <c r="Q76" s="99">
        <v>3.4715429156185706</v>
      </c>
      <c r="R76" s="99">
        <v>3.5807922034684521</v>
      </c>
      <c r="S76" s="99">
        <v>3.67332626472697</v>
      </c>
      <c r="T76" s="99">
        <v>3.8133388621461055</v>
      </c>
      <c r="U76" s="99">
        <v>3.7979616784152253</v>
      </c>
      <c r="V76" s="99">
        <v>3.8378590374533346</v>
      </c>
      <c r="W76" s="99">
        <v>3.6604721622866467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3.1359266129076246</v>
      </c>
      <c r="D77" s="123">
        <v>3.0116775905064128</v>
      </c>
      <c r="E77" s="123">
        <v>3.0530814357723322</v>
      </c>
      <c r="F77" s="123">
        <v>3.0832406526869636</v>
      </c>
      <c r="G77" s="123">
        <v>2.9060771710616988</v>
      </c>
      <c r="H77" s="123">
        <v>2.8646631020456743</v>
      </c>
      <c r="I77" s="123">
        <v>2.83150233306967</v>
      </c>
      <c r="J77" s="123">
        <v>2.754334434125739</v>
      </c>
      <c r="K77" s="123">
        <v>2.6529801143012084</v>
      </c>
      <c r="L77" s="123">
        <v>2.6932084126139215</v>
      </c>
      <c r="M77" s="123">
        <v>2.6584949922643641</v>
      </c>
      <c r="N77" s="123">
        <v>2.6395206583105995</v>
      </c>
      <c r="O77" s="123">
        <v>2.5712259863006848</v>
      </c>
      <c r="P77" s="123">
        <v>2.6018339551322844</v>
      </c>
      <c r="Q77" s="123">
        <v>2.6126611615985915</v>
      </c>
      <c r="R77" s="123">
        <v>2.5985180960178504</v>
      </c>
      <c r="S77" s="123">
        <v>2.6297832766923039</v>
      </c>
      <c r="T77" s="123">
        <v>2.6449386158567423</v>
      </c>
      <c r="U77" s="123">
        <v>2.6216395463225126</v>
      </c>
      <c r="V77" s="123">
        <v>2.6908337968967686</v>
      </c>
      <c r="W77" s="123">
        <v>2.7006686732421978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3.1479799762082217</v>
      </c>
      <c r="D78" s="99">
        <v>2.9665473080898561</v>
      </c>
      <c r="E78" s="99">
        <v>3.0595768680394007</v>
      </c>
      <c r="F78" s="99">
        <v>3.1351148107980218</v>
      </c>
      <c r="G78" s="99">
        <v>2.8898830391414956</v>
      </c>
      <c r="H78" s="99">
        <v>2.8812414367530161</v>
      </c>
      <c r="I78" s="99">
        <v>2.806289491265693</v>
      </c>
      <c r="J78" s="99">
        <v>2.7627926837179939</v>
      </c>
      <c r="K78" s="99">
        <v>2.6329914304662889</v>
      </c>
      <c r="L78" s="99">
        <v>2.738439398230621</v>
      </c>
      <c r="M78" s="99">
        <v>2.6679917494793646</v>
      </c>
      <c r="N78" s="99">
        <v>2.6137829944964492</v>
      </c>
      <c r="O78" s="99">
        <v>2.5999557982159573</v>
      </c>
      <c r="P78" s="99">
        <v>2.6009851166276539</v>
      </c>
      <c r="Q78" s="99">
        <v>2.5985389163423736</v>
      </c>
      <c r="R78" s="99">
        <v>2.5814404135756432</v>
      </c>
      <c r="S78" s="99">
        <v>2.6366455721970072</v>
      </c>
      <c r="T78" s="99">
        <v>2.665622104001534</v>
      </c>
      <c r="U78" s="99">
        <v>2.6486243315681728</v>
      </c>
      <c r="V78" s="99">
        <v>2.6737908920558962</v>
      </c>
      <c r="W78" s="99">
        <v>2.7039776458142595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3.1233207862839096</v>
      </c>
      <c r="D79" s="110">
        <v>3.0693550290786948</v>
      </c>
      <c r="E79" s="110">
        <v>3.0445628089139141</v>
      </c>
      <c r="F79" s="110">
        <v>3.0192665177416877</v>
      </c>
      <c r="G79" s="110">
        <v>2.9244651372861226</v>
      </c>
      <c r="H79" s="110">
        <v>2.8451414063262122</v>
      </c>
      <c r="I79" s="110">
        <v>2.8666476251308963</v>
      </c>
      <c r="J79" s="110">
        <v>2.7377321269956583</v>
      </c>
      <c r="K79" s="110">
        <v>2.7079837779397553</v>
      </c>
      <c r="L79" s="110">
        <v>2.6356621835420948</v>
      </c>
      <c r="M79" s="110">
        <v>2.6429186168060346</v>
      </c>
      <c r="N79" s="110">
        <v>2.6630956957211733</v>
      </c>
      <c r="O79" s="110">
        <v>2.53706215567097</v>
      </c>
      <c r="P79" s="110">
        <v>2.6026773693260226</v>
      </c>
      <c r="Q79" s="110">
        <v>2.6395349761989904</v>
      </c>
      <c r="R79" s="110">
        <v>2.6326691176463033</v>
      </c>
      <c r="S79" s="110">
        <v>2.6179314635397595</v>
      </c>
      <c r="T79" s="110">
        <v>2.6177227425865701</v>
      </c>
      <c r="U79" s="110">
        <v>2.5875381652417224</v>
      </c>
      <c r="V79" s="110">
        <v>2.7118673110636866</v>
      </c>
      <c r="W79" s="110">
        <v>2.6972063409811842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109.12494764430458</v>
      </c>
      <c r="D81" s="118">
        <f t="shared" si="28"/>
        <v>110.42202730117778</v>
      </c>
      <c r="E81" s="118">
        <f t="shared" si="28"/>
        <v>108.30770858297079</v>
      </c>
      <c r="F81" s="118">
        <f t="shared" si="28"/>
        <v>107.60248939853203</v>
      </c>
      <c r="G81" s="118">
        <f t="shared" si="28"/>
        <v>107.15053292780357</v>
      </c>
      <c r="H81" s="118">
        <f t="shared" si="28"/>
        <v>102.84588809119604</v>
      </c>
      <c r="I81" s="118">
        <f t="shared" si="28"/>
        <v>119.54294903555606</v>
      </c>
      <c r="J81" s="118">
        <f t="shared" si="28"/>
        <v>98.22789815621833</v>
      </c>
      <c r="K81" s="118">
        <f t="shared" si="28"/>
        <v>112.59648158695038</v>
      </c>
      <c r="L81" s="118">
        <f t="shared" si="28"/>
        <v>105.490700365522</v>
      </c>
      <c r="M81" s="118">
        <f t="shared" si="28"/>
        <v>82.082260674333625</v>
      </c>
      <c r="N81" s="118">
        <f t="shared" si="28"/>
        <v>89.18141652330236</v>
      </c>
      <c r="O81" s="118">
        <f t="shared" si="28"/>
        <v>81.937301073659526</v>
      </c>
      <c r="P81" s="118">
        <f t="shared" si="28"/>
        <v>69.114819133724652</v>
      </c>
      <c r="Q81" s="118">
        <f t="shared" si="28"/>
        <v>79.070341120147233</v>
      </c>
      <c r="R81" s="118">
        <f t="shared" ref="R81:V81" si="29">R82+R85+R87+R100</f>
        <v>77.545736230104708</v>
      </c>
      <c r="S81" s="118">
        <f t="shared" si="29"/>
        <v>0</v>
      </c>
      <c r="T81" s="118">
        <f t="shared" si="29"/>
        <v>0</v>
      </c>
      <c r="U81" s="118">
        <f t="shared" si="29"/>
        <v>0</v>
      </c>
      <c r="V81" s="118">
        <f t="shared" si="29"/>
        <v>0</v>
      </c>
      <c r="W81" s="118">
        <f t="shared" ref="W81" si="30">W82+W85+W87+W100</f>
        <v>55.842992552318961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88.974464896884868</v>
      </c>
      <c r="D82" s="123">
        <f t="shared" si="31"/>
        <v>90.470726673065172</v>
      </c>
      <c r="E82" s="123">
        <f t="shared" si="31"/>
        <v>89.62591548239449</v>
      </c>
      <c r="F82" s="123">
        <f t="shared" si="31"/>
        <v>88.996183703103426</v>
      </c>
      <c r="G82" s="123">
        <f t="shared" si="31"/>
        <v>89.755762739342217</v>
      </c>
      <c r="H82" s="123">
        <f t="shared" si="31"/>
        <v>86.070641354265646</v>
      </c>
      <c r="I82" s="123">
        <f t="shared" si="31"/>
        <v>100.22810427842867</v>
      </c>
      <c r="J82" s="123">
        <f t="shared" si="31"/>
        <v>81.652527440219302</v>
      </c>
      <c r="K82" s="123">
        <f t="shared" si="31"/>
        <v>93.206368919651183</v>
      </c>
      <c r="L82" s="123">
        <f t="shared" si="31"/>
        <v>87.563529521410956</v>
      </c>
      <c r="M82" s="123">
        <f t="shared" si="31"/>
        <v>64.638951148952316</v>
      </c>
      <c r="N82" s="123">
        <f t="shared" si="31"/>
        <v>70.067125657438723</v>
      </c>
      <c r="O82" s="123">
        <f t="shared" si="31"/>
        <v>63.769422598343581</v>
      </c>
      <c r="P82" s="123">
        <f t="shared" si="31"/>
        <v>51.602207375043292</v>
      </c>
      <c r="Q82" s="123">
        <f t="shared" si="31"/>
        <v>60.465209524490746</v>
      </c>
      <c r="R82" s="123">
        <f t="shared" ref="R82:V82" si="32">SUM(R83:R84)</f>
        <v>58.742962523943291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36.688112325556155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88.138025293021272</v>
      </c>
      <c r="D83" s="99">
        <v>89.637595461312046</v>
      </c>
      <c r="E83" s="99">
        <v>88.822514039999632</v>
      </c>
      <c r="F83" s="99">
        <v>88.212893756040032</v>
      </c>
      <c r="G83" s="99">
        <v>88.980275504724929</v>
      </c>
      <c r="H83" s="99">
        <v>85.340139866408421</v>
      </c>
      <c r="I83" s="99">
        <v>99.38729764081036</v>
      </c>
      <c r="J83" s="99">
        <v>80.96815492862288</v>
      </c>
      <c r="K83" s="99">
        <v>92.429190568127822</v>
      </c>
      <c r="L83" s="99">
        <v>86.8411965570115</v>
      </c>
      <c r="M83" s="99">
        <v>64.117373493854942</v>
      </c>
      <c r="N83" s="99">
        <v>69.504531743516409</v>
      </c>
      <c r="O83" s="99">
        <v>63.267399738029106</v>
      </c>
      <c r="P83" s="99">
        <v>51.203404357254882</v>
      </c>
      <c r="Q83" s="99">
        <v>59.996548769115229</v>
      </c>
      <c r="R83" s="99">
        <v>58.29350712834929</v>
      </c>
      <c r="S83" s="99">
        <v>0</v>
      </c>
      <c r="T83" s="99">
        <v>0</v>
      </c>
      <c r="U83" s="99">
        <v>0</v>
      </c>
      <c r="V83" s="99">
        <v>0</v>
      </c>
      <c r="W83" s="99">
        <v>36.412711648481078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0.8364396038635955</v>
      </c>
      <c r="D84" s="99">
        <v>0.83313121175312443</v>
      </c>
      <c r="E84" s="99">
        <v>0.803401442394854</v>
      </c>
      <c r="F84" s="99">
        <v>0.78328994706339838</v>
      </c>
      <c r="G84" s="99">
        <v>0.7754872346172812</v>
      </c>
      <c r="H84" s="99">
        <v>0.73050148785722457</v>
      </c>
      <c r="I84" s="99">
        <v>0.84080663761831964</v>
      </c>
      <c r="J84" s="99">
        <v>0.68437251159642176</v>
      </c>
      <c r="K84" s="99">
        <v>0.77717835152335568</v>
      </c>
      <c r="L84" s="99">
        <v>0.72233296439945716</v>
      </c>
      <c r="M84" s="99">
        <v>0.52157765509737741</v>
      </c>
      <c r="N84" s="99">
        <v>0.56259391392231106</v>
      </c>
      <c r="O84" s="99">
        <v>0.50202286031447252</v>
      </c>
      <c r="P84" s="99">
        <v>0.39880301778840926</v>
      </c>
      <c r="Q84" s="99">
        <v>0.46866075537551377</v>
      </c>
      <c r="R84" s="99">
        <v>0.44945539559399822</v>
      </c>
      <c r="S84" s="99">
        <v>0</v>
      </c>
      <c r="T84" s="99">
        <v>0</v>
      </c>
      <c r="U84" s="99">
        <v>0</v>
      </c>
      <c r="V84" s="99">
        <v>0</v>
      </c>
      <c r="W84" s="99">
        <v>0.27540067707507876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2.9037151233947973E-2</v>
      </c>
      <c r="E85" s="123">
        <f t="shared" si="34"/>
        <v>1.7344574755862097E-2</v>
      </c>
      <c r="F85" s="123">
        <f t="shared" si="34"/>
        <v>3.218875313207311E-2</v>
      </c>
      <c r="G85" s="123">
        <f t="shared" si="34"/>
        <v>4.5234637966133084E-2</v>
      </c>
      <c r="H85" s="123">
        <f t="shared" si="34"/>
        <v>5.9798856546704103E-2</v>
      </c>
      <c r="I85" s="123">
        <f t="shared" si="34"/>
        <v>6.7788363903050722E-2</v>
      </c>
      <c r="J85" s="123">
        <f t="shared" si="34"/>
        <v>5.1397059684018663E-2</v>
      </c>
      <c r="K85" s="123">
        <f t="shared" si="34"/>
        <v>4.2229836209779048E-2</v>
      </c>
      <c r="L85" s="123">
        <f t="shared" si="34"/>
        <v>4.5679779418583054E-2</v>
      </c>
      <c r="M85" s="123">
        <f t="shared" si="34"/>
        <v>3.8152133617353902E-2</v>
      </c>
      <c r="N85" s="123">
        <f t="shared" si="34"/>
        <v>3.9143284955512309E-2</v>
      </c>
      <c r="O85" s="123">
        <f t="shared" si="34"/>
        <v>2.3378449065858359E-2</v>
      </c>
      <c r="P85" s="123">
        <f t="shared" si="34"/>
        <v>3.6266203055035674E-2</v>
      </c>
      <c r="Q85" s="123">
        <f t="shared" si="34"/>
        <v>1.2367894829847568E-2</v>
      </c>
      <c r="R85" s="123">
        <f t="shared" si="34"/>
        <v>1.4343506902655836E-2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2.1853475713438614E-2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</v>
      </c>
      <c r="D86" s="99">
        <f>RES_hhdet_in_tesh!D86/RES_summary!D$21</f>
        <v>2.9037151233947973E-2</v>
      </c>
      <c r="E86" s="99">
        <f>RES_hhdet_in_tesh!E86/RES_summary!E$21</f>
        <v>1.7344574755862097E-2</v>
      </c>
      <c r="F86" s="99">
        <f>RES_hhdet_in_tesh!F86/RES_summary!F$21</f>
        <v>3.218875313207311E-2</v>
      </c>
      <c r="G86" s="99">
        <f>RES_hhdet_in_tesh!G86/RES_summary!G$21</f>
        <v>4.5234637966133084E-2</v>
      </c>
      <c r="H86" s="99">
        <f>RES_hhdet_in_tesh!H86/RES_summary!H$21</f>
        <v>5.9798856546704103E-2</v>
      </c>
      <c r="I86" s="99">
        <f>RES_hhdet_in_tesh!I86/RES_summary!I$21</f>
        <v>6.7788363903050722E-2</v>
      </c>
      <c r="J86" s="99">
        <f>RES_hhdet_in_tesh!J86/RES_summary!J$21</f>
        <v>5.1397059684018663E-2</v>
      </c>
      <c r="K86" s="99">
        <f>RES_hhdet_in_tesh!K86/RES_summary!K$21</f>
        <v>4.2229836209779048E-2</v>
      </c>
      <c r="L86" s="99">
        <f>RES_hhdet_in_tesh!L86/RES_summary!L$21</f>
        <v>4.5679779418583054E-2</v>
      </c>
      <c r="M86" s="99">
        <f>RES_hhdet_in_tesh!M86/RES_summary!M$21</f>
        <v>3.8152133617353902E-2</v>
      </c>
      <c r="N86" s="99">
        <f>RES_hhdet_in_tesh!N86/RES_summary!N$21</f>
        <v>3.9143284955512309E-2</v>
      </c>
      <c r="O86" s="99">
        <f>RES_hhdet_in_tesh!O86/RES_summary!O$21</f>
        <v>2.3378449065858359E-2</v>
      </c>
      <c r="P86" s="99">
        <f>RES_hhdet_in_tesh!P86/RES_summary!P$21</f>
        <v>3.6266203055035674E-2</v>
      </c>
      <c r="Q86" s="99">
        <f>RES_hhdet_in_tesh!Q86/RES_summary!Q$21</f>
        <v>1.2367894829847568E-2</v>
      </c>
      <c r="R86" s="99">
        <f>RES_hhdet_in_tesh!R86/RES_summary!R$21</f>
        <v>1.4343506902655836E-2</v>
      </c>
      <c r="S86" s="99">
        <f>RES_hhdet_in_tesh!S86/RES_summary!S$21</f>
        <v>0</v>
      </c>
      <c r="T86" s="99">
        <f>RES_hhdet_in_tesh!T86/RES_summary!T$21</f>
        <v>0</v>
      </c>
      <c r="U86" s="99">
        <f>RES_hhdet_in_tesh!U86/RES_summary!U$21</f>
        <v>0</v>
      </c>
      <c r="V86" s="99">
        <f>RES_hhdet_in_tesh!V86/RES_summary!V$21</f>
        <v>0</v>
      </c>
      <c r="W86" s="99">
        <f>RES_hhdet_in_tesh!W86/RES_summary!W$21</f>
        <v>2.1853475713438614E-2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17.02717577756605</v>
      </c>
      <c r="D87" s="123">
        <v>16.852989097455357</v>
      </c>
      <c r="E87" s="123">
        <v>15.619882750120256</v>
      </c>
      <c r="F87" s="123">
        <v>15.555850408694173</v>
      </c>
      <c r="G87" s="123">
        <v>14.424581443954681</v>
      </c>
      <c r="H87" s="123">
        <v>13.870149745227778</v>
      </c>
      <c r="I87" s="123">
        <v>16.380476972232245</v>
      </c>
      <c r="J87" s="123">
        <v>13.78589450282983</v>
      </c>
      <c r="K87" s="123">
        <v>16.640645558875111</v>
      </c>
      <c r="L87" s="123">
        <v>15.245299580784081</v>
      </c>
      <c r="M87" s="123">
        <v>14.762184667858737</v>
      </c>
      <c r="N87" s="123">
        <v>16.412535219627191</v>
      </c>
      <c r="O87" s="123">
        <v>15.605611342228016</v>
      </c>
      <c r="P87" s="123">
        <v>14.874949793306484</v>
      </c>
      <c r="Q87" s="123">
        <v>15.958117019485137</v>
      </c>
      <c r="R87" s="123">
        <v>16.152854620256182</v>
      </c>
      <c r="S87" s="123">
        <v>0</v>
      </c>
      <c r="T87" s="123">
        <v>0</v>
      </c>
      <c r="U87" s="123">
        <v>0</v>
      </c>
      <c r="V87" s="123">
        <v>0</v>
      </c>
      <c r="W87" s="123">
        <v>16.43783182766089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16.696018638438453</v>
      </c>
      <c r="D88" s="99">
        <v>17.286148405651058</v>
      </c>
      <c r="E88" s="99">
        <v>15.469688437779459</v>
      </c>
      <c r="F88" s="99">
        <v>15.212611500319278</v>
      </c>
      <c r="G88" s="99">
        <v>14.127116765175737</v>
      </c>
      <c r="H88" s="99">
        <v>13.372576587378179</v>
      </c>
      <c r="I88" s="99">
        <v>16.808546897842231</v>
      </c>
      <c r="J88" s="99">
        <v>13.349074142788977</v>
      </c>
      <c r="K88" s="99">
        <v>16.989945969918441</v>
      </c>
      <c r="L88" s="99">
        <v>15.197082064780588</v>
      </c>
      <c r="M88" s="99">
        <v>14.567850572515182</v>
      </c>
      <c r="N88" s="99">
        <v>16.750737192841051</v>
      </c>
      <c r="O88" s="99">
        <v>15.601848736081578</v>
      </c>
      <c r="P88" s="99">
        <v>14.506905922116557</v>
      </c>
      <c r="Q88" s="99">
        <v>16.457107431675393</v>
      </c>
      <c r="R88" s="99">
        <v>16.62941614511854</v>
      </c>
      <c r="S88" s="99">
        <v>0</v>
      </c>
      <c r="T88" s="99">
        <v>0</v>
      </c>
      <c r="U88" s="99">
        <v>0</v>
      </c>
      <c r="V88" s="99">
        <v>0</v>
      </c>
      <c r="W88" s="99">
        <v>16.793354245870617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13.381326469411853</v>
      </c>
      <c r="I89" s="99">
        <v>16.830841436387569</v>
      </c>
      <c r="J89" s="99">
        <v>13.366454833512552</v>
      </c>
      <c r="K89" s="99">
        <v>17.01241666878866</v>
      </c>
      <c r="L89" s="99">
        <v>15.213230366426233</v>
      </c>
      <c r="M89" s="99">
        <v>14.580097152201162</v>
      </c>
      <c r="N89" s="99">
        <v>16.759979879729716</v>
      </c>
      <c r="O89" s="99">
        <v>15.607881456689263</v>
      </c>
      <c r="P89" s="99">
        <v>14.511330146399326</v>
      </c>
      <c r="Q89" s="99">
        <v>16.469087351384765</v>
      </c>
      <c r="R89" s="99">
        <v>16.641794034163667</v>
      </c>
      <c r="S89" s="99">
        <v>0</v>
      </c>
      <c r="T89" s="99">
        <v>0</v>
      </c>
      <c r="U89" s="99">
        <v>0</v>
      </c>
      <c r="V89" s="99">
        <v>0</v>
      </c>
      <c r="W89" s="99">
        <v>16.796337809648445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10.476245707580917</v>
      </c>
      <c r="I90" s="102">
        <v>13.145385007397964</v>
      </c>
      <c r="J90" s="102">
        <v>10.355610508365078</v>
      </c>
      <c r="K90" s="102">
        <v>13.174584908933122</v>
      </c>
      <c r="L90" s="102">
        <v>11.809648778877627</v>
      </c>
      <c r="M90" s="102">
        <v>11.363271405963127</v>
      </c>
      <c r="N90" s="102">
        <v>13.034705980223061</v>
      </c>
      <c r="O90" s="102">
        <v>12.123809757595243</v>
      </c>
      <c r="P90" s="102">
        <v>11.260141115680169</v>
      </c>
      <c r="Q90" s="102">
        <v>12.746585318462348</v>
      </c>
      <c r="R90" s="102">
        <v>12.823293169595798</v>
      </c>
      <c r="S90" s="102">
        <v>0</v>
      </c>
      <c r="T90" s="102">
        <v>0</v>
      </c>
      <c r="U90" s="102">
        <v>0</v>
      </c>
      <c r="V90" s="102">
        <v>0</v>
      </c>
      <c r="W90" s="102">
        <v>13.011552952307193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2.9050807618309347</v>
      </c>
      <c r="I91" s="105">
        <v>3.6854564289896046</v>
      </c>
      <c r="J91" s="105">
        <v>3.0108443251474757</v>
      </c>
      <c r="K91" s="105">
        <v>3.837831759855534</v>
      </c>
      <c r="L91" s="105">
        <v>3.4035815875486026</v>
      </c>
      <c r="M91" s="105">
        <v>3.2168257462380354</v>
      </c>
      <c r="N91" s="105">
        <v>3.725273899506655</v>
      </c>
      <c r="O91" s="105">
        <v>3.4840716990940184</v>
      </c>
      <c r="P91" s="105">
        <v>3.2511890307191575</v>
      </c>
      <c r="Q91" s="105">
        <v>3.7225020329224154</v>
      </c>
      <c r="R91" s="105">
        <v>3.8185008645678686</v>
      </c>
      <c r="S91" s="105">
        <v>0</v>
      </c>
      <c r="T91" s="105">
        <v>0</v>
      </c>
      <c r="U91" s="105">
        <v>0</v>
      </c>
      <c r="V91" s="105">
        <v>0</v>
      </c>
      <c r="W91" s="105">
        <v>3.7847848573412555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17.175889657667263</v>
      </c>
      <c r="D92" s="102">
        <v>16.558920226275102</v>
      </c>
      <c r="E92" s="102">
        <v>15.979712614144121</v>
      </c>
      <c r="F92" s="102">
        <v>15.656876537774153</v>
      </c>
      <c r="G92" s="102">
        <v>15.313065334971624</v>
      </c>
      <c r="H92" s="102">
        <v>15.085428963986475</v>
      </c>
      <c r="I92" s="102">
        <v>15.196893748695048</v>
      </c>
      <c r="J92" s="102">
        <v>15.033195763907973</v>
      </c>
      <c r="K92" s="102">
        <v>15.093811559290989</v>
      </c>
      <c r="L92" s="102">
        <v>15.109823472779718</v>
      </c>
      <c r="M92" s="102">
        <v>15.915646721025015</v>
      </c>
      <c r="N92" s="102">
        <v>14.83456774982432</v>
      </c>
      <c r="O92" s="102">
        <v>16.474880256670808</v>
      </c>
      <c r="P92" s="102">
        <v>15.167818565748995</v>
      </c>
      <c r="Q92" s="102">
        <v>13.771477630191818</v>
      </c>
      <c r="R92" s="102">
        <v>16.430178692872467</v>
      </c>
      <c r="S92" s="102">
        <v>0</v>
      </c>
      <c r="T92" s="102">
        <v>0</v>
      </c>
      <c r="U92" s="102">
        <v>0</v>
      </c>
      <c r="V92" s="102">
        <v>0</v>
      </c>
      <c r="W92" s="102">
        <v>15.481720122641345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17.283847358306783</v>
      </c>
      <c r="D96" s="102">
        <v>16.585846664527942</v>
      </c>
      <c r="E96" s="102">
        <v>15.662725730411355</v>
      </c>
      <c r="F96" s="102">
        <v>15.95675679671556</v>
      </c>
      <c r="G96" s="102">
        <v>15.012299537947172</v>
      </c>
      <c r="H96" s="102">
        <v>15.005127555085634</v>
      </c>
      <c r="I96" s="102">
        <v>14.903832452513832</v>
      </c>
      <c r="J96" s="102">
        <v>0</v>
      </c>
      <c r="K96" s="102">
        <v>15.249112965253987</v>
      </c>
      <c r="L96" s="102">
        <v>0</v>
      </c>
      <c r="M96" s="102">
        <v>15.702879004878376</v>
      </c>
      <c r="N96" s="102">
        <v>15.770105155866645</v>
      </c>
      <c r="O96" s="102">
        <v>15.539668490553421</v>
      </c>
      <c r="P96" s="102">
        <v>15.394918316705665</v>
      </c>
      <c r="Q96" s="102">
        <v>15.348943520327524</v>
      </c>
      <c r="R96" s="102">
        <v>15.587356006801674</v>
      </c>
      <c r="S96" s="102">
        <v>0</v>
      </c>
      <c r="T96" s="102">
        <v>0</v>
      </c>
      <c r="U96" s="102">
        <v>0</v>
      </c>
      <c r="V96" s="102">
        <v>0</v>
      </c>
      <c r="W96" s="102">
        <v>16.25498413379967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17.283921418339606</v>
      </c>
      <c r="D97" s="105">
        <v>16.587202938130172</v>
      </c>
      <c r="E97" s="105">
        <v>15.664879276207007</v>
      </c>
      <c r="F97" s="105">
        <v>15.959321962510863</v>
      </c>
      <c r="G97" s="105">
        <v>15.01687692774672</v>
      </c>
      <c r="H97" s="105">
        <v>15.008569348980584</v>
      </c>
      <c r="I97" s="105">
        <v>14.913572752259787</v>
      </c>
      <c r="J97" s="105">
        <v>15.41730059170823</v>
      </c>
      <c r="K97" s="105">
        <v>15.264316153632024</v>
      </c>
      <c r="L97" s="105">
        <v>15.476346442820635</v>
      </c>
      <c r="M97" s="105">
        <v>15.710895084228945</v>
      </c>
      <c r="N97" s="105">
        <v>15.77255753877307</v>
      </c>
      <c r="O97" s="105">
        <v>15.539448351162541</v>
      </c>
      <c r="P97" s="105">
        <v>15.395608046422202</v>
      </c>
      <c r="Q97" s="105">
        <v>15.353389146247062</v>
      </c>
      <c r="R97" s="105">
        <v>15.595958670532996</v>
      </c>
      <c r="S97" s="105">
        <v>0</v>
      </c>
      <c r="T97" s="105">
        <v>0</v>
      </c>
      <c r="U97" s="105">
        <v>0</v>
      </c>
      <c r="V97" s="105">
        <v>0</v>
      </c>
      <c r="W97" s="105">
        <v>16.249419665669979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13.503490786367331</v>
      </c>
      <c r="D98" s="99">
        <v>12.893297259548717</v>
      </c>
      <c r="E98" s="99">
        <v>12.182166613107938</v>
      </c>
      <c r="F98" s="99">
        <v>12.425534203374184</v>
      </c>
      <c r="G98" s="99">
        <v>11.667024242567718</v>
      </c>
      <c r="H98" s="99">
        <v>11.752950398416505</v>
      </c>
      <c r="I98" s="99">
        <v>11.645583782200147</v>
      </c>
      <c r="J98" s="99">
        <v>11.948931145979184</v>
      </c>
      <c r="K98" s="99">
        <v>11.81883001398608</v>
      </c>
      <c r="L98" s="99">
        <v>12.015238768516781</v>
      </c>
      <c r="M98" s="99">
        <v>12.250438731364111</v>
      </c>
      <c r="N98" s="99">
        <v>12.263771099905348</v>
      </c>
      <c r="O98" s="99">
        <v>12.071507631537191</v>
      </c>
      <c r="P98" s="99">
        <v>11.951497795915788</v>
      </c>
      <c r="Q98" s="99">
        <v>11.881846230628494</v>
      </c>
      <c r="R98" s="99">
        <v>12.015166467064541</v>
      </c>
      <c r="S98" s="99">
        <v>0</v>
      </c>
      <c r="T98" s="99">
        <v>0</v>
      </c>
      <c r="U98" s="99">
        <v>0</v>
      </c>
      <c r="V98" s="99">
        <v>0</v>
      </c>
      <c r="W98" s="99">
        <v>12.588947503383334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3.7804306319722718</v>
      </c>
      <c r="D99" s="99">
        <v>3.6939056785814541</v>
      </c>
      <c r="E99" s="99">
        <v>3.4827126630990679</v>
      </c>
      <c r="F99" s="99">
        <v>3.5337877591366778</v>
      </c>
      <c r="G99" s="99">
        <v>3.349852685179</v>
      </c>
      <c r="H99" s="99">
        <v>3.2556189505640813</v>
      </c>
      <c r="I99" s="99">
        <v>3.2679889700596387</v>
      </c>
      <c r="J99" s="99">
        <v>3.4683694457290439</v>
      </c>
      <c r="K99" s="99">
        <v>3.4454861396459449</v>
      </c>
      <c r="L99" s="99">
        <v>3.4611076743038556</v>
      </c>
      <c r="M99" s="99">
        <v>3.4604563528648304</v>
      </c>
      <c r="N99" s="99">
        <v>3.5087864388677232</v>
      </c>
      <c r="O99" s="99">
        <v>3.4679407196253496</v>
      </c>
      <c r="P99" s="99">
        <v>3.4441102505064145</v>
      </c>
      <c r="Q99" s="99">
        <v>3.4715429156185702</v>
      </c>
      <c r="R99" s="99">
        <v>3.5807922034684525</v>
      </c>
      <c r="S99" s="99">
        <v>0</v>
      </c>
      <c r="T99" s="99">
        <v>0</v>
      </c>
      <c r="U99" s="99">
        <v>0</v>
      </c>
      <c r="V99" s="99">
        <v>0</v>
      </c>
      <c r="W99" s="99">
        <v>3.6604721622866436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3.1233069698536551</v>
      </c>
      <c r="D100" s="123">
        <v>3.0692743794233008</v>
      </c>
      <c r="E100" s="123">
        <v>3.0445657757001716</v>
      </c>
      <c r="F100" s="123">
        <v>3.0182665336023575</v>
      </c>
      <c r="G100" s="123">
        <v>2.9249541065405427</v>
      </c>
      <c r="H100" s="123">
        <v>2.8452981351559159</v>
      </c>
      <c r="I100" s="123">
        <v>2.8665794209921032</v>
      </c>
      <c r="J100" s="123">
        <v>2.7380791534851698</v>
      </c>
      <c r="K100" s="123">
        <v>2.7072372722142979</v>
      </c>
      <c r="L100" s="123">
        <v>2.6361914839083975</v>
      </c>
      <c r="M100" s="123">
        <v>2.6429727239052201</v>
      </c>
      <c r="N100" s="123">
        <v>2.6626123612809387</v>
      </c>
      <c r="O100" s="123">
        <v>2.538888684022071</v>
      </c>
      <c r="P100" s="123">
        <v>2.6013957623198385</v>
      </c>
      <c r="Q100" s="123">
        <v>2.6346466813414908</v>
      </c>
      <c r="R100" s="123">
        <v>2.6355755790025803</v>
      </c>
      <c r="S100" s="123">
        <v>0</v>
      </c>
      <c r="T100" s="123">
        <v>0</v>
      </c>
      <c r="U100" s="123">
        <v>0</v>
      </c>
      <c r="V100" s="123">
        <v>0</v>
      </c>
      <c r="W100" s="123">
        <v>2.6951949233884673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3.1220634911307656</v>
      </c>
      <c r="D102" s="99">
        <v>3.0641665679150378</v>
      </c>
      <c r="E102" s="99">
        <v>3.0448046019938224</v>
      </c>
      <c r="F102" s="99">
        <v>2.9540175526504258</v>
      </c>
      <c r="G102" s="99">
        <v>2.9580084281392991</v>
      </c>
      <c r="H102" s="99">
        <v>2.8555899949731178</v>
      </c>
      <c r="I102" s="99">
        <v>2.8613815476778224</v>
      </c>
      <c r="J102" s="99">
        <v>2.7667088388698367</v>
      </c>
      <c r="K102" s="99">
        <v>2.6475168141776759</v>
      </c>
      <c r="L102" s="99">
        <v>2.6678273596481463</v>
      </c>
      <c r="M102" s="99">
        <v>2.6460125591140358</v>
      </c>
      <c r="N102" s="99">
        <v>2.6351697058409611</v>
      </c>
      <c r="O102" s="99">
        <v>2.6492109964286654</v>
      </c>
      <c r="P102" s="99">
        <v>2.5227719585926107</v>
      </c>
      <c r="Q102" s="99">
        <v>2.3643239757217676</v>
      </c>
      <c r="R102" s="99">
        <v>2.7557093150620435</v>
      </c>
      <c r="S102" s="99">
        <v>0</v>
      </c>
      <c r="T102" s="99">
        <v>0</v>
      </c>
      <c r="U102" s="99">
        <v>0</v>
      </c>
      <c r="V102" s="99">
        <v>0</v>
      </c>
      <c r="W102" s="99">
        <v>2.5648184921514856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3.1233207862839092</v>
      </c>
      <c r="D103" s="110">
        <v>3.0693550290786944</v>
      </c>
      <c r="E103" s="110">
        <v>3.044562808913915</v>
      </c>
      <c r="F103" s="110">
        <v>3.0192665177416873</v>
      </c>
      <c r="G103" s="110">
        <v>2.9244651372861226</v>
      </c>
      <c r="H103" s="110">
        <v>2.8451414063262126</v>
      </c>
      <c r="I103" s="110">
        <v>2.8666476251308954</v>
      </c>
      <c r="J103" s="110">
        <v>2.7377321269956587</v>
      </c>
      <c r="K103" s="110">
        <v>2.7079837779397558</v>
      </c>
      <c r="L103" s="110">
        <v>2.6356621835420948</v>
      </c>
      <c r="M103" s="110">
        <v>2.6429186168060341</v>
      </c>
      <c r="N103" s="110">
        <v>2.6630956957211733</v>
      </c>
      <c r="O103" s="110">
        <v>2.5370621556709696</v>
      </c>
      <c r="P103" s="110">
        <v>2.6026773693260234</v>
      </c>
      <c r="Q103" s="110">
        <v>2.6395349761989899</v>
      </c>
      <c r="R103" s="110">
        <v>2.6326691176463033</v>
      </c>
      <c r="S103" s="110">
        <v>0</v>
      </c>
      <c r="T103" s="110">
        <v>0</v>
      </c>
      <c r="U103" s="110">
        <v>0</v>
      </c>
      <c r="V103" s="110">
        <v>0</v>
      </c>
      <c r="W103" s="110">
        <v>2.6972063409811842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</v>
      </c>
      <c r="D129" s="99">
        <f>RES_hhdet_in_tesh!D129/RES_summary!D$21</f>
        <v>0</v>
      </c>
      <c r="E129" s="99">
        <f>RES_hhdet_in_tesh!E129/RES_summary!E$21</f>
        <v>0</v>
      </c>
      <c r="F129" s="99">
        <f>RES_hhdet_in_tesh!F129/RES_summary!F$21</f>
        <v>0</v>
      </c>
      <c r="G129" s="99">
        <f>RES_hhdet_in_tesh!G129/RES_summary!G$21</f>
        <v>0</v>
      </c>
      <c r="H129" s="99">
        <f>RES_hhdet_in_tesh!H129/RES_summary!H$21</f>
        <v>0</v>
      </c>
      <c r="I129" s="99">
        <f>RES_hhdet_in_tesh!I129/RES_summary!I$21</f>
        <v>0</v>
      </c>
      <c r="J129" s="99">
        <f>RES_hhdet_in_tesh!J129/RES_summary!J$21</f>
        <v>0</v>
      </c>
      <c r="K129" s="99">
        <f>RES_hhdet_in_tesh!K129/RES_summary!K$21</f>
        <v>0</v>
      </c>
      <c r="L129" s="99">
        <f>RES_hhdet_in_tesh!L129/RES_summary!L$21</f>
        <v>0</v>
      </c>
      <c r="M129" s="99">
        <f>RES_hhdet_in_tesh!M129/RES_summary!M$21</f>
        <v>0</v>
      </c>
      <c r="N129" s="99">
        <f>RES_hhdet_in_tesh!N129/RES_summary!N$21</f>
        <v>0</v>
      </c>
      <c r="O129" s="99">
        <f>RES_hhdet_in_tesh!O129/RES_summary!O$21</f>
        <v>0</v>
      </c>
      <c r="P129" s="99">
        <f>RES_hhdet_in_tesh!P129/RES_summary!P$21</f>
        <v>0</v>
      </c>
      <c r="Q129" s="99">
        <f>RES_hhdet_in_tesh!Q129/RES_summary!Q$21</f>
        <v>0</v>
      </c>
      <c r="R129" s="99">
        <f>RES_hhdet_in_tesh!R129/RES_summary!R$21</f>
        <v>0</v>
      </c>
      <c r="S129" s="99">
        <f>RES_hhdet_in_tesh!S129/RES_summary!S$21</f>
        <v>0</v>
      </c>
      <c r="T129" s="99">
        <f>RES_hhdet_in_tesh!T129/RES_summary!T$21</f>
        <v>0</v>
      </c>
      <c r="U129" s="99">
        <f>RES_hhdet_in_tesh!U129/RES_summary!U$21</f>
        <v>0</v>
      </c>
      <c r="V129" s="99">
        <f>RES_hhdet_in_tesh!V129/RES_summary!V$21</f>
        <v>0</v>
      </c>
      <c r="W129" s="99">
        <f>RES_hhdet_in_tesh!W129/RES_summary!W$21</f>
        <v>0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115.58635129441586</v>
      </c>
      <c r="D143" s="118">
        <f t="shared" si="49"/>
        <v>78.554274815980037</v>
      </c>
      <c r="E143" s="118">
        <f t="shared" si="49"/>
        <v>102.23026459421015</v>
      </c>
      <c r="F143" s="118">
        <f t="shared" si="49"/>
        <v>107.45222694770348</v>
      </c>
      <c r="G143" s="118">
        <f t="shared" si="49"/>
        <v>109.75813077982878</v>
      </c>
      <c r="H143" s="118">
        <f t="shared" si="49"/>
        <v>109.55275703649487</v>
      </c>
      <c r="I143" s="118">
        <f t="shared" si="49"/>
        <v>110.27313414359635</v>
      </c>
      <c r="J143" s="118">
        <f t="shared" si="49"/>
        <v>114.03366627869816</v>
      </c>
      <c r="K143" s="118">
        <f t="shared" si="49"/>
        <v>104.65136407507438</v>
      </c>
      <c r="L143" s="118">
        <f t="shared" si="49"/>
        <v>100.59035763181102</v>
      </c>
      <c r="M143" s="118">
        <f t="shared" si="49"/>
        <v>92.065956856351349</v>
      </c>
      <c r="N143" s="118">
        <f t="shared" si="49"/>
        <v>85.106375936663241</v>
      </c>
      <c r="O143" s="118">
        <f t="shared" si="49"/>
        <v>78.653587114126196</v>
      </c>
      <c r="P143" s="118">
        <f t="shared" si="49"/>
        <v>73.939643197390282</v>
      </c>
      <c r="Q143" s="118">
        <f t="shared" si="49"/>
        <v>72.709073322526891</v>
      </c>
      <c r="R143" s="118">
        <f t="shared" ref="R143:V143" si="50">R144+R146+R148+R157</f>
        <v>72.26577078907664</v>
      </c>
      <c r="S143" s="118">
        <f t="shared" si="50"/>
        <v>70.337436595665608</v>
      </c>
      <c r="T143" s="118">
        <f t="shared" si="50"/>
        <v>68.435089047881462</v>
      </c>
      <c r="U143" s="118">
        <f t="shared" si="50"/>
        <v>65.998411664228584</v>
      </c>
      <c r="V143" s="118">
        <f t="shared" si="50"/>
        <v>66.659731790700661</v>
      </c>
      <c r="W143" s="118">
        <f t="shared" ref="W143" si="51">W144+W146+W148+W157</f>
        <v>61.412459589559347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95.187368526598533</v>
      </c>
      <c r="D144" s="123">
        <f t="shared" si="52"/>
        <v>58.785828815495115</v>
      </c>
      <c r="E144" s="123">
        <f t="shared" si="52"/>
        <v>83.37356626066277</v>
      </c>
      <c r="F144" s="123">
        <f t="shared" si="52"/>
        <v>88.364879603713007</v>
      </c>
      <c r="G144" s="123">
        <f t="shared" si="52"/>
        <v>91.650455864468881</v>
      </c>
      <c r="H144" s="123">
        <f t="shared" si="52"/>
        <v>91.511191691210314</v>
      </c>
      <c r="I144" s="123">
        <f t="shared" si="52"/>
        <v>92.265946748641923</v>
      </c>
      <c r="J144" s="123">
        <f t="shared" si="52"/>
        <v>95.673460285311265</v>
      </c>
      <c r="K144" s="123">
        <f t="shared" si="52"/>
        <v>86.454614323351535</v>
      </c>
      <c r="L144" s="123">
        <f t="shared" si="52"/>
        <v>82.244814365769301</v>
      </c>
      <c r="M144" s="123">
        <f t="shared" si="52"/>
        <v>73.440703766721612</v>
      </c>
      <c r="N144" s="123">
        <f t="shared" si="52"/>
        <v>66.426387021101036</v>
      </c>
      <c r="O144" s="123">
        <f t="shared" si="52"/>
        <v>60.25034644665741</v>
      </c>
      <c r="P144" s="123">
        <f t="shared" si="52"/>
        <v>55.64215730235594</v>
      </c>
      <c r="Q144" s="123">
        <f t="shared" si="52"/>
        <v>54.789090475755522</v>
      </c>
      <c r="R144" s="123">
        <f t="shared" si="52"/>
        <v>53.767394213258193</v>
      </c>
      <c r="S144" s="123">
        <f t="shared" si="52"/>
        <v>51.610653156024981</v>
      </c>
      <c r="T144" s="123">
        <f t="shared" si="52"/>
        <v>49.329529206688143</v>
      </c>
      <c r="U144" s="123">
        <f t="shared" si="52"/>
        <v>47.249083001284205</v>
      </c>
      <c r="V144" s="123">
        <f t="shared" si="52"/>
        <v>46.739606385281903</v>
      </c>
      <c r="W144" s="123">
        <f t="shared" si="52"/>
        <v>42.299571172300084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95.187368526598533</v>
      </c>
      <c r="D145" s="99">
        <v>58.785828815495115</v>
      </c>
      <c r="E145" s="99">
        <v>83.37356626066277</v>
      </c>
      <c r="F145" s="99">
        <v>88.364879603713007</v>
      </c>
      <c r="G145" s="99">
        <v>91.650455864468881</v>
      </c>
      <c r="H145" s="99">
        <v>91.511191691210314</v>
      </c>
      <c r="I145" s="99">
        <v>92.265946748641923</v>
      </c>
      <c r="J145" s="99">
        <v>95.673460285311265</v>
      </c>
      <c r="K145" s="99">
        <v>86.454614323351535</v>
      </c>
      <c r="L145" s="99">
        <v>82.244814365769301</v>
      </c>
      <c r="M145" s="99">
        <v>73.440703766721612</v>
      </c>
      <c r="N145" s="99">
        <v>66.426387021101036</v>
      </c>
      <c r="O145" s="99">
        <v>60.25034644665741</v>
      </c>
      <c r="P145" s="99">
        <v>55.64215730235594</v>
      </c>
      <c r="Q145" s="99">
        <v>54.789090475755522</v>
      </c>
      <c r="R145" s="99">
        <v>53.767394213258193</v>
      </c>
      <c r="S145" s="99">
        <v>51.610653156024981</v>
      </c>
      <c r="T145" s="99">
        <v>49.329529206688143</v>
      </c>
      <c r="U145" s="99">
        <v>47.249083001284205</v>
      </c>
      <c r="V145" s="99">
        <v>46.739606385281903</v>
      </c>
      <c r="W145" s="99">
        <v>42.299571172300084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0.11548723815063688</v>
      </c>
      <c r="E146" s="123">
        <f t="shared" si="53"/>
        <v>0.12439529014904295</v>
      </c>
      <c r="F146" s="123">
        <f t="shared" si="53"/>
        <v>0.13292184141270316</v>
      </c>
      <c r="G146" s="123">
        <f t="shared" si="53"/>
        <v>0.14847350069266649</v>
      </c>
      <c r="H146" s="123">
        <f t="shared" si="53"/>
        <v>0.18570926334963767</v>
      </c>
      <c r="I146" s="123">
        <f t="shared" si="53"/>
        <v>0.21294231537062788</v>
      </c>
      <c r="J146" s="123">
        <f t="shared" si="53"/>
        <v>0.22861882300477701</v>
      </c>
      <c r="K146" s="123">
        <f t="shared" si="53"/>
        <v>0.23711093262786168</v>
      </c>
      <c r="L146" s="123">
        <f t="shared" si="53"/>
        <v>0.26369870306303889</v>
      </c>
      <c r="M146" s="123">
        <f t="shared" si="53"/>
        <v>0.26129632516552503</v>
      </c>
      <c r="N146" s="123">
        <f t="shared" si="53"/>
        <v>0.30424528272209017</v>
      </c>
      <c r="O146" s="123">
        <f t="shared" si="53"/>
        <v>0.25204157379195463</v>
      </c>
      <c r="P146" s="123">
        <f t="shared" si="53"/>
        <v>0.31975828101927417</v>
      </c>
      <c r="Q146" s="123">
        <f t="shared" si="53"/>
        <v>0.10853106726405203</v>
      </c>
      <c r="R146" s="123">
        <f t="shared" si="53"/>
        <v>0.14375886834283097</v>
      </c>
      <c r="S146" s="123">
        <f t="shared" si="53"/>
        <v>0.13119000751696638</v>
      </c>
      <c r="T146" s="123">
        <f t="shared" si="53"/>
        <v>0.13093889373897236</v>
      </c>
      <c r="U146" s="123">
        <f t="shared" si="53"/>
        <v>8.7924245587839039E-2</v>
      </c>
      <c r="V146" s="123">
        <f t="shared" si="53"/>
        <v>0.27718586499244857</v>
      </c>
      <c r="W146" s="123">
        <f t="shared" si="53"/>
        <v>0.22069348754025417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</v>
      </c>
      <c r="D147" s="99">
        <f>RES_hhdet_in_tesh!D147/RES_summary!D$21</f>
        <v>0.11548723815063688</v>
      </c>
      <c r="E147" s="99">
        <f>RES_hhdet_in_tesh!E147/RES_summary!E$21</f>
        <v>0.12439529014904295</v>
      </c>
      <c r="F147" s="99">
        <f>RES_hhdet_in_tesh!F147/RES_summary!F$21</f>
        <v>0.13292184141270316</v>
      </c>
      <c r="G147" s="99">
        <f>RES_hhdet_in_tesh!G147/RES_summary!G$21</f>
        <v>0.14847350069266649</v>
      </c>
      <c r="H147" s="99">
        <f>RES_hhdet_in_tesh!H147/RES_summary!H$21</f>
        <v>0.18570926334963767</v>
      </c>
      <c r="I147" s="99">
        <f>RES_hhdet_in_tesh!I147/RES_summary!I$21</f>
        <v>0.21294231537062788</v>
      </c>
      <c r="J147" s="99">
        <f>RES_hhdet_in_tesh!J147/RES_summary!J$21</f>
        <v>0.22861882300477701</v>
      </c>
      <c r="K147" s="99">
        <f>RES_hhdet_in_tesh!K147/RES_summary!K$21</f>
        <v>0.23711093262786168</v>
      </c>
      <c r="L147" s="99">
        <f>RES_hhdet_in_tesh!L147/RES_summary!L$21</f>
        <v>0.26369870306303889</v>
      </c>
      <c r="M147" s="99">
        <f>RES_hhdet_in_tesh!M147/RES_summary!M$21</f>
        <v>0.26129632516552503</v>
      </c>
      <c r="N147" s="99">
        <f>RES_hhdet_in_tesh!N147/RES_summary!N$21</f>
        <v>0.30424528272209017</v>
      </c>
      <c r="O147" s="99">
        <f>RES_hhdet_in_tesh!O147/RES_summary!O$21</f>
        <v>0.25204157379195463</v>
      </c>
      <c r="P147" s="99">
        <f>RES_hhdet_in_tesh!P147/RES_summary!P$21</f>
        <v>0.31975828101927417</v>
      </c>
      <c r="Q147" s="99">
        <f>RES_hhdet_in_tesh!Q147/RES_summary!Q$21</f>
        <v>0.10853106726405203</v>
      </c>
      <c r="R147" s="99">
        <f>RES_hhdet_in_tesh!R147/RES_summary!R$21</f>
        <v>0.14375886834283097</v>
      </c>
      <c r="S147" s="99">
        <f>RES_hhdet_in_tesh!S147/RES_summary!S$21</f>
        <v>0.13119000751696638</v>
      </c>
      <c r="T147" s="99">
        <f>RES_hhdet_in_tesh!T147/RES_summary!T$21</f>
        <v>0.13093889373897236</v>
      </c>
      <c r="U147" s="99">
        <f>RES_hhdet_in_tesh!U147/RES_summary!U$21</f>
        <v>8.7924245587839039E-2</v>
      </c>
      <c r="V147" s="99">
        <f>RES_hhdet_in_tesh!V147/RES_summary!V$21</f>
        <v>0.27718586499244857</v>
      </c>
      <c r="W147" s="99">
        <f>RES_hhdet_in_tesh!W147/RES_summary!W$21</f>
        <v>0.22069348754025417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17.275683112544403</v>
      </c>
      <c r="D148" s="123">
        <v>16.583671262034294</v>
      </c>
      <c r="E148" s="123">
        <v>15.687736688185915</v>
      </c>
      <c r="F148" s="123">
        <v>15.936144406099592</v>
      </c>
      <c r="G148" s="123">
        <v>15.034254794737272</v>
      </c>
      <c r="H148" s="123">
        <v>15.010552845616193</v>
      </c>
      <c r="I148" s="123">
        <v>14.927664645233801</v>
      </c>
      <c r="J148" s="123">
        <v>15.393503249440389</v>
      </c>
      <c r="K148" s="123">
        <v>15.252366417199497</v>
      </c>
      <c r="L148" s="123">
        <v>15.445656697293884</v>
      </c>
      <c r="M148" s="123">
        <v>15.720983021737315</v>
      </c>
      <c r="N148" s="123">
        <v>15.713126942091145</v>
      </c>
      <c r="O148" s="123">
        <v>15.61226153933098</v>
      </c>
      <c r="P148" s="123">
        <v>15.376309499012919</v>
      </c>
      <c r="Q148" s="123">
        <v>15.176883695851812</v>
      </c>
      <c r="R148" s="123">
        <v>15.718918495415348</v>
      </c>
      <c r="S148" s="123">
        <v>15.976061418992165</v>
      </c>
      <c r="T148" s="123">
        <v>16.353698241154689</v>
      </c>
      <c r="U148" s="123">
        <v>16.072436134245383</v>
      </c>
      <c r="V148" s="123">
        <v>16.927503985138806</v>
      </c>
      <c r="W148" s="123">
        <v>16.197051591218248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17.175889657667263</v>
      </c>
      <c r="D149" s="99">
        <v>16.558920226275106</v>
      </c>
      <c r="E149" s="99">
        <v>15.97971261414412</v>
      </c>
      <c r="F149" s="99">
        <v>15.656876537774151</v>
      </c>
      <c r="G149" s="99">
        <v>15.31306533497162</v>
      </c>
      <c r="H149" s="99">
        <v>15.08542896398647</v>
      </c>
      <c r="I149" s="99">
        <v>15.196893748695052</v>
      </c>
      <c r="J149" s="99">
        <v>15.033195763907974</v>
      </c>
      <c r="K149" s="99">
        <v>15.093811559290987</v>
      </c>
      <c r="L149" s="99">
        <v>15.109823472779716</v>
      </c>
      <c r="M149" s="99">
        <v>15.915646721025015</v>
      </c>
      <c r="N149" s="99">
        <v>14.834567749824318</v>
      </c>
      <c r="O149" s="99">
        <v>16.474880256670801</v>
      </c>
      <c r="P149" s="99">
        <v>15.167818565748998</v>
      </c>
      <c r="Q149" s="99">
        <v>13.771477630191816</v>
      </c>
      <c r="R149" s="99">
        <v>16.430178692872467</v>
      </c>
      <c r="S149" s="99">
        <v>16.412652059636695</v>
      </c>
      <c r="T149" s="99">
        <v>16.764818568241047</v>
      </c>
      <c r="U149" s="99">
        <v>15.984610820568491</v>
      </c>
      <c r="V149" s="99">
        <v>17.664530816417525</v>
      </c>
      <c r="W149" s="99">
        <v>15.481720122641351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15.209029838101896</v>
      </c>
      <c r="J150" s="99">
        <v>15.048523411354488</v>
      </c>
      <c r="K150" s="99">
        <v>15.107294525898345</v>
      </c>
      <c r="L150" s="99">
        <v>15.119446145445774</v>
      </c>
      <c r="M150" s="99">
        <v>0</v>
      </c>
      <c r="N150" s="99">
        <v>0</v>
      </c>
      <c r="O150" s="99">
        <v>16.475790058725135</v>
      </c>
      <c r="P150" s="99">
        <v>15.167846574350781</v>
      </c>
      <c r="Q150" s="99">
        <v>13.771305098534906</v>
      </c>
      <c r="R150" s="99">
        <v>16.436136774443813</v>
      </c>
      <c r="S150" s="99">
        <v>16.419234500043704</v>
      </c>
      <c r="T150" s="99">
        <v>16.771793575907147</v>
      </c>
      <c r="U150" s="99">
        <v>15.987877017736741</v>
      </c>
      <c r="V150" s="99">
        <v>17.664859515918803</v>
      </c>
      <c r="W150" s="99">
        <v>15.47802655974832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11.875924281021678</v>
      </c>
      <c r="J151" s="102">
        <v>11.661865675683327</v>
      </c>
      <c r="K151" s="102">
        <v>11.696679415870165</v>
      </c>
      <c r="L151" s="102">
        <v>11.737103492843449</v>
      </c>
      <c r="M151" s="102">
        <v>0</v>
      </c>
      <c r="N151" s="102">
        <v>0</v>
      </c>
      <c r="O151" s="102">
        <v>12.798923773229268</v>
      </c>
      <c r="P151" s="102">
        <v>11.770546397637345</v>
      </c>
      <c r="Q151" s="102">
        <v>10.652040650822464</v>
      </c>
      <c r="R151" s="102">
        <v>12.663996054883263</v>
      </c>
      <c r="S151" s="102">
        <v>12.632007692862045</v>
      </c>
      <c r="T151" s="102">
        <v>12.848908968772903</v>
      </c>
      <c r="U151" s="102">
        <v>12.210873792419646</v>
      </c>
      <c r="V151" s="102">
        <v>13.646561812364554</v>
      </c>
      <c r="W151" s="102">
        <v>11.986978524555427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3.3331055570802159</v>
      </c>
      <c r="J152" s="105">
        <v>3.3866577356711614</v>
      </c>
      <c r="K152" s="105">
        <v>3.410615110028179</v>
      </c>
      <c r="L152" s="105">
        <v>3.382342652602325</v>
      </c>
      <c r="M152" s="105">
        <v>0</v>
      </c>
      <c r="N152" s="105">
        <v>0</v>
      </c>
      <c r="O152" s="105">
        <v>3.6768662854958665</v>
      </c>
      <c r="P152" s="105">
        <v>3.3973001767134372</v>
      </c>
      <c r="Q152" s="105">
        <v>3.119264447712442</v>
      </c>
      <c r="R152" s="105">
        <v>3.772140719560547</v>
      </c>
      <c r="S152" s="105">
        <v>3.7872268071816562</v>
      </c>
      <c r="T152" s="105">
        <v>3.9228846071342418</v>
      </c>
      <c r="U152" s="105">
        <v>3.777003225317094</v>
      </c>
      <c r="V152" s="105">
        <v>4.018297703554242</v>
      </c>
      <c r="W152" s="105">
        <v>3.4910480351928945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17.28384735830678</v>
      </c>
      <c r="D153" s="102">
        <v>16.585846664527942</v>
      </c>
      <c r="E153" s="102">
        <v>15.662725730411358</v>
      </c>
      <c r="F153" s="102">
        <v>15.956756796715563</v>
      </c>
      <c r="G153" s="102">
        <v>15.01229953794717</v>
      </c>
      <c r="H153" s="102">
        <v>15.005127555085638</v>
      </c>
      <c r="I153" s="102">
        <v>14.903832452513832</v>
      </c>
      <c r="J153" s="102">
        <v>0</v>
      </c>
      <c r="K153" s="102">
        <v>15.249112965253985</v>
      </c>
      <c r="L153" s="102">
        <v>0</v>
      </c>
      <c r="M153" s="102">
        <v>15.702879004878374</v>
      </c>
      <c r="N153" s="102">
        <v>15.770105155866643</v>
      </c>
      <c r="O153" s="102">
        <v>15.539668490553417</v>
      </c>
      <c r="P153" s="102">
        <v>15.394918316705661</v>
      </c>
      <c r="Q153" s="102">
        <v>15.348943520327522</v>
      </c>
      <c r="R153" s="102">
        <v>15.587356006801674</v>
      </c>
      <c r="S153" s="102">
        <v>15.907848242930136</v>
      </c>
      <c r="T153" s="102">
        <v>16.296470248088809</v>
      </c>
      <c r="U153" s="102">
        <v>16.079140064210929</v>
      </c>
      <c r="V153" s="102">
        <v>16.867237316300301</v>
      </c>
      <c r="W153" s="102">
        <v>16.254984133799674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17.283921418339606</v>
      </c>
      <c r="D154" s="105">
        <v>16.587202938130169</v>
      </c>
      <c r="E154" s="105">
        <v>15.664879276207007</v>
      </c>
      <c r="F154" s="105">
        <v>15.95932196251086</v>
      </c>
      <c r="G154" s="105">
        <v>15.016876927746718</v>
      </c>
      <c r="H154" s="105">
        <v>15.008569348980586</v>
      </c>
      <c r="I154" s="105">
        <v>14.913572752259782</v>
      </c>
      <c r="J154" s="105">
        <v>15.417300591708234</v>
      </c>
      <c r="K154" s="105">
        <v>15.264316153632032</v>
      </c>
      <c r="L154" s="105">
        <v>15.476346442820635</v>
      </c>
      <c r="M154" s="105">
        <v>15.710895084228945</v>
      </c>
      <c r="N154" s="105">
        <v>15.772557538773073</v>
      </c>
      <c r="O154" s="105">
        <v>15.539448351162541</v>
      </c>
      <c r="P154" s="105">
        <v>15.395608046422202</v>
      </c>
      <c r="Q154" s="105">
        <v>15.353389146247062</v>
      </c>
      <c r="R154" s="105">
        <v>15.595958670533001</v>
      </c>
      <c r="S154" s="105">
        <v>15.918647171575715</v>
      </c>
      <c r="T154" s="105">
        <v>16.306564515726301</v>
      </c>
      <c r="U154" s="105">
        <v>16.080282517445575</v>
      </c>
      <c r="V154" s="105">
        <v>16.860444137098614</v>
      </c>
      <c r="W154" s="105">
        <v>16.249419665669979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13.503490786367331</v>
      </c>
      <c r="D155" s="99">
        <v>12.893297259548714</v>
      </c>
      <c r="E155" s="99">
        <v>12.18216661310794</v>
      </c>
      <c r="F155" s="99">
        <v>12.425534203374182</v>
      </c>
      <c r="G155" s="99">
        <v>11.667024242567717</v>
      </c>
      <c r="H155" s="99">
        <v>11.752950398416504</v>
      </c>
      <c r="I155" s="99">
        <v>11.645583782200145</v>
      </c>
      <c r="J155" s="99">
        <v>11.94893114597919</v>
      </c>
      <c r="K155" s="99">
        <v>11.818830013986085</v>
      </c>
      <c r="L155" s="99">
        <v>12.015238768516781</v>
      </c>
      <c r="M155" s="99">
        <v>12.250438731364113</v>
      </c>
      <c r="N155" s="99">
        <v>12.26377109990535</v>
      </c>
      <c r="O155" s="99">
        <v>12.071507631537191</v>
      </c>
      <c r="P155" s="99">
        <v>11.951497795915785</v>
      </c>
      <c r="Q155" s="99">
        <v>11.881846230628492</v>
      </c>
      <c r="R155" s="99">
        <v>12.015166467064544</v>
      </c>
      <c r="S155" s="99">
        <v>12.245320906848747</v>
      </c>
      <c r="T155" s="99">
        <v>12.493225653580195</v>
      </c>
      <c r="U155" s="99">
        <v>12.282320839030351</v>
      </c>
      <c r="V155" s="99">
        <v>13.022585099645282</v>
      </c>
      <c r="W155" s="99">
        <v>12.588947503383334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3.7804306319722718</v>
      </c>
      <c r="D156" s="99">
        <v>3.6939056785814524</v>
      </c>
      <c r="E156" s="99">
        <v>3.4827126630990688</v>
      </c>
      <c r="F156" s="99">
        <v>3.5337877591366769</v>
      </c>
      <c r="G156" s="99">
        <v>3.349852685179</v>
      </c>
      <c r="H156" s="99">
        <v>3.2556189505640822</v>
      </c>
      <c r="I156" s="99">
        <v>3.267988970059641</v>
      </c>
      <c r="J156" s="99">
        <v>3.4683694457290444</v>
      </c>
      <c r="K156" s="99">
        <v>3.4454861396459466</v>
      </c>
      <c r="L156" s="99">
        <v>3.4611076743038551</v>
      </c>
      <c r="M156" s="99">
        <v>3.4604563528648313</v>
      </c>
      <c r="N156" s="99">
        <v>3.5087864388677232</v>
      </c>
      <c r="O156" s="99">
        <v>3.46794071962535</v>
      </c>
      <c r="P156" s="99">
        <v>3.4441102505064158</v>
      </c>
      <c r="Q156" s="99">
        <v>3.471542915618572</v>
      </c>
      <c r="R156" s="99">
        <v>3.5807922034684525</v>
      </c>
      <c r="S156" s="99">
        <v>3.6733262647269682</v>
      </c>
      <c r="T156" s="99">
        <v>3.813338862146106</v>
      </c>
      <c r="U156" s="99">
        <v>3.7979616784152248</v>
      </c>
      <c r="V156" s="99">
        <v>3.8378590374533319</v>
      </c>
      <c r="W156" s="99">
        <v>3.6604721622866445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3.1232996552729335</v>
      </c>
      <c r="D157" s="123">
        <v>3.0692875002999913</v>
      </c>
      <c r="E157" s="123">
        <v>3.04456635521242</v>
      </c>
      <c r="F157" s="123">
        <v>3.018281096478173</v>
      </c>
      <c r="G157" s="123">
        <v>2.9249466199299476</v>
      </c>
      <c r="H157" s="123">
        <v>2.8453032363187232</v>
      </c>
      <c r="I157" s="123">
        <v>2.866580434349995</v>
      </c>
      <c r="J157" s="123">
        <v>2.7380839209417354</v>
      </c>
      <c r="K157" s="123">
        <v>2.7072724018954952</v>
      </c>
      <c r="L157" s="123">
        <v>2.6361878656847884</v>
      </c>
      <c r="M157" s="123">
        <v>2.6429737427268902</v>
      </c>
      <c r="N157" s="123">
        <v>2.6626166907489575</v>
      </c>
      <c r="O157" s="123">
        <v>2.5389375543458486</v>
      </c>
      <c r="P157" s="123">
        <v>2.6014181150021436</v>
      </c>
      <c r="Q157" s="123">
        <v>2.6345680836555125</v>
      </c>
      <c r="R157" s="123">
        <v>2.6356992120602736</v>
      </c>
      <c r="S157" s="123">
        <v>2.6195320131315101</v>
      </c>
      <c r="T157" s="123">
        <v>2.6209227062996656</v>
      </c>
      <c r="U157" s="123">
        <v>2.5889682831111624</v>
      </c>
      <c r="V157" s="123">
        <v>2.7154355552875065</v>
      </c>
      <c r="W157" s="123">
        <v>2.6951433385007637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3.1220634911307656</v>
      </c>
      <c r="D158" s="99">
        <v>3.0641665679150378</v>
      </c>
      <c r="E158" s="99">
        <v>3.0448046019938224</v>
      </c>
      <c r="F158" s="99">
        <v>2.9540175526504249</v>
      </c>
      <c r="G158" s="99">
        <v>2.9580084281392991</v>
      </c>
      <c r="H158" s="99">
        <v>2.8555899949731178</v>
      </c>
      <c r="I158" s="99">
        <v>2.8613815476778224</v>
      </c>
      <c r="J158" s="99">
        <v>2.7667088388698367</v>
      </c>
      <c r="K158" s="99">
        <v>2.6475168141776755</v>
      </c>
      <c r="L158" s="99">
        <v>2.6678273596481468</v>
      </c>
      <c r="M158" s="99">
        <v>2.6460125591140353</v>
      </c>
      <c r="N158" s="99">
        <v>2.6351697058409602</v>
      </c>
      <c r="O158" s="99">
        <v>2.6492109964286654</v>
      </c>
      <c r="P158" s="99">
        <v>2.5227719585926116</v>
      </c>
      <c r="Q158" s="99">
        <v>2.3643239757217671</v>
      </c>
      <c r="R158" s="99">
        <v>2.7557093150620426</v>
      </c>
      <c r="S158" s="99">
        <v>2.6928289764870823</v>
      </c>
      <c r="T158" s="99">
        <v>2.8130070145911756</v>
      </c>
      <c r="U158" s="99">
        <v>2.6758063704857382</v>
      </c>
      <c r="V158" s="99">
        <v>2.9609086862725396</v>
      </c>
      <c r="W158" s="99">
        <v>2.5648184921514865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3.1233207862839105</v>
      </c>
      <c r="D159" s="110">
        <v>3.0693550290786948</v>
      </c>
      <c r="E159" s="110">
        <v>3.044562808913915</v>
      </c>
      <c r="F159" s="110">
        <v>3.0192665177416873</v>
      </c>
      <c r="G159" s="110">
        <v>2.9244651372861221</v>
      </c>
      <c r="H159" s="110">
        <v>2.8451414063262126</v>
      </c>
      <c r="I159" s="110">
        <v>2.8666476251308954</v>
      </c>
      <c r="J159" s="110">
        <v>2.7377321269956587</v>
      </c>
      <c r="K159" s="110">
        <v>2.7079837779397553</v>
      </c>
      <c r="L159" s="110">
        <v>2.6356621835420957</v>
      </c>
      <c r="M159" s="110">
        <v>2.642918616806035</v>
      </c>
      <c r="N159" s="110">
        <v>2.6630956957211733</v>
      </c>
      <c r="O159" s="110">
        <v>2.53706215567097</v>
      </c>
      <c r="P159" s="110">
        <v>2.6026773693260226</v>
      </c>
      <c r="Q159" s="110">
        <v>2.6395349761989904</v>
      </c>
      <c r="R159" s="110">
        <v>2.6326691176463037</v>
      </c>
      <c r="S159" s="110">
        <v>2.617931463539759</v>
      </c>
      <c r="T159" s="110">
        <v>2.6177227425865692</v>
      </c>
      <c r="U159" s="110">
        <v>2.5875381652417229</v>
      </c>
      <c r="V159" s="110">
        <v>2.7118673110636871</v>
      </c>
      <c r="W159" s="110">
        <v>2.6972063409811837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117.7267025155854</v>
      </c>
      <c r="D161" s="118">
        <f t="shared" si="54"/>
        <v>99.690857723399091</v>
      </c>
      <c r="E161" s="118">
        <f t="shared" si="54"/>
        <v>109.07483055399007</v>
      </c>
      <c r="F161" s="118">
        <f t="shared" si="54"/>
        <v>115.11311764117339</v>
      </c>
      <c r="G161" s="118">
        <f t="shared" si="54"/>
        <v>108.9983240501046</v>
      </c>
      <c r="H161" s="118">
        <f t="shared" si="54"/>
        <v>119.51680609764152</v>
      </c>
      <c r="I161" s="118">
        <f t="shared" si="54"/>
        <v>107.18507116487368</v>
      </c>
      <c r="J161" s="118">
        <f t="shared" si="54"/>
        <v>115.00374897758989</v>
      </c>
      <c r="K161" s="118">
        <f t="shared" si="54"/>
        <v>90.597397366945813</v>
      </c>
      <c r="L161" s="118">
        <f t="shared" si="54"/>
        <v>105.21129676532009</v>
      </c>
      <c r="M161" s="118">
        <f t="shared" si="54"/>
        <v>93.775140150217098</v>
      </c>
      <c r="N161" s="118">
        <f t="shared" si="54"/>
        <v>85.437030166777404</v>
      </c>
      <c r="O161" s="118">
        <f t="shared" si="54"/>
        <v>80.072637083921833</v>
      </c>
      <c r="P161" s="118">
        <f t="shared" si="54"/>
        <v>71.431339859632359</v>
      </c>
      <c r="Q161" s="118">
        <f t="shared" si="54"/>
        <v>72.577788612188172</v>
      </c>
      <c r="R161" s="118">
        <f t="shared" ref="R161:V161" si="55">R162+R164+R166+R175</f>
        <v>69.778992644073341</v>
      </c>
      <c r="S161" s="118">
        <f t="shared" si="55"/>
        <v>69.020158224854541</v>
      </c>
      <c r="T161" s="118">
        <f t="shared" si="55"/>
        <v>70.104174566450055</v>
      </c>
      <c r="U161" s="118">
        <f t="shared" si="55"/>
        <v>64.57532149635</v>
      </c>
      <c r="V161" s="118">
        <f t="shared" si="55"/>
        <v>68.03508824361397</v>
      </c>
      <c r="W161" s="118">
        <f t="shared" ref="W161" si="56">W162+W164+W166+W175</f>
        <v>57.309043042565513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97.327793856609105</v>
      </c>
      <c r="D162" s="123">
        <f t="shared" si="57"/>
        <v>79.924346524302237</v>
      </c>
      <c r="E162" s="123">
        <f t="shared" si="57"/>
        <v>90.263124470726012</v>
      </c>
      <c r="F162" s="123">
        <f t="shared" si="57"/>
        <v>96.026496595220507</v>
      </c>
      <c r="G162" s="123">
        <f t="shared" si="57"/>
        <v>90.893574625192372</v>
      </c>
      <c r="H162" s="123">
        <f t="shared" si="57"/>
        <v>101.47615325650068</v>
      </c>
      <c r="I162" s="123">
        <f t="shared" si="57"/>
        <v>89.179386989429275</v>
      </c>
      <c r="J162" s="123">
        <f t="shared" si="57"/>
        <v>96.642914728945001</v>
      </c>
      <c r="K162" s="123">
        <f t="shared" si="57"/>
        <v>72.424158712007696</v>
      </c>
      <c r="L162" s="123">
        <f t="shared" si="57"/>
        <v>86.89713137126752</v>
      </c>
      <c r="M162" s="123">
        <f t="shared" si="57"/>
        <v>75.226848398744877</v>
      </c>
      <c r="N162" s="123">
        <f t="shared" si="57"/>
        <v>66.854966061811439</v>
      </c>
      <c r="O162" s="123">
        <f t="shared" si="57"/>
        <v>61.796350686003137</v>
      </c>
      <c r="P162" s="123">
        <f t="shared" si="57"/>
        <v>53.280605453793093</v>
      </c>
      <c r="Q162" s="123">
        <f t="shared" si="57"/>
        <v>54.711634567215015</v>
      </c>
      <c r="R162" s="123">
        <f t="shared" si="57"/>
        <v>51.352221701772024</v>
      </c>
      <c r="S162" s="123">
        <f t="shared" si="57"/>
        <v>50.35851853564273</v>
      </c>
      <c r="T162" s="123">
        <f t="shared" si="57"/>
        <v>51.064126351726813</v>
      </c>
      <c r="U162" s="123">
        <f t="shared" si="57"/>
        <v>45.869908247990253</v>
      </c>
      <c r="V162" s="123">
        <f t="shared" si="57"/>
        <v>48.228175238235124</v>
      </c>
      <c r="W162" s="123">
        <f t="shared" si="57"/>
        <v>38.306398090283807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97.327793856609105</v>
      </c>
      <c r="D163" s="110">
        <v>79.924346524302237</v>
      </c>
      <c r="E163" s="110">
        <v>90.263124470726012</v>
      </c>
      <c r="F163" s="110">
        <v>96.026496595220507</v>
      </c>
      <c r="G163" s="110">
        <v>90.893574625192372</v>
      </c>
      <c r="H163" s="110">
        <v>101.47615325650068</v>
      </c>
      <c r="I163" s="110">
        <v>89.179386989429275</v>
      </c>
      <c r="J163" s="110">
        <v>96.642914728945001</v>
      </c>
      <c r="K163" s="110">
        <v>72.424158712007696</v>
      </c>
      <c r="L163" s="110">
        <v>86.89713137126752</v>
      </c>
      <c r="M163" s="110">
        <v>75.226848398744877</v>
      </c>
      <c r="N163" s="110">
        <v>66.854966061811439</v>
      </c>
      <c r="O163" s="110">
        <v>61.796350686003137</v>
      </c>
      <c r="P163" s="110">
        <v>53.280605453793093</v>
      </c>
      <c r="Q163" s="110">
        <v>54.711634567215015</v>
      </c>
      <c r="R163" s="110">
        <v>51.352221701772024</v>
      </c>
      <c r="S163" s="110">
        <v>50.35851853564273</v>
      </c>
      <c r="T163" s="110">
        <v>51.064126351726813</v>
      </c>
      <c r="U163" s="110">
        <v>45.869908247990253</v>
      </c>
      <c r="V163" s="110">
        <v>48.228175238235124</v>
      </c>
      <c r="W163" s="110">
        <v>38.306398090283807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0.11356853070300152</v>
      </c>
      <c r="E164" s="123">
        <f t="shared" si="58"/>
        <v>7.9424519556740944E-2</v>
      </c>
      <c r="F164" s="123">
        <f t="shared" si="58"/>
        <v>0.13221205973104683</v>
      </c>
      <c r="G164" s="123">
        <f t="shared" si="58"/>
        <v>0.14548299857601477</v>
      </c>
      <c r="H164" s="123">
        <f t="shared" si="58"/>
        <v>0.18479936184104748</v>
      </c>
      <c r="I164" s="123">
        <f t="shared" si="58"/>
        <v>0.21147374767841665</v>
      </c>
      <c r="J164" s="123">
        <f t="shared" si="58"/>
        <v>0.22917260445600141</v>
      </c>
      <c r="K164" s="123">
        <f t="shared" si="58"/>
        <v>0.21358679506100428</v>
      </c>
      <c r="L164" s="123">
        <f t="shared" si="58"/>
        <v>0.23220415760955621</v>
      </c>
      <c r="M164" s="123">
        <f t="shared" si="58"/>
        <v>0.18423610030872922</v>
      </c>
      <c r="N164" s="123">
        <f t="shared" si="58"/>
        <v>0.20597382854169635</v>
      </c>
      <c r="O164" s="123">
        <f t="shared" si="58"/>
        <v>0.12558062470637102</v>
      </c>
      <c r="P164" s="123">
        <f t="shared" si="58"/>
        <v>0.1730478863231418</v>
      </c>
      <c r="Q164" s="123">
        <f t="shared" si="58"/>
        <v>5.4669161568131987E-2</v>
      </c>
      <c r="R164" s="123">
        <f t="shared" si="58"/>
        <v>7.2185106417885864E-2</v>
      </c>
      <c r="S164" s="123">
        <f t="shared" si="58"/>
        <v>6.5967754803236425E-2</v>
      </c>
      <c r="T164" s="123">
        <f t="shared" si="58"/>
        <v>6.5449975961629936E-2</v>
      </c>
      <c r="U164" s="123">
        <f t="shared" si="58"/>
        <v>4.400772235551622E-2</v>
      </c>
      <c r="V164" s="123">
        <f t="shared" si="58"/>
        <v>0.16399799176300264</v>
      </c>
      <c r="W164" s="123">
        <f t="shared" si="58"/>
        <v>0.11048085137817511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</v>
      </c>
      <c r="D165" s="99">
        <f>RES_hhdet_in_tesh!D165/RES_summary!D$21</f>
        <v>0.11356853070300152</v>
      </c>
      <c r="E165" s="99">
        <f>RES_hhdet_in_tesh!E165/RES_summary!E$21</f>
        <v>7.9424519556740944E-2</v>
      </c>
      <c r="F165" s="99">
        <f>RES_hhdet_in_tesh!F165/RES_summary!F$21</f>
        <v>0.13221205973104683</v>
      </c>
      <c r="G165" s="99">
        <f>RES_hhdet_in_tesh!G165/RES_summary!G$21</f>
        <v>0.14548299857601477</v>
      </c>
      <c r="H165" s="99">
        <f>RES_hhdet_in_tesh!H165/RES_summary!H$21</f>
        <v>0.18479936184104748</v>
      </c>
      <c r="I165" s="99">
        <f>RES_hhdet_in_tesh!I165/RES_summary!I$21</f>
        <v>0.21147374767841665</v>
      </c>
      <c r="J165" s="99">
        <f>RES_hhdet_in_tesh!J165/RES_summary!J$21</f>
        <v>0.22917260445600141</v>
      </c>
      <c r="K165" s="99">
        <f>RES_hhdet_in_tesh!K165/RES_summary!K$21</f>
        <v>0.21358679506100428</v>
      </c>
      <c r="L165" s="99">
        <f>RES_hhdet_in_tesh!L165/RES_summary!L$21</f>
        <v>0.23220415760955621</v>
      </c>
      <c r="M165" s="99">
        <f>RES_hhdet_in_tesh!M165/RES_summary!M$21</f>
        <v>0.18423610030872922</v>
      </c>
      <c r="N165" s="99">
        <f>RES_hhdet_in_tesh!N165/RES_summary!N$21</f>
        <v>0.20597382854169635</v>
      </c>
      <c r="O165" s="99">
        <f>RES_hhdet_in_tesh!O165/RES_summary!O$21</f>
        <v>0.12558062470637102</v>
      </c>
      <c r="P165" s="99">
        <f>RES_hhdet_in_tesh!P165/RES_summary!P$21</f>
        <v>0.1730478863231418</v>
      </c>
      <c r="Q165" s="99">
        <f>RES_hhdet_in_tesh!Q165/RES_summary!Q$21</f>
        <v>5.4669161568131987E-2</v>
      </c>
      <c r="R165" s="99">
        <f>RES_hhdet_in_tesh!R165/RES_summary!R$21</f>
        <v>7.2185106417885864E-2</v>
      </c>
      <c r="S165" s="99">
        <f>RES_hhdet_in_tesh!S165/RES_summary!S$21</f>
        <v>6.5967754803236425E-2</v>
      </c>
      <c r="T165" s="99">
        <f>RES_hhdet_in_tesh!T165/RES_summary!T$21</f>
        <v>6.5449975961629936E-2</v>
      </c>
      <c r="U165" s="99">
        <f>RES_hhdet_in_tesh!U165/RES_summary!U$21</f>
        <v>4.400772235551622E-2</v>
      </c>
      <c r="V165" s="99">
        <f>RES_hhdet_in_tesh!V165/RES_summary!V$21</f>
        <v>0.16399799176300264</v>
      </c>
      <c r="W165" s="99">
        <f>RES_hhdet_in_tesh!W165/RES_summary!W$21</f>
        <v>0.11048085137817511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17.275604613850675</v>
      </c>
      <c r="D166" s="123">
        <v>16.583659083441329</v>
      </c>
      <c r="E166" s="123">
        <v>15.68771526560865</v>
      </c>
      <c r="F166" s="123">
        <v>15.936151287377204</v>
      </c>
      <c r="G166" s="123">
        <v>15.034311280817182</v>
      </c>
      <c r="H166" s="123">
        <v>15.010552249823496</v>
      </c>
      <c r="I166" s="123">
        <v>14.927630723750562</v>
      </c>
      <c r="J166" s="123">
        <v>15.393575081017957</v>
      </c>
      <c r="K166" s="123">
        <v>15.252394227034445</v>
      </c>
      <c r="L166" s="123">
        <v>15.445780751484996</v>
      </c>
      <c r="M166" s="123">
        <v>15.721080318141242</v>
      </c>
      <c r="N166" s="123">
        <v>15.713477840795619</v>
      </c>
      <c r="O166" s="123">
        <v>15.61180168062708</v>
      </c>
      <c r="P166" s="123">
        <v>15.376272628174874</v>
      </c>
      <c r="Q166" s="123">
        <v>15.176877927875736</v>
      </c>
      <c r="R166" s="123">
        <v>15.718875007103723</v>
      </c>
      <c r="S166" s="123">
        <v>15.976143273368985</v>
      </c>
      <c r="T166" s="123">
        <v>16.353677048013711</v>
      </c>
      <c r="U166" s="123">
        <v>16.072434094855577</v>
      </c>
      <c r="V166" s="123">
        <v>16.927509559666479</v>
      </c>
      <c r="W166" s="123">
        <v>16.197016978845433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17.175889657667263</v>
      </c>
      <c r="D167" s="99">
        <v>16.558920226275106</v>
      </c>
      <c r="E167" s="99">
        <v>15.979712614144114</v>
      </c>
      <c r="F167" s="99">
        <v>15.656876537774153</v>
      </c>
      <c r="G167" s="99">
        <v>15.313065334971618</v>
      </c>
      <c r="H167" s="99">
        <v>15.085428963986471</v>
      </c>
      <c r="I167" s="99">
        <v>15.19689374869505</v>
      </c>
      <c r="J167" s="99">
        <v>15.033195763907976</v>
      </c>
      <c r="K167" s="99">
        <v>15.093811559290984</v>
      </c>
      <c r="L167" s="99">
        <v>15.109823472779718</v>
      </c>
      <c r="M167" s="99">
        <v>15.915646721025013</v>
      </c>
      <c r="N167" s="99">
        <v>14.834567749824314</v>
      </c>
      <c r="O167" s="99">
        <v>16.474880256670801</v>
      </c>
      <c r="P167" s="99">
        <v>15.167818565748997</v>
      </c>
      <c r="Q167" s="99">
        <v>13.771477630191818</v>
      </c>
      <c r="R167" s="99">
        <v>16.430178692872467</v>
      </c>
      <c r="S167" s="99">
        <v>16.412652059636692</v>
      </c>
      <c r="T167" s="99">
        <v>16.764818568241047</v>
      </c>
      <c r="U167" s="99">
        <v>15.984610820568493</v>
      </c>
      <c r="V167" s="99">
        <v>17.664530816417525</v>
      </c>
      <c r="W167" s="99">
        <v>15.481720122641347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15.666318420406103</v>
      </c>
      <c r="G168" s="99">
        <v>0</v>
      </c>
      <c r="H168" s="99">
        <v>15.093099509381753</v>
      </c>
      <c r="I168" s="99">
        <v>15.209029838101896</v>
      </c>
      <c r="J168" s="99">
        <v>15.048523411354488</v>
      </c>
      <c r="K168" s="99">
        <v>15.107294525898343</v>
      </c>
      <c r="L168" s="99">
        <v>15.119446145445782</v>
      </c>
      <c r="M168" s="99">
        <v>15.921673177087929</v>
      </c>
      <c r="N168" s="99">
        <v>14.836302936070718</v>
      </c>
      <c r="O168" s="99">
        <v>16.475790058725135</v>
      </c>
      <c r="P168" s="99">
        <v>15.167846574350781</v>
      </c>
      <c r="Q168" s="99">
        <v>13.771305098534906</v>
      </c>
      <c r="R168" s="99">
        <v>16.43613677444381</v>
      </c>
      <c r="S168" s="99">
        <v>16.419234500043704</v>
      </c>
      <c r="T168" s="99">
        <v>16.771793575907147</v>
      </c>
      <c r="U168" s="99">
        <v>15.987877017736736</v>
      </c>
      <c r="V168" s="99">
        <v>17.664859515918803</v>
      </c>
      <c r="W168" s="99">
        <v>15.47802655974832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12.198096930586726</v>
      </c>
      <c r="G169" s="102">
        <v>0</v>
      </c>
      <c r="H169" s="102">
        <v>11.819930614780251</v>
      </c>
      <c r="I169" s="102">
        <v>11.875924281021678</v>
      </c>
      <c r="J169" s="102">
        <v>11.661865675683327</v>
      </c>
      <c r="K169" s="102">
        <v>11.696679415870165</v>
      </c>
      <c r="L169" s="102">
        <v>11.737103492843453</v>
      </c>
      <c r="M169" s="102">
        <v>12.413085493217119</v>
      </c>
      <c r="N169" s="102">
        <v>11.534468352710682</v>
      </c>
      <c r="O169" s="102">
        <v>12.798923773229268</v>
      </c>
      <c r="P169" s="102">
        <v>11.770546397637345</v>
      </c>
      <c r="Q169" s="102">
        <v>10.652040650822464</v>
      </c>
      <c r="R169" s="102">
        <v>12.663996054883262</v>
      </c>
      <c r="S169" s="102">
        <v>12.632007692862045</v>
      </c>
      <c r="T169" s="102">
        <v>12.848908968772903</v>
      </c>
      <c r="U169" s="102">
        <v>12.210873792419644</v>
      </c>
      <c r="V169" s="102">
        <v>13.646561812364556</v>
      </c>
      <c r="W169" s="102">
        <v>11.986978524555427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3.4682214898193795</v>
      </c>
      <c r="G170" s="105">
        <v>0</v>
      </c>
      <c r="H170" s="105">
        <v>3.2731688946015001</v>
      </c>
      <c r="I170" s="105">
        <v>3.3331055570802159</v>
      </c>
      <c r="J170" s="105">
        <v>3.3866577356711614</v>
      </c>
      <c r="K170" s="105">
        <v>3.4106151100281794</v>
      </c>
      <c r="L170" s="105">
        <v>3.3823426526023277</v>
      </c>
      <c r="M170" s="105">
        <v>3.5085876838708097</v>
      </c>
      <c r="N170" s="105">
        <v>3.3018345833600371</v>
      </c>
      <c r="O170" s="105">
        <v>3.6768662854958665</v>
      </c>
      <c r="P170" s="105">
        <v>3.3973001767134372</v>
      </c>
      <c r="Q170" s="105">
        <v>3.119264447712442</v>
      </c>
      <c r="R170" s="105">
        <v>3.7721407195605479</v>
      </c>
      <c r="S170" s="105">
        <v>3.7872268071816562</v>
      </c>
      <c r="T170" s="105">
        <v>3.9228846071342409</v>
      </c>
      <c r="U170" s="105">
        <v>3.7770032253170931</v>
      </c>
      <c r="V170" s="105">
        <v>4.018297703554242</v>
      </c>
      <c r="W170" s="105">
        <v>3.4910480351928945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17.28384735830678</v>
      </c>
      <c r="D171" s="102">
        <v>16.585846664527939</v>
      </c>
      <c r="E171" s="102">
        <v>15.662725730411358</v>
      </c>
      <c r="F171" s="102">
        <v>15.956756796715563</v>
      </c>
      <c r="G171" s="102">
        <v>15.012299537947174</v>
      </c>
      <c r="H171" s="102">
        <v>15.005127555085638</v>
      </c>
      <c r="I171" s="102">
        <v>14.903832452513827</v>
      </c>
      <c r="J171" s="102">
        <v>0</v>
      </c>
      <c r="K171" s="102">
        <v>15.249112965253987</v>
      </c>
      <c r="L171" s="102">
        <v>0</v>
      </c>
      <c r="M171" s="102">
        <v>15.702879004878374</v>
      </c>
      <c r="N171" s="102">
        <v>15.770105155866647</v>
      </c>
      <c r="O171" s="102">
        <v>15.539668490553417</v>
      </c>
      <c r="P171" s="102">
        <v>15.394918316705661</v>
      </c>
      <c r="Q171" s="102">
        <v>15.348943520327524</v>
      </c>
      <c r="R171" s="102">
        <v>15.587356006801679</v>
      </c>
      <c r="S171" s="102">
        <v>15.90784824293014</v>
      </c>
      <c r="T171" s="102">
        <v>16.296470248088806</v>
      </c>
      <c r="U171" s="102">
        <v>16.079140064210925</v>
      </c>
      <c r="V171" s="102">
        <v>16.867237316300297</v>
      </c>
      <c r="W171" s="102">
        <v>16.25498413379967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17.283921418339602</v>
      </c>
      <c r="D172" s="105">
        <v>16.587202938130169</v>
      </c>
      <c r="E172" s="105">
        <v>15.664879276207008</v>
      </c>
      <c r="F172" s="105">
        <v>15.95932196251086</v>
      </c>
      <c r="G172" s="105">
        <v>15.016876927746718</v>
      </c>
      <c r="H172" s="105">
        <v>15.008569348980588</v>
      </c>
      <c r="I172" s="105">
        <v>14.913572752259785</v>
      </c>
      <c r="J172" s="105">
        <v>15.417300591708234</v>
      </c>
      <c r="K172" s="105">
        <v>15.264316153632027</v>
      </c>
      <c r="L172" s="105">
        <v>15.476346442820637</v>
      </c>
      <c r="M172" s="105">
        <v>15.710895084228943</v>
      </c>
      <c r="N172" s="105">
        <v>15.77255753877307</v>
      </c>
      <c r="O172" s="105">
        <v>15.539448351162543</v>
      </c>
      <c r="P172" s="105">
        <v>15.3956080464222</v>
      </c>
      <c r="Q172" s="105">
        <v>15.353389146247062</v>
      </c>
      <c r="R172" s="105">
        <v>15.595958670532998</v>
      </c>
      <c r="S172" s="105">
        <v>15.918647171575717</v>
      </c>
      <c r="T172" s="105">
        <v>16.306564515726301</v>
      </c>
      <c r="U172" s="105">
        <v>16.080282517445575</v>
      </c>
      <c r="V172" s="105">
        <v>16.860444137098614</v>
      </c>
      <c r="W172" s="105">
        <v>16.249419665669983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13.503490786367331</v>
      </c>
      <c r="D173" s="99">
        <v>12.893297259548715</v>
      </c>
      <c r="E173" s="99">
        <v>12.182166613107936</v>
      </c>
      <c r="F173" s="99">
        <v>12.425534203374182</v>
      </c>
      <c r="G173" s="99">
        <v>11.667024242567717</v>
      </c>
      <c r="H173" s="99">
        <v>11.752950398416505</v>
      </c>
      <c r="I173" s="99">
        <v>11.645583782200147</v>
      </c>
      <c r="J173" s="99">
        <v>11.948931145979184</v>
      </c>
      <c r="K173" s="99">
        <v>11.818830013986084</v>
      </c>
      <c r="L173" s="99">
        <v>12.015238768516779</v>
      </c>
      <c r="M173" s="99">
        <v>12.250438731364111</v>
      </c>
      <c r="N173" s="99">
        <v>12.263771099905345</v>
      </c>
      <c r="O173" s="99">
        <v>12.071507631537193</v>
      </c>
      <c r="P173" s="99">
        <v>11.951497795915786</v>
      </c>
      <c r="Q173" s="99">
        <v>11.881846230628492</v>
      </c>
      <c r="R173" s="99">
        <v>12.015166467064542</v>
      </c>
      <c r="S173" s="99">
        <v>12.245320906848747</v>
      </c>
      <c r="T173" s="99">
        <v>12.493225653580195</v>
      </c>
      <c r="U173" s="99">
        <v>12.282320839030351</v>
      </c>
      <c r="V173" s="99">
        <v>13.022585099645283</v>
      </c>
      <c r="W173" s="99">
        <v>12.588947503383336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3.78043063197227</v>
      </c>
      <c r="D174" s="110">
        <v>3.6939056785814532</v>
      </c>
      <c r="E174" s="110">
        <v>3.4827126630990697</v>
      </c>
      <c r="F174" s="110">
        <v>3.5337877591366782</v>
      </c>
      <c r="G174" s="110">
        <v>3.349852685179</v>
      </c>
      <c r="H174" s="110">
        <v>3.2556189505640818</v>
      </c>
      <c r="I174" s="110">
        <v>3.2679889700596392</v>
      </c>
      <c r="J174" s="110">
        <v>3.4683694457290439</v>
      </c>
      <c r="K174" s="110">
        <v>3.4454861396459449</v>
      </c>
      <c r="L174" s="110">
        <v>3.4611076743038547</v>
      </c>
      <c r="M174" s="110">
        <v>3.4604563528648313</v>
      </c>
      <c r="N174" s="110">
        <v>3.5087864388677232</v>
      </c>
      <c r="O174" s="110">
        <v>3.4679407196253496</v>
      </c>
      <c r="P174" s="110">
        <v>3.4441102505064149</v>
      </c>
      <c r="Q174" s="110">
        <v>3.4715429156185706</v>
      </c>
      <c r="R174" s="110">
        <v>3.5807922034684538</v>
      </c>
      <c r="S174" s="110">
        <v>3.6733262647269687</v>
      </c>
      <c r="T174" s="110">
        <v>3.8133388621461055</v>
      </c>
      <c r="U174" s="110">
        <v>3.7979616784152261</v>
      </c>
      <c r="V174" s="110">
        <v>3.8378590374533328</v>
      </c>
      <c r="W174" s="110">
        <v>3.6604721622866454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3.1233040451256207</v>
      </c>
      <c r="D175" s="123">
        <v>3.0692835849525126</v>
      </c>
      <c r="E175" s="123">
        <v>3.044566298098673</v>
      </c>
      <c r="F175" s="123">
        <v>3.0182576988446383</v>
      </c>
      <c r="G175" s="123">
        <v>2.9249551455190379</v>
      </c>
      <c r="H175" s="123">
        <v>2.8453012294763038</v>
      </c>
      <c r="I175" s="123">
        <v>2.8665797040154204</v>
      </c>
      <c r="J175" s="123">
        <v>2.7380865631709432</v>
      </c>
      <c r="K175" s="123">
        <v>2.7072576328426741</v>
      </c>
      <c r="L175" s="123">
        <v>2.6361804849580222</v>
      </c>
      <c r="M175" s="123">
        <v>2.6429753330222554</v>
      </c>
      <c r="N175" s="123">
        <v>2.6626124356286454</v>
      </c>
      <c r="O175" s="123">
        <v>2.5389040925852431</v>
      </c>
      <c r="P175" s="123">
        <v>2.601413891341259</v>
      </c>
      <c r="Q175" s="123">
        <v>2.6346069555292875</v>
      </c>
      <c r="R175" s="123">
        <v>2.6357108287797031</v>
      </c>
      <c r="S175" s="123">
        <v>2.6195286610395749</v>
      </c>
      <c r="T175" s="123">
        <v>2.6209211907479095</v>
      </c>
      <c r="U175" s="123">
        <v>2.5889714311486554</v>
      </c>
      <c r="V175" s="123">
        <v>2.7154054539493635</v>
      </c>
      <c r="W175" s="123">
        <v>2.6951471220580934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3.1220634911307656</v>
      </c>
      <c r="D176" s="99">
        <v>3.0641665679150361</v>
      </c>
      <c r="E176" s="99">
        <v>3.044804601993822</v>
      </c>
      <c r="F176" s="99">
        <v>2.9540175526504249</v>
      </c>
      <c r="G176" s="99">
        <v>2.9580084281392991</v>
      </c>
      <c r="H176" s="99">
        <v>2.8555899949731178</v>
      </c>
      <c r="I176" s="99">
        <v>2.8613815476778219</v>
      </c>
      <c r="J176" s="99">
        <v>2.7667088388698367</v>
      </c>
      <c r="K176" s="99">
        <v>2.6475168141776759</v>
      </c>
      <c r="L176" s="99">
        <v>2.6678273596481463</v>
      </c>
      <c r="M176" s="99">
        <v>2.6460125591140344</v>
      </c>
      <c r="N176" s="99">
        <v>2.6351697058409602</v>
      </c>
      <c r="O176" s="99">
        <v>2.6492109964286659</v>
      </c>
      <c r="P176" s="99">
        <v>2.5227719585926112</v>
      </c>
      <c r="Q176" s="99">
        <v>2.3643239757217676</v>
      </c>
      <c r="R176" s="99">
        <v>2.7557093150620435</v>
      </c>
      <c r="S176" s="99">
        <v>2.6928289764870823</v>
      </c>
      <c r="T176" s="99">
        <v>2.8130070145911761</v>
      </c>
      <c r="U176" s="99">
        <v>2.6758063704857387</v>
      </c>
      <c r="V176" s="99">
        <v>2.9609086862725391</v>
      </c>
      <c r="W176" s="99">
        <v>2.5648184921514861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3.1233207862839096</v>
      </c>
      <c r="D177" s="110">
        <v>3.0693550290786948</v>
      </c>
      <c r="E177" s="110">
        <v>3.0445628089139154</v>
      </c>
      <c r="F177" s="110">
        <v>3.0192665177416873</v>
      </c>
      <c r="G177" s="110">
        <v>2.924465137286123</v>
      </c>
      <c r="H177" s="110">
        <v>2.845141406326213</v>
      </c>
      <c r="I177" s="110">
        <v>2.8666476251308963</v>
      </c>
      <c r="J177" s="110">
        <v>2.7377321269956587</v>
      </c>
      <c r="K177" s="110">
        <v>2.7079837779397553</v>
      </c>
      <c r="L177" s="110">
        <v>2.6356621835420957</v>
      </c>
      <c r="M177" s="110">
        <v>2.6429186168060337</v>
      </c>
      <c r="N177" s="110">
        <v>2.6630956957211733</v>
      </c>
      <c r="O177" s="110">
        <v>2.53706215567097</v>
      </c>
      <c r="P177" s="110">
        <v>2.6026773693260226</v>
      </c>
      <c r="Q177" s="110">
        <v>2.6395349761989904</v>
      </c>
      <c r="R177" s="110">
        <v>2.6326691176463037</v>
      </c>
      <c r="S177" s="110">
        <v>2.6179314635397595</v>
      </c>
      <c r="T177" s="110">
        <v>2.6177227425865692</v>
      </c>
      <c r="U177" s="110">
        <v>2.5875381652417224</v>
      </c>
      <c r="V177" s="110">
        <v>2.7118673110636871</v>
      </c>
      <c r="W177" s="110">
        <v>2.6972063409811842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50.926041693579535</v>
      </c>
      <c r="D3" s="118">
        <f t="shared" si="0"/>
        <v>51.373760432285955</v>
      </c>
      <c r="E3" s="118">
        <f t="shared" si="0"/>
        <v>50.857307380228562</v>
      </c>
      <c r="F3" s="118">
        <f t="shared" si="0"/>
        <v>51.090929089776033</v>
      </c>
      <c r="G3" s="118">
        <f t="shared" si="0"/>
        <v>53.928287512028035</v>
      </c>
      <c r="H3" s="118">
        <f t="shared" si="0"/>
        <v>51.991927989875151</v>
      </c>
      <c r="I3" s="118">
        <f t="shared" si="0"/>
        <v>50.518949713071422</v>
      </c>
      <c r="J3" s="118">
        <f t="shared" si="0"/>
        <v>52.579455218230464</v>
      </c>
      <c r="K3" s="118">
        <f t="shared" si="0"/>
        <v>50.257727951055273</v>
      </c>
      <c r="L3" s="118">
        <f t="shared" si="0"/>
        <v>46.800877325868036</v>
      </c>
      <c r="M3" s="118">
        <f t="shared" si="0"/>
        <v>39.006549928139698</v>
      </c>
      <c r="N3" s="118">
        <f t="shared" si="0"/>
        <v>35.914846582760354</v>
      </c>
      <c r="O3" s="118">
        <f t="shared" si="0"/>
        <v>34.952339975100514</v>
      </c>
      <c r="P3" s="118">
        <f t="shared" si="0"/>
        <v>28.09275382231046</v>
      </c>
      <c r="Q3" s="118">
        <f t="shared" si="0"/>
        <v>28.410107094031353</v>
      </c>
      <c r="R3" s="118">
        <f t="shared" ref="R3:V3" si="1">R4+R7+R9+R19</f>
        <v>28.531486004964574</v>
      </c>
      <c r="S3" s="118">
        <f t="shared" si="1"/>
        <v>0</v>
      </c>
      <c r="T3" s="118">
        <f t="shared" si="1"/>
        <v>24.081266747722136</v>
      </c>
      <c r="U3" s="118">
        <f t="shared" si="1"/>
        <v>20.878082401958395</v>
      </c>
      <c r="V3" s="118">
        <f t="shared" si="1"/>
        <v>20.979784087643452</v>
      </c>
      <c r="W3" s="118">
        <f t="shared" ref="W3" si="2">W4+W7+W9+W19</f>
        <v>16.976463868584652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50.220214484289521</v>
      </c>
      <c r="D4" s="123">
        <f t="shared" si="3"/>
        <v>50.502616494647832</v>
      </c>
      <c r="E4" s="123">
        <f t="shared" si="3"/>
        <v>50.07829936214965</v>
      </c>
      <c r="F4" s="123">
        <f t="shared" si="3"/>
        <v>50.211099118201631</v>
      </c>
      <c r="G4" s="123">
        <f t="shared" si="3"/>
        <v>52.813467035858203</v>
      </c>
      <c r="H4" s="123">
        <f t="shared" si="3"/>
        <v>50.795314701951582</v>
      </c>
      <c r="I4" s="123">
        <f t="shared" si="3"/>
        <v>46.897838412856096</v>
      </c>
      <c r="J4" s="123">
        <f t="shared" si="3"/>
        <v>48.045703524885347</v>
      </c>
      <c r="K4" s="123">
        <f t="shared" si="3"/>
        <v>46.881709850163581</v>
      </c>
      <c r="L4" s="123">
        <f t="shared" si="3"/>
        <v>42.921261326694989</v>
      </c>
      <c r="M4" s="123">
        <f t="shared" si="3"/>
        <v>36.36978741775647</v>
      </c>
      <c r="N4" s="123">
        <f t="shared" si="3"/>
        <v>33.512598157826254</v>
      </c>
      <c r="O4" s="123">
        <f t="shared" si="3"/>
        <v>32.561798697329074</v>
      </c>
      <c r="P4" s="123">
        <f t="shared" si="3"/>
        <v>27.273656698479485</v>
      </c>
      <c r="Q4" s="123">
        <f t="shared" si="3"/>
        <v>27.373534408255622</v>
      </c>
      <c r="R4" s="123">
        <f t="shared" ref="R4:V4" si="4">SUM(R5:R6)</f>
        <v>26.78352536910613</v>
      </c>
      <c r="S4" s="123">
        <f t="shared" si="4"/>
        <v>0</v>
      </c>
      <c r="T4" s="123">
        <f t="shared" si="4"/>
        <v>22.481948891065759</v>
      </c>
      <c r="U4" s="123">
        <f t="shared" si="4"/>
        <v>19.429940593438481</v>
      </c>
      <c r="V4" s="123">
        <f t="shared" si="4"/>
        <v>19.221416795875911</v>
      </c>
      <c r="W4" s="123">
        <f t="shared" ref="W4" si="5">SUM(W5:W6)</f>
        <v>15.170511369086297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50.220214484289521</v>
      </c>
      <c r="D5" s="99">
        <v>50.502616494647832</v>
      </c>
      <c r="E5" s="99">
        <v>50.07829936214965</v>
      </c>
      <c r="F5" s="99">
        <v>50.211099118201631</v>
      </c>
      <c r="G5" s="99">
        <v>52.813467035858203</v>
      </c>
      <c r="H5" s="99">
        <v>50.795314701951582</v>
      </c>
      <c r="I5" s="99">
        <v>46.897838412856096</v>
      </c>
      <c r="J5" s="99">
        <v>48.045703524885347</v>
      </c>
      <c r="K5" s="99">
        <v>46.881709850163581</v>
      </c>
      <c r="L5" s="99">
        <v>42.921261326694989</v>
      </c>
      <c r="M5" s="99">
        <v>36.36978741775647</v>
      </c>
      <c r="N5" s="99">
        <v>33.512598157826254</v>
      </c>
      <c r="O5" s="99">
        <v>32.561798697329074</v>
      </c>
      <c r="P5" s="99">
        <v>27.273656698479485</v>
      </c>
      <c r="Q5" s="99">
        <v>27.373534408255622</v>
      </c>
      <c r="R5" s="99">
        <v>26.78352536910613</v>
      </c>
      <c r="S5" s="99">
        <v>0</v>
      </c>
      <c r="T5" s="99">
        <v>22.481948891065759</v>
      </c>
      <c r="U5" s="99">
        <v>19.429940593438481</v>
      </c>
      <c r="V5" s="99">
        <v>19.221416795875911</v>
      </c>
      <c r="W5" s="99">
        <v>15.170511369086297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0.68975739181727502</v>
      </c>
      <c r="D9" s="123">
        <v>0.8549061351162377</v>
      </c>
      <c r="E9" s="123">
        <v>0.76227106164531189</v>
      </c>
      <c r="F9" s="123">
        <v>0.86240756891616432</v>
      </c>
      <c r="G9" s="123">
        <v>1.0983585357685364</v>
      </c>
      <c r="H9" s="123">
        <v>1.1800019857898452</v>
      </c>
      <c r="I9" s="123">
        <v>3.6070961737925864</v>
      </c>
      <c r="J9" s="123">
        <v>4.5208561195749457</v>
      </c>
      <c r="K9" s="123">
        <v>3.3639223613215226</v>
      </c>
      <c r="L9" s="123">
        <v>3.8632139131771783</v>
      </c>
      <c r="M9" s="123">
        <v>2.618435893884675</v>
      </c>
      <c r="N9" s="123">
        <v>2.3850293393887818</v>
      </c>
      <c r="O9" s="123">
        <v>2.3740612234086056</v>
      </c>
      <c r="P9" s="123">
        <v>0.80407335853264061</v>
      </c>
      <c r="Q9" s="123">
        <v>1.0205129024163837</v>
      </c>
      <c r="R9" s="123">
        <v>1.7224073446066948</v>
      </c>
      <c r="S9" s="123">
        <v>0</v>
      </c>
      <c r="T9" s="123">
        <v>1.5817928760343565</v>
      </c>
      <c r="U9" s="123">
        <v>1.4322822511301874</v>
      </c>
      <c r="V9" s="123">
        <v>1.7429189908193223</v>
      </c>
      <c r="W9" s="123">
        <v>1.791419404611603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8.9526373960604975</v>
      </c>
      <c r="D10" s="99">
        <v>9.170800972795309</v>
      </c>
      <c r="E10" s="99">
        <v>8.220928667536139</v>
      </c>
      <c r="F10" s="99">
        <v>8.168259721969962</v>
      </c>
      <c r="G10" s="99">
        <v>7.913249174690784</v>
      </c>
      <c r="H10" s="99">
        <v>7.5037252678929471</v>
      </c>
      <c r="I10" s="99">
        <v>7.4658942443288394</v>
      </c>
      <c r="J10" s="99">
        <v>7.482282942436207</v>
      </c>
      <c r="K10" s="99">
        <v>8.4963010422461309</v>
      </c>
      <c r="L10" s="99">
        <v>7.4740176101038056</v>
      </c>
      <c r="M10" s="99">
        <v>7.5329385057449887</v>
      </c>
      <c r="N10" s="99">
        <v>7.5508087287850252</v>
      </c>
      <c r="O10" s="99">
        <v>7.4423657897971411</v>
      </c>
      <c r="P10" s="99">
        <v>7.2796854842087875</v>
      </c>
      <c r="Q10" s="99">
        <v>7.1412547406845936</v>
      </c>
      <c r="R10" s="99">
        <v>7.2871559959980559</v>
      </c>
      <c r="S10" s="99">
        <v>0</v>
      </c>
      <c r="T10" s="99">
        <v>6.9778024930685651</v>
      </c>
      <c r="U10" s="99">
        <v>6.6006175240369807</v>
      </c>
      <c r="V10" s="99">
        <v>6.9287114885211221</v>
      </c>
      <c r="W10" s="99">
        <v>6.3520462253107439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6.6034193295576609</v>
      </c>
      <c r="D11" s="99">
        <v>6.3445220214290741</v>
      </c>
      <c r="E11" s="99">
        <v>6.0983735855420926</v>
      </c>
      <c r="F11" s="99">
        <v>5.9511651666211849</v>
      </c>
      <c r="G11" s="99">
        <v>5.7942191617682353</v>
      </c>
      <c r="H11" s="99">
        <v>5.6798453710950731</v>
      </c>
      <c r="I11" s="99">
        <v>5.6904480023178197</v>
      </c>
      <c r="J11" s="99">
        <v>5.5929103307957506</v>
      </c>
      <c r="K11" s="99">
        <v>5.5720066831132948</v>
      </c>
      <c r="L11" s="99">
        <v>5.5271423894095992</v>
      </c>
      <c r="M11" s="99">
        <v>5.7125412418789665</v>
      </c>
      <c r="N11" s="99">
        <v>5.1628113935236115</v>
      </c>
      <c r="O11" s="99">
        <v>5.4883879070288577</v>
      </c>
      <c r="P11" s="99">
        <v>4.8026114492563945</v>
      </c>
      <c r="Q11" s="99">
        <v>4.17277743886173</v>
      </c>
      <c r="R11" s="99">
        <v>4.8378201049035869</v>
      </c>
      <c r="S11" s="99">
        <v>0</v>
      </c>
      <c r="T11" s="99">
        <v>4.6930493699066735</v>
      </c>
      <c r="U11" s="99">
        <v>4.3889691785822444</v>
      </c>
      <c r="V11" s="99">
        <v>4.7838277351642127</v>
      </c>
      <c r="W11" s="99">
        <v>4.1658602478394489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4.6364860435117574</v>
      </c>
      <c r="G12" s="99">
        <v>4.5036063486665077</v>
      </c>
      <c r="H12" s="99">
        <v>4.4503459828220482</v>
      </c>
      <c r="I12" s="99">
        <v>4.4469172923197222</v>
      </c>
      <c r="J12" s="99">
        <v>4.3386496150387579</v>
      </c>
      <c r="K12" s="99">
        <v>4.3179269609566902</v>
      </c>
      <c r="L12" s="99">
        <v>4.2934083486183878</v>
      </c>
      <c r="M12" s="99">
        <v>4.4553805485829168</v>
      </c>
      <c r="N12" s="99">
        <v>4.0142918643731615</v>
      </c>
      <c r="O12" s="99">
        <v>4.263791746318323</v>
      </c>
      <c r="P12" s="99">
        <v>3.7269275504750388</v>
      </c>
      <c r="Q12" s="99">
        <v>3.2275835679494107</v>
      </c>
      <c r="R12" s="99">
        <v>3.7288781739976851</v>
      </c>
      <c r="S12" s="99">
        <v>0</v>
      </c>
      <c r="T12" s="99">
        <v>3.59685157906332</v>
      </c>
      <c r="U12" s="99">
        <v>3.3527965941795426</v>
      </c>
      <c r="V12" s="99">
        <v>3.6956996801153719</v>
      </c>
      <c r="W12" s="99">
        <v>3.2254863756464158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4.6364860435117574</v>
      </c>
      <c r="G13" s="102">
        <v>4.5036063486665077</v>
      </c>
      <c r="H13" s="102">
        <v>4.4503459828220482</v>
      </c>
      <c r="I13" s="102">
        <v>4.4469172923197222</v>
      </c>
      <c r="J13" s="102">
        <v>4.3386496150387579</v>
      </c>
      <c r="K13" s="102">
        <v>4.3179269609566902</v>
      </c>
      <c r="L13" s="102">
        <v>4.2934083486183878</v>
      </c>
      <c r="M13" s="102">
        <v>4.4553805485829168</v>
      </c>
      <c r="N13" s="102">
        <v>4.0142918643731615</v>
      </c>
      <c r="O13" s="102">
        <v>4.263791746318323</v>
      </c>
      <c r="P13" s="102">
        <v>3.7269275504750388</v>
      </c>
      <c r="Q13" s="102">
        <v>3.2275835679494107</v>
      </c>
      <c r="R13" s="102">
        <v>3.7288781739976851</v>
      </c>
      <c r="S13" s="102">
        <v>0</v>
      </c>
      <c r="T13" s="102">
        <v>3.59685157906332</v>
      </c>
      <c r="U13" s="102">
        <v>3.3527965941795426</v>
      </c>
      <c r="V13" s="102">
        <v>3.6956996801153719</v>
      </c>
      <c r="W13" s="102">
        <v>3.2254863756464158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1.6069817472742866E-2</v>
      </c>
      <c r="D19" s="123">
        <v>1.6237802521883737E-2</v>
      </c>
      <c r="E19" s="123">
        <v>1.6736956433599938E-2</v>
      </c>
      <c r="F19" s="123">
        <v>1.7422402658240386E-2</v>
      </c>
      <c r="G19" s="123">
        <v>1.6461940401296046E-2</v>
      </c>
      <c r="H19" s="123">
        <v>1.661130213372879E-2</v>
      </c>
      <c r="I19" s="123">
        <v>1.4015126422741452E-2</v>
      </c>
      <c r="J19" s="123">
        <v>1.2895573770175216E-2</v>
      </c>
      <c r="K19" s="123">
        <v>1.2095739570170672E-2</v>
      </c>
      <c r="L19" s="123">
        <v>1.6402085995870494E-2</v>
      </c>
      <c r="M19" s="123">
        <v>1.832661649855765E-2</v>
      </c>
      <c r="N19" s="123">
        <v>1.7219085545317734E-2</v>
      </c>
      <c r="O19" s="123">
        <v>1.6480054362836907E-2</v>
      </c>
      <c r="P19" s="123">
        <v>1.5023765298334581E-2</v>
      </c>
      <c r="Q19" s="123">
        <v>1.6059783359345332E-2</v>
      </c>
      <c r="R19" s="123">
        <v>2.5553291251749252E-2</v>
      </c>
      <c r="S19" s="123">
        <v>0</v>
      </c>
      <c r="T19" s="123">
        <v>1.7524980622020996E-2</v>
      </c>
      <c r="U19" s="123">
        <v>1.5859557389728923E-2</v>
      </c>
      <c r="V19" s="123">
        <v>1.5448300948216852E-2</v>
      </c>
      <c r="W19" s="123">
        <v>1.453309488675243E-2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1.1979666311228072</v>
      </c>
      <c r="D21" s="99">
        <v>1.1740105823349059</v>
      </c>
      <c r="E21" s="99">
        <v>1.164892167778556</v>
      </c>
      <c r="F21" s="99">
        <v>1.1285171947933275</v>
      </c>
      <c r="G21" s="99">
        <v>1.128424629742472</v>
      </c>
      <c r="H21" s="99">
        <v>1.0878158127033746</v>
      </c>
      <c r="I21" s="99">
        <v>1.0885081521662527</v>
      </c>
      <c r="J21" s="99">
        <v>1.0510729997612942</v>
      </c>
      <c r="K21" s="99">
        <v>1.0044879846034271</v>
      </c>
      <c r="L21" s="99">
        <v>1.0109390046846092</v>
      </c>
      <c r="M21" s="99">
        <v>1.0020040321365871</v>
      </c>
      <c r="N21" s="99">
        <v>0.99789801130079625</v>
      </c>
      <c r="O21" s="99">
        <v>1.0032152308796758</v>
      </c>
      <c r="P21" s="99">
        <v>0.95533472279409892</v>
      </c>
      <c r="Q21" s="99">
        <v>0.89533292228350225</v>
      </c>
      <c r="R21" s="99">
        <v>1.0391671775711362</v>
      </c>
      <c r="S21" s="99">
        <v>0</v>
      </c>
      <c r="T21" s="99">
        <v>1.0452399156705379</v>
      </c>
      <c r="U21" s="99">
        <v>0.98620553809191902</v>
      </c>
      <c r="V21" s="99">
        <v>1.0831150593387551</v>
      </c>
      <c r="W21" s="99">
        <v>0.93176515683932071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38.343893470437962</v>
      </c>
      <c r="D24" s="118">
        <f t="shared" si="7"/>
        <v>36.711607421763844</v>
      </c>
      <c r="E24" s="118">
        <f t="shared" si="7"/>
        <v>36.254962435213244</v>
      </c>
      <c r="F24" s="118">
        <f t="shared" si="7"/>
        <v>36.257125453889365</v>
      </c>
      <c r="G24" s="118">
        <f t="shared" si="7"/>
        <v>39.61047498359563</v>
      </c>
      <c r="H24" s="118">
        <f t="shared" si="7"/>
        <v>37.675093389589165</v>
      </c>
      <c r="I24" s="118">
        <f t="shared" si="7"/>
        <v>36.90339347695479</v>
      </c>
      <c r="J24" s="118">
        <f t="shared" si="7"/>
        <v>32.794360750364397</v>
      </c>
      <c r="K24" s="118">
        <f t="shared" si="7"/>
        <v>23.143467268896494</v>
      </c>
      <c r="L24" s="118">
        <f t="shared" si="7"/>
        <v>30.426855895517431</v>
      </c>
      <c r="M24" s="118">
        <f t="shared" si="7"/>
        <v>25.417127529329985</v>
      </c>
      <c r="N24" s="118">
        <f t="shared" si="7"/>
        <v>21.960129936685778</v>
      </c>
      <c r="O24" s="118">
        <f t="shared" si="7"/>
        <v>23.210141420098939</v>
      </c>
      <c r="P24" s="118">
        <f t="shared" si="7"/>
        <v>17.614192954950806</v>
      </c>
      <c r="Q24" s="118">
        <f t="shared" si="7"/>
        <v>15.97242177985183</v>
      </c>
      <c r="R24" s="118">
        <f t="shared" ref="R24:V24" si="8">R25+R28+R30+R39</f>
        <v>18.320164951249584</v>
      </c>
      <c r="S24" s="118">
        <f t="shared" si="8"/>
        <v>15.752846821272801</v>
      </c>
      <c r="T24" s="118">
        <f t="shared" si="8"/>
        <v>16.158541570839422</v>
      </c>
      <c r="U24" s="118">
        <f t="shared" si="8"/>
        <v>13.824788212842375</v>
      </c>
      <c r="V24" s="118">
        <f t="shared" si="8"/>
        <v>14.263653194370224</v>
      </c>
      <c r="W24" s="118">
        <f t="shared" ref="W24" si="9">W25+W28+W30+W39</f>
        <v>10.574044646640182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37.8267729019367</v>
      </c>
      <c r="D25" s="123">
        <f t="shared" si="10"/>
        <v>36.159053909856709</v>
      </c>
      <c r="E25" s="123">
        <f t="shared" si="10"/>
        <v>35.753233083970301</v>
      </c>
      <c r="F25" s="123">
        <f t="shared" si="10"/>
        <v>35.825303535437733</v>
      </c>
      <c r="G25" s="123">
        <f t="shared" si="10"/>
        <v>39.180097568924189</v>
      </c>
      <c r="H25" s="123">
        <f t="shared" si="10"/>
        <v>37.294897399895987</v>
      </c>
      <c r="I25" s="123">
        <f t="shared" si="10"/>
        <v>36.50267650762629</v>
      </c>
      <c r="J25" s="123">
        <f t="shared" si="10"/>
        <v>32.441501186899536</v>
      </c>
      <c r="K25" s="123">
        <f t="shared" si="10"/>
        <v>22.795536113594387</v>
      </c>
      <c r="L25" s="123">
        <f t="shared" si="10"/>
        <v>29.951486683110428</v>
      </c>
      <c r="M25" s="123">
        <f t="shared" si="10"/>
        <v>25.007457947987128</v>
      </c>
      <c r="N25" s="123">
        <f t="shared" si="10"/>
        <v>21.626841661873222</v>
      </c>
      <c r="O25" s="123">
        <f t="shared" si="10"/>
        <v>22.7695340988124</v>
      </c>
      <c r="P25" s="123">
        <f t="shared" si="10"/>
        <v>17.193714895992226</v>
      </c>
      <c r="Q25" s="123">
        <f t="shared" si="10"/>
        <v>15.491902266774927</v>
      </c>
      <c r="R25" s="123">
        <f t="shared" ref="R25:V25" si="11">SUM(R26:R27)</f>
        <v>17.579791311386003</v>
      </c>
      <c r="S25" s="123">
        <f t="shared" si="11"/>
        <v>15.168163249928382</v>
      </c>
      <c r="T25" s="123">
        <f t="shared" si="11"/>
        <v>15.63237228629475</v>
      </c>
      <c r="U25" s="123">
        <f t="shared" si="11"/>
        <v>13.475480226126244</v>
      </c>
      <c r="V25" s="123">
        <f t="shared" si="11"/>
        <v>13.869060270532863</v>
      </c>
      <c r="W25" s="123">
        <f t="shared" ref="W25" si="12">SUM(W26:W27)</f>
        <v>10.26236907629499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37.8267729019367</v>
      </c>
      <c r="D26" s="99">
        <v>36.159053909856709</v>
      </c>
      <c r="E26" s="99">
        <v>35.753233083970301</v>
      </c>
      <c r="F26" s="99">
        <v>35.825303535437733</v>
      </c>
      <c r="G26" s="99">
        <v>39.180097568924189</v>
      </c>
      <c r="H26" s="99">
        <v>37.294897399895987</v>
      </c>
      <c r="I26" s="99">
        <v>36.50267650762629</v>
      </c>
      <c r="J26" s="99">
        <v>32.441501186899536</v>
      </c>
      <c r="K26" s="99">
        <v>22.795536113594387</v>
      </c>
      <c r="L26" s="99">
        <v>29.951486683110428</v>
      </c>
      <c r="M26" s="99">
        <v>25.007457947987128</v>
      </c>
      <c r="N26" s="99">
        <v>21.626841661873222</v>
      </c>
      <c r="O26" s="99">
        <v>22.7695340988124</v>
      </c>
      <c r="P26" s="99">
        <v>17.193714895992226</v>
      </c>
      <c r="Q26" s="99">
        <v>15.491902266774927</v>
      </c>
      <c r="R26" s="99">
        <v>17.579791311386003</v>
      </c>
      <c r="S26" s="99">
        <v>15.168163249928382</v>
      </c>
      <c r="T26" s="99">
        <v>15.63237228629475</v>
      </c>
      <c r="U26" s="99">
        <v>13.475480226126244</v>
      </c>
      <c r="V26" s="99">
        <v>13.869060270532863</v>
      </c>
      <c r="W26" s="99">
        <v>10.26236907629499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0.5012082982586461</v>
      </c>
      <c r="D30" s="123">
        <v>0.53832308060610334</v>
      </c>
      <c r="E30" s="123">
        <v>0.48624905665451901</v>
      </c>
      <c r="F30" s="123">
        <v>0.4137173645244675</v>
      </c>
      <c r="G30" s="123">
        <v>0.41424265678414551</v>
      </c>
      <c r="H30" s="123">
        <v>0.36398412959327597</v>
      </c>
      <c r="I30" s="123">
        <v>0.38700779864630008</v>
      </c>
      <c r="J30" s="123">
        <v>0.34055191709763344</v>
      </c>
      <c r="K30" s="123">
        <v>0.33577028381780649</v>
      </c>
      <c r="L30" s="123">
        <v>0.45907834214351079</v>
      </c>
      <c r="M30" s="123">
        <v>0.39109371597064208</v>
      </c>
      <c r="N30" s="123">
        <v>0.31630566740444183</v>
      </c>
      <c r="O30" s="123">
        <v>0.4241503785227656</v>
      </c>
      <c r="P30" s="123">
        <v>0.40548986071556048</v>
      </c>
      <c r="Q30" s="123">
        <v>0.46435573190537943</v>
      </c>
      <c r="R30" s="123">
        <v>0.71486217069244185</v>
      </c>
      <c r="S30" s="123">
        <v>0.56347281063980836</v>
      </c>
      <c r="T30" s="123">
        <v>0.50871225046248958</v>
      </c>
      <c r="U30" s="123">
        <v>0.33249766504410944</v>
      </c>
      <c r="V30" s="123">
        <v>0.37943268194926111</v>
      </c>
      <c r="W30" s="123">
        <v>0.29659846424746883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6.6034193295576626</v>
      </c>
      <c r="D31" s="99">
        <v>6.3445220214290758</v>
      </c>
      <c r="E31" s="99">
        <v>6.0983735855420926</v>
      </c>
      <c r="F31" s="99">
        <v>5.9511651666211867</v>
      </c>
      <c r="G31" s="99">
        <v>5.7942191617682353</v>
      </c>
      <c r="H31" s="99">
        <v>5.679845371095074</v>
      </c>
      <c r="I31" s="99">
        <v>5.6904480023178197</v>
      </c>
      <c r="J31" s="99">
        <v>5.5929103307957497</v>
      </c>
      <c r="K31" s="99">
        <v>5.5720066831132948</v>
      </c>
      <c r="L31" s="99">
        <v>5.5271423894095992</v>
      </c>
      <c r="M31" s="99">
        <v>5.7125412418789665</v>
      </c>
      <c r="N31" s="99">
        <v>5.1628113935236115</v>
      </c>
      <c r="O31" s="99">
        <v>5.4883879070288577</v>
      </c>
      <c r="P31" s="99">
        <v>4.8026114492563963</v>
      </c>
      <c r="Q31" s="99">
        <v>4.17277743886173</v>
      </c>
      <c r="R31" s="99">
        <v>4.8378201049035869</v>
      </c>
      <c r="S31" s="99">
        <v>4.7046686892376997</v>
      </c>
      <c r="T31" s="99">
        <v>4.6930493699066727</v>
      </c>
      <c r="U31" s="99">
        <v>4.3889691785822444</v>
      </c>
      <c r="V31" s="99">
        <v>4.7838277351642136</v>
      </c>
      <c r="W31" s="99">
        <v>4.165860247839448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4.3179269609566902</v>
      </c>
      <c r="L32" s="99">
        <v>4.2934083486183861</v>
      </c>
      <c r="M32" s="99">
        <v>4.4553805485829159</v>
      </c>
      <c r="N32" s="99">
        <v>0</v>
      </c>
      <c r="O32" s="99">
        <v>4.263791746318323</v>
      </c>
      <c r="P32" s="99">
        <v>3.7269275504750392</v>
      </c>
      <c r="Q32" s="99">
        <v>3.2275835679494107</v>
      </c>
      <c r="R32" s="99">
        <v>3.7288781739976842</v>
      </c>
      <c r="S32" s="99">
        <v>3.6209511332401525</v>
      </c>
      <c r="T32" s="99">
        <v>3.59685157906332</v>
      </c>
      <c r="U32" s="99">
        <v>0</v>
      </c>
      <c r="V32" s="99">
        <v>0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4.3179269609566902</v>
      </c>
      <c r="L33" s="102">
        <v>4.2934083486183861</v>
      </c>
      <c r="M33" s="102">
        <v>4.4553805485829159</v>
      </c>
      <c r="N33" s="102">
        <v>0</v>
      </c>
      <c r="O33" s="102">
        <v>4.263791746318323</v>
      </c>
      <c r="P33" s="102">
        <v>3.7269275504750392</v>
      </c>
      <c r="Q33" s="102">
        <v>3.2275835679494107</v>
      </c>
      <c r="R33" s="102">
        <v>3.7288781739976842</v>
      </c>
      <c r="S33" s="102">
        <v>3.6209511332401525</v>
      </c>
      <c r="T33" s="102">
        <v>3.59685157906332</v>
      </c>
      <c r="U33" s="102">
        <v>0</v>
      </c>
      <c r="V33" s="102">
        <v>0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1.5912270242617939E-2</v>
      </c>
      <c r="D39" s="123">
        <v>1.4230431301029162E-2</v>
      </c>
      <c r="E39" s="123">
        <v>1.548029458841935E-2</v>
      </c>
      <c r="F39" s="123">
        <v>1.810455392716568E-2</v>
      </c>
      <c r="G39" s="123">
        <v>1.6134757887291823E-2</v>
      </c>
      <c r="H39" s="123">
        <v>1.6211860099901266E-2</v>
      </c>
      <c r="I39" s="123">
        <v>1.3709170682194618E-2</v>
      </c>
      <c r="J39" s="123">
        <v>1.2307646367228269E-2</v>
      </c>
      <c r="K39" s="123">
        <v>1.2160871484302994E-2</v>
      </c>
      <c r="L39" s="123">
        <v>1.6290870263494149E-2</v>
      </c>
      <c r="M39" s="123">
        <v>1.8575865372215904E-2</v>
      </c>
      <c r="N39" s="123">
        <v>1.69826074081143E-2</v>
      </c>
      <c r="O39" s="123">
        <v>1.6456942763774206E-2</v>
      </c>
      <c r="P39" s="123">
        <v>1.4988198243017923E-2</v>
      </c>
      <c r="Q39" s="123">
        <v>1.6163781171523194E-2</v>
      </c>
      <c r="R39" s="123">
        <v>2.5511469171140826E-2</v>
      </c>
      <c r="S39" s="123">
        <v>2.1210760704610865E-2</v>
      </c>
      <c r="T39" s="123">
        <v>1.7457034082180172E-2</v>
      </c>
      <c r="U39" s="123">
        <v>1.6810321672021344E-2</v>
      </c>
      <c r="V39" s="123">
        <v>1.5160241888100771E-2</v>
      </c>
      <c r="W39" s="123">
        <v>1.5077106097723638E-2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1.1979666311228077</v>
      </c>
      <c r="D40" s="99">
        <v>1.1740105823349059</v>
      </c>
      <c r="E40" s="99">
        <v>1.1648921677785562</v>
      </c>
      <c r="F40" s="99">
        <v>1.1285171947933272</v>
      </c>
      <c r="G40" s="99">
        <v>1.128424629742472</v>
      </c>
      <c r="H40" s="99">
        <v>1.0878158127033748</v>
      </c>
      <c r="I40" s="99">
        <v>1.0885081521662527</v>
      </c>
      <c r="J40" s="99">
        <v>1.0510729997612942</v>
      </c>
      <c r="K40" s="99">
        <v>1.0044879846034271</v>
      </c>
      <c r="L40" s="99">
        <v>1.0109390046846092</v>
      </c>
      <c r="M40" s="99">
        <v>1.0020040321365873</v>
      </c>
      <c r="N40" s="99">
        <v>0.99789801130079614</v>
      </c>
      <c r="O40" s="99">
        <v>1.0032152308796758</v>
      </c>
      <c r="P40" s="99">
        <v>0.95533472279409892</v>
      </c>
      <c r="Q40" s="99">
        <v>0.89533292228350203</v>
      </c>
      <c r="R40" s="99">
        <v>1.0391671775711364</v>
      </c>
      <c r="S40" s="99">
        <v>1.0085374605998843</v>
      </c>
      <c r="T40" s="99">
        <v>1.0452399156705379</v>
      </c>
      <c r="U40" s="99">
        <v>0.98620553809191891</v>
      </c>
      <c r="V40" s="99">
        <v>1.0831150593387553</v>
      </c>
      <c r="W40" s="99">
        <v>0.93176515683932082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54.198966416537097</v>
      </c>
      <c r="D43" s="118">
        <f t="shared" si="14"/>
        <v>51.465884109090666</v>
      </c>
      <c r="E43" s="118">
        <f t="shared" si="14"/>
        <v>52.062648859191697</v>
      </c>
      <c r="F43" s="118">
        <f t="shared" si="14"/>
        <v>50.961916725804755</v>
      </c>
      <c r="G43" s="118">
        <f t="shared" si="14"/>
        <v>52.850079108906833</v>
      </c>
      <c r="H43" s="118">
        <f t="shared" si="14"/>
        <v>49.108134084628972</v>
      </c>
      <c r="I43" s="118">
        <f t="shared" si="14"/>
        <v>47.36791438271409</v>
      </c>
      <c r="J43" s="118">
        <f t="shared" si="14"/>
        <v>49.116636013559706</v>
      </c>
      <c r="K43" s="118">
        <f t="shared" si="14"/>
        <v>44.473768760855826</v>
      </c>
      <c r="L43" s="118">
        <f t="shared" si="14"/>
        <v>45.184587599594131</v>
      </c>
      <c r="M43" s="118">
        <f t="shared" si="14"/>
        <v>39.7126629644182</v>
      </c>
      <c r="N43" s="118">
        <f t="shared" si="14"/>
        <v>34.599838722257012</v>
      </c>
      <c r="O43" s="118">
        <f t="shared" si="14"/>
        <v>31.120715132696972</v>
      </c>
      <c r="P43" s="118">
        <f t="shared" si="14"/>
        <v>25.483096759734359</v>
      </c>
      <c r="Q43" s="118">
        <f t="shared" si="14"/>
        <v>25.733721210655119</v>
      </c>
      <c r="R43" s="118">
        <f t="shared" ref="R43:V43" si="15">R44+R47+R49+R58</f>
        <v>25.380651581347429</v>
      </c>
      <c r="S43" s="118">
        <f t="shared" si="15"/>
        <v>23.434675836444953</v>
      </c>
      <c r="T43" s="118">
        <f t="shared" si="15"/>
        <v>23.444134628395702</v>
      </c>
      <c r="U43" s="118">
        <f t="shared" si="15"/>
        <v>21.717318190581413</v>
      </c>
      <c r="V43" s="118">
        <f t="shared" si="15"/>
        <v>22.729022166600231</v>
      </c>
      <c r="W43" s="118">
        <f t="shared" ref="W43" si="16">W44+W47+W49+W58</f>
        <v>18.1249534121892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47.097165055053068</v>
      </c>
      <c r="D44" s="123">
        <f t="shared" si="17"/>
        <v>44.635247663568208</v>
      </c>
      <c r="E44" s="123">
        <f t="shared" si="17"/>
        <v>45.754223894652917</v>
      </c>
      <c r="F44" s="123">
        <f t="shared" si="17"/>
        <v>45.254490630023206</v>
      </c>
      <c r="G44" s="123">
        <f t="shared" si="17"/>
        <v>46.894476276280777</v>
      </c>
      <c r="H44" s="123">
        <f t="shared" si="17"/>
        <v>44.298247189357788</v>
      </c>
      <c r="I44" s="123">
        <f t="shared" si="17"/>
        <v>41.44642467779947</v>
      </c>
      <c r="J44" s="123">
        <f t="shared" si="17"/>
        <v>42.924791379446795</v>
      </c>
      <c r="K44" s="123">
        <f t="shared" si="17"/>
        <v>38.39329712817117</v>
      </c>
      <c r="L44" s="123">
        <f t="shared" si="17"/>
        <v>38.861493261256399</v>
      </c>
      <c r="M44" s="123">
        <f t="shared" si="17"/>
        <v>32.453263577530727</v>
      </c>
      <c r="N44" s="123">
        <f t="shared" si="17"/>
        <v>27.462593597472601</v>
      </c>
      <c r="O44" s="123">
        <f t="shared" si="17"/>
        <v>24.655392548675191</v>
      </c>
      <c r="P44" s="123">
        <f t="shared" si="17"/>
        <v>19.659219795892437</v>
      </c>
      <c r="Q44" s="123">
        <f t="shared" si="17"/>
        <v>20.256983176434719</v>
      </c>
      <c r="R44" s="123">
        <f t="shared" ref="R44:V44" si="18">SUM(R45:R46)</f>
        <v>20.05106739916064</v>
      </c>
      <c r="S44" s="123">
        <f t="shared" si="18"/>
        <v>18.040763984067535</v>
      </c>
      <c r="T44" s="123">
        <f t="shared" si="18"/>
        <v>17.9801397038289</v>
      </c>
      <c r="U44" s="123">
        <f t="shared" si="18"/>
        <v>16.306684246058197</v>
      </c>
      <c r="V44" s="123">
        <f t="shared" si="18"/>
        <v>16.904068325062855</v>
      </c>
      <c r="W44" s="123">
        <f t="shared" ref="W44" si="19">SUM(W45:W46)</f>
        <v>12.980420714157409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47.097165055053068</v>
      </c>
      <c r="D45" s="99">
        <v>44.635247663568208</v>
      </c>
      <c r="E45" s="99">
        <v>45.754223894652917</v>
      </c>
      <c r="F45" s="99">
        <v>45.254490630023206</v>
      </c>
      <c r="G45" s="99">
        <v>46.894476276280777</v>
      </c>
      <c r="H45" s="99">
        <v>44.298247189357788</v>
      </c>
      <c r="I45" s="99">
        <v>41.44642467779947</v>
      </c>
      <c r="J45" s="99">
        <v>42.924791379446795</v>
      </c>
      <c r="K45" s="99">
        <v>38.39329712817117</v>
      </c>
      <c r="L45" s="99">
        <v>38.861493261256399</v>
      </c>
      <c r="M45" s="99">
        <v>32.453263577530727</v>
      </c>
      <c r="N45" s="99">
        <v>27.462593597472601</v>
      </c>
      <c r="O45" s="99">
        <v>24.655392548675191</v>
      </c>
      <c r="P45" s="99">
        <v>19.659219795892437</v>
      </c>
      <c r="Q45" s="99">
        <v>20.256983176434719</v>
      </c>
      <c r="R45" s="99">
        <v>20.05106739916064</v>
      </c>
      <c r="S45" s="99">
        <v>18.040763984067535</v>
      </c>
      <c r="T45" s="99">
        <v>17.9801397038289</v>
      </c>
      <c r="U45" s="99">
        <v>16.306684246058197</v>
      </c>
      <c r="V45" s="99">
        <v>16.904068325062855</v>
      </c>
      <c r="W45" s="99">
        <v>12.980420714157409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7.0857651200163465</v>
      </c>
      <c r="D49" s="123">
        <v>6.8144443917141206</v>
      </c>
      <c r="E49" s="123">
        <v>6.2916663428363577</v>
      </c>
      <c r="F49" s="123">
        <v>5.6899940740122537</v>
      </c>
      <c r="G49" s="123">
        <v>5.9391312419873907</v>
      </c>
      <c r="H49" s="123">
        <v>4.7932858702887087</v>
      </c>
      <c r="I49" s="123">
        <v>5.9074909921854033</v>
      </c>
      <c r="J49" s="123">
        <v>6.1789412475848042</v>
      </c>
      <c r="K49" s="123">
        <v>6.068346588474256</v>
      </c>
      <c r="L49" s="123">
        <v>6.3066983837127504</v>
      </c>
      <c r="M49" s="123">
        <v>7.2411568623237077</v>
      </c>
      <c r="N49" s="123">
        <v>7.1200449847619955</v>
      </c>
      <c r="O49" s="123">
        <v>6.4488260410566483</v>
      </c>
      <c r="P49" s="123">
        <v>5.8088150904330922</v>
      </c>
      <c r="Q49" s="123">
        <v>5.4606242580123041</v>
      </c>
      <c r="R49" s="123">
        <v>5.3039017351487789</v>
      </c>
      <c r="S49" s="123">
        <v>5.3723986812895355</v>
      </c>
      <c r="T49" s="123">
        <v>5.4468647764545253</v>
      </c>
      <c r="U49" s="123">
        <v>5.3946822046721108</v>
      </c>
      <c r="V49" s="123">
        <v>5.8095210870522136</v>
      </c>
      <c r="W49" s="123">
        <v>5.1300317171140914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8.6905180136656597</v>
      </c>
      <c r="D50" s="99">
        <v>8.4704914802531945</v>
      </c>
      <c r="E50" s="99">
        <v>7.9203784175252512</v>
      </c>
      <c r="F50" s="99">
        <v>7.8398919700493543</v>
      </c>
      <c r="G50" s="99">
        <v>7.5253786706972434</v>
      </c>
      <c r="H50" s="99">
        <v>7.0751332651491161</v>
      </c>
      <c r="I50" s="99">
        <v>7.1729159546204508</v>
      </c>
      <c r="J50" s="99">
        <v>7.2952928816568177</v>
      </c>
      <c r="K50" s="99">
        <v>7.3349092715484714</v>
      </c>
      <c r="L50" s="99">
        <v>7.0725326633159735</v>
      </c>
      <c r="M50" s="99">
        <v>7.2623980788132236</v>
      </c>
      <c r="N50" s="99">
        <v>7.128462808376768</v>
      </c>
      <c r="O50" s="99">
        <v>6.4538185281353728</v>
      </c>
      <c r="P50" s="99">
        <v>5.8171419067525791</v>
      </c>
      <c r="Q50" s="99">
        <v>5.749572678023398</v>
      </c>
      <c r="R50" s="99">
        <v>5.8059795431412526</v>
      </c>
      <c r="S50" s="99">
        <v>5.7826878772147614</v>
      </c>
      <c r="T50" s="99">
        <v>5.5920989748540162</v>
      </c>
      <c r="U50" s="99">
        <v>5.4411771561702897</v>
      </c>
      <c r="V50" s="99">
        <v>5.8316036487486143</v>
      </c>
      <c r="W50" s="99">
        <v>5.2227310182468587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6.7897094056612142</v>
      </c>
      <c r="D51" s="99">
        <v>6.5849304727419229</v>
      </c>
      <c r="E51" s="99">
        <v>6.1606628316847969</v>
      </c>
      <c r="F51" s="99">
        <v>6.1055343912359881</v>
      </c>
      <c r="G51" s="99">
        <v>5.8497740361874353</v>
      </c>
      <c r="H51" s="99">
        <v>5.5431830845333971</v>
      </c>
      <c r="I51" s="99">
        <v>5.606931021614086</v>
      </c>
      <c r="J51" s="99">
        <v>5.6623001718531567</v>
      </c>
      <c r="K51" s="99">
        <v>5.6875885312819152</v>
      </c>
      <c r="L51" s="99">
        <v>5.4976478539379032</v>
      </c>
      <c r="M51" s="99">
        <v>5.6678907610002653</v>
      </c>
      <c r="N51" s="99">
        <v>5.5479016361993416</v>
      </c>
      <c r="O51" s="99">
        <v>5.0161290873181281</v>
      </c>
      <c r="P51" s="99">
        <v>4.5162302455544614</v>
      </c>
      <c r="Q51" s="99">
        <v>4.4517637639951362</v>
      </c>
      <c r="R51" s="99">
        <v>4.4757121620321163</v>
      </c>
      <c r="S51" s="99">
        <v>4.4502141869283465</v>
      </c>
      <c r="T51" s="99">
        <v>4.2836941471035841</v>
      </c>
      <c r="U51" s="99">
        <v>4.1550897228145578</v>
      </c>
      <c r="V51" s="99">
        <v>4.5042392745956743</v>
      </c>
      <c r="W51" s="99">
        <v>4.0425514730457728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6.7897094056612142</v>
      </c>
      <c r="D52" s="102">
        <v>6.5849304727419229</v>
      </c>
      <c r="E52" s="102">
        <v>6.1606628316847969</v>
      </c>
      <c r="F52" s="102">
        <v>6.1055343912359881</v>
      </c>
      <c r="G52" s="102">
        <v>5.8497740361874353</v>
      </c>
      <c r="H52" s="102">
        <v>5.5431830845333971</v>
      </c>
      <c r="I52" s="102">
        <v>5.606931021614086</v>
      </c>
      <c r="J52" s="102">
        <v>5.6623001718531567</v>
      </c>
      <c r="K52" s="102">
        <v>5.6875885312819152</v>
      </c>
      <c r="L52" s="102">
        <v>5.4976478539379032</v>
      </c>
      <c r="M52" s="102">
        <v>5.6678907610002653</v>
      </c>
      <c r="N52" s="102">
        <v>5.5479016361993416</v>
      </c>
      <c r="O52" s="102">
        <v>5.0161290873181281</v>
      </c>
      <c r="P52" s="102">
        <v>4.5162302455544614</v>
      </c>
      <c r="Q52" s="102">
        <v>4.4517637639951362</v>
      </c>
      <c r="R52" s="102">
        <v>4.4757121620321163</v>
      </c>
      <c r="S52" s="102">
        <v>4.4502141869283465</v>
      </c>
      <c r="T52" s="102">
        <v>4.2836941471035841</v>
      </c>
      <c r="U52" s="102">
        <v>4.1550897228145578</v>
      </c>
      <c r="V52" s="102">
        <v>4.5042392745956743</v>
      </c>
      <c r="W52" s="102">
        <v>4.0425514730457728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1.6036241467682601E-2</v>
      </c>
      <c r="D58" s="123">
        <v>1.6192053808340254E-2</v>
      </c>
      <c r="E58" s="123">
        <v>1.675862170242139E-2</v>
      </c>
      <c r="F58" s="123">
        <v>1.7432021769295623E-2</v>
      </c>
      <c r="G58" s="123">
        <v>1.6471590638668356E-2</v>
      </c>
      <c r="H58" s="123">
        <v>1.6601024982480866E-2</v>
      </c>
      <c r="I58" s="123">
        <v>1.3998712729217967E-2</v>
      </c>
      <c r="J58" s="123">
        <v>1.2903386528111292E-2</v>
      </c>
      <c r="K58" s="123">
        <v>1.2125044210401861E-2</v>
      </c>
      <c r="L58" s="123">
        <v>1.6395954624984867E-2</v>
      </c>
      <c r="M58" s="123">
        <v>1.8242524563765572E-2</v>
      </c>
      <c r="N58" s="123">
        <v>1.7200140022421009E-2</v>
      </c>
      <c r="O58" s="123">
        <v>1.6496542965134083E-2</v>
      </c>
      <c r="P58" s="123">
        <v>1.5061873408827595E-2</v>
      </c>
      <c r="Q58" s="123">
        <v>1.6113776208093004E-2</v>
      </c>
      <c r="R58" s="123">
        <v>2.5682447038007847E-2</v>
      </c>
      <c r="S58" s="123">
        <v>2.1513171087881495E-2</v>
      </c>
      <c r="T58" s="123">
        <v>1.7130148112276943E-2</v>
      </c>
      <c r="U58" s="123">
        <v>1.5951739851104263E-2</v>
      </c>
      <c r="V58" s="123">
        <v>1.5432754485160112E-2</v>
      </c>
      <c r="W58" s="123">
        <v>1.4500980917698041E-2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1.1979666311228077</v>
      </c>
      <c r="D59" s="99">
        <v>1.1740105823349059</v>
      </c>
      <c r="E59" s="99">
        <v>1.164892167778556</v>
      </c>
      <c r="F59" s="99">
        <v>1.1285171947933275</v>
      </c>
      <c r="G59" s="99">
        <v>1.1284246297424723</v>
      </c>
      <c r="H59" s="99">
        <v>1.0878158127033746</v>
      </c>
      <c r="I59" s="99">
        <v>1.0885081521662527</v>
      </c>
      <c r="J59" s="99">
        <v>1.0510729997612942</v>
      </c>
      <c r="K59" s="99">
        <v>1.0044879846034274</v>
      </c>
      <c r="L59" s="99">
        <v>1.0109390046846092</v>
      </c>
      <c r="M59" s="99">
        <v>1.0020040321365871</v>
      </c>
      <c r="N59" s="99">
        <v>0.99789801130079636</v>
      </c>
      <c r="O59" s="99">
        <v>1.0032152308796758</v>
      </c>
      <c r="P59" s="99">
        <v>0.95533472279409892</v>
      </c>
      <c r="Q59" s="99">
        <v>0.89533292228350225</v>
      </c>
      <c r="R59" s="99">
        <v>1.0391671775711362</v>
      </c>
      <c r="S59" s="99">
        <v>1.0085374605998845</v>
      </c>
      <c r="T59" s="99">
        <v>1.0452399156705376</v>
      </c>
      <c r="U59" s="99">
        <v>0.98620553809191891</v>
      </c>
      <c r="V59" s="99">
        <v>1.0831150593387553</v>
      </c>
      <c r="W59" s="99">
        <v>0.93176515683932093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36.650709394740581</v>
      </c>
      <c r="D62" s="118">
        <f t="shared" si="21"/>
        <v>33.554394983445746</v>
      </c>
      <c r="E62" s="118">
        <f t="shared" si="21"/>
        <v>35.035505399665816</v>
      </c>
      <c r="F62" s="118">
        <f t="shared" si="21"/>
        <v>36.222253103127521</v>
      </c>
      <c r="G62" s="118">
        <f t="shared" si="21"/>
        <v>34.689535115197749</v>
      </c>
      <c r="H62" s="118">
        <f t="shared" si="21"/>
        <v>34.281698695927915</v>
      </c>
      <c r="I62" s="118">
        <f t="shared" si="21"/>
        <v>30.987120327030091</v>
      </c>
      <c r="J62" s="118">
        <f t="shared" si="21"/>
        <v>33.174441768216504</v>
      </c>
      <c r="K62" s="118">
        <f t="shared" si="21"/>
        <v>30.043527615789532</v>
      </c>
      <c r="L62" s="118">
        <f t="shared" si="21"/>
        <v>30.87014646823982</v>
      </c>
      <c r="M62" s="118">
        <f t="shared" si="21"/>
        <v>23.985317058331958</v>
      </c>
      <c r="N62" s="118">
        <f t="shared" si="21"/>
        <v>23.384571312402294</v>
      </c>
      <c r="O62" s="118">
        <f t="shared" si="21"/>
        <v>22.155489517222872</v>
      </c>
      <c r="P62" s="118">
        <f t="shared" si="21"/>
        <v>18.201299445698616</v>
      </c>
      <c r="Q62" s="118">
        <f t="shared" si="21"/>
        <v>18.015140536149669</v>
      </c>
      <c r="R62" s="118">
        <f t="shared" ref="R62:V62" si="22">R63+R66+R68+R77</f>
        <v>17.548761394565709</v>
      </c>
      <c r="S62" s="118">
        <f t="shared" si="22"/>
        <v>16.431540225411243</v>
      </c>
      <c r="T62" s="118">
        <f t="shared" si="22"/>
        <v>16.804538495200873</v>
      </c>
      <c r="U62" s="118">
        <f t="shared" si="22"/>
        <v>15.755919437628027</v>
      </c>
      <c r="V62" s="118">
        <f t="shared" si="22"/>
        <v>15.144387766041628</v>
      </c>
      <c r="W62" s="118">
        <f t="shared" ref="W62" si="23">W63+W66+W68+W77</f>
        <v>13.264725993299857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30.409070029592534</v>
      </c>
      <c r="D63" s="123">
        <f t="shared" si="24"/>
        <v>27.632208072612528</v>
      </c>
      <c r="E63" s="123">
        <f t="shared" si="24"/>
        <v>29.278144226852383</v>
      </c>
      <c r="F63" s="123">
        <f t="shared" si="24"/>
        <v>30.316921322192957</v>
      </c>
      <c r="G63" s="123">
        <f t="shared" si="24"/>
        <v>29.428546900070927</v>
      </c>
      <c r="H63" s="123">
        <f t="shared" si="24"/>
        <v>29.142640854567674</v>
      </c>
      <c r="I63" s="123">
        <f t="shared" si="24"/>
        <v>25.944859173771075</v>
      </c>
      <c r="J63" s="123">
        <f t="shared" si="24"/>
        <v>27.722988247265285</v>
      </c>
      <c r="K63" s="123">
        <f t="shared" si="24"/>
        <v>24.617137566234959</v>
      </c>
      <c r="L63" s="123">
        <f t="shared" si="24"/>
        <v>26.084305115587924</v>
      </c>
      <c r="M63" s="123">
        <f t="shared" si="24"/>
        <v>19.22247039699689</v>
      </c>
      <c r="N63" s="123">
        <f t="shared" si="24"/>
        <v>18.381014579953412</v>
      </c>
      <c r="O63" s="123">
        <f t="shared" si="24"/>
        <v>17.29058853101094</v>
      </c>
      <c r="P63" s="123">
        <f t="shared" si="24"/>
        <v>13.864805429998615</v>
      </c>
      <c r="Q63" s="123">
        <f t="shared" si="24"/>
        <v>13.784463844366313</v>
      </c>
      <c r="R63" s="123">
        <f t="shared" ref="R63:V63" si="25">SUM(R64:R65)</f>
        <v>13.307368467933129</v>
      </c>
      <c r="S63" s="123">
        <f t="shared" si="25"/>
        <v>12.137484155906291</v>
      </c>
      <c r="T63" s="123">
        <f t="shared" si="25"/>
        <v>12.559320907052605</v>
      </c>
      <c r="U63" s="123">
        <f t="shared" si="25"/>
        <v>11.421455186796798</v>
      </c>
      <c r="V63" s="123">
        <f t="shared" si="25"/>
        <v>10.779042023541415</v>
      </c>
      <c r="W63" s="123">
        <f t="shared" ref="W63" si="26">SUM(W64:W65)</f>
        <v>9.067412869831962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30.409070029592534</v>
      </c>
      <c r="D64" s="99">
        <v>27.632208072612528</v>
      </c>
      <c r="E64" s="99">
        <v>29.278144226852383</v>
      </c>
      <c r="F64" s="99">
        <v>30.316921322192957</v>
      </c>
      <c r="G64" s="99">
        <v>29.428546900070927</v>
      </c>
      <c r="H64" s="99">
        <v>29.142640854567674</v>
      </c>
      <c r="I64" s="99">
        <v>25.944859173771075</v>
      </c>
      <c r="J64" s="99">
        <v>27.722988247265285</v>
      </c>
      <c r="K64" s="99">
        <v>24.617137566234959</v>
      </c>
      <c r="L64" s="99">
        <v>26.084305115587924</v>
      </c>
      <c r="M64" s="99">
        <v>19.22247039699689</v>
      </c>
      <c r="N64" s="99">
        <v>18.381014579953412</v>
      </c>
      <c r="O64" s="99">
        <v>17.29058853101094</v>
      </c>
      <c r="P64" s="99">
        <v>13.864805429998615</v>
      </c>
      <c r="Q64" s="99">
        <v>13.784463844366313</v>
      </c>
      <c r="R64" s="99">
        <v>13.307368467933129</v>
      </c>
      <c r="S64" s="99">
        <v>12.137484155906291</v>
      </c>
      <c r="T64" s="99">
        <v>12.559320907052605</v>
      </c>
      <c r="U64" s="99">
        <v>11.421455186796798</v>
      </c>
      <c r="V64" s="99">
        <v>10.779042023541415</v>
      </c>
      <c r="W64" s="99">
        <v>9.067412869831962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5.6881675320298788</v>
      </c>
      <c r="D68" s="123">
        <v>5.3508865872085138</v>
      </c>
      <c r="E68" s="123">
        <v>5.1626020398123789</v>
      </c>
      <c r="F68" s="123">
        <v>5.31328640086228</v>
      </c>
      <c r="G68" s="123">
        <v>4.7364945599529609</v>
      </c>
      <c r="H68" s="123">
        <v>4.6082109714960904</v>
      </c>
      <c r="I68" s="123">
        <v>4.4865375293413674</v>
      </c>
      <c r="J68" s="123">
        <v>4.8300710239560409</v>
      </c>
      <c r="K68" s="123">
        <v>4.7718663949907389</v>
      </c>
      <c r="L68" s="123">
        <v>4.2670116034783812</v>
      </c>
      <c r="M68" s="123">
        <v>4.2024854955537396</v>
      </c>
      <c r="N68" s="123">
        <v>4.5810935507429145</v>
      </c>
      <c r="O68" s="123">
        <v>4.3874250198997053</v>
      </c>
      <c r="P68" s="123">
        <v>3.8982264850401198</v>
      </c>
      <c r="Q68" s="123">
        <v>3.6547832099765425</v>
      </c>
      <c r="R68" s="123">
        <v>3.662750325073191</v>
      </c>
      <c r="S68" s="123">
        <v>3.7375356139517733</v>
      </c>
      <c r="T68" s="123">
        <v>3.7455714888775447</v>
      </c>
      <c r="U68" s="123">
        <v>3.8517754471644619</v>
      </c>
      <c r="V68" s="123">
        <v>3.8878122096536099</v>
      </c>
      <c r="W68" s="123">
        <v>3.7542456924198437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5.9287926869876495</v>
      </c>
      <c r="D69" s="99">
        <v>5.529078150040478</v>
      </c>
      <c r="E69" s="99">
        <v>5.3308644524196822</v>
      </c>
      <c r="F69" s="99">
        <v>5.4979719031650918</v>
      </c>
      <c r="G69" s="99">
        <v>4.9360951369136492</v>
      </c>
      <c r="H69" s="99">
        <v>4.8369151596156499</v>
      </c>
      <c r="I69" s="99">
        <v>4.6533629777362666</v>
      </c>
      <c r="J69" s="99">
        <v>4.8615296912348862</v>
      </c>
      <c r="K69" s="99">
        <v>4.7920083545922543</v>
      </c>
      <c r="L69" s="99">
        <v>4.9420344218148164</v>
      </c>
      <c r="M69" s="99">
        <v>4.4115935357184446</v>
      </c>
      <c r="N69" s="99">
        <v>4.7444021080303065</v>
      </c>
      <c r="O69" s="99">
        <v>4.504840250586394</v>
      </c>
      <c r="P69" s="99">
        <v>4.1031639852814363</v>
      </c>
      <c r="Q69" s="99">
        <v>3.9264562611849447</v>
      </c>
      <c r="R69" s="99">
        <v>3.897017321298109</v>
      </c>
      <c r="S69" s="99">
        <v>3.9780023207859085</v>
      </c>
      <c r="T69" s="99">
        <v>4.0399360325363523</v>
      </c>
      <c r="U69" s="99">
        <v>3.9699442035250425</v>
      </c>
      <c r="V69" s="99">
        <v>3.9161508899696758</v>
      </c>
      <c r="W69" s="99">
        <v>3.851004480629594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4.6321051654184604</v>
      </c>
      <c r="D70" s="99">
        <v>4.2981386028787298</v>
      </c>
      <c r="E70" s="99">
        <v>4.1465640757162898</v>
      </c>
      <c r="F70" s="99">
        <v>4.281929341652881</v>
      </c>
      <c r="G70" s="99">
        <v>3.8369851628305804</v>
      </c>
      <c r="H70" s="99">
        <v>3.789853250716285</v>
      </c>
      <c r="I70" s="99">
        <v>3.637347980583014</v>
      </c>
      <c r="J70" s="99">
        <v>3.7738380085564516</v>
      </c>
      <c r="K70" s="99">
        <v>3.7161354824793098</v>
      </c>
      <c r="L70" s="99">
        <v>3.8432142715035407</v>
      </c>
      <c r="M70" s="99">
        <v>3.4428094334414174</v>
      </c>
      <c r="N70" s="99">
        <v>3.6933872046207923</v>
      </c>
      <c r="O70" s="99">
        <v>3.5026583006797591</v>
      </c>
      <c r="P70" s="99">
        <v>3.1864822563188242</v>
      </c>
      <c r="Q70" s="99">
        <v>3.0400274346310745</v>
      </c>
      <c r="R70" s="99">
        <v>3.0034999382506813</v>
      </c>
      <c r="S70" s="99">
        <v>3.0610619074718439</v>
      </c>
      <c r="T70" s="99">
        <v>3.095117714122233</v>
      </c>
      <c r="U70" s="99">
        <v>3.0316597565213907</v>
      </c>
      <c r="V70" s="99">
        <v>0</v>
      </c>
      <c r="W70" s="99">
        <v>2.9805047122189241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4.6321051654184604</v>
      </c>
      <c r="D71" s="102">
        <v>4.2981386028787298</v>
      </c>
      <c r="E71" s="102">
        <v>4.1465640757162898</v>
      </c>
      <c r="F71" s="102">
        <v>4.281929341652881</v>
      </c>
      <c r="G71" s="102">
        <v>3.8369851628305804</v>
      </c>
      <c r="H71" s="102">
        <v>3.789853250716285</v>
      </c>
      <c r="I71" s="102">
        <v>3.637347980583014</v>
      </c>
      <c r="J71" s="102">
        <v>3.7738380085564516</v>
      </c>
      <c r="K71" s="102">
        <v>3.7161354824793098</v>
      </c>
      <c r="L71" s="102">
        <v>3.8432142715035407</v>
      </c>
      <c r="M71" s="102">
        <v>3.4428094334414174</v>
      </c>
      <c r="N71" s="102">
        <v>3.6933872046207923</v>
      </c>
      <c r="O71" s="102">
        <v>3.5026583006797591</v>
      </c>
      <c r="P71" s="102">
        <v>3.1864822563188242</v>
      </c>
      <c r="Q71" s="102">
        <v>3.0400274346310745</v>
      </c>
      <c r="R71" s="102">
        <v>3.0034999382506813</v>
      </c>
      <c r="S71" s="102">
        <v>3.0610619074718439</v>
      </c>
      <c r="T71" s="102">
        <v>3.095117714122233</v>
      </c>
      <c r="U71" s="102">
        <v>3.0316597565213907</v>
      </c>
      <c r="V71" s="102">
        <v>0</v>
      </c>
      <c r="W71" s="102">
        <v>2.9805047122189241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0.55347183311816317</v>
      </c>
      <c r="D77" s="123">
        <v>0.57130032362470651</v>
      </c>
      <c r="E77" s="123">
        <v>0.59475913300105487</v>
      </c>
      <c r="F77" s="123">
        <v>0.59204538007228591</v>
      </c>
      <c r="G77" s="123">
        <v>0.52449365517386215</v>
      </c>
      <c r="H77" s="123">
        <v>0.53084686986414642</v>
      </c>
      <c r="I77" s="123">
        <v>0.55572362391765051</v>
      </c>
      <c r="J77" s="123">
        <v>0.62138249699517745</v>
      </c>
      <c r="K77" s="123">
        <v>0.65452365456383499</v>
      </c>
      <c r="L77" s="123">
        <v>0.51882974917351676</v>
      </c>
      <c r="M77" s="123">
        <v>0.56036116578133122</v>
      </c>
      <c r="N77" s="123">
        <v>0.42246318170596731</v>
      </c>
      <c r="O77" s="123">
        <v>0.47747596631222683</v>
      </c>
      <c r="P77" s="123">
        <v>0.43826753065988366</v>
      </c>
      <c r="Q77" s="123">
        <v>0.57589348180681532</v>
      </c>
      <c r="R77" s="123">
        <v>0.57864260155938774</v>
      </c>
      <c r="S77" s="123">
        <v>0.55652045555317942</v>
      </c>
      <c r="T77" s="123">
        <v>0.49964609927072312</v>
      </c>
      <c r="U77" s="123">
        <v>0.48268880366676725</v>
      </c>
      <c r="V77" s="123">
        <v>0.47753353284660299</v>
      </c>
      <c r="W77" s="123">
        <v>0.44306743104805102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1.0826871936300813</v>
      </c>
      <c r="D78" s="99">
        <v>1.0183199137464556</v>
      </c>
      <c r="E78" s="99">
        <v>1.0482615257970354</v>
      </c>
      <c r="F78" s="99">
        <v>1.072112139569102</v>
      </c>
      <c r="G78" s="99">
        <v>0.98641094061642687</v>
      </c>
      <c r="H78" s="99">
        <v>0.98165591910973449</v>
      </c>
      <c r="I78" s="99">
        <v>0.95439357357005872</v>
      </c>
      <c r="J78" s="99">
        <v>0.93795345371005301</v>
      </c>
      <c r="K78" s="99">
        <v>0.89238174488172095</v>
      </c>
      <c r="L78" s="99">
        <v>0.92662677255609383</v>
      </c>
      <c r="M78" s="99">
        <v>0.90200765204999378</v>
      </c>
      <c r="N78" s="99">
        <v>0.88368049200077903</v>
      </c>
      <c r="O78" s="99">
        <v>0.87900572610098415</v>
      </c>
      <c r="P78" s="99">
        <v>0.87935372308558002</v>
      </c>
      <c r="Q78" s="99">
        <v>0.87852669977255815</v>
      </c>
      <c r="R78" s="99">
        <v>0.86800069762087995</v>
      </c>
      <c r="S78" s="99">
        <v>0.87875029256320947</v>
      </c>
      <c r="T78" s="99">
        <v>0.87936656858167461</v>
      </c>
      <c r="U78" s="99">
        <v>0.86464558355712651</v>
      </c>
      <c r="V78" s="99">
        <v>0.86446642927294226</v>
      </c>
      <c r="W78" s="99">
        <v>0.8665097428735149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0.30342465878410396</v>
      </c>
      <c r="D81" s="118">
        <f t="shared" si="28"/>
        <v>0.34698058011033911</v>
      </c>
      <c r="E81" s="118">
        <f t="shared" si="28"/>
        <v>0.35101316935850274</v>
      </c>
      <c r="F81" s="118">
        <f t="shared" si="28"/>
        <v>0.22250787463127966</v>
      </c>
      <c r="G81" s="118">
        <f t="shared" si="28"/>
        <v>0.15159147650979082</v>
      </c>
      <c r="H81" s="118">
        <f t="shared" si="28"/>
        <v>0.1299141446124521</v>
      </c>
      <c r="I81" s="118">
        <f t="shared" si="28"/>
        <v>0.10331421877605226</v>
      </c>
      <c r="J81" s="118">
        <f t="shared" si="28"/>
        <v>8.5150409478523245E-2</v>
      </c>
      <c r="K81" s="118">
        <f t="shared" si="28"/>
        <v>8.1191292194033621E-2</v>
      </c>
      <c r="L81" s="118">
        <f t="shared" si="28"/>
        <v>0.10758868116863887</v>
      </c>
      <c r="M81" s="118">
        <f t="shared" si="28"/>
        <v>8.1096713905652179E-2</v>
      </c>
      <c r="N81" s="118">
        <f t="shared" si="28"/>
        <v>0.12152038794943287</v>
      </c>
      <c r="O81" s="118">
        <f t="shared" si="28"/>
        <v>0.16531805226809618</v>
      </c>
      <c r="P81" s="118">
        <f t="shared" si="28"/>
        <v>0.18612683579940056</v>
      </c>
      <c r="Q81" s="118">
        <f t="shared" si="28"/>
        <v>0.19748912340132757</v>
      </c>
      <c r="R81" s="118">
        <f t="shared" ref="R81:V81" si="29">R82+R85+R87+R100</f>
        <v>0.3927802825205885</v>
      </c>
      <c r="S81" s="118">
        <f t="shared" si="29"/>
        <v>0</v>
      </c>
      <c r="T81" s="118">
        <f t="shared" si="29"/>
        <v>0</v>
      </c>
      <c r="U81" s="118">
        <f t="shared" si="29"/>
        <v>0</v>
      </c>
      <c r="V81" s="118">
        <f t="shared" si="29"/>
        <v>0</v>
      </c>
      <c r="W81" s="118">
        <f t="shared" ref="W81" si="30">W82+W85+W87+W100</f>
        <v>0.18677517149228726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0.29026019031022693</v>
      </c>
      <c r="D87" s="123">
        <v>0.32873171095487425</v>
      </c>
      <c r="E87" s="123">
        <v>0.336720013925637</v>
      </c>
      <c r="F87" s="123">
        <v>0.20521259195245473</v>
      </c>
      <c r="G87" s="123">
        <v>0.13514213788380727</v>
      </c>
      <c r="H87" s="123">
        <v>0.11359690742190148</v>
      </c>
      <c r="I87" s="123">
        <v>8.9216294514866984E-2</v>
      </c>
      <c r="J87" s="123">
        <v>7.2562708882579596E-2</v>
      </c>
      <c r="K87" s="123">
        <v>6.8790205964361681E-2</v>
      </c>
      <c r="L87" s="123">
        <v>9.0952976028259233E-2</v>
      </c>
      <c r="M87" s="123">
        <v>6.3573590927110901E-2</v>
      </c>
      <c r="N87" s="123">
        <v>0.10424907621538063</v>
      </c>
      <c r="O87" s="123">
        <v>0.1489790419931829</v>
      </c>
      <c r="P87" s="123">
        <v>0.17080417288150357</v>
      </c>
      <c r="Q87" s="123">
        <v>0.18158622957746429</v>
      </c>
      <c r="R87" s="123">
        <v>0.36823302635749078</v>
      </c>
      <c r="S87" s="123">
        <v>0</v>
      </c>
      <c r="T87" s="123">
        <v>0</v>
      </c>
      <c r="U87" s="123">
        <v>0</v>
      </c>
      <c r="V87" s="123">
        <v>0</v>
      </c>
      <c r="W87" s="123">
        <v>0.1726185185568832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6.6034193295576618</v>
      </c>
      <c r="D92" s="102">
        <v>6.3445220214290732</v>
      </c>
      <c r="E92" s="102">
        <v>6.0983735855420926</v>
      </c>
      <c r="F92" s="102">
        <v>5.9511651666211867</v>
      </c>
      <c r="G92" s="102">
        <v>5.794219161768237</v>
      </c>
      <c r="H92" s="102">
        <v>5.679845371095074</v>
      </c>
      <c r="I92" s="102">
        <v>5.6904480023178188</v>
      </c>
      <c r="J92" s="102">
        <v>5.5929103307957497</v>
      </c>
      <c r="K92" s="102">
        <v>5.5720066831132957</v>
      </c>
      <c r="L92" s="102">
        <v>5.5271423894095992</v>
      </c>
      <c r="M92" s="102">
        <v>5.7125412418789647</v>
      </c>
      <c r="N92" s="102">
        <v>5.1628113935236115</v>
      </c>
      <c r="O92" s="102">
        <v>5.4883879070288586</v>
      </c>
      <c r="P92" s="102">
        <v>4.8026114492563945</v>
      </c>
      <c r="Q92" s="102">
        <v>4.17277743886173</v>
      </c>
      <c r="R92" s="102">
        <v>4.837820104903586</v>
      </c>
      <c r="S92" s="102">
        <v>0</v>
      </c>
      <c r="T92" s="102">
        <v>0</v>
      </c>
      <c r="U92" s="102">
        <v>0</v>
      </c>
      <c r="V92" s="102">
        <v>0</v>
      </c>
      <c r="W92" s="102">
        <v>4.165860247839448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1.3164468473877006E-2</v>
      </c>
      <c r="D100" s="123">
        <v>1.8248869155464861E-2</v>
      </c>
      <c r="E100" s="123">
        <v>1.4293155432865719E-2</v>
      </c>
      <c r="F100" s="123">
        <v>1.7295282678824943E-2</v>
      </c>
      <c r="G100" s="123">
        <v>1.6449338625983558E-2</v>
      </c>
      <c r="H100" s="123">
        <v>1.6317237190550622E-2</v>
      </c>
      <c r="I100" s="123">
        <v>1.409792426118528E-2</v>
      </c>
      <c r="J100" s="123">
        <v>1.2587700595943644E-2</v>
      </c>
      <c r="K100" s="123">
        <v>1.2401086229671943E-2</v>
      </c>
      <c r="L100" s="123">
        <v>1.6635705140379643E-2</v>
      </c>
      <c r="M100" s="123">
        <v>1.7523122978541271E-2</v>
      </c>
      <c r="N100" s="123">
        <v>1.7271311734052244E-2</v>
      </c>
      <c r="O100" s="123">
        <v>1.6339010274913284E-2</v>
      </c>
      <c r="P100" s="123">
        <v>1.5322662917896985E-2</v>
      </c>
      <c r="Q100" s="123">
        <v>1.5902893823863271E-2</v>
      </c>
      <c r="R100" s="123">
        <v>2.4547256163097709E-2</v>
      </c>
      <c r="S100" s="123">
        <v>0</v>
      </c>
      <c r="T100" s="123">
        <v>0</v>
      </c>
      <c r="U100" s="123">
        <v>0</v>
      </c>
      <c r="V100" s="123">
        <v>0</v>
      </c>
      <c r="W100" s="123">
        <v>1.4156652935404041E-2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1.1979666311228077</v>
      </c>
      <c r="D102" s="99">
        <v>1.1740105823349061</v>
      </c>
      <c r="E102" s="99">
        <v>1.1648921677785562</v>
      </c>
      <c r="F102" s="99">
        <v>1.1285171947933275</v>
      </c>
      <c r="G102" s="99">
        <v>1.1284246297424723</v>
      </c>
      <c r="H102" s="99">
        <v>1.0878158127033748</v>
      </c>
      <c r="I102" s="99">
        <v>1.088508152166253</v>
      </c>
      <c r="J102" s="99">
        <v>1.0510729997612942</v>
      </c>
      <c r="K102" s="99">
        <v>1.0044879846034274</v>
      </c>
      <c r="L102" s="99">
        <v>1.0109390046846092</v>
      </c>
      <c r="M102" s="99">
        <v>1.0020040321365873</v>
      </c>
      <c r="N102" s="99">
        <v>0.99789801130079625</v>
      </c>
      <c r="O102" s="99">
        <v>1.0032152308796758</v>
      </c>
      <c r="P102" s="99">
        <v>0.95533472279409892</v>
      </c>
      <c r="Q102" s="99">
        <v>0.89533292228350225</v>
      </c>
      <c r="R102" s="99">
        <v>1.0391671775711362</v>
      </c>
      <c r="S102" s="99">
        <v>0</v>
      </c>
      <c r="T102" s="99">
        <v>0</v>
      </c>
      <c r="U102" s="99">
        <v>0</v>
      </c>
      <c r="V102" s="99">
        <v>0</v>
      </c>
      <c r="W102" s="99">
        <v>0.9317651568393206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0.51955216158205519</v>
      </c>
      <c r="D143" s="118">
        <f t="shared" si="49"/>
        <v>0.53825574904189655</v>
      </c>
      <c r="E143" s="118">
        <f t="shared" si="49"/>
        <v>0.49682380719006342</v>
      </c>
      <c r="F143" s="118">
        <f t="shared" si="49"/>
        <v>0.42791133914871904</v>
      </c>
      <c r="G143" s="118">
        <f t="shared" si="49"/>
        <v>0.43205053261124859</v>
      </c>
      <c r="H143" s="118">
        <f t="shared" si="49"/>
        <v>0.3840302486985217</v>
      </c>
      <c r="I143" s="118">
        <f t="shared" si="49"/>
        <v>0.39743092038083738</v>
      </c>
      <c r="J143" s="118">
        <f t="shared" si="49"/>
        <v>0.35861241429194596</v>
      </c>
      <c r="K143" s="118">
        <f t="shared" si="49"/>
        <v>0.35095167847786896</v>
      </c>
      <c r="L143" s="118">
        <f t="shared" si="49"/>
        <v>0.47820936257992819</v>
      </c>
      <c r="M143" s="118">
        <f t="shared" si="49"/>
        <v>0.4058987530832987</v>
      </c>
      <c r="N143" s="118">
        <f t="shared" si="49"/>
        <v>0.33591799361896746</v>
      </c>
      <c r="O143" s="118">
        <f t="shared" si="49"/>
        <v>0.44252490285164447</v>
      </c>
      <c r="P143" s="118">
        <f t="shared" si="49"/>
        <v>0.41851613559478168</v>
      </c>
      <c r="Q143" s="118">
        <f t="shared" si="49"/>
        <v>0.48092687621371633</v>
      </c>
      <c r="R143" s="118">
        <f t="shared" ref="R143:V143" si="50">R144+R146+R148+R157</f>
        <v>0.7393421723321183</v>
      </c>
      <c r="S143" s="118">
        <f t="shared" si="50"/>
        <v>0.58621386473374004</v>
      </c>
      <c r="T143" s="118">
        <f t="shared" si="50"/>
        <v>0.52408501033874355</v>
      </c>
      <c r="U143" s="118">
        <f t="shared" si="50"/>
        <v>0.35211977897326163</v>
      </c>
      <c r="V143" s="118">
        <f t="shared" si="50"/>
        <v>0.39770401077394663</v>
      </c>
      <c r="W143" s="118">
        <f t="shared" ref="W143" si="51">W144+W146+W148+W157</f>
        <v>0.30593483392546289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0.499418268622008</v>
      </c>
      <c r="D148" s="123">
        <v>0.52297578484664831</v>
      </c>
      <c r="E148" s="123">
        <v>0.47973872206264462</v>
      </c>
      <c r="F148" s="123">
        <v>0.41086792951861484</v>
      </c>
      <c r="G148" s="123">
        <v>0.41585304988767241</v>
      </c>
      <c r="H148" s="123">
        <v>0.36718192297988356</v>
      </c>
      <c r="I148" s="123">
        <v>0.38354245910917867</v>
      </c>
      <c r="J148" s="123">
        <v>0.34585178362391744</v>
      </c>
      <c r="K148" s="123">
        <v>0.33913417277665214</v>
      </c>
      <c r="L148" s="123">
        <v>0.46168737680367311</v>
      </c>
      <c r="M148" s="123">
        <v>0.38804567455970695</v>
      </c>
      <c r="N148" s="123">
        <v>0.31880138965154386</v>
      </c>
      <c r="O148" s="123">
        <v>0.42574872842221845</v>
      </c>
      <c r="P148" s="123">
        <v>0.40346071732725292</v>
      </c>
      <c r="Q148" s="123">
        <v>0.46476828368686068</v>
      </c>
      <c r="R148" s="123">
        <v>0.71375074183969478</v>
      </c>
      <c r="S148" s="123">
        <v>0.564661557356537</v>
      </c>
      <c r="T148" s="123">
        <v>0.50695751836362846</v>
      </c>
      <c r="U148" s="123">
        <v>0.33614131697704741</v>
      </c>
      <c r="V148" s="123">
        <v>0.38218522779671482</v>
      </c>
      <c r="W148" s="123">
        <v>0.29141511896128219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6.6034193295576609</v>
      </c>
      <c r="D149" s="99">
        <v>6.3445220214290758</v>
      </c>
      <c r="E149" s="99">
        <v>6.0983735855420926</v>
      </c>
      <c r="F149" s="99">
        <v>5.9511651666211867</v>
      </c>
      <c r="G149" s="99">
        <v>5.7942191617682361</v>
      </c>
      <c r="H149" s="99">
        <v>5.679845371095074</v>
      </c>
      <c r="I149" s="99">
        <v>5.6904480023178214</v>
      </c>
      <c r="J149" s="99">
        <v>5.5929103307957506</v>
      </c>
      <c r="K149" s="99">
        <v>5.5720066831132957</v>
      </c>
      <c r="L149" s="99">
        <v>5.527142389409601</v>
      </c>
      <c r="M149" s="99">
        <v>5.7125412418789647</v>
      </c>
      <c r="N149" s="99">
        <v>5.1628113935236133</v>
      </c>
      <c r="O149" s="99">
        <v>5.4883879070288577</v>
      </c>
      <c r="P149" s="99">
        <v>4.8026114492563963</v>
      </c>
      <c r="Q149" s="99">
        <v>4.1727774388617318</v>
      </c>
      <c r="R149" s="99">
        <v>4.837820104903586</v>
      </c>
      <c r="S149" s="99">
        <v>4.7046686892377005</v>
      </c>
      <c r="T149" s="99">
        <v>4.6930493699066735</v>
      </c>
      <c r="U149" s="99">
        <v>4.3889691785822444</v>
      </c>
      <c r="V149" s="99">
        <v>4.7838277351642127</v>
      </c>
      <c r="W149" s="99">
        <v>4.1658602478394497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4.4469172923197231</v>
      </c>
      <c r="J150" s="99">
        <v>4.3386496150387588</v>
      </c>
      <c r="K150" s="99">
        <v>4.3179269609566902</v>
      </c>
      <c r="L150" s="99">
        <v>4.2934083486183861</v>
      </c>
      <c r="M150" s="99">
        <v>0</v>
      </c>
      <c r="N150" s="99">
        <v>0</v>
      </c>
      <c r="O150" s="99">
        <v>4.263791746318323</v>
      </c>
      <c r="P150" s="99">
        <v>3.7269275504750392</v>
      </c>
      <c r="Q150" s="99">
        <v>3.2275835679494107</v>
      </c>
      <c r="R150" s="99">
        <v>3.7288781739976846</v>
      </c>
      <c r="S150" s="99">
        <v>3.6209511332401525</v>
      </c>
      <c r="T150" s="99">
        <v>3.59685157906332</v>
      </c>
      <c r="U150" s="99">
        <v>3.3527965941795426</v>
      </c>
      <c r="V150" s="99">
        <v>3.6956996801153714</v>
      </c>
      <c r="W150" s="99">
        <v>3.2254863756464158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4.4469172923197231</v>
      </c>
      <c r="J151" s="102">
        <v>4.3386496150387588</v>
      </c>
      <c r="K151" s="102">
        <v>4.3179269609566902</v>
      </c>
      <c r="L151" s="102">
        <v>4.2934083486183861</v>
      </c>
      <c r="M151" s="102">
        <v>0</v>
      </c>
      <c r="N151" s="102">
        <v>0</v>
      </c>
      <c r="O151" s="102">
        <v>4.263791746318323</v>
      </c>
      <c r="P151" s="102">
        <v>3.7269275504750392</v>
      </c>
      <c r="Q151" s="102">
        <v>3.2275835679494107</v>
      </c>
      <c r="R151" s="102">
        <v>3.7288781739976846</v>
      </c>
      <c r="S151" s="102">
        <v>3.6209511332401525</v>
      </c>
      <c r="T151" s="102">
        <v>3.59685157906332</v>
      </c>
      <c r="U151" s="102">
        <v>3.3527965941795426</v>
      </c>
      <c r="V151" s="102">
        <v>3.6956996801153714</v>
      </c>
      <c r="W151" s="102">
        <v>3.2254863756464158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2.0133892960047185E-2</v>
      </c>
      <c r="D157" s="123">
        <v>1.5279964195248234E-2</v>
      </c>
      <c r="E157" s="123">
        <v>1.7085085127418818E-2</v>
      </c>
      <c r="F157" s="123">
        <v>1.7043409630104187E-2</v>
      </c>
      <c r="G157" s="123">
        <v>1.6197482723576156E-2</v>
      </c>
      <c r="H157" s="123">
        <v>1.6848325718638126E-2</v>
      </c>
      <c r="I157" s="123">
        <v>1.3888461271658728E-2</v>
      </c>
      <c r="J157" s="123">
        <v>1.2760630668028492E-2</v>
      </c>
      <c r="K157" s="123">
        <v>1.1817505701216792E-2</v>
      </c>
      <c r="L157" s="123">
        <v>1.6521985776255105E-2</v>
      </c>
      <c r="M157" s="123">
        <v>1.7853078523591751E-2</v>
      </c>
      <c r="N157" s="123">
        <v>1.7116603967423604E-2</v>
      </c>
      <c r="O157" s="123">
        <v>1.6776174429426013E-2</v>
      </c>
      <c r="P157" s="123">
        <v>1.5055418267528781E-2</v>
      </c>
      <c r="Q157" s="123">
        <v>1.6158592526855659E-2</v>
      </c>
      <c r="R157" s="123">
        <v>2.5591430492423503E-2</v>
      </c>
      <c r="S157" s="123">
        <v>2.1552307377203008E-2</v>
      </c>
      <c r="T157" s="123">
        <v>1.7127491975115101E-2</v>
      </c>
      <c r="U157" s="123">
        <v>1.5978461996214208E-2</v>
      </c>
      <c r="V157" s="123">
        <v>1.5518782977231792E-2</v>
      </c>
      <c r="W157" s="123">
        <v>1.4519714964180711E-2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1.1979666311228077</v>
      </c>
      <c r="D158" s="99">
        <v>1.1740105823349061</v>
      </c>
      <c r="E158" s="99">
        <v>1.164892167778556</v>
      </c>
      <c r="F158" s="99">
        <v>1.1285171947933272</v>
      </c>
      <c r="G158" s="99">
        <v>1.1284246297424723</v>
      </c>
      <c r="H158" s="99">
        <v>1.0878158127033746</v>
      </c>
      <c r="I158" s="99">
        <v>1.0885081521662527</v>
      </c>
      <c r="J158" s="99">
        <v>1.0510729997612942</v>
      </c>
      <c r="K158" s="99">
        <v>1.0044879846034274</v>
      </c>
      <c r="L158" s="99">
        <v>1.0109390046846092</v>
      </c>
      <c r="M158" s="99">
        <v>1.0020040321365871</v>
      </c>
      <c r="N158" s="99">
        <v>0.99789801130079614</v>
      </c>
      <c r="O158" s="99">
        <v>1.0032152308796756</v>
      </c>
      <c r="P158" s="99">
        <v>0.95533472279409903</v>
      </c>
      <c r="Q158" s="99">
        <v>0.89533292228350203</v>
      </c>
      <c r="R158" s="99">
        <v>1.0391671775711362</v>
      </c>
      <c r="S158" s="99">
        <v>1.0085374605998843</v>
      </c>
      <c r="T158" s="99">
        <v>1.0452399156705379</v>
      </c>
      <c r="U158" s="99">
        <v>0.9862055380919188</v>
      </c>
      <c r="V158" s="99">
        <v>1.0831150593387551</v>
      </c>
      <c r="W158" s="99">
        <v>0.93176515683932082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0.52017967297030454</v>
      </c>
      <c r="D161" s="118">
        <f t="shared" si="54"/>
        <v>0.5419914486099312</v>
      </c>
      <c r="E161" s="118">
        <f t="shared" si="54"/>
        <v>0.49614171623714076</v>
      </c>
      <c r="F161" s="118">
        <f t="shared" si="54"/>
        <v>0.42803172694703712</v>
      </c>
      <c r="G161" s="118">
        <f t="shared" si="54"/>
        <v>0.4334050465547154</v>
      </c>
      <c r="H161" s="118">
        <f t="shared" si="54"/>
        <v>0.38361392780410669</v>
      </c>
      <c r="I161" s="118">
        <f t="shared" si="54"/>
        <v>0.39706794191081451</v>
      </c>
      <c r="J161" s="118">
        <f t="shared" si="54"/>
        <v>0.35743611446191892</v>
      </c>
      <c r="K161" s="118">
        <f t="shared" si="54"/>
        <v>0.35040353148300579</v>
      </c>
      <c r="L161" s="118">
        <f t="shared" si="54"/>
        <v>0.47644473252804714</v>
      </c>
      <c r="M161" s="118">
        <f t="shared" si="54"/>
        <v>0.40845863560677814</v>
      </c>
      <c r="N161" s="118">
        <f t="shared" si="54"/>
        <v>0.33387209552277108</v>
      </c>
      <c r="O161" s="118">
        <f t="shared" si="54"/>
        <v>0.43963739253163808</v>
      </c>
      <c r="P161" s="118">
        <f t="shared" si="54"/>
        <v>0.41960228894228524</v>
      </c>
      <c r="Q161" s="118">
        <f t="shared" si="54"/>
        <v>0.48093898567772658</v>
      </c>
      <c r="R161" s="118">
        <f t="shared" ref="R161:V161" si="55">R162+R164+R166+R175</f>
        <v>0.73941195271432081</v>
      </c>
      <c r="S161" s="118">
        <f t="shared" si="55"/>
        <v>0.58697427557978232</v>
      </c>
      <c r="T161" s="118">
        <f t="shared" si="55"/>
        <v>0.52394172287081697</v>
      </c>
      <c r="U161" s="118">
        <f t="shared" si="55"/>
        <v>0.35223575659252571</v>
      </c>
      <c r="V161" s="118">
        <f t="shared" si="55"/>
        <v>0.39757133367111674</v>
      </c>
      <c r="W161" s="118">
        <f t="shared" ref="W161" si="56">W162+W164+W166+W175</f>
        <v>0.30611621603719685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0.50422848684937582</v>
      </c>
      <c r="D166" s="123">
        <v>0.52582554555361782</v>
      </c>
      <c r="E166" s="123">
        <v>0.47933178934564791</v>
      </c>
      <c r="F166" s="123">
        <v>0.41058364221251853</v>
      </c>
      <c r="G166" s="123">
        <v>0.41692075581478555</v>
      </c>
      <c r="H166" s="123">
        <v>0.36697453699449784</v>
      </c>
      <c r="I166" s="123">
        <v>0.38302851910359426</v>
      </c>
      <c r="J166" s="123">
        <v>0.34457964214724213</v>
      </c>
      <c r="K166" s="123">
        <v>0.3383406796426634</v>
      </c>
      <c r="L166" s="123">
        <v>0.46015472013028569</v>
      </c>
      <c r="M166" s="123">
        <v>0.39009052408935069</v>
      </c>
      <c r="N166" s="123">
        <v>0.31660344050487543</v>
      </c>
      <c r="O166" s="123">
        <v>0.42316054663439817</v>
      </c>
      <c r="P166" s="123">
        <v>0.40449637334467847</v>
      </c>
      <c r="Q166" s="123">
        <v>0.4649068534605289</v>
      </c>
      <c r="R166" s="123">
        <v>0.71372241027315364</v>
      </c>
      <c r="S166" s="123">
        <v>0.56546710602031591</v>
      </c>
      <c r="T166" s="123">
        <v>0.50682234273785542</v>
      </c>
      <c r="U166" s="123">
        <v>0.33622212211261732</v>
      </c>
      <c r="V166" s="123">
        <v>0.38218346553733928</v>
      </c>
      <c r="W166" s="123">
        <v>0.29162313030612863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6.6034193295576618</v>
      </c>
      <c r="D167" s="99">
        <v>6.3445220214290758</v>
      </c>
      <c r="E167" s="99">
        <v>6.0983735855420909</v>
      </c>
      <c r="F167" s="99">
        <v>5.9511651666211876</v>
      </c>
      <c r="G167" s="99">
        <v>5.7942191617682361</v>
      </c>
      <c r="H167" s="99">
        <v>5.6798453710950749</v>
      </c>
      <c r="I167" s="99">
        <v>5.6904480023178188</v>
      </c>
      <c r="J167" s="99">
        <v>5.5929103307957506</v>
      </c>
      <c r="K167" s="99">
        <v>5.5720066831132957</v>
      </c>
      <c r="L167" s="99">
        <v>5.527142389409601</v>
      </c>
      <c r="M167" s="99">
        <v>5.7125412418789665</v>
      </c>
      <c r="N167" s="99">
        <v>5.1628113935236106</v>
      </c>
      <c r="O167" s="99">
        <v>5.4883879070288586</v>
      </c>
      <c r="P167" s="99">
        <v>4.8026114492563936</v>
      </c>
      <c r="Q167" s="99">
        <v>4.17277743886173</v>
      </c>
      <c r="R167" s="99">
        <v>4.837820104903586</v>
      </c>
      <c r="S167" s="99">
        <v>4.7046686892377005</v>
      </c>
      <c r="T167" s="99">
        <v>4.6930493699066727</v>
      </c>
      <c r="U167" s="99">
        <v>4.3889691785822444</v>
      </c>
      <c r="V167" s="99">
        <v>4.7838277351642127</v>
      </c>
      <c r="W167" s="99">
        <v>4.1658602478394489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4.6364860435117574</v>
      </c>
      <c r="G168" s="99">
        <v>0</v>
      </c>
      <c r="H168" s="99">
        <v>4.4503459828220482</v>
      </c>
      <c r="I168" s="99">
        <v>4.4469172923197231</v>
      </c>
      <c r="J168" s="99">
        <v>4.3386496150387588</v>
      </c>
      <c r="K168" s="99">
        <v>4.3179269609566902</v>
      </c>
      <c r="L168" s="99">
        <v>4.2934083486183878</v>
      </c>
      <c r="M168" s="99">
        <v>4.4553805485829159</v>
      </c>
      <c r="N168" s="99">
        <v>4.0142918643731615</v>
      </c>
      <c r="O168" s="99">
        <v>4.263791746318323</v>
      </c>
      <c r="P168" s="99">
        <v>3.7269275504750392</v>
      </c>
      <c r="Q168" s="99">
        <v>3.2275835679494107</v>
      </c>
      <c r="R168" s="99">
        <v>3.7288781739976842</v>
      </c>
      <c r="S168" s="99">
        <v>3.6209511332401525</v>
      </c>
      <c r="T168" s="99">
        <v>3.59685157906332</v>
      </c>
      <c r="U168" s="99">
        <v>3.3527965941795426</v>
      </c>
      <c r="V168" s="99">
        <v>3.6956996801153719</v>
      </c>
      <c r="W168" s="99">
        <v>3.2254863756464158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4.6364860435117574</v>
      </c>
      <c r="G169" s="102">
        <v>0</v>
      </c>
      <c r="H169" s="102">
        <v>4.4503459828220482</v>
      </c>
      <c r="I169" s="102">
        <v>4.4469172923197231</v>
      </c>
      <c r="J169" s="102">
        <v>4.3386496150387588</v>
      </c>
      <c r="K169" s="102">
        <v>4.3179269609566902</v>
      </c>
      <c r="L169" s="102">
        <v>4.2934083486183878</v>
      </c>
      <c r="M169" s="102">
        <v>4.4553805485829159</v>
      </c>
      <c r="N169" s="102">
        <v>4.0142918643731615</v>
      </c>
      <c r="O169" s="102">
        <v>4.263791746318323</v>
      </c>
      <c r="P169" s="102">
        <v>3.7269275504750392</v>
      </c>
      <c r="Q169" s="102">
        <v>3.2275835679494107</v>
      </c>
      <c r="R169" s="102">
        <v>3.7288781739976842</v>
      </c>
      <c r="S169" s="102">
        <v>3.6209511332401525</v>
      </c>
      <c r="T169" s="102">
        <v>3.59685157906332</v>
      </c>
      <c r="U169" s="102">
        <v>3.3527965941795426</v>
      </c>
      <c r="V169" s="102">
        <v>3.6956996801153719</v>
      </c>
      <c r="W169" s="102">
        <v>3.2254863756464158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1.5951186120928686E-2</v>
      </c>
      <c r="D175" s="123">
        <v>1.6165903056313328E-2</v>
      </c>
      <c r="E175" s="123">
        <v>1.6809926891492827E-2</v>
      </c>
      <c r="F175" s="123">
        <v>1.7448084734518587E-2</v>
      </c>
      <c r="G175" s="123">
        <v>1.6484290739929873E-2</v>
      </c>
      <c r="H175" s="123">
        <v>1.6639390809608839E-2</v>
      </c>
      <c r="I175" s="123">
        <v>1.4039422807220234E-2</v>
      </c>
      <c r="J175" s="123">
        <v>1.2856472314676773E-2</v>
      </c>
      <c r="K175" s="123">
        <v>1.2062851840342399E-2</v>
      </c>
      <c r="L175" s="123">
        <v>1.6290012397761473E-2</v>
      </c>
      <c r="M175" s="123">
        <v>1.8368111517427444E-2</v>
      </c>
      <c r="N175" s="123">
        <v>1.7268655017895644E-2</v>
      </c>
      <c r="O175" s="123">
        <v>1.6476845897239918E-2</v>
      </c>
      <c r="P175" s="123">
        <v>1.5105915597606741E-2</v>
      </c>
      <c r="Q175" s="123">
        <v>1.6032132217197698E-2</v>
      </c>
      <c r="R175" s="123">
        <v>2.568954244116721E-2</v>
      </c>
      <c r="S175" s="123">
        <v>2.1507169559466417E-2</v>
      </c>
      <c r="T175" s="123">
        <v>1.7119380132961506E-2</v>
      </c>
      <c r="U175" s="123">
        <v>1.601363447990839E-2</v>
      </c>
      <c r="V175" s="123">
        <v>1.5387868133777466E-2</v>
      </c>
      <c r="W175" s="123">
        <v>1.449308573106821E-2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1.1979666311228072</v>
      </c>
      <c r="D176" s="99">
        <v>1.1740105823349059</v>
      </c>
      <c r="E176" s="99">
        <v>1.164892167778556</v>
      </c>
      <c r="F176" s="99">
        <v>1.1285171947933272</v>
      </c>
      <c r="G176" s="99">
        <v>1.1284246297424723</v>
      </c>
      <c r="H176" s="99">
        <v>1.0878158127033748</v>
      </c>
      <c r="I176" s="99">
        <v>1.0885081521662525</v>
      </c>
      <c r="J176" s="99">
        <v>1.051072999761294</v>
      </c>
      <c r="K176" s="99">
        <v>1.0044879846034274</v>
      </c>
      <c r="L176" s="99">
        <v>1.0109390046846092</v>
      </c>
      <c r="M176" s="99">
        <v>1.0020040321365868</v>
      </c>
      <c r="N176" s="99">
        <v>0.99789801130079625</v>
      </c>
      <c r="O176" s="99">
        <v>1.0032152308796758</v>
      </c>
      <c r="P176" s="99">
        <v>0.95533472279409903</v>
      </c>
      <c r="Q176" s="99">
        <v>0.89533292228350225</v>
      </c>
      <c r="R176" s="99">
        <v>1.0391671775711364</v>
      </c>
      <c r="S176" s="99">
        <v>1.0085374605998843</v>
      </c>
      <c r="T176" s="99">
        <v>1.0452399156705379</v>
      </c>
      <c r="U176" s="99">
        <v>0.98620553809191902</v>
      </c>
      <c r="V176" s="99">
        <v>1.0831150593387551</v>
      </c>
      <c r="W176" s="99">
        <v>0.93176515683932082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368695</v>
      </c>
      <c r="C5" s="120">
        <v>354211</v>
      </c>
      <c r="D5" s="120">
        <v>339998</v>
      </c>
      <c r="E5" s="120">
        <v>322421</v>
      </c>
      <c r="F5" s="120">
        <v>311002</v>
      </c>
      <c r="G5" s="120">
        <v>305780</v>
      </c>
      <c r="H5" s="120">
        <v>302837</v>
      </c>
      <c r="I5" s="120">
        <v>307205</v>
      </c>
      <c r="J5" s="120">
        <v>311116</v>
      </c>
      <c r="K5" s="120">
        <v>322208</v>
      </c>
      <c r="L5" s="120">
        <v>323360</v>
      </c>
      <c r="M5" s="120">
        <v>337769</v>
      </c>
      <c r="N5" s="120">
        <v>356554</v>
      </c>
      <c r="O5" s="120">
        <v>376912</v>
      </c>
      <c r="P5" s="120">
        <v>385904</v>
      </c>
      <c r="Q5" s="120">
        <v>378346</v>
      </c>
      <c r="R5" s="120">
        <v>362018</v>
      </c>
      <c r="S5" s="120">
        <v>336091</v>
      </c>
      <c r="T5" s="120">
        <v>317703</v>
      </c>
      <c r="U5" s="120">
        <v>299402</v>
      </c>
      <c r="V5" s="120">
        <v>285159</v>
      </c>
      <c r="W5" s="120">
        <v>279392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368695</v>
      </c>
      <c r="C7" s="52">
        <v>354211</v>
      </c>
      <c r="D7" s="52">
        <v>339998</v>
      </c>
      <c r="E7" s="52">
        <v>322421</v>
      </c>
      <c r="F7" s="52">
        <v>311002</v>
      </c>
      <c r="G7" s="52">
        <v>305780</v>
      </c>
      <c r="H7" s="52">
        <v>302837</v>
      </c>
      <c r="I7" s="52">
        <v>307205</v>
      </c>
      <c r="J7" s="52">
        <v>311116</v>
      </c>
      <c r="K7" s="52">
        <v>322208</v>
      </c>
      <c r="L7" s="52">
        <v>323360</v>
      </c>
      <c r="M7" s="52">
        <v>337769</v>
      </c>
      <c r="N7" s="52">
        <v>356554</v>
      </c>
      <c r="O7" s="52">
        <v>376912</v>
      </c>
      <c r="P7" s="52">
        <v>385904</v>
      </c>
      <c r="Q7" s="52">
        <v>378346</v>
      </c>
      <c r="R7" s="52">
        <v>362018</v>
      </c>
      <c r="S7" s="52">
        <v>336091</v>
      </c>
      <c r="T7" s="52">
        <v>317703</v>
      </c>
      <c r="U7" s="52">
        <v>299402</v>
      </c>
      <c r="V7" s="52">
        <v>285159</v>
      </c>
      <c r="W7" s="52">
        <v>279392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2139</v>
      </c>
      <c r="C9" s="52">
        <v>2052</v>
      </c>
      <c r="D9" s="52">
        <v>2140</v>
      </c>
      <c r="E9" s="52">
        <v>2001</v>
      </c>
      <c r="F9" s="52">
        <v>1922</v>
      </c>
      <c r="G9" s="52">
        <v>2026</v>
      </c>
      <c r="H9" s="52">
        <v>2232</v>
      </c>
      <c r="I9" s="52">
        <v>2761</v>
      </c>
      <c r="J9" s="52">
        <v>3268</v>
      </c>
      <c r="K9" s="52">
        <v>3790</v>
      </c>
      <c r="L9" s="52">
        <v>4277</v>
      </c>
      <c r="M9" s="52">
        <v>4757</v>
      </c>
      <c r="N9" s="52">
        <v>5468</v>
      </c>
      <c r="O9" s="52">
        <v>6305</v>
      </c>
      <c r="P9" s="52">
        <v>7137</v>
      </c>
      <c r="Q9" s="52">
        <v>7506</v>
      </c>
      <c r="R9" s="52">
        <v>7262</v>
      </c>
      <c r="S9" s="52">
        <v>6525</v>
      </c>
      <c r="T9" s="52">
        <v>5560</v>
      </c>
      <c r="U9" s="52">
        <v>4484</v>
      </c>
      <c r="V9" s="52">
        <v>3492</v>
      </c>
      <c r="W9" s="52">
        <v>2673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214496</v>
      </c>
      <c r="C11" s="52">
        <v>205567</v>
      </c>
      <c r="D11" s="52">
        <v>196537</v>
      </c>
      <c r="E11" s="52">
        <v>185647</v>
      </c>
      <c r="F11" s="52">
        <v>178432</v>
      </c>
      <c r="G11" s="52">
        <v>174952</v>
      </c>
      <c r="H11" s="52">
        <v>172961</v>
      </c>
      <c r="I11" s="52">
        <v>175377</v>
      </c>
      <c r="J11" s="52">
        <v>177769</v>
      </c>
      <c r="K11" s="52">
        <v>178085</v>
      </c>
      <c r="L11" s="52">
        <v>179456</v>
      </c>
      <c r="M11" s="52">
        <v>177141</v>
      </c>
      <c r="N11" s="52">
        <v>174239</v>
      </c>
      <c r="O11" s="52">
        <v>174773</v>
      </c>
      <c r="P11" s="52">
        <v>174413</v>
      </c>
      <c r="Q11" s="52">
        <v>169454</v>
      </c>
      <c r="R11" s="52">
        <v>161864</v>
      </c>
      <c r="S11" s="52">
        <v>150513</v>
      </c>
      <c r="T11" s="52">
        <v>142708</v>
      </c>
      <c r="U11" s="52">
        <v>135440</v>
      </c>
      <c r="V11" s="52">
        <v>130664</v>
      </c>
      <c r="W11" s="52">
        <v>128924</v>
      </c>
      <c r="DA11" s="63" t="s">
        <v>1060</v>
      </c>
    </row>
    <row r="12" spans="1:105" ht="12" customHeight="1" x14ac:dyDescent="0.25">
      <c r="A12" s="97" t="s">
        <v>124</v>
      </c>
      <c r="B12" s="52">
        <v>10271</v>
      </c>
      <c r="C12" s="52">
        <v>10080</v>
      </c>
      <c r="D12" s="52">
        <v>10043</v>
      </c>
      <c r="E12" s="52">
        <v>9807</v>
      </c>
      <c r="F12" s="52">
        <v>9563</v>
      </c>
      <c r="G12" s="52">
        <v>9550</v>
      </c>
      <c r="H12" s="52">
        <v>9374</v>
      </c>
      <c r="I12" s="52">
        <v>9428</v>
      </c>
      <c r="J12" s="52">
        <v>9307</v>
      </c>
      <c r="K12" s="52">
        <v>9638</v>
      </c>
      <c r="L12" s="52">
        <v>9784</v>
      </c>
      <c r="M12" s="52">
        <v>10860</v>
      </c>
      <c r="N12" s="52">
        <v>12032</v>
      </c>
      <c r="O12" s="52">
        <v>13766</v>
      </c>
      <c r="P12" s="52">
        <v>14977</v>
      </c>
      <c r="Q12" s="52">
        <v>15753</v>
      </c>
      <c r="R12" s="52">
        <v>16537</v>
      </c>
      <c r="S12" s="52">
        <v>16379</v>
      </c>
      <c r="T12" s="52">
        <v>16364</v>
      </c>
      <c r="U12" s="52">
        <v>15643</v>
      </c>
      <c r="V12" s="52">
        <v>14923</v>
      </c>
      <c r="W12" s="52">
        <v>13917</v>
      </c>
      <c r="DA12" s="63" t="s">
        <v>1061</v>
      </c>
    </row>
    <row r="13" spans="1:105" ht="12" customHeight="1" x14ac:dyDescent="0.25">
      <c r="A13" s="97" t="s">
        <v>123</v>
      </c>
      <c r="B13" s="52">
        <v>1</v>
      </c>
      <c r="C13" s="52">
        <v>1</v>
      </c>
      <c r="D13" s="52">
        <v>1</v>
      </c>
      <c r="E13" s="52">
        <v>1</v>
      </c>
      <c r="F13" s="52">
        <v>2</v>
      </c>
      <c r="G13" s="52">
        <v>4</v>
      </c>
      <c r="H13" s="52">
        <v>6</v>
      </c>
      <c r="I13" s="52">
        <v>12</v>
      </c>
      <c r="J13" s="52">
        <v>22</v>
      </c>
      <c r="K13" s="52">
        <v>41</v>
      </c>
      <c r="L13" s="52">
        <v>56</v>
      </c>
      <c r="M13" s="52">
        <v>73</v>
      </c>
      <c r="N13" s="52">
        <v>74</v>
      </c>
      <c r="O13" s="52">
        <v>107</v>
      </c>
      <c r="P13" s="52">
        <v>118</v>
      </c>
      <c r="Q13" s="52">
        <v>123</v>
      </c>
      <c r="R13" s="52">
        <v>145</v>
      </c>
      <c r="S13" s="52">
        <v>147</v>
      </c>
      <c r="T13" s="52">
        <v>150</v>
      </c>
      <c r="U13" s="52">
        <v>145</v>
      </c>
      <c r="V13" s="52">
        <v>138</v>
      </c>
      <c r="W13" s="52">
        <v>111</v>
      </c>
      <c r="DA13" s="63" t="s">
        <v>1062</v>
      </c>
    </row>
    <row r="14" spans="1:105" ht="12" customHeight="1" x14ac:dyDescent="0.25">
      <c r="A14" s="97" t="s">
        <v>122</v>
      </c>
      <c r="B14" s="52">
        <v>142618</v>
      </c>
      <c r="C14" s="52">
        <v>137267</v>
      </c>
      <c r="D14" s="52">
        <v>131708</v>
      </c>
      <c r="E14" s="52">
        <v>124853</v>
      </c>
      <c r="F14" s="52">
        <v>120366</v>
      </c>
      <c r="G14" s="52">
        <v>116894</v>
      </c>
      <c r="H14" s="52">
        <v>114542</v>
      </c>
      <c r="I14" s="52">
        <v>108602</v>
      </c>
      <c r="J14" s="52">
        <v>96123</v>
      </c>
      <c r="K14" s="52">
        <v>81533</v>
      </c>
      <c r="L14" s="52">
        <v>63997</v>
      </c>
      <c r="M14" s="52">
        <v>65087</v>
      </c>
      <c r="N14" s="52">
        <v>75814</v>
      </c>
      <c r="O14" s="52">
        <v>75466</v>
      </c>
      <c r="P14" s="52">
        <v>70271</v>
      </c>
      <c r="Q14" s="52">
        <v>63671</v>
      </c>
      <c r="R14" s="52">
        <v>59434</v>
      </c>
      <c r="S14" s="52">
        <v>53924</v>
      </c>
      <c r="T14" s="52">
        <v>47750</v>
      </c>
      <c r="U14" s="52">
        <v>43719</v>
      </c>
      <c r="V14" s="52">
        <v>40706</v>
      </c>
      <c r="W14" s="52">
        <v>40415</v>
      </c>
      <c r="DA14" s="63" t="s">
        <v>1063</v>
      </c>
    </row>
    <row r="15" spans="1:105" ht="12" customHeight="1" x14ac:dyDescent="0.25">
      <c r="A15" s="97" t="s">
        <v>121</v>
      </c>
      <c r="B15" s="52">
        <v>1309</v>
      </c>
      <c r="C15" s="52">
        <v>1296</v>
      </c>
      <c r="D15" s="52">
        <v>1709</v>
      </c>
      <c r="E15" s="52">
        <v>2113</v>
      </c>
      <c r="F15" s="52">
        <v>2639</v>
      </c>
      <c r="G15" s="52">
        <v>4380</v>
      </c>
      <c r="H15" s="52">
        <v>5954</v>
      </c>
      <c r="I15" s="52">
        <v>13786</v>
      </c>
      <c r="J15" s="52">
        <v>27895</v>
      </c>
      <c r="K15" s="52">
        <v>52911</v>
      </c>
      <c r="L15" s="52">
        <v>70067</v>
      </c>
      <c r="M15" s="52">
        <v>84608</v>
      </c>
      <c r="N15" s="52">
        <v>94395</v>
      </c>
      <c r="O15" s="52">
        <v>112800</v>
      </c>
      <c r="P15" s="52">
        <v>126125</v>
      </c>
      <c r="Q15" s="52">
        <v>129345</v>
      </c>
      <c r="R15" s="52">
        <v>124038</v>
      </c>
      <c r="S15" s="52">
        <v>115128</v>
      </c>
      <c r="T15" s="52">
        <v>110731</v>
      </c>
      <c r="U15" s="52">
        <v>104455</v>
      </c>
      <c r="V15" s="52">
        <v>98728</v>
      </c>
      <c r="W15" s="52">
        <v>96025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DA17" s="63" t="s">
        <v>1065</v>
      </c>
    </row>
    <row r="18" spans="1:105" ht="12" customHeight="1" x14ac:dyDescent="0.25">
      <c r="A18" s="97" t="s">
        <v>50</v>
      </c>
      <c r="B18" s="52">
        <v>5455</v>
      </c>
      <c r="C18" s="52">
        <v>5180</v>
      </c>
      <c r="D18" s="52">
        <v>4926</v>
      </c>
      <c r="E18" s="52">
        <v>4650</v>
      </c>
      <c r="F18" s="52">
        <v>4515</v>
      </c>
      <c r="G18" s="52">
        <v>4432</v>
      </c>
      <c r="H18" s="52">
        <v>4428</v>
      </c>
      <c r="I18" s="52">
        <v>4420</v>
      </c>
      <c r="J18" s="52">
        <v>4399</v>
      </c>
      <c r="K18" s="52">
        <v>4434</v>
      </c>
      <c r="L18" s="52">
        <v>4541</v>
      </c>
      <c r="M18" s="52">
        <v>4989</v>
      </c>
      <c r="N18" s="52">
        <v>5464</v>
      </c>
      <c r="O18" s="52">
        <v>5918</v>
      </c>
      <c r="P18" s="52">
        <v>6139</v>
      </c>
      <c r="Q18" s="52">
        <v>6184</v>
      </c>
      <c r="R18" s="52">
        <v>6333</v>
      </c>
      <c r="S18" s="52">
        <v>6130</v>
      </c>
      <c r="T18" s="52">
        <v>5785</v>
      </c>
      <c r="U18" s="52">
        <v>5407</v>
      </c>
      <c r="V18" s="52">
        <v>5022</v>
      </c>
      <c r="W18" s="52">
        <v>4836</v>
      </c>
      <c r="DA18" s="63" t="s">
        <v>1066</v>
      </c>
    </row>
    <row r="19" spans="1:105" ht="12" customHeight="1" x14ac:dyDescent="0.25">
      <c r="A19" s="109" t="s">
        <v>120</v>
      </c>
      <c r="B19" s="36">
        <v>363240</v>
      </c>
      <c r="C19" s="36">
        <v>349031</v>
      </c>
      <c r="D19" s="36">
        <v>335072</v>
      </c>
      <c r="E19" s="36">
        <v>317771</v>
      </c>
      <c r="F19" s="36">
        <v>306487</v>
      </c>
      <c r="G19" s="36">
        <v>301348</v>
      </c>
      <c r="H19" s="36">
        <v>298409</v>
      </c>
      <c r="I19" s="36">
        <v>302785</v>
      </c>
      <c r="J19" s="36">
        <v>306717</v>
      </c>
      <c r="K19" s="36">
        <v>317774</v>
      </c>
      <c r="L19" s="36">
        <v>318819</v>
      </c>
      <c r="M19" s="36">
        <v>332780</v>
      </c>
      <c r="N19" s="36">
        <v>351090</v>
      </c>
      <c r="O19" s="36">
        <v>370994</v>
      </c>
      <c r="P19" s="36">
        <v>379765</v>
      </c>
      <c r="Q19" s="36">
        <v>372162</v>
      </c>
      <c r="R19" s="36">
        <v>355685</v>
      </c>
      <c r="S19" s="36">
        <v>329961</v>
      </c>
      <c r="T19" s="36">
        <v>311918</v>
      </c>
      <c r="U19" s="36">
        <v>293995</v>
      </c>
      <c r="V19" s="36">
        <v>280137</v>
      </c>
      <c r="W19" s="36">
        <v>274556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28804</v>
      </c>
      <c r="D23" s="52">
        <v>28809</v>
      </c>
      <c r="E23" s="52">
        <v>28832</v>
      </c>
      <c r="F23" s="52">
        <v>28896</v>
      </c>
      <c r="G23" s="52">
        <v>29026</v>
      </c>
      <c r="H23" s="52">
        <v>29238</v>
      </c>
      <c r="I23" s="52">
        <v>29568</v>
      </c>
      <c r="J23" s="52">
        <v>30062</v>
      </c>
      <c r="K23" s="52">
        <v>30760</v>
      </c>
      <c r="L23" s="52">
        <v>31722</v>
      </c>
      <c r="M23" s="52">
        <v>32992</v>
      </c>
      <c r="N23" s="52">
        <v>34642</v>
      </c>
      <c r="O23" s="52">
        <v>30965</v>
      </c>
      <c r="P23" s="52">
        <v>10513</v>
      </c>
      <c r="Q23" s="52">
        <v>13705</v>
      </c>
      <c r="R23" s="52">
        <v>17489</v>
      </c>
      <c r="S23" s="52">
        <v>25927</v>
      </c>
      <c r="T23" s="52">
        <v>20185</v>
      </c>
      <c r="U23" s="52">
        <v>26417</v>
      </c>
      <c r="V23" s="52">
        <v>29825</v>
      </c>
      <c r="W23" s="52">
        <v>32249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334</v>
      </c>
      <c r="D25" s="52">
        <v>334</v>
      </c>
      <c r="E25" s="52">
        <v>340</v>
      </c>
      <c r="F25" s="52">
        <v>348</v>
      </c>
      <c r="G25" s="52">
        <v>369</v>
      </c>
      <c r="H25" s="52">
        <v>406</v>
      </c>
      <c r="I25" s="52">
        <v>262</v>
      </c>
      <c r="J25" s="52">
        <v>204</v>
      </c>
      <c r="K25" s="52">
        <v>322</v>
      </c>
      <c r="L25" s="52">
        <v>380</v>
      </c>
      <c r="M25" s="52">
        <v>389</v>
      </c>
      <c r="N25" s="52">
        <v>502</v>
      </c>
      <c r="O25" s="52">
        <v>679</v>
      </c>
      <c r="P25" s="52">
        <v>725</v>
      </c>
      <c r="Q25" s="52">
        <v>804</v>
      </c>
      <c r="R25" s="52">
        <v>865</v>
      </c>
      <c r="S25" s="52">
        <v>989</v>
      </c>
      <c r="T25" s="52">
        <v>1073</v>
      </c>
      <c r="U25" s="52">
        <v>1154</v>
      </c>
      <c r="V25" s="52">
        <v>1265</v>
      </c>
      <c r="W25" s="52">
        <v>1200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16757</v>
      </c>
      <c r="D27" s="52">
        <v>16760</v>
      </c>
      <c r="E27" s="52">
        <v>16772</v>
      </c>
      <c r="F27" s="52">
        <v>16809</v>
      </c>
      <c r="G27" s="52">
        <v>16874</v>
      </c>
      <c r="H27" s="52">
        <v>16990</v>
      </c>
      <c r="I27" s="52">
        <v>17170</v>
      </c>
      <c r="J27" s="52">
        <v>24510</v>
      </c>
      <c r="K27" s="52">
        <v>23679</v>
      </c>
      <c r="L27" s="52">
        <v>24672</v>
      </c>
      <c r="M27" s="52">
        <v>26198</v>
      </c>
      <c r="N27" s="52">
        <v>28591</v>
      </c>
      <c r="O27" s="52">
        <v>25144</v>
      </c>
      <c r="P27" s="52">
        <v>5413</v>
      </c>
      <c r="Q27" s="52">
        <v>11500</v>
      </c>
      <c r="R27" s="52">
        <v>17853</v>
      </c>
      <c r="S27" s="52">
        <v>26116</v>
      </c>
      <c r="T27" s="52">
        <v>19239</v>
      </c>
      <c r="U27" s="52">
        <v>18489</v>
      </c>
      <c r="V27" s="52">
        <v>16354</v>
      </c>
      <c r="W27" s="52">
        <v>14174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1605</v>
      </c>
      <c r="D28" s="52">
        <v>1608</v>
      </c>
      <c r="E28" s="52">
        <v>1626</v>
      </c>
      <c r="F28" s="52">
        <v>1682</v>
      </c>
      <c r="G28" s="52">
        <v>1785</v>
      </c>
      <c r="H28" s="52">
        <v>1963</v>
      </c>
      <c r="I28" s="52">
        <v>1261</v>
      </c>
      <c r="J28" s="52">
        <v>1071</v>
      </c>
      <c r="K28" s="52">
        <v>1522</v>
      </c>
      <c r="L28" s="52">
        <v>1545</v>
      </c>
      <c r="M28" s="52">
        <v>1505</v>
      </c>
      <c r="N28" s="52">
        <v>1576</v>
      </c>
      <c r="O28" s="52">
        <v>1633</v>
      </c>
      <c r="P28" s="52">
        <v>1539</v>
      </c>
      <c r="Q28" s="52">
        <v>1569</v>
      </c>
      <c r="R28" s="52">
        <v>1731</v>
      </c>
      <c r="S28" s="52">
        <v>2149</v>
      </c>
      <c r="T28" s="52">
        <v>2381</v>
      </c>
      <c r="U28" s="52">
        <v>2800</v>
      </c>
      <c r="V28" s="52">
        <v>2977</v>
      </c>
      <c r="W28" s="52">
        <v>3077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1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2</v>
      </c>
      <c r="N29" s="52">
        <v>5</v>
      </c>
      <c r="O29" s="52">
        <v>5</v>
      </c>
      <c r="P29" s="52">
        <v>10</v>
      </c>
      <c r="Q29" s="52">
        <v>9</v>
      </c>
      <c r="R29" s="52">
        <v>17</v>
      </c>
      <c r="S29" s="52">
        <v>15</v>
      </c>
      <c r="T29" s="52">
        <v>16</v>
      </c>
      <c r="U29" s="52">
        <v>15</v>
      </c>
      <c r="V29" s="52">
        <v>22</v>
      </c>
      <c r="W29" s="52">
        <v>33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22284</v>
      </c>
      <c r="D30" s="52">
        <v>22317</v>
      </c>
      <c r="E30" s="52">
        <v>22547</v>
      </c>
      <c r="F30" s="52">
        <v>23174</v>
      </c>
      <c r="G30" s="52">
        <v>24380</v>
      </c>
      <c r="H30" s="52">
        <v>26386</v>
      </c>
      <c r="I30" s="52">
        <v>16083</v>
      </c>
      <c r="J30" s="52">
        <v>12479</v>
      </c>
      <c r="K30" s="52">
        <v>17741</v>
      </c>
      <c r="L30" s="52">
        <v>17536</v>
      </c>
      <c r="M30" s="52">
        <v>17054</v>
      </c>
      <c r="N30" s="52">
        <v>16904</v>
      </c>
      <c r="O30" s="52">
        <v>15166</v>
      </c>
      <c r="P30" s="52">
        <v>11193</v>
      </c>
      <c r="Q30" s="52">
        <v>6678</v>
      </c>
      <c r="R30" s="52">
        <v>5509</v>
      </c>
      <c r="S30" s="52">
        <v>8607</v>
      </c>
      <c r="T30" s="52">
        <v>11611</v>
      </c>
      <c r="U30" s="52">
        <v>16249</v>
      </c>
      <c r="V30" s="52">
        <v>14224</v>
      </c>
      <c r="W30" s="52">
        <v>7745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205</v>
      </c>
      <c r="D31" s="52">
        <v>204</v>
      </c>
      <c r="E31" s="52">
        <v>208</v>
      </c>
      <c r="F31" s="52">
        <v>219</v>
      </c>
      <c r="G31" s="52">
        <v>254</v>
      </c>
      <c r="H31" s="52">
        <v>307</v>
      </c>
      <c r="I31" s="52">
        <v>295</v>
      </c>
      <c r="J31" s="52">
        <v>444</v>
      </c>
      <c r="K31" s="52">
        <v>797</v>
      </c>
      <c r="L31" s="52">
        <v>1570</v>
      </c>
      <c r="M31" s="52">
        <v>2768</v>
      </c>
      <c r="N31" s="52">
        <v>4681</v>
      </c>
      <c r="O31" s="52">
        <v>7444</v>
      </c>
      <c r="P31" s="52">
        <v>10819</v>
      </c>
      <c r="Q31" s="52">
        <v>15530</v>
      </c>
      <c r="R31" s="52">
        <v>18757</v>
      </c>
      <c r="S31" s="52">
        <v>20462</v>
      </c>
      <c r="T31" s="52">
        <v>18585</v>
      </c>
      <c r="U31" s="52">
        <v>19248</v>
      </c>
      <c r="V31" s="52">
        <v>20614</v>
      </c>
      <c r="W31" s="52">
        <v>22829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852</v>
      </c>
      <c r="D34" s="52">
        <v>854</v>
      </c>
      <c r="E34" s="52">
        <v>861</v>
      </c>
      <c r="F34" s="52">
        <v>882</v>
      </c>
      <c r="G34" s="52">
        <v>926</v>
      </c>
      <c r="H34" s="52">
        <v>999</v>
      </c>
      <c r="I34" s="52">
        <v>597</v>
      </c>
      <c r="J34" s="52">
        <v>547</v>
      </c>
      <c r="K34" s="52">
        <v>638</v>
      </c>
      <c r="L34" s="52">
        <v>677</v>
      </c>
      <c r="M34" s="52">
        <v>738</v>
      </c>
      <c r="N34" s="52">
        <v>832</v>
      </c>
      <c r="O34" s="52">
        <v>827</v>
      </c>
      <c r="P34" s="52">
        <v>564</v>
      </c>
      <c r="Q34" s="52">
        <v>679</v>
      </c>
      <c r="R34" s="52">
        <v>776</v>
      </c>
      <c r="S34" s="52">
        <v>959</v>
      </c>
      <c r="T34" s="52">
        <v>1030</v>
      </c>
      <c r="U34" s="52">
        <v>1145</v>
      </c>
      <c r="V34" s="52">
        <v>1089</v>
      </c>
      <c r="W34" s="52">
        <v>974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56756</v>
      </c>
      <c r="D35" s="36">
        <v>56840</v>
      </c>
      <c r="E35" s="36">
        <v>57422</v>
      </c>
      <c r="F35" s="36">
        <v>58999</v>
      </c>
      <c r="G35" s="36">
        <v>62062</v>
      </c>
      <c r="H35" s="36">
        <v>67175</v>
      </c>
      <c r="I35" s="36">
        <v>40946</v>
      </c>
      <c r="J35" s="36">
        <v>38498</v>
      </c>
      <c r="K35" s="36">
        <v>44260</v>
      </c>
      <c r="L35" s="36">
        <v>46588</v>
      </c>
      <c r="M35" s="36">
        <v>50000</v>
      </c>
      <c r="N35" s="36">
        <v>56270</v>
      </c>
      <c r="O35" s="36">
        <v>56884</v>
      </c>
      <c r="P35" s="36">
        <v>40523</v>
      </c>
      <c r="Q35" s="36">
        <v>47689</v>
      </c>
      <c r="R35" s="36">
        <v>53136</v>
      </c>
      <c r="S35" s="36">
        <v>60470</v>
      </c>
      <c r="T35" s="36">
        <v>59527</v>
      </c>
      <c r="U35" s="36">
        <v>64623</v>
      </c>
      <c r="V35" s="36">
        <v>62945</v>
      </c>
      <c r="W35" s="36">
        <v>55799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14320</v>
      </c>
      <c r="D39" s="52">
        <v>14596</v>
      </c>
      <c r="E39" s="52">
        <v>11255</v>
      </c>
      <c r="F39" s="52">
        <v>17477</v>
      </c>
      <c r="G39" s="52">
        <v>23804</v>
      </c>
      <c r="H39" s="52">
        <v>26295</v>
      </c>
      <c r="I39" s="52">
        <v>33936</v>
      </c>
      <c r="J39" s="52">
        <v>33973</v>
      </c>
      <c r="K39" s="52">
        <v>41852</v>
      </c>
      <c r="L39" s="52">
        <v>32874</v>
      </c>
      <c r="M39" s="52">
        <v>47401</v>
      </c>
      <c r="N39" s="52">
        <v>53427</v>
      </c>
      <c r="O39" s="52">
        <v>51323</v>
      </c>
      <c r="P39" s="52">
        <v>19505</v>
      </c>
      <c r="Q39" s="52">
        <v>6147</v>
      </c>
      <c r="R39" s="52">
        <v>1161</v>
      </c>
      <c r="S39" s="52">
        <v>0</v>
      </c>
      <c r="T39" s="52">
        <v>1797</v>
      </c>
      <c r="U39" s="52">
        <v>8116</v>
      </c>
      <c r="V39" s="52">
        <v>15582</v>
      </c>
      <c r="W39" s="52">
        <v>26482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247</v>
      </c>
      <c r="D41" s="52">
        <v>422</v>
      </c>
      <c r="E41" s="52">
        <v>201</v>
      </c>
      <c r="F41" s="52">
        <v>269</v>
      </c>
      <c r="G41" s="52">
        <v>473</v>
      </c>
      <c r="H41" s="52">
        <v>612</v>
      </c>
      <c r="I41" s="52">
        <v>791</v>
      </c>
      <c r="J41" s="52">
        <v>711</v>
      </c>
      <c r="K41" s="52">
        <v>844</v>
      </c>
      <c r="L41" s="52">
        <v>867</v>
      </c>
      <c r="M41" s="52">
        <v>869</v>
      </c>
      <c r="N41" s="52">
        <v>1213</v>
      </c>
      <c r="O41" s="52">
        <v>1516</v>
      </c>
      <c r="P41" s="52">
        <v>1557</v>
      </c>
      <c r="Q41" s="52">
        <v>1173</v>
      </c>
      <c r="R41" s="52">
        <v>621</v>
      </c>
      <c r="S41" s="52">
        <v>252</v>
      </c>
      <c r="T41" s="52">
        <v>108</v>
      </c>
      <c r="U41" s="52">
        <v>78</v>
      </c>
      <c r="V41" s="52">
        <v>273</v>
      </c>
      <c r="W41" s="52">
        <v>381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7828</v>
      </c>
      <c r="D43" s="52">
        <v>7730</v>
      </c>
      <c r="E43" s="52">
        <v>5882</v>
      </c>
      <c r="F43" s="52">
        <v>9594</v>
      </c>
      <c r="G43" s="52">
        <v>13394</v>
      </c>
      <c r="H43" s="52">
        <v>14999</v>
      </c>
      <c r="I43" s="52">
        <v>19586</v>
      </c>
      <c r="J43" s="52">
        <v>26902</v>
      </c>
      <c r="K43" s="52">
        <v>23995</v>
      </c>
      <c r="L43" s="52">
        <v>26043</v>
      </c>
      <c r="M43" s="52">
        <v>23883</v>
      </c>
      <c r="N43" s="52">
        <v>25689</v>
      </c>
      <c r="O43" s="52">
        <v>25678</v>
      </c>
      <c r="P43" s="52">
        <v>5053</v>
      </c>
      <c r="Q43" s="52">
        <v>6541</v>
      </c>
      <c r="R43" s="52">
        <v>10263</v>
      </c>
      <c r="S43" s="52">
        <v>14765</v>
      </c>
      <c r="T43" s="52">
        <v>11434</v>
      </c>
      <c r="U43" s="52">
        <v>11221</v>
      </c>
      <c r="V43" s="52">
        <v>11578</v>
      </c>
      <c r="W43" s="52">
        <v>12434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1414</v>
      </c>
      <c r="D44" s="52">
        <v>1571</v>
      </c>
      <c r="E44" s="52">
        <v>1390</v>
      </c>
      <c r="F44" s="52">
        <v>1438</v>
      </c>
      <c r="G44" s="52">
        <v>1772</v>
      </c>
      <c r="H44" s="52">
        <v>1787</v>
      </c>
      <c r="I44" s="52">
        <v>1315</v>
      </c>
      <c r="J44" s="52">
        <v>950</v>
      </c>
      <c r="K44" s="52">
        <v>1853</v>
      </c>
      <c r="L44" s="52">
        <v>1691</v>
      </c>
      <c r="M44" s="52">
        <v>2581</v>
      </c>
      <c r="N44" s="52">
        <v>2748</v>
      </c>
      <c r="O44" s="52">
        <v>3367</v>
      </c>
      <c r="P44" s="52">
        <v>2750</v>
      </c>
      <c r="Q44" s="52">
        <v>2345</v>
      </c>
      <c r="R44" s="52">
        <v>2515</v>
      </c>
      <c r="S44" s="52">
        <v>1991</v>
      </c>
      <c r="T44" s="52">
        <v>2366</v>
      </c>
      <c r="U44" s="52">
        <v>2079</v>
      </c>
      <c r="V44" s="52">
        <v>2257</v>
      </c>
      <c r="W44" s="52">
        <v>2071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2</v>
      </c>
      <c r="G45" s="52">
        <v>2</v>
      </c>
      <c r="H45" s="52">
        <v>2</v>
      </c>
      <c r="I45" s="52">
        <v>6</v>
      </c>
      <c r="J45" s="52">
        <v>10</v>
      </c>
      <c r="K45" s="52">
        <v>19</v>
      </c>
      <c r="L45" s="52">
        <v>15</v>
      </c>
      <c r="M45" s="52">
        <v>19</v>
      </c>
      <c r="N45" s="52">
        <v>6</v>
      </c>
      <c r="O45" s="52">
        <v>38</v>
      </c>
      <c r="P45" s="52">
        <v>21</v>
      </c>
      <c r="Q45" s="52">
        <v>14</v>
      </c>
      <c r="R45" s="52">
        <v>39</v>
      </c>
      <c r="S45" s="52">
        <v>17</v>
      </c>
      <c r="T45" s="52">
        <v>19</v>
      </c>
      <c r="U45" s="52">
        <v>10</v>
      </c>
      <c r="V45" s="52">
        <v>15</v>
      </c>
      <c r="W45" s="52">
        <v>6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16933</v>
      </c>
      <c r="D46" s="52">
        <v>16758</v>
      </c>
      <c r="E46" s="52">
        <v>15692</v>
      </c>
      <c r="F46" s="52">
        <v>18687</v>
      </c>
      <c r="G46" s="52">
        <v>20908</v>
      </c>
      <c r="H46" s="52">
        <v>24034</v>
      </c>
      <c r="I46" s="52">
        <v>10143</v>
      </c>
      <c r="J46" s="52">
        <v>0</v>
      </c>
      <c r="K46" s="52">
        <v>3151</v>
      </c>
      <c r="L46" s="52">
        <v>0</v>
      </c>
      <c r="M46" s="52">
        <v>18144</v>
      </c>
      <c r="N46" s="52">
        <v>27631</v>
      </c>
      <c r="O46" s="52">
        <v>14818</v>
      </c>
      <c r="P46" s="52">
        <v>5998</v>
      </c>
      <c r="Q46" s="52">
        <v>78</v>
      </c>
      <c r="R46" s="52">
        <v>1272</v>
      </c>
      <c r="S46" s="52">
        <v>3097</v>
      </c>
      <c r="T46" s="52">
        <v>5437</v>
      </c>
      <c r="U46" s="52">
        <v>12218</v>
      </c>
      <c r="V46" s="52">
        <v>11211</v>
      </c>
      <c r="W46" s="52">
        <v>7454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192</v>
      </c>
      <c r="D47" s="52">
        <v>617</v>
      </c>
      <c r="E47" s="52">
        <v>612</v>
      </c>
      <c r="F47" s="52">
        <v>745</v>
      </c>
      <c r="G47" s="52">
        <v>1995</v>
      </c>
      <c r="H47" s="52">
        <v>1881</v>
      </c>
      <c r="I47" s="52">
        <v>8127</v>
      </c>
      <c r="J47" s="52">
        <v>14553</v>
      </c>
      <c r="K47" s="52">
        <v>25813</v>
      </c>
      <c r="L47" s="52">
        <v>18726</v>
      </c>
      <c r="M47" s="52">
        <v>17309</v>
      </c>
      <c r="N47" s="52">
        <v>14468</v>
      </c>
      <c r="O47" s="52">
        <v>25849</v>
      </c>
      <c r="P47" s="52">
        <v>24144</v>
      </c>
      <c r="Q47" s="52">
        <v>18750</v>
      </c>
      <c r="R47" s="52">
        <v>13450</v>
      </c>
      <c r="S47" s="52">
        <v>11552</v>
      </c>
      <c r="T47" s="52">
        <v>14188</v>
      </c>
      <c r="U47" s="52">
        <v>12972</v>
      </c>
      <c r="V47" s="52">
        <v>14887</v>
      </c>
      <c r="W47" s="52">
        <v>20126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577</v>
      </c>
      <c r="D50" s="52">
        <v>600</v>
      </c>
      <c r="E50" s="52">
        <v>585</v>
      </c>
      <c r="F50" s="52">
        <v>747</v>
      </c>
      <c r="G50" s="52">
        <v>843</v>
      </c>
      <c r="H50" s="52">
        <v>995</v>
      </c>
      <c r="I50" s="52">
        <v>589</v>
      </c>
      <c r="J50" s="52">
        <v>526</v>
      </c>
      <c r="K50" s="52">
        <v>673</v>
      </c>
      <c r="L50" s="52">
        <v>784</v>
      </c>
      <c r="M50" s="52">
        <v>1186</v>
      </c>
      <c r="N50" s="52">
        <v>1307</v>
      </c>
      <c r="O50" s="52">
        <v>1281</v>
      </c>
      <c r="P50" s="52">
        <v>785</v>
      </c>
      <c r="Q50" s="52">
        <v>724</v>
      </c>
      <c r="R50" s="52">
        <v>925</v>
      </c>
      <c r="S50" s="52">
        <v>756</v>
      </c>
      <c r="T50" s="52">
        <v>685</v>
      </c>
      <c r="U50" s="52">
        <v>767</v>
      </c>
      <c r="V50" s="52">
        <v>704</v>
      </c>
      <c r="W50" s="52">
        <v>788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42547</v>
      </c>
      <c r="D51" s="36">
        <v>42881</v>
      </c>
      <c r="E51" s="36">
        <v>40121</v>
      </c>
      <c r="F51" s="36">
        <v>47715</v>
      </c>
      <c r="G51" s="36">
        <v>56923</v>
      </c>
      <c r="H51" s="36">
        <v>64236</v>
      </c>
      <c r="I51" s="36">
        <v>45322</v>
      </c>
      <c r="J51" s="36">
        <v>42430</v>
      </c>
      <c r="K51" s="36">
        <v>55317</v>
      </c>
      <c r="L51" s="36">
        <v>47633</v>
      </c>
      <c r="M51" s="36">
        <v>63961</v>
      </c>
      <c r="N51" s="36">
        <v>74580</v>
      </c>
      <c r="O51" s="36">
        <v>76788</v>
      </c>
      <c r="P51" s="36">
        <v>49294</v>
      </c>
      <c r="Q51" s="36">
        <v>40086</v>
      </c>
      <c r="R51" s="36">
        <v>36659</v>
      </c>
      <c r="S51" s="36">
        <v>34746</v>
      </c>
      <c r="T51" s="36">
        <v>41484</v>
      </c>
      <c r="U51" s="36">
        <v>46700</v>
      </c>
      <c r="V51" s="36">
        <v>49087</v>
      </c>
      <c r="W51" s="36">
        <v>50218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6262</v>
      </c>
      <c r="D55" s="52">
        <v>6724</v>
      </c>
      <c r="E55" s="52">
        <v>5220</v>
      </c>
      <c r="F55" s="52">
        <v>7449</v>
      </c>
      <c r="G55" s="52">
        <v>12270</v>
      </c>
      <c r="H55" s="52">
        <v>12115</v>
      </c>
      <c r="I55" s="52">
        <v>18174</v>
      </c>
      <c r="J55" s="52">
        <v>18828</v>
      </c>
      <c r="K55" s="52">
        <v>22256</v>
      </c>
      <c r="L55" s="52">
        <v>14176</v>
      </c>
      <c r="M55" s="52">
        <v>13450</v>
      </c>
      <c r="N55" s="52">
        <v>17270</v>
      </c>
      <c r="O55" s="52">
        <v>15523</v>
      </c>
      <c r="P55" s="52">
        <v>10810</v>
      </c>
      <c r="Q55" s="52">
        <v>2899</v>
      </c>
      <c r="R55" s="52">
        <v>488</v>
      </c>
      <c r="S55" s="52">
        <v>0</v>
      </c>
      <c r="T55" s="52">
        <v>835</v>
      </c>
      <c r="U55" s="52">
        <v>3047</v>
      </c>
      <c r="V55" s="52">
        <v>6871</v>
      </c>
      <c r="W55" s="52">
        <v>9617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60</v>
      </c>
      <c r="E57" s="52">
        <v>29</v>
      </c>
      <c r="F57" s="52">
        <v>89</v>
      </c>
      <c r="G57" s="52">
        <v>211</v>
      </c>
      <c r="H57" s="52">
        <v>252</v>
      </c>
      <c r="I57" s="52">
        <v>448</v>
      </c>
      <c r="J57" s="52">
        <v>366</v>
      </c>
      <c r="K57" s="52">
        <v>360</v>
      </c>
      <c r="L57" s="52">
        <v>238</v>
      </c>
      <c r="M57" s="52">
        <v>186</v>
      </c>
      <c r="N57" s="52">
        <v>245</v>
      </c>
      <c r="O57" s="52">
        <v>145</v>
      </c>
      <c r="P57" s="52">
        <v>130</v>
      </c>
      <c r="Q57" s="52">
        <v>11</v>
      </c>
      <c r="R57" s="52">
        <v>2</v>
      </c>
      <c r="S57" s="52">
        <v>0</v>
      </c>
      <c r="T57" s="52">
        <v>4</v>
      </c>
      <c r="U57" s="52">
        <v>11</v>
      </c>
      <c r="V57" s="52">
        <v>96</v>
      </c>
      <c r="W57" s="52">
        <v>108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138</v>
      </c>
      <c r="D59" s="52">
        <v>256</v>
      </c>
      <c r="E59" s="52">
        <v>191</v>
      </c>
      <c r="F59" s="52">
        <v>434</v>
      </c>
      <c r="G59" s="52">
        <v>1116</v>
      </c>
      <c r="H59" s="52">
        <v>1380</v>
      </c>
      <c r="I59" s="52">
        <v>8272</v>
      </c>
      <c r="J59" s="52">
        <v>11016</v>
      </c>
      <c r="K59" s="52">
        <v>8255</v>
      </c>
      <c r="L59" s="52">
        <v>6878</v>
      </c>
      <c r="M59" s="52">
        <v>4196</v>
      </c>
      <c r="N59" s="52">
        <v>4937</v>
      </c>
      <c r="O59" s="52">
        <v>4314</v>
      </c>
      <c r="P59" s="52">
        <v>629</v>
      </c>
      <c r="Q59" s="52">
        <v>241</v>
      </c>
      <c r="R59" s="52">
        <v>75</v>
      </c>
      <c r="S59" s="52">
        <v>0</v>
      </c>
      <c r="T59" s="52">
        <v>139</v>
      </c>
      <c r="U59" s="52">
        <v>533</v>
      </c>
      <c r="V59" s="52">
        <v>1428</v>
      </c>
      <c r="W59" s="52">
        <v>2380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467</v>
      </c>
      <c r="D60" s="52">
        <v>536</v>
      </c>
      <c r="E60" s="52">
        <v>395</v>
      </c>
      <c r="F60" s="52">
        <v>483</v>
      </c>
      <c r="G60" s="52">
        <v>801</v>
      </c>
      <c r="H60" s="52">
        <v>693</v>
      </c>
      <c r="I60" s="52">
        <v>665</v>
      </c>
      <c r="J60" s="52">
        <v>477</v>
      </c>
      <c r="K60" s="52">
        <v>842</v>
      </c>
      <c r="L60" s="52">
        <v>603</v>
      </c>
      <c r="M60" s="52">
        <v>628</v>
      </c>
      <c r="N60" s="52">
        <v>756</v>
      </c>
      <c r="O60" s="52">
        <v>857</v>
      </c>
      <c r="P60" s="52">
        <v>851</v>
      </c>
      <c r="Q60" s="52">
        <v>295</v>
      </c>
      <c r="R60" s="52">
        <v>60</v>
      </c>
      <c r="S60" s="52">
        <v>0</v>
      </c>
      <c r="T60" s="52">
        <v>74</v>
      </c>
      <c r="U60" s="52">
        <v>192</v>
      </c>
      <c r="V60" s="52">
        <v>432</v>
      </c>
      <c r="W60" s="52">
        <v>505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1</v>
      </c>
      <c r="G61" s="52">
        <v>1</v>
      </c>
      <c r="H61" s="52">
        <v>1</v>
      </c>
      <c r="I61" s="52">
        <v>3</v>
      </c>
      <c r="J61" s="52">
        <v>6</v>
      </c>
      <c r="K61" s="52">
        <v>9</v>
      </c>
      <c r="L61" s="52">
        <v>6</v>
      </c>
      <c r="M61" s="52">
        <v>5</v>
      </c>
      <c r="N61" s="52">
        <v>2</v>
      </c>
      <c r="O61" s="52">
        <v>10</v>
      </c>
      <c r="P61" s="52">
        <v>7</v>
      </c>
      <c r="Q61" s="52">
        <v>2</v>
      </c>
      <c r="R61" s="52">
        <v>1</v>
      </c>
      <c r="S61" s="52">
        <v>0</v>
      </c>
      <c r="T61" s="52">
        <v>1</v>
      </c>
      <c r="U61" s="52">
        <v>1</v>
      </c>
      <c r="V61" s="52">
        <v>4</v>
      </c>
      <c r="W61" s="52">
        <v>2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5594</v>
      </c>
      <c r="D62" s="52">
        <v>5721</v>
      </c>
      <c r="E62" s="52">
        <v>4460</v>
      </c>
      <c r="F62" s="52">
        <v>6280</v>
      </c>
      <c r="G62" s="52">
        <v>9450</v>
      </c>
      <c r="H62" s="52">
        <v>9312</v>
      </c>
      <c r="I62" s="52">
        <v>5126</v>
      </c>
      <c r="J62" s="52">
        <v>0</v>
      </c>
      <c r="K62" s="52">
        <v>1432</v>
      </c>
      <c r="L62" s="52">
        <v>0</v>
      </c>
      <c r="M62" s="52">
        <v>4411</v>
      </c>
      <c r="N62" s="52">
        <v>7597</v>
      </c>
      <c r="O62" s="52">
        <v>3769</v>
      </c>
      <c r="P62" s="52">
        <v>1855</v>
      </c>
      <c r="Q62" s="52">
        <v>10</v>
      </c>
      <c r="R62" s="52">
        <v>30</v>
      </c>
      <c r="S62" s="52">
        <v>0</v>
      </c>
      <c r="T62" s="52">
        <v>172</v>
      </c>
      <c r="U62" s="52">
        <v>1126</v>
      </c>
      <c r="V62" s="52">
        <v>2152</v>
      </c>
      <c r="W62" s="52">
        <v>1818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63</v>
      </c>
      <c r="D63" s="52">
        <v>211</v>
      </c>
      <c r="E63" s="52">
        <v>174</v>
      </c>
      <c r="F63" s="52">
        <v>251</v>
      </c>
      <c r="G63" s="52">
        <v>902</v>
      </c>
      <c r="H63" s="52">
        <v>729</v>
      </c>
      <c r="I63" s="52">
        <v>4108</v>
      </c>
      <c r="J63" s="52">
        <v>7329</v>
      </c>
      <c r="K63" s="52">
        <v>11718</v>
      </c>
      <c r="L63" s="52">
        <v>6689</v>
      </c>
      <c r="M63" s="52">
        <v>4210</v>
      </c>
      <c r="N63" s="52">
        <v>3978</v>
      </c>
      <c r="O63" s="52">
        <v>6573</v>
      </c>
      <c r="P63" s="52">
        <v>7468</v>
      </c>
      <c r="Q63" s="52">
        <v>2351</v>
      </c>
      <c r="R63" s="52">
        <v>322</v>
      </c>
      <c r="S63" s="52">
        <v>0</v>
      </c>
      <c r="T63" s="52">
        <v>449</v>
      </c>
      <c r="U63" s="52">
        <v>1195</v>
      </c>
      <c r="V63" s="52">
        <v>2855</v>
      </c>
      <c r="W63" s="52">
        <v>4912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84</v>
      </c>
      <c r="D66" s="52">
        <v>93</v>
      </c>
      <c r="E66" s="52">
        <v>75</v>
      </c>
      <c r="F66" s="52">
        <v>115</v>
      </c>
      <c r="G66" s="52">
        <v>179</v>
      </c>
      <c r="H66" s="52">
        <v>185</v>
      </c>
      <c r="I66" s="52">
        <v>234</v>
      </c>
      <c r="J66" s="52">
        <v>231</v>
      </c>
      <c r="K66" s="52">
        <v>268</v>
      </c>
      <c r="L66" s="52">
        <v>230</v>
      </c>
      <c r="M66" s="52">
        <v>246</v>
      </c>
      <c r="N66" s="52">
        <v>298</v>
      </c>
      <c r="O66" s="52">
        <v>255</v>
      </c>
      <c r="P66" s="52">
        <v>170</v>
      </c>
      <c r="Q66" s="52">
        <v>52</v>
      </c>
      <c r="R66" s="52">
        <v>12</v>
      </c>
      <c r="S66" s="52">
        <v>0</v>
      </c>
      <c r="T66" s="52">
        <v>14</v>
      </c>
      <c r="U66" s="52">
        <v>49</v>
      </c>
      <c r="V66" s="52">
        <v>98</v>
      </c>
      <c r="W66" s="52">
        <v>150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6178</v>
      </c>
      <c r="D67" s="36">
        <v>6631</v>
      </c>
      <c r="E67" s="36">
        <v>5145</v>
      </c>
      <c r="F67" s="36">
        <v>7334</v>
      </c>
      <c r="G67" s="36">
        <v>12091</v>
      </c>
      <c r="H67" s="36">
        <v>11930</v>
      </c>
      <c r="I67" s="36">
        <v>17940</v>
      </c>
      <c r="J67" s="36">
        <v>18597</v>
      </c>
      <c r="K67" s="36">
        <v>21988</v>
      </c>
      <c r="L67" s="36">
        <v>13946</v>
      </c>
      <c r="M67" s="36">
        <v>13204</v>
      </c>
      <c r="N67" s="36">
        <v>16972</v>
      </c>
      <c r="O67" s="36">
        <v>15268</v>
      </c>
      <c r="P67" s="36">
        <v>10640</v>
      </c>
      <c r="Q67" s="36">
        <v>2847</v>
      </c>
      <c r="R67" s="36">
        <v>476</v>
      </c>
      <c r="S67" s="36">
        <v>0</v>
      </c>
      <c r="T67" s="36">
        <v>821</v>
      </c>
      <c r="U67" s="36">
        <v>2998</v>
      </c>
      <c r="V67" s="36">
        <v>6773</v>
      </c>
      <c r="W67" s="36">
        <v>9467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8058</v>
      </c>
      <c r="D71" s="52">
        <v>7872</v>
      </c>
      <c r="E71" s="52">
        <v>6035</v>
      </c>
      <c r="F71" s="52">
        <v>10028</v>
      </c>
      <c r="G71" s="52">
        <v>11534</v>
      </c>
      <c r="H71" s="52">
        <v>14180</v>
      </c>
      <c r="I71" s="52">
        <v>15762</v>
      </c>
      <c r="J71" s="52">
        <v>15145</v>
      </c>
      <c r="K71" s="52">
        <v>19596</v>
      </c>
      <c r="L71" s="52">
        <v>18698</v>
      </c>
      <c r="M71" s="52">
        <v>33951</v>
      </c>
      <c r="N71" s="52">
        <v>36157</v>
      </c>
      <c r="O71" s="52">
        <v>35800</v>
      </c>
      <c r="P71" s="52">
        <v>8695</v>
      </c>
      <c r="Q71" s="52">
        <v>3248</v>
      </c>
      <c r="R71" s="52">
        <v>673</v>
      </c>
      <c r="S71" s="52">
        <v>0</v>
      </c>
      <c r="T71" s="52">
        <v>962</v>
      </c>
      <c r="U71" s="52">
        <v>5069</v>
      </c>
      <c r="V71" s="52">
        <v>8711</v>
      </c>
      <c r="W71" s="52">
        <v>16865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247</v>
      </c>
      <c r="D73" s="52">
        <v>362</v>
      </c>
      <c r="E73" s="52">
        <v>172</v>
      </c>
      <c r="F73" s="52">
        <v>180</v>
      </c>
      <c r="G73" s="52">
        <v>262</v>
      </c>
      <c r="H73" s="52">
        <v>360</v>
      </c>
      <c r="I73" s="52">
        <v>343</v>
      </c>
      <c r="J73" s="52">
        <v>345</v>
      </c>
      <c r="K73" s="52">
        <v>484</v>
      </c>
      <c r="L73" s="52">
        <v>629</v>
      </c>
      <c r="M73" s="52">
        <v>683</v>
      </c>
      <c r="N73" s="52">
        <v>968</v>
      </c>
      <c r="O73" s="52">
        <v>1371</v>
      </c>
      <c r="P73" s="52">
        <v>1427</v>
      </c>
      <c r="Q73" s="52">
        <v>1162</v>
      </c>
      <c r="R73" s="52">
        <v>619</v>
      </c>
      <c r="S73" s="52">
        <v>252</v>
      </c>
      <c r="T73" s="52">
        <v>104</v>
      </c>
      <c r="U73" s="52">
        <v>67</v>
      </c>
      <c r="V73" s="52">
        <v>177</v>
      </c>
      <c r="W73" s="52">
        <v>273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7690</v>
      </c>
      <c r="D75" s="52">
        <f t="shared" si="0"/>
        <v>7474</v>
      </c>
      <c r="E75" s="52">
        <f t="shared" si="0"/>
        <v>5691</v>
      </c>
      <c r="F75" s="52">
        <f t="shared" si="0"/>
        <v>9160</v>
      </c>
      <c r="G75" s="52">
        <f t="shared" si="0"/>
        <v>12278</v>
      </c>
      <c r="H75" s="52">
        <f t="shared" si="0"/>
        <v>13619</v>
      </c>
      <c r="I75" s="52">
        <f t="shared" si="0"/>
        <v>11314</v>
      </c>
      <c r="J75" s="52">
        <f t="shared" si="0"/>
        <v>15886</v>
      </c>
      <c r="K75" s="52">
        <f t="shared" si="0"/>
        <v>15740</v>
      </c>
      <c r="L75" s="52">
        <f t="shared" si="0"/>
        <v>19165</v>
      </c>
      <c r="M75" s="52">
        <f t="shared" si="0"/>
        <v>19687</v>
      </c>
      <c r="N75" s="52">
        <f t="shared" si="0"/>
        <v>20752</v>
      </c>
      <c r="O75" s="52">
        <f t="shared" si="0"/>
        <v>21364</v>
      </c>
      <c r="P75" s="52">
        <f t="shared" si="0"/>
        <v>4424</v>
      </c>
      <c r="Q75" s="52">
        <f t="shared" si="0"/>
        <v>6300</v>
      </c>
      <c r="R75" s="52">
        <f t="shared" ref="R75:V75" si="1">R43-R59</f>
        <v>10188</v>
      </c>
      <c r="S75" s="52">
        <f t="shared" si="1"/>
        <v>14765</v>
      </c>
      <c r="T75" s="52">
        <f t="shared" si="1"/>
        <v>11295</v>
      </c>
      <c r="U75" s="52">
        <f t="shared" si="1"/>
        <v>10688</v>
      </c>
      <c r="V75" s="52">
        <f t="shared" si="1"/>
        <v>10150</v>
      </c>
      <c r="W75" s="52">
        <f t="shared" ref="W75" si="2">W43-W59</f>
        <v>10054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947</v>
      </c>
      <c r="D76" s="52">
        <f t="shared" si="3"/>
        <v>1035</v>
      </c>
      <c r="E76" s="52">
        <f t="shared" si="3"/>
        <v>995</v>
      </c>
      <c r="F76" s="52">
        <f t="shared" si="3"/>
        <v>955</v>
      </c>
      <c r="G76" s="52">
        <f t="shared" si="3"/>
        <v>971</v>
      </c>
      <c r="H76" s="52">
        <f t="shared" si="3"/>
        <v>1094</v>
      </c>
      <c r="I76" s="52">
        <f t="shared" si="3"/>
        <v>650</v>
      </c>
      <c r="J76" s="52">
        <f t="shared" si="3"/>
        <v>473</v>
      </c>
      <c r="K76" s="52">
        <f t="shared" si="3"/>
        <v>1011</v>
      </c>
      <c r="L76" s="52">
        <f t="shared" si="3"/>
        <v>1088</v>
      </c>
      <c r="M76" s="52">
        <f t="shared" si="3"/>
        <v>1953</v>
      </c>
      <c r="N76" s="52">
        <f t="shared" si="3"/>
        <v>1992</v>
      </c>
      <c r="O76" s="52">
        <f t="shared" si="3"/>
        <v>2510</v>
      </c>
      <c r="P76" s="52">
        <f t="shared" si="3"/>
        <v>1899</v>
      </c>
      <c r="Q76" s="52">
        <f t="shared" si="3"/>
        <v>2050</v>
      </c>
      <c r="R76" s="52">
        <f t="shared" ref="R76:V76" si="4">R44-R60</f>
        <v>2455</v>
      </c>
      <c r="S76" s="52">
        <f t="shared" si="4"/>
        <v>1991</v>
      </c>
      <c r="T76" s="52">
        <f t="shared" si="4"/>
        <v>2292</v>
      </c>
      <c r="U76" s="52">
        <f t="shared" si="4"/>
        <v>1887</v>
      </c>
      <c r="V76" s="52">
        <f t="shared" si="4"/>
        <v>1825</v>
      </c>
      <c r="W76" s="52">
        <f t="shared" ref="W76" si="5">W44-W60</f>
        <v>1566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1</v>
      </c>
      <c r="G77" s="52">
        <f t="shared" si="6"/>
        <v>1</v>
      </c>
      <c r="H77" s="52">
        <f t="shared" si="6"/>
        <v>1</v>
      </c>
      <c r="I77" s="52">
        <f t="shared" si="6"/>
        <v>3</v>
      </c>
      <c r="J77" s="52">
        <f t="shared" si="6"/>
        <v>4</v>
      </c>
      <c r="K77" s="52">
        <f t="shared" si="6"/>
        <v>10</v>
      </c>
      <c r="L77" s="52">
        <f t="shared" si="6"/>
        <v>9</v>
      </c>
      <c r="M77" s="52">
        <f t="shared" si="6"/>
        <v>14</v>
      </c>
      <c r="N77" s="52">
        <f t="shared" si="6"/>
        <v>4</v>
      </c>
      <c r="O77" s="52">
        <f t="shared" si="6"/>
        <v>28</v>
      </c>
      <c r="P77" s="52">
        <f t="shared" si="6"/>
        <v>14</v>
      </c>
      <c r="Q77" s="52">
        <f t="shared" si="6"/>
        <v>12</v>
      </c>
      <c r="R77" s="52">
        <f t="shared" ref="R77:V77" si="7">R45-R61</f>
        <v>38</v>
      </c>
      <c r="S77" s="52">
        <f t="shared" si="7"/>
        <v>17</v>
      </c>
      <c r="T77" s="52">
        <f t="shared" si="7"/>
        <v>18</v>
      </c>
      <c r="U77" s="52">
        <f t="shared" si="7"/>
        <v>9</v>
      </c>
      <c r="V77" s="52">
        <f t="shared" si="7"/>
        <v>11</v>
      </c>
      <c r="W77" s="52">
        <f t="shared" ref="W77" si="8">W45-W61</f>
        <v>4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11339</v>
      </c>
      <c r="D78" s="52">
        <f t="shared" si="9"/>
        <v>11037</v>
      </c>
      <c r="E78" s="52">
        <f t="shared" si="9"/>
        <v>11232</v>
      </c>
      <c r="F78" s="52">
        <f t="shared" si="9"/>
        <v>12407</v>
      </c>
      <c r="G78" s="52">
        <f t="shared" si="9"/>
        <v>11458</v>
      </c>
      <c r="H78" s="52">
        <f t="shared" si="9"/>
        <v>14722</v>
      </c>
      <c r="I78" s="52">
        <f t="shared" si="9"/>
        <v>5017</v>
      </c>
      <c r="J78" s="52">
        <f t="shared" si="9"/>
        <v>0</v>
      </c>
      <c r="K78" s="52">
        <f t="shared" si="9"/>
        <v>1719</v>
      </c>
      <c r="L78" s="52">
        <f t="shared" si="9"/>
        <v>0</v>
      </c>
      <c r="M78" s="52">
        <f t="shared" si="9"/>
        <v>13733</v>
      </c>
      <c r="N78" s="52">
        <f t="shared" si="9"/>
        <v>20034</v>
      </c>
      <c r="O78" s="52">
        <f t="shared" si="9"/>
        <v>11049</v>
      </c>
      <c r="P78" s="52">
        <f t="shared" si="9"/>
        <v>4143</v>
      </c>
      <c r="Q78" s="52">
        <f t="shared" si="9"/>
        <v>68</v>
      </c>
      <c r="R78" s="52">
        <f t="shared" ref="R78:V78" si="10">R46-R62</f>
        <v>1242</v>
      </c>
      <c r="S78" s="52">
        <f t="shared" si="10"/>
        <v>3097</v>
      </c>
      <c r="T78" s="52">
        <f t="shared" si="10"/>
        <v>5265</v>
      </c>
      <c r="U78" s="52">
        <f t="shared" si="10"/>
        <v>11092</v>
      </c>
      <c r="V78" s="52">
        <f t="shared" si="10"/>
        <v>9059</v>
      </c>
      <c r="W78" s="52">
        <f t="shared" ref="W78" si="11">W46-W62</f>
        <v>5636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129</v>
      </c>
      <c r="D79" s="52">
        <f t="shared" si="12"/>
        <v>406</v>
      </c>
      <c r="E79" s="52">
        <f t="shared" si="12"/>
        <v>438</v>
      </c>
      <c r="F79" s="52">
        <f t="shared" si="12"/>
        <v>494</v>
      </c>
      <c r="G79" s="52">
        <f t="shared" si="12"/>
        <v>1093</v>
      </c>
      <c r="H79" s="52">
        <f t="shared" si="12"/>
        <v>1152</v>
      </c>
      <c r="I79" s="52">
        <f t="shared" si="12"/>
        <v>4019</v>
      </c>
      <c r="J79" s="52">
        <f t="shared" si="12"/>
        <v>7224</v>
      </c>
      <c r="K79" s="52">
        <f t="shared" si="12"/>
        <v>14095</v>
      </c>
      <c r="L79" s="52">
        <f t="shared" si="12"/>
        <v>12037</v>
      </c>
      <c r="M79" s="52">
        <f t="shared" si="12"/>
        <v>13099</v>
      </c>
      <c r="N79" s="52">
        <f t="shared" si="12"/>
        <v>10490</v>
      </c>
      <c r="O79" s="52">
        <f t="shared" si="12"/>
        <v>19276</v>
      </c>
      <c r="P79" s="52">
        <f t="shared" si="12"/>
        <v>16676</v>
      </c>
      <c r="Q79" s="52">
        <f t="shared" si="12"/>
        <v>16399</v>
      </c>
      <c r="R79" s="52">
        <f t="shared" ref="R79:V79" si="13">R47-R63</f>
        <v>13128</v>
      </c>
      <c r="S79" s="52">
        <f t="shared" si="13"/>
        <v>11552</v>
      </c>
      <c r="T79" s="52">
        <f t="shared" si="13"/>
        <v>13739</v>
      </c>
      <c r="U79" s="52">
        <f t="shared" si="13"/>
        <v>11777</v>
      </c>
      <c r="V79" s="52">
        <f t="shared" si="13"/>
        <v>12032</v>
      </c>
      <c r="W79" s="52">
        <f t="shared" ref="W79" si="14">W47-W63</f>
        <v>15214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493</v>
      </c>
      <c r="D82" s="52">
        <v>507</v>
      </c>
      <c r="E82" s="52">
        <v>510</v>
      </c>
      <c r="F82" s="52">
        <v>632</v>
      </c>
      <c r="G82" s="52">
        <v>664</v>
      </c>
      <c r="H82" s="52">
        <v>810</v>
      </c>
      <c r="I82" s="52">
        <v>355</v>
      </c>
      <c r="J82" s="52">
        <v>295</v>
      </c>
      <c r="K82" s="52">
        <v>405</v>
      </c>
      <c r="L82" s="52">
        <v>554</v>
      </c>
      <c r="M82" s="52">
        <v>940</v>
      </c>
      <c r="N82" s="52">
        <v>1009</v>
      </c>
      <c r="O82" s="52">
        <v>1026</v>
      </c>
      <c r="P82" s="52">
        <v>615</v>
      </c>
      <c r="Q82" s="52">
        <v>672</v>
      </c>
      <c r="R82" s="52">
        <v>913</v>
      </c>
      <c r="S82" s="52">
        <v>756</v>
      </c>
      <c r="T82" s="52">
        <v>671</v>
      </c>
      <c r="U82" s="52">
        <v>718</v>
      </c>
      <c r="V82" s="52">
        <v>606</v>
      </c>
      <c r="W82" s="52">
        <v>638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36369</v>
      </c>
      <c r="D83" s="36">
        <v>36250</v>
      </c>
      <c r="E83" s="36">
        <v>34976</v>
      </c>
      <c r="F83" s="36">
        <v>40381</v>
      </c>
      <c r="G83" s="36">
        <v>44832</v>
      </c>
      <c r="H83" s="36">
        <v>52306</v>
      </c>
      <c r="I83" s="36">
        <v>27382</v>
      </c>
      <c r="J83" s="36">
        <v>23833</v>
      </c>
      <c r="K83" s="36">
        <v>33329</v>
      </c>
      <c r="L83" s="36">
        <v>33687</v>
      </c>
      <c r="M83" s="36">
        <v>50757</v>
      </c>
      <c r="N83" s="36">
        <v>57608</v>
      </c>
      <c r="O83" s="36">
        <v>61520</v>
      </c>
      <c r="P83" s="36">
        <v>38654</v>
      </c>
      <c r="Q83" s="36">
        <v>37239</v>
      </c>
      <c r="R83" s="36">
        <v>36183</v>
      </c>
      <c r="S83" s="36">
        <v>34746</v>
      </c>
      <c r="T83" s="36">
        <v>40663</v>
      </c>
      <c r="U83" s="36">
        <v>43702</v>
      </c>
      <c r="V83" s="36">
        <v>42314</v>
      </c>
      <c r="W83" s="36">
        <v>40751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4630</v>
      </c>
      <c r="I89" s="52">
        <f>RES_hhdet_numvin!I5</f>
        <v>11202</v>
      </c>
      <c r="J89" s="52">
        <f>RES_hhdet_numvin!J5</f>
        <v>15751</v>
      </c>
      <c r="K89" s="52">
        <f>RES_hhdet_numvin!K5</f>
        <v>24196</v>
      </c>
      <c r="L89" s="52">
        <f>RES_hhdet_numvin!L5</f>
        <v>22190</v>
      </c>
      <c r="M89" s="52">
        <f>RES_hhdet_numvin!M5</f>
        <v>35828</v>
      </c>
      <c r="N89" s="52">
        <f>RES_hhdet_numvin!N5</f>
        <v>43917</v>
      </c>
      <c r="O89" s="52">
        <f>RES_hhdet_numvin!O5</f>
        <v>44908</v>
      </c>
      <c r="P89" s="52">
        <f>RES_hhdet_numvin!P5</f>
        <v>17872</v>
      </c>
      <c r="Q89" s="52">
        <f>RES_hhdet_numvin!Q5</f>
        <v>5824</v>
      </c>
      <c r="R89" s="52">
        <f>RES_hhdet_numvin!R5</f>
        <v>1127</v>
      </c>
      <c r="S89" s="52">
        <f>RES_hhdet_numvin!S5</f>
        <v>0</v>
      </c>
      <c r="T89" s="52">
        <f>RES_hhdet_numvin!T5</f>
        <v>1786</v>
      </c>
      <c r="U89" s="52">
        <f>RES_hhdet_numvin!U5</f>
        <v>8100</v>
      </c>
      <c r="V89" s="52">
        <f>RES_hhdet_numvin!V5</f>
        <v>15579</v>
      </c>
      <c r="W89" s="52">
        <f>RES_hhdet_numvin!W5</f>
        <v>26482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504</v>
      </c>
      <c r="Q92" s="52">
        <f>RES_hhdet_numvin!Q8</f>
        <v>671</v>
      </c>
      <c r="R92" s="52">
        <f>RES_hhdet_numvin!R8</f>
        <v>460</v>
      </c>
      <c r="S92" s="52">
        <f>RES_hhdet_numvin!S8</f>
        <v>209</v>
      </c>
      <c r="T92" s="52">
        <f>RES_hhdet_numvin!T8</f>
        <v>101</v>
      </c>
      <c r="U92" s="52">
        <f>RES_hhdet_numvin!U8</f>
        <v>76</v>
      </c>
      <c r="V92" s="52">
        <f>RES_hhdet_numvin!V8</f>
        <v>271</v>
      </c>
      <c r="W92" s="52">
        <f>RES_hhdet_numvin!W8</f>
        <v>381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372</v>
      </c>
      <c r="I94" s="52">
        <f>RES_hhdet_numvin!I10</f>
        <v>4257</v>
      </c>
      <c r="J94" s="52">
        <f>RES_hhdet_numvin!J10</f>
        <v>7990</v>
      </c>
      <c r="K94" s="52">
        <f>RES_hhdet_numvin!K10</f>
        <v>7846</v>
      </c>
      <c r="L94" s="52">
        <f>RES_hhdet_numvin!L10</f>
        <v>9065</v>
      </c>
      <c r="M94" s="52">
        <f>RES_hhdet_numvin!M10</f>
        <v>9478</v>
      </c>
      <c r="N94" s="52">
        <f>RES_hhdet_numvin!N10</f>
        <v>11150</v>
      </c>
      <c r="O94" s="52">
        <f>RES_hhdet_numvin!O10</f>
        <v>12354</v>
      </c>
      <c r="P94" s="52">
        <f>RES_hhdet_numvin!P10</f>
        <v>2619</v>
      </c>
      <c r="Q94" s="52">
        <f>RES_hhdet_numvin!Q10</f>
        <v>3655</v>
      </c>
      <c r="R94" s="52">
        <f>RES_hhdet_numvin!R10</f>
        <v>6283</v>
      </c>
      <c r="S94" s="52">
        <f>RES_hhdet_numvin!S10</f>
        <v>10463</v>
      </c>
      <c r="T94" s="52">
        <f>RES_hhdet_numvin!T10</f>
        <v>9272</v>
      </c>
      <c r="U94" s="52">
        <f>RES_hhdet_numvin!U10</f>
        <v>10267</v>
      </c>
      <c r="V94" s="52">
        <f>RES_hhdet_numvin!V10</f>
        <v>11419</v>
      </c>
      <c r="W94" s="52">
        <f>RES_hhdet_numvin!W10</f>
        <v>12434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828</v>
      </c>
      <c r="Q95" s="52">
        <f>RES_hhdet_numvin!Q11</f>
        <v>1250</v>
      </c>
      <c r="R95" s="52">
        <f>RES_hhdet_numvin!R11</f>
        <v>1756</v>
      </c>
      <c r="S95" s="52">
        <f>RES_hhdet_numvin!S11</f>
        <v>1635</v>
      </c>
      <c r="T95" s="52">
        <f>RES_hhdet_numvin!T11</f>
        <v>2155</v>
      </c>
      <c r="U95" s="52">
        <f>RES_hhdet_numvin!U11</f>
        <v>1995</v>
      </c>
      <c r="V95" s="52">
        <f>RES_hhdet_numvin!V11</f>
        <v>2227</v>
      </c>
      <c r="W95" s="52">
        <f>RES_hhdet_numvin!W11</f>
        <v>2071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4</v>
      </c>
      <c r="Q96" s="52">
        <f>RES_hhdet_numvin!Q12</f>
        <v>10</v>
      </c>
      <c r="R96" s="52">
        <f>RES_hhdet_numvin!R12</f>
        <v>30</v>
      </c>
      <c r="S96" s="52">
        <f>RES_hhdet_numvin!S12</f>
        <v>17</v>
      </c>
      <c r="T96" s="52">
        <f>RES_hhdet_numvin!T12</f>
        <v>19</v>
      </c>
      <c r="U96" s="52">
        <f>RES_hhdet_numvin!U12</f>
        <v>10</v>
      </c>
      <c r="V96" s="52">
        <f>RES_hhdet_numvin!V12</f>
        <v>15</v>
      </c>
      <c r="W96" s="52">
        <f>RES_hhdet_numvin!W12</f>
        <v>6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1808</v>
      </c>
      <c r="Q99" s="138">
        <f>RES_hhdet_numvin!Q15</f>
        <v>46</v>
      </c>
      <c r="R99" s="138">
        <f>RES_hhdet_numvin!R15</f>
        <v>900</v>
      </c>
      <c r="S99" s="138">
        <f>RES_hhdet_numvin!S15</f>
        <v>2537</v>
      </c>
      <c r="T99" s="138">
        <f>RES_hhdet_numvin!T15</f>
        <v>4930</v>
      </c>
      <c r="U99" s="138">
        <f>RES_hhdet_numvin!U15</f>
        <v>11687</v>
      </c>
      <c r="V99" s="138">
        <f>RES_hhdet_numvin!V15</f>
        <v>11053</v>
      </c>
      <c r="W99" s="138">
        <f>RES_hhdet_numvin!W15</f>
        <v>7454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7269</v>
      </c>
      <c r="Q100" s="138">
        <f>RES_hhdet_numvin!Q16</f>
        <v>9909</v>
      </c>
      <c r="R100" s="138">
        <f>RES_hhdet_numvin!R16</f>
        <v>9348</v>
      </c>
      <c r="S100" s="138">
        <f>RES_hhdet_numvin!S16</f>
        <v>9437</v>
      </c>
      <c r="T100" s="138">
        <f>RES_hhdet_numvin!T16</f>
        <v>12857</v>
      </c>
      <c r="U100" s="138">
        <f>RES_hhdet_numvin!U16</f>
        <v>12413</v>
      </c>
      <c r="V100" s="138">
        <f>RES_hhdet_numvin!V16</f>
        <v>14666</v>
      </c>
      <c r="W100" s="138">
        <f>RES_hhdet_numvin!W16</f>
        <v>20126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251</v>
      </c>
      <c r="Q105" s="52">
        <f>RES_hhdet_numvin!Q21</f>
        <v>418</v>
      </c>
      <c r="R105" s="52">
        <f>RES_hhdet_numvin!R21</f>
        <v>684</v>
      </c>
      <c r="S105" s="52">
        <f>RES_hhdet_numvin!S21</f>
        <v>644</v>
      </c>
      <c r="T105" s="52">
        <f>RES_hhdet_numvin!T21</f>
        <v>616</v>
      </c>
      <c r="U105" s="52">
        <f>RES_hhdet_numvin!U21</f>
        <v>736</v>
      </c>
      <c r="V105" s="52">
        <f>RES_hhdet_numvin!V21</f>
        <v>699</v>
      </c>
      <c r="W105" s="52">
        <f>RES_hhdet_numvin!W21</f>
        <v>788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15970</v>
      </c>
      <c r="Q106" s="36">
        <f>RES_hhdet_numvin!Q22</f>
        <v>22439</v>
      </c>
      <c r="R106" s="36">
        <f>RES_hhdet_numvin!R22</f>
        <v>26666</v>
      </c>
      <c r="S106" s="36">
        <f>RES_hhdet_numvin!S22</f>
        <v>29170</v>
      </c>
      <c r="T106" s="36">
        <f>RES_hhdet_numvin!T22</f>
        <v>37029</v>
      </c>
      <c r="U106" s="36">
        <f>RES_hhdet_numvin!U22</f>
        <v>44456</v>
      </c>
      <c r="V106" s="36">
        <f>RES_hhdet_numvin!V22</f>
        <v>48608</v>
      </c>
      <c r="W106" s="36">
        <f>RES_hhdet_numvin!W22</f>
        <v>50218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612.71383314404409</v>
      </c>
      <c r="C110" s="117">
        <f t="shared" si="15"/>
        <v>580.85135924892256</v>
      </c>
      <c r="D110" s="117">
        <f t="shared" si="15"/>
        <v>569.25049038727832</v>
      </c>
      <c r="E110" s="117">
        <f t="shared" si="15"/>
        <v>539.75217927033157</v>
      </c>
      <c r="F110" s="117">
        <f t="shared" si="15"/>
        <v>530.6015288307608</v>
      </c>
      <c r="G110" s="117">
        <f t="shared" si="15"/>
        <v>550.35848438500955</v>
      </c>
      <c r="H110" s="117">
        <f t="shared" si="15"/>
        <v>532.02523297507832</v>
      </c>
      <c r="I110" s="117">
        <f t="shared" si="15"/>
        <v>511.29575676094015</v>
      </c>
      <c r="J110" s="117">
        <f t="shared" si="15"/>
        <v>539.35679907140502</v>
      </c>
      <c r="K110" s="117">
        <f t="shared" si="15"/>
        <v>562.44489824571122</v>
      </c>
      <c r="L110" s="117">
        <f t="shared" si="15"/>
        <v>529.00510314672476</v>
      </c>
      <c r="M110" s="117">
        <f t="shared" si="15"/>
        <v>491.85658229679467</v>
      </c>
      <c r="N110" s="117">
        <f t="shared" si="15"/>
        <v>497.33283189988265</v>
      </c>
      <c r="O110" s="117">
        <f t="shared" si="15"/>
        <v>524.67719032201262</v>
      </c>
      <c r="P110" s="117">
        <f t="shared" si="15"/>
        <v>481.89042143487063</v>
      </c>
      <c r="Q110" s="117">
        <f t="shared" si="15"/>
        <v>497.545296040864</v>
      </c>
      <c r="R110" s="117">
        <f t="shared" ref="R110:V110" si="16">R111+R114+R116+R126</f>
        <v>501.51441613696147</v>
      </c>
      <c r="S110" s="117">
        <f t="shared" si="16"/>
        <v>424.77957670609385</v>
      </c>
      <c r="T110" s="117">
        <f t="shared" si="16"/>
        <v>444.81304315459897</v>
      </c>
      <c r="U110" s="117">
        <f t="shared" si="16"/>
        <v>400.92457934405036</v>
      </c>
      <c r="V110" s="117">
        <f t="shared" si="16"/>
        <v>413.83224474448298</v>
      </c>
      <c r="W110" s="117">
        <f t="shared" ref="W110" si="17">W111+W114+W116+W126</f>
        <v>383.76876373515029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497.70915043343791</v>
      </c>
      <c r="C111" s="122">
        <f t="shared" si="18"/>
        <v>476.84665766402088</v>
      </c>
      <c r="D111" s="122">
        <f t="shared" si="18"/>
        <v>468.69420200152979</v>
      </c>
      <c r="E111" s="122">
        <f t="shared" si="18"/>
        <v>450.54326471022637</v>
      </c>
      <c r="F111" s="122">
        <f t="shared" si="18"/>
        <v>444.156829843244</v>
      </c>
      <c r="G111" s="122">
        <f t="shared" si="18"/>
        <v>468.5559389824088</v>
      </c>
      <c r="H111" s="122">
        <f t="shared" si="18"/>
        <v>453.43614732277229</v>
      </c>
      <c r="I111" s="122">
        <f t="shared" si="18"/>
        <v>431.82720513023224</v>
      </c>
      <c r="J111" s="122">
        <f t="shared" si="18"/>
        <v>457.86924959852001</v>
      </c>
      <c r="K111" s="122">
        <f t="shared" si="18"/>
        <v>472.86299300472672</v>
      </c>
      <c r="L111" s="122">
        <f t="shared" si="18"/>
        <v>444.31384030173803</v>
      </c>
      <c r="M111" s="122">
        <f t="shared" si="18"/>
        <v>401.45030250325971</v>
      </c>
      <c r="N111" s="122">
        <f t="shared" si="18"/>
        <v>401.42033093074929</v>
      </c>
      <c r="O111" s="122">
        <f t="shared" si="18"/>
        <v>424.5942226289319</v>
      </c>
      <c r="P111" s="122">
        <f t="shared" si="18"/>
        <v>380.11904279966245</v>
      </c>
      <c r="Q111" s="122">
        <f t="shared" si="18"/>
        <v>397.81342274806508</v>
      </c>
      <c r="R111" s="122">
        <f t="shared" ref="R111:V111" si="19">SUM(R112:R113)</f>
        <v>402.26704243524188</v>
      </c>
      <c r="S111" s="122">
        <f t="shared" si="19"/>
        <v>332.95555454979575</v>
      </c>
      <c r="T111" s="122">
        <f t="shared" si="19"/>
        <v>355.201346233506</v>
      </c>
      <c r="U111" s="122">
        <f t="shared" si="19"/>
        <v>318.58030952164745</v>
      </c>
      <c r="V111" s="122">
        <f t="shared" si="19"/>
        <v>331.02619383398041</v>
      </c>
      <c r="W111" s="122">
        <f t="shared" ref="W111" si="20">SUM(W112:W113)</f>
        <v>306.18356071645366</v>
      </c>
      <c r="DA111" s="130" t="s">
        <v>1572</v>
      </c>
    </row>
    <row r="112" spans="1:105" ht="12" customHeight="1" x14ac:dyDescent="0.25">
      <c r="A112" s="97" t="s">
        <v>51</v>
      </c>
      <c r="B112" s="98">
        <v>494.77713429766578</v>
      </c>
      <c r="C112" s="98">
        <v>474.12877388215787</v>
      </c>
      <c r="D112" s="98">
        <v>466.06988555580932</v>
      </c>
      <c r="E112" s="98">
        <v>448.08085198513629</v>
      </c>
      <c r="F112" s="98">
        <v>441.76177308281621</v>
      </c>
      <c r="G112" s="98">
        <v>466.05774032918174</v>
      </c>
      <c r="H112" s="98">
        <v>451.04049091186556</v>
      </c>
      <c r="I112" s="98">
        <v>429.54618404480692</v>
      </c>
      <c r="J112" s="98">
        <v>455.42306315754286</v>
      </c>
      <c r="K112" s="98">
        <v>470.31283281256441</v>
      </c>
      <c r="L112" s="98">
        <v>441.91107871506949</v>
      </c>
      <c r="M112" s="98">
        <v>399.2902217503763</v>
      </c>
      <c r="N112" s="98">
        <v>399.23171186207475</v>
      </c>
      <c r="O112" s="98">
        <v>422.28848462707299</v>
      </c>
      <c r="P112" s="98">
        <v>378.0856609172501</v>
      </c>
      <c r="Q112" s="98">
        <v>395.67401834336488</v>
      </c>
      <c r="R112" s="98">
        <v>400.12685105569892</v>
      </c>
      <c r="S112" s="98">
        <v>331.19827553262633</v>
      </c>
      <c r="T112" s="98">
        <v>353.31846756472743</v>
      </c>
      <c r="U112" s="98">
        <v>316.89235693130769</v>
      </c>
      <c r="V112" s="98">
        <v>329.25554122480168</v>
      </c>
      <c r="W112" s="98">
        <v>304.52044043183338</v>
      </c>
      <c r="DA112" s="63" t="s">
        <v>1573</v>
      </c>
    </row>
    <row r="113" spans="1:105" ht="12" customHeight="1" x14ac:dyDescent="0.25">
      <c r="A113" s="97" t="s">
        <v>53</v>
      </c>
      <c r="B113" s="98">
        <v>2.9320161357721259</v>
      </c>
      <c r="C113" s="98">
        <v>2.7178837818629873</v>
      </c>
      <c r="D113" s="98">
        <v>2.6243164457204853</v>
      </c>
      <c r="E113" s="98">
        <v>2.4624127250900836</v>
      </c>
      <c r="F113" s="98">
        <v>2.3950567604277779</v>
      </c>
      <c r="G113" s="98">
        <v>2.4981986532270573</v>
      </c>
      <c r="H113" s="98">
        <v>2.3956564109067462</v>
      </c>
      <c r="I113" s="98">
        <v>2.2810210854253277</v>
      </c>
      <c r="J113" s="98">
        <v>2.4461864409771832</v>
      </c>
      <c r="K113" s="98">
        <v>2.5501601921623172</v>
      </c>
      <c r="L113" s="98">
        <v>2.4027615866685497</v>
      </c>
      <c r="M113" s="98">
        <v>2.1600807528834132</v>
      </c>
      <c r="N113" s="98">
        <v>2.1886190686745137</v>
      </c>
      <c r="O113" s="98">
        <v>2.305738001858912</v>
      </c>
      <c r="P113" s="98">
        <v>2.0333818824123346</v>
      </c>
      <c r="Q113" s="98">
        <v>2.1394044047002136</v>
      </c>
      <c r="R113" s="98">
        <v>2.1401913795429532</v>
      </c>
      <c r="S113" s="98">
        <v>1.7572790171694186</v>
      </c>
      <c r="T113" s="98">
        <v>1.8828786687785983</v>
      </c>
      <c r="U113" s="98">
        <v>1.6879525903397796</v>
      </c>
      <c r="V113" s="98">
        <v>1.7706526091787296</v>
      </c>
      <c r="W113" s="98">
        <v>1.6631202846202882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2.2422454120965201E-2</v>
      </c>
      <c r="C114" s="122">
        <f t="shared" si="21"/>
        <v>2.0673555453308821E-2</v>
      </c>
      <c r="D114" s="122">
        <f t="shared" si="21"/>
        <v>2.2772455891369805E-2</v>
      </c>
      <c r="E114" s="122">
        <f t="shared" si="21"/>
        <v>2.0911323235552993E-2</v>
      </c>
      <c r="F114" s="122">
        <f t="shared" si="21"/>
        <v>1.904927265202384E-2</v>
      </c>
      <c r="G114" s="122">
        <f t="shared" si="21"/>
        <v>1.7260331938743094E-2</v>
      </c>
      <c r="H114" s="122">
        <f t="shared" si="21"/>
        <v>1.9023679739722382E-2</v>
      </c>
      <c r="I114" s="122">
        <f t="shared" si="21"/>
        <v>2.2009841894506291E-2</v>
      </c>
      <c r="J114" s="122">
        <f t="shared" si="21"/>
        <v>2.5236608972108165E-2</v>
      </c>
      <c r="K114" s="122">
        <f t="shared" si="21"/>
        <v>2.8014853754467325E-2</v>
      </c>
      <c r="L114" s="122">
        <f t="shared" si="21"/>
        <v>3.2690163976915064E-2</v>
      </c>
      <c r="M114" s="122">
        <f t="shared" si="21"/>
        <v>3.4608628441806261E-2</v>
      </c>
      <c r="N114" s="122">
        <f t="shared" si="21"/>
        <v>4.2548877682172331E-2</v>
      </c>
      <c r="O114" s="122">
        <f t="shared" si="21"/>
        <v>4.4236534874625533E-2</v>
      </c>
      <c r="P114" s="122">
        <f t="shared" si="21"/>
        <v>5.2502855986579194E-2</v>
      </c>
      <c r="Q114" s="122">
        <f t="shared" si="21"/>
        <v>5.2677799061427284E-2</v>
      </c>
      <c r="R114" s="122">
        <f t="shared" si="21"/>
        <v>5.0410224939296318E-2</v>
      </c>
      <c r="S114" s="122">
        <f t="shared" si="21"/>
        <v>4.4001398159318458E-2</v>
      </c>
      <c r="T114" s="122">
        <f t="shared" si="21"/>
        <v>3.683511039694027E-2</v>
      </c>
      <c r="U114" s="122">
        <f t="shared" si="21"/>
        <v>3.0559683161290395E-2</v>
      </c>
      <c r="V114" s="122">
        <f t="shared" si="21"/>
        <v>2.3004583423224013E-2</v>
      </c>
      <c r="W114" s="122">
        <f t="shared" si="21"/>
        <v>1.5761237941297072E-2</v>
      </c>
      <c r="DA114" s="130" t="s">
        <v>1575</v>
      </c>
    </row>
    <row r="115" spans="1:105" ht="12" customHeight="1" x14ac:dyDescent="0.25">
      <c r="A115" s="97" t="s">
        <v>53</v>
      </c>
      <c r="B115" s="98">
        <v>2.2422454120965201E-2</v>
      </c>
      <c r="C115" s="98">
        <v>2.0673555453308821E-2</v>
      </c>
      <c r="D115" s="98">
        <v>2.2772455891369805E-2</v>
      </c>
      <c r="E115" s="98">
        <v>2.0911323235552993E-2</v>
      </c>
      <c r="F115" s="98">
        <v>1.904927265202384E-2</v>
      </c>
      <c r="G115" s="98">
        <v>1.7260331938743094E-2</v>
      </c>
      <c r="H115" s="98">
        <v>1.9023679739722382E-2</v>
      </c>
      <c r="I115" s="98">
        <v>2.2009841894506291E-2</v>
      </c>
      <c r="J115" s="98">
        <v>2.5236608972108165E-2</v>
      </c>
      <c r="K115" s="98">
        <v>2.8014853754467325E-2</v>
      </c>
      <c r="L115" s="98">
        <v>3.2690163976915064E-2</v>
      </c>
      <c r="M115" s="98">
        <v>3.4608628441806261E-2</v>
      </c>
      <c r="N115" s="98">
        <v>4.2548877682172331E-2</v>
      </c>
      <c r="O115" s="98">
        <v>4.4236534874625533E-2</v>
      </c>
      <c r="P115" s="98">
        <v>5.2502855986579194E-2</v>
      </c>
      <c r="Q115" s="98">
        <v>5.2677799061427284E-2</v>
      </c>
      <c r="R115" s="98">
        <v>5.0410224939296318E-2</v>
      </c>
      <c r="S115" s="98">
        <v>4.4001398159318458E-2</v>
      </c>
      <c r="T115" s="98">
        <v>3.683511039694027E-2</v>
      </c>
      <c r="U115" s="98">
        <v>3.0559683161290395E-2</v>
      </c>
      <c r="V115" s="98">
        <v>2.3004583423224013E-2</v>
      </c>
      <c r="W115" s="98">
        <v>1.5761237941297072E-2</v>
      </c>
      <c r="DA115" s="63" t="s">
        <v>1576</v>
      </c>
    </row>
    <row r="116" spans="1:105" ht="12" customHeight="1" x14ac:dyDescent="0.25">
      <c r="A116" s="121" t="s">
        <v>55</v>
      </c>
      <c r="B116" s="122">
        <v>99.6990469003035</v>
      </c>
      <c r="C116" s="122">
        <v>89.655570311391287</v>
      </c>
      <c r="D116" s="122">
        <v>86.911994420182396</v>
      </c>
      <c r="E116" s="122">
        <v>76.343653027815549</v>
      </c>
      <c r="F116" s="122">
        <v>74.164657352287776</v>
      </c>
      <c r="G116" s="122">
        <v>70.121733583429574</v>
      </c>
      <c r="H116" s="122">
        <v>67.359155216797646</v>
      </c>
      <c r="I116" s="122">
        <v>67.991112192597342</v>
      </c>
      <c r="J116" s="122">
        <v>70.284729973416944</v>
      </c>
      <c r="K116" s="122">
        <v>78.065738300539465</v>
      </c>
      <c r="L116" s="122">
        <v>73.383640619989279</v>
      </c>
      <c r="M116" s="122">
        <v>78.43299463427654</v>
      </c>
      <c r="N116" s="122">
        <v>83.168936613595704</v>
      </c>
      <c r="O116" s="122">
        <v>87.224959403935486</v>
      </c>
      <c r="P116" s="122">
        <v>88.264947226079613</v>
      </c>
      <c r="Q116" s="122">
        <v>86.324229255608444</v>
      </c>
      <c r="R116" s="122">
        <v>86.367245068266712</v>
      </c>
      <c r="S116" s="122">
        <v>79.959847007096158</v>
      </c>
      <c r="T116" s="122">
        <v>78.441015342970331</v>
      </c>
      <c r="U116" s="122">
        <v>72.057057280288802</v>
      </c>
      <c r="V116" s="122">
        <v>72.672912669651765</v>
      </c>
      <c r="W116" s="122">
        <v>67.823054499890475</v>
      </c>
      <c r="DA116" s="130" t="s">
        <v>1577</v>
      </c>
    </row>
    <row r="117" spans="1:105" ht="12" customHeight="1" x14ac:dyDescent="0.25">
      <c r="A117" s="97" t="s">
        <v>143</v>
      </c>
      <c r="B117" s="98">
        <v>58.618480491672074</v>
      </c>
      <c r="C117" s="98">
        <v>51.125912274333977</v>
      </c>
      <c r="D117" s="98">
        <v>50.939572741697013</v>
      </c>
      <c r="E117" s="98">
        <v>43.824221101707884</v>
      </c>
      <c r="F117" s="98">
        <v>42.227736805403858</v>
      </c>
      <c r="G117" s="98">
        <v>40.481812551299768</v>
      </c>
      <c r="H117" s="98">
        <v>38.108348297076894</v>
      </c>
      <c r="I117" s="98">
        <v>38.565853788382881</v>
      </c>
      <c r="J117" s="98">
        <v>39.519241227667607</v>
      </c>
      <c r="K117" s="98">
        <v>45.318035631115436</v>
      </c>
      <c r="L117" s="98">
        <v>40.301561009780059</v>
      </c>
      <c r="M117" s="98">
        <v>40.424997510156686</v>
      </c>
      <c r="N117" s="98">
        <v>40.025123907486552</v>
      </c>
      <c r="O117" s="98">
        <v>39.740492157105784</v>
      </c>
      <c r="P117" s="98">
        <v>39.43153598730698</v>
      </c>
      <c r="Q117" s="98">
        <v>38.530882774433948</v>
      </c>
      <c r="R117" s="98">
        <v>38.88647654533294</v>
      </c>
      <c r="S117" s="98">
        <v>34.949531862042576</v>
      </c>
      <c r="T117" s="98">
        <v>34.958058660552169</v>
      </c>
      <c r="U117" s="98">
        <v>32.23421228623296</v>
      </c>
      <c r="V117" s="98">
        <v>33.370856023693555</v>
      </c>
      <c r="W117" s="98">
        <v>30.920058278398848</v>
      </c>
      <c r="DA117" s="63" t="s">
        <v>1578</v>
      </c>
    </row>
    <row r="118" spans="1:105" ht="12" customHeight="1" x14ac:dyDescent="0.25">
      <c r="A118" s="97" t="s">
        <v>124</v>
      </c>
      <c r="B118" s="98">
        <v>3.0415543411283856</v>
      </c>
      <c r="C118" s="98">
        <v>2.8875354334357279</v>
      </c>
      <c r="D118" s="98">
        <v>2.7926673472537078</v>
      </c>
      <c r="E118" s="98">
        <v>2.6365115217636634</v>
      </c>
      <c r="F118" s="98">
        <v>2.5134245245278106</v>
      </c>
      <c r="G118" s="98">
        <v>2.4470722460863552</v>
      </c>
      <c r="H118" s="98">
        <v>2.357094986674487</v>
      </c>
      <c r="I118" s="98">
        <v>2.3878310449364917</v>
      </c>
      <c r="J118" s="98">
        <v>2.3560971686305106</v>
      </c>
      <c r="K118" s="98">
        <v>2.4561195760155616</v>
      </c>
      <c r="L118" s="98">
        <v>2.5036160492771029</v>
      </c>
      <c r="M118" s="98">
        <v>2.9475028391979987</v>
      </c>
      <c r="N118" s="98">
        <v>3.0213215663086515</v>
      </c>
      <c r="O118" s="98">
        <v>3.784962996002271</v>
      </c>
      <c r="P118" s="98">
        <v>3.7329877080399245</v>
      </c>
      <c r="Q118" s="98">
        <v>3.5155610773253341</v>
      </c>
      <c r="R118" s="98">
        <v>4.3560831501311572</v>
      </c>
      <c r="S118" s="98">
        <v>4.2564119024873088</v>
      </c>
      <c r="T118" s="98">
        <v>4.2773983148726389</v>
      </c>
      <c r="U118" s="98">
        <v>3.8322818563949728</v>
      </c>
      <c r="V118" s="98">
        <v>3.966408428549911</v>
      </c>
      <c r="W118" s="98">
        <v>3.2409251270099468</v>
      </c>
      <c r="DA118" s="63" t="s">
        <v>1579</v>
      </c>
    </row>
    <row r="119" spans="1:105" ht="12" customHeight="1" x14ac:dyDescent="0.25">
      <c r="A119" s="97" t="s">
        <v>123</v>
      </c>
      <c r="B119" s="98">
        <v>2.6821093690988779E-4</v>
      </c>
      <c r="C119" s="98">
        <v>2.6083050656425363E-4</v>
      </c>
      <c r="D119" s="98">
        <v>2.542383623641999E-4</v>
      </c>
      <c r="E119" s="98">
        <v>2.4738970023649399E-4</v>
      </c>
      <c r="F119" s="98">
        <v>4.6692407744400007E-4</v>
      </c>
      <c r="G119" s="98">
        <v>9.1607740740615791E-4</v>
      </c>
      <c r="H119" s="98">
        <v>1.3631072205864728E-3</v>
      </c>
      <c r="I119" s="98">
        <v>2.7464731721764273E-3</v>
      </c>
      <c r="J119" s="98">
        <v>5.0046052662350224E-3</v>
      </c>
      <c r="K119" s="98">
        <v>9.3989598306693616E-3</v>
      </c>
      <c r="L119" s="98">
        <v>1.2950665152831923E-2</v>
      </c>
      <c r="M119" s="98">
        <v>1.8019776834811381E-2</v>
      </c>
      <c r="N119" s="98">
        <v>1.7086825942524003E-2</v>
      </c>
      <c r="O119" s="98">
        <v>2.6964356215679223E-2</v>
      </c>
      <c r="P119" s="98">
        <v>2.7106291371717273E-2</v>
      </c>
      <c r="Q119" s="98">
        <v>2.5496035883980216E-2</v>
      </c>
      <c r="R119" s="98">
        <v>3.5079050857166914E-2</v>
      </c>
      <c r="S119" s="98">
        <v>3.5260162919174748E-2</v>
      </c>
      <c r="T119" s="98">
        <v>3.6485764821046429E-2</v>
      </c>
      <c r="U119" s="98">
        <v>3.3583608327800066E-2</v>
      </c>
      <c r="V119" s="98">
        <v>3.5160479527987079E-2</v>
      </c>
      <c r="W119" s="98">
        <v>2.495531349259247E-2</v>
      </c>
      <c r="DA119" s="63" t="s">
        <v>1580</v>
      </c>
    </row>
    <row r="120" spans="1:105" ht="12" customHeight="1" x14ac:dyDescent="0.25">
      <c r="A120" s="100" t="s">
        <v>50</v>
      </c>
      <c r="B120" s="101">
        <v>2.3105325227521864E-4</v>
      </c>
      <c r="C120" s="101">
        <v>2.2488292873546048E-4</v>
      </c>
      <c r="D120" s="101">
        <v>2.1849823668003096E-4</v>
      </c>
      <c r="E120" s="101">
        <v>2.1269137228771816E-4</v>
      </c>
      <c r="F120" s="101">
        <v>3.9910699959733685E-4</v>
      </c>
      <c r="G120" s="101">
        <v>7.8157687520028103E-4</v>
      </c>
      <c r="H120" s="101">
        <v>1.1687763652565291E-3</v>
      </c>
      <c r="I120" s="101">
        <v>2.3486510477217144E-3</v>
      </c>
      <c r="J120" s="101">
        <v>4.2549379038022157E-3</v>
      </c>
      <c r="K120" s="101">
        <v>7.9783100050707899E-3</v>
      </c>
      <c r="L120" s="101">
        <v>1.1005297104648442E-2</v>
      </c>
      <c r="M120" s="101">
        <v>1.5337145397374231E-2</v>
      </c>
      <c r="N120" s="101">
        <v>1.4502871680131157E-2</v>
      </c>
      <c r="O120" s="101">
        <v>2.2760502590351187E-2</v>
      </c>
      <c r="P120" s="101">
        <v>2.2782771880585789E-2</v>
      </c>
      <c r="Q120" s="101">
        <v>2.1312911691169785E-2</v>
      </c>
      <c r="R120" s="101">
        <v>2.9019577510245177E-2</v>
      </c>
      <c r="S120" s="101">
        <v>2.9004846413833912E-2</v>
      </c>
      <c r="T120" s="101">
        <v>2.9769373163242883E-2</v>
      </c>
      <c r="U120" s="101">
        <v>2.7234785144613936E-2</v>
      </c>
      <c r="V120" s="101">
        <v>2.8644947642189035E-2</v>
      </c>
      <c r="W120" s="101">
        <v>2.0267924758136671E-2</v>
      </c>
      <c r="DA120" s="131" t="s">
        <v>1581</v>
      </c>
    </row>
    <row r="121" spans="1:105" ht="12" customHeight="1" x14ac:dyDescent="0.25">
      <c r="A121" s="103" t="s">
        <v>52</v>
      </c>
      <c r="B121" s="104">
        <v>3.7157684634669137E-5</v>
      </c>
      <c r="C121" s="104">
        <v>3.5947577828793162E-5</v>
      </c>
      <c r="D121" s="104">
        <v>3.5740125684168964E-5</v>
      </c>
      <c r="E121" s="104">
        <v>3.46983279487758E-5</v>
      </c>
      <c r="F121" s="104">
        <v>6.7817077846663189E-5</v>
      </c>
      <c r="G121" s="104">
        <v>1.3450053220587688E-4</v>
      </c>
      <c r="H121" s="104">
        <v>1.9433085532994374E-4</v>
      </c>
      <c r="I121" s="104">
        <v>3.9782212445471307E-4</v>
      </c>
      <c r="J121" s="104">
        <v>7.4966736243280716E-4</v>
      </c>
      <c r="K121" s="104">
        <v>1.4206498255985723E-3</v>
      </c>
      <c r="L121" s="104">
        <v>1.9453680481834811E-3</v>
      </c>
      <c r="M121" s="104">
        <v>2.6826314374371516E-3</v>
      </c>
      <c r="N121" s="104">
        <v>2.5839542623928473E-3</v>
      </c>
      <c r="O121" s="104">
        <v>4.2038536253280363E-3</v>
      </c>
      <c r="P121" s="104">
        <v>4.3235194911314849E-3</v>
      </c>
      <c r="Q121" s="104">
        <v>4.1831241928104298E-3</v>
      </c>
      <c r="R121" s="104">
        <v>6.059473346921738E-3</v>
      </c>
      <c r="S121" s="104">
        <v>6.2553165053408355E-3</v>
      </c>
      <c r="T121" s="104">
        <v>6.7163916578035464E-3</v>
      </c>
      <c r="U121" s="104">
        <v>6.3488231831861277E-3</v>
      </c>
      <c r="V121" s="104">
        <v>6.5155318857980423E-3</v>
      </c>
      <c r="W121" s="104">
        <v>4.6873887344557989E-3</v>
      </c>
      <c r="DA121" s="132" t="s">
        <v>1582</v>
      </c>
    </row>
    <row r="122" spans="1:105" ht="12" customHeight="1" x14ac:dyDescent="0.25">
      <c r="A122" s="106" t="s">
        <v>122</v>
      </c>
      <c r="B122" s="101">
        <v>37.719950253592884</v>
      </c>
      <c r="C122" s="101">
        <v>35.334571900870166</v>
      </c>
      <c r="D122" s="101">
        <v>32.790383921520515</v>
      </c>
      <c r="E122" s="101">
        <v>29.427857380372132</v>
      </c>
      <c r="F122" s="101">
        <v>28.844680407156755</v>
      </c>
      <c r="G122" s="101">
        <v>26.290454218902156</v>
      </c>
      <c r="H122" s="101">
        <v>25.661337314176045</v>
      </c>
      <c r="I122" s="101">
        <v>24.204492851918324</v>
      </c>
      <c r="J122" s="101">
        <v>22.439419663131158</v>
      </c>
      <c r="K122" s="101">
        <v>19.006452714085881</v>
      </c>
      <c r="L122" s="101">
        <v>15.273937724154626</v>
      </c>
      <c r="M122" s="101">
        <v>15.94910293361721</v>
      </c>
      <c r="N122" s="101">
        <v>18.591462379961772</v>
      </c>
      <c r="O122" s="101">
        <v>18.246137470038505</v>
      </c>
      <c r="P122" s="101">
        <v>16.880043162749388</v>
      </c>
      <c r="Q122" s="101">
        <v>15.386962028788306</v>
      </c>
      <c r="R122" s="101">
        <v>14.794104608454667</v>
      </c>
      <c r="S122" s="101">
        <v>13.811711559621157</v>
      </c>
      <c r="T122" s="101">
        <v>12.567111710313723</v>
      </c>
      <c r="U122" s="101">
        <v>11.138836740802908</v>
      </c>
      <c r="V122" s="101">
        <v>10.625501792516152</v>
      </c>
      <c r="W122" s="101">
        <v>10.252739012437473</v>
      </c>
      <c r="DA122" s="131" t="s">
        <v>1583</v>
      </c>
    </row>
    <row r="123" spans="1:105" ht="12" customHeight="1" x14ac:dyDescent="0.25">
      <c r="A123" s="107" t="s">
        <v>121</v>
      </c>
      <c r="B123" s="104">
        <v>0.31879360297324172</v>
      </c>
      <c r="C123" s="104">
        <v>0.30728987224485077</v>
      </c>
      <c r="D123" s="104">
        <v>0.38911617134880522</v>
      </c>
      <c r="E123" s="104">
        <v>0.45481563427162297</v>
      </c>
      <c r="F123" s="104">
        <v>0.57834869112189868</v>
      </c>
      <c r="G123" s="104">
        <v>0.90147848973388522</v>
      </c>
      <c r="H123" s="104">
        <v>1.2310115116496398</v>
      </c>
      <c r="I123" s="104">
        <v>2.8301880341874721</v>
      </c>
      <c r="J123" s="104">
        <v>5.9649673087214214</v>
      </c>
      <c r="K123" s="104">
        <v>11.275731419491921</v>
      </c>
      <c r="L123" s="104">
        <v>15.291575171624665</v>
      </c>
      <c r="M123" s="104">
        <v>19.093371574469824</v>
      </c>
      <c r="N123" s="104">
        <v>21.513941933896206</v>
      </c>
      <c r="O123" s="104">
        <v>25.42640242457324</v>
      </c>
      <c r="P123" s="104">
        <v>28.193274076611608</v>
      </c>
      <c r="Q123" s="104">
        <v>28.865327339176872</v>
      </c>
      <c r="R123" s="104">
        <v>28.29550171349079</v>
      </c>
      <c r="S123" s="104">
        <v>26.906931520025942</v>
      </c>
      <c r="T123" s="104">
        <v>26.601960892410744</v>
      </c>
      <c r="U123" s="104">
        <v>24.81814278853016</v>
      </c>
      <c r="V123" s="104">
        <v>24.674985945364156</v>
      </c>
      <c r="W123" s="104">
        <v>23.384376768551611</v>
      </c>
      <c r="DA123" s="132" t="s">
        <v>1584</v>
      </c>
    </row>
    <row r="124" spans="1:105" ht="12" customHeight="1" x14ac:dyDescent="0.25">
      <c r="A124" s="108" t="s">
        <v>53</v>
      </c>
      <c r="B124" s="98">
        <v>0.27012434221878601</v>
      </c>
      <c r="C124" s="98">
        <v>0.26041222897846028</v>
      </c>
      <c r="D124" s="98">
        <v>0.32796099617283886</v>
      </c>
      <c r="E124" s="98">
        <v>0.38297481363700664</v>
      </c>
      <c r="F124" s="98">
        <v>0.48689203272027282</v>
      </c>
      <c r="G124" s="98">
        <v>0.75692306551263033</v>
      </c>
      <c r="H124" s="98">
        <v>1.0388680410529512</v>
      </c>
      <c r="I124" s="98">
        <v>2.3820031314872057</v>
      </c>
      <c r="J124" s="98">
        <v>4.9908445107681416</v>
      </c>
      <c r="K124" s="98">
        <v>9.4231104784787121</v>
      </c>
      <c r="L124" s="98">
        <v>12.800154534611963</v>
      </c>
      <c r="M124" s="98">
        <v>16.026690561019297</v>
      </c>
      <c r="N124" s="98">
        <v>18.011576070609461</v>
      </c>
      <c r="O124" s="98">
        <v>21.245383760638195</v>
      </c>
      <c r="P124" s="98">
        <v>23.507779533650677</v>
      </c>
      <c r="Q124" s="98">
        <v>23.970722971946106</v>
      </c>
      <c r="R124" s="98">
        <v>23.375263487565284</v>
      </c>
      <c r="S124" s="98">
        <v>22.155767627066691</v>
      </c>
      <c r="T124" s="98">
        <v>21.783245390363764</v>
      </c>
      <c r="U124" s="98">
        <v>20.22276455284138</v>
      </c>
      <c r="V124" s="98">
        <v>20.225992636348462</v>
      </c>
      <c r="W124" s="98">
        <v>19.148965390754132</v>
      </c>
      <c r="DA124" s="63" t="s">
        <v>1585</v>
      </c>
    </row>
    <row r="125" spans="1:105" ht="12" customHeight="1" x14ac:dyDescent="0.25">
      <c r="A125" s="108" t="s">
        <v>52</v>
      </c>
      <c r="B125" s="98">
        <v>4.8669260754455705E-2</v>
      </c>
      <c r="C125" s="98">
        <v>4.6877643266390469E-2</v>
      </c>
      <c r="D125" s="98">
        <v>6.1155175175966345E-2</v>
      </c>
      <c r="E125" s="98">
        <v>7.1840820634616345E-2</v>
      </c>
      <c r="F125" s="98">
        <v>9.1456658401625909E-2</v>
      </c>
      <c r="G125" s="98">
        <v>0.14455542422125489</v>
      </c>
      <c r="H125" s="98">
        <v>0.19214347059668868</v>
      </c>
      <c r="I125" s="98">
        <v>0.44818490270026656</v>
      </c>
      <c r="J125" s="98">
        <v>0.97412279795327961</v>
      </c>
      <c r="K125" s="98">
        <v>1.8526209410132086</v>
      </c>
      <c r="L125" s="98">
        <v>2.4914206370127028</v>
      </c>
      <c r="M125" s="98">
        <v>3.0666810134505278</v>
      </c>
      <c r="N125" s="98">
        <v>3.5023658632867458</v>
      </c>
      <c r="O125" s="98">
        <v>4.1810186639350473</v>
      </c>
      <c r="P125" s="98">
        <v>4.6854945429609307</v>
      </c>
      <c r="Q125" s="98">
        <v>4.8946043672307642</v>
      </c>
      <c r="R125" s="98">
        <v>4.9202382259255044</v>
      </c>
      <c r="S125" s="98">
        <v>4.7511638929592532</v>
      </c>
      <c r="T125" s="98">
        <v>4.8187155020469818</v>
      </c>
      <c r="U125" s="98">
        <v>4.5953782356887825</v>
      </c>
      <c r="V125" s="98">
        <v>4.4489933090156963</v>
      </c>
      <c r="W125" s="98">
        <v>4.2354113777974813</v>
      </c>
      <c r="DA125" s="63" t="s">
        <v>1586</v>
      </c>
    </row>
    <row r="126" spans="1:105" ht="12" customHeight="1" x14ac:dyDescent="0.25">
      <c r="A126" s="121" t="s">
        <v>54</v>
      </c>
      <c r="B126" s="122">
        <v>15.28321335618172</v>
      </c>
      <c r="C126" s="122">
        <v>14.328457718057061</v>
      </c>
      <c r="D126" s="122">
        <v>13.62152150967483</v>
      </c>
      <c r="E126" s="122">
        <v>12.844350209054115</v>
      </c>
      <c r="F126" s="122">
        <v>12.260992362577017</v>
      </c>
      <c r="G126" s="122">
        <v>11.663551487232452</v>
      </c>
      <c r="H126" s="122">
        <v>11.21090675576869</v>
      </c>
      <c r="I126" s="122">
        <v>11.455429596216126</v>
      </c>
      <c r="J126" s="122">
        <v>11.177582890495932</v>
      </c>
      <c r="K126" s="122">
        <v>11.488152086690592</v>
      </c>
      <c r="L126" s="122">
        <v>11.274932061020513</v>
      </c>
      <c r="M126" s="122">
        <v>11.938676530816602</v>
      </c>
      <c r="N126" s="122">
        <v>12.701015477855515</v>
      </c>
      <c r="O126" s="122">
        <v>12.813771754270583</v>
      </c>
      <c r="P126" s="122">
        <v>13.453928553141974</v>
      </c>
      <c r="Q126" s="122">
        <v>13.354966238129057</v>
      </c>
      <c r="R126" s="122">
        <v>12.829718408513576</v>
      </c>
      <c r="S126" s="122">
        <v>11.82017375104259</v>
      </c>
      <c r="T126" s="122">
        <v>11.133846467725693</v>
      </c>
      <c r="U126" s="122">
        <v>10.256652858952805</v>
      </c>
      <c r="V126" s="122">
        <v>10.110133657427591</v>
      </c>
      <c r="W126" s="122">
        <v>9.7463872808648127</v>
      </c>
      <c r="DA126" s="130" t="s">
        <v>1587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1588</v>
      </c>
    </row>
    <row r="128" spans="1:105" ht="12" customHeight="1" x14ac:dyDescent="0.25">
      <c r="A128" s="97" t="s">
        <v>50</v>
      </c>
      <c r="B128" s="98">
        <v>0.28317804375720534</v>
      </c>
      <c r="C128" s="98">
        <v>0.26356569128287305</v>
      </c>
      <c r="D128" s="98">
        <v>0.24821595440659922</v>
      </c>
      <c r="E128" s="98">
        <v>0.23367760865657275</v>
      </c>
      <c r="F128" s="98">
        <v>0.22006877811279804</v>
      </c>
      <c r="G128" s="98">
        <v>0.2163475269136301</v>
      </c>
      <c r="H128" s="98">
        <v>0.20863295002515661</v>
      </c>
      <c r="I128" s="98">
        <v>0.20892393414840535</v>
      </c>
      <c r="J128" s="98">
        <v>0.20294383700573351</v>
      </c>
      <c r="K128" s="98">
        <v>0.1967398870328628</v>
      </c>
      <c r="L128" s="98">
        <v>0.20404340477682253</v>
      </c>
      <c r="M128" s="98">
        <v>0.22509356131866681</v>
      </c>
      <c r="N128" s="98">
        <v>0.24622207021803807</v>
      </c>
      <c r="O128" s="98">
        <v>0.26927508082701362</v>
      </c>
      <c r="P128" s="98">
        <v>0.26716904045542389</v>
      </c>
      <c r="Q128" s="98">
        <v>0.25319669398702199</v>
      </c>
      <c r="R128" s="98">
        <v>0.30460777046905602</v>
      </c>
      <c r="S128" s="98">
        <v>0.28937962257793465</v>
      </c>
      <c r="T128" s="98">
        <v>0.28658537792740779</v>
      </c>
      <c r="U128" s="98">
        <v>0.25530827380404658</v>
      </c>
      <c r="V128" s="98">
        <v>0.26247565018753938</v>
      </c>
      <c r="W128" s="98">
        <v>0.22013277758671365</v>
      </c>
      <c r="DA128" s="63" t="s">
        <v>1589</v>
      </c>
    </row>
    <row r="129" spans="1:105" ht="12" customHeight="1" x14ac:dyDescent="0.25">
      <c r="A129" s="109" t="s">
        <v>120</v>
      </c>
      <c r="B129" s="33">
        <v>15.000035312424515</v>
      </c>
      <c r="C129" s="33">
        <v>14.064892026774189</v>
      </c>
      <c r="D129" s="33">
        <v>13.37330555526823</v>
      </c>
      <c r="E129" s="33">
        <v>12.610672600397542</v>
      </c>
      <c r="F129" s="33">
        <v>12.040923584464219</v>
      </c>
      <c r="G129" s="33">
        <v>11.447203960318822</v>
      </c>
      <c r="H129" s="33">
        <v>11.002273805743533</v>
      </c>
      <c r="I129" s="33">
        <v>11.246505662067721</v>
      </c>
      <c r="J129" s="33">
        <v>10.974639053490199</v>
      </c>
      <c r="K129" s="33">
        <v>11.29141219965773</v>
      </c>
      <c r="L129" s="33">
        <v>11.070888656243691</v>
      </c>
      <c r="M129" s="33">
        <v>11.713582969497935</v>
      </c>
      <c r="N129" s="33">
        <v>12.454793407637476</v>
      </c>
      <c r="O129" s="33">
        <v>12.54449667344357</v>
      </c>
      <c r="P129" s="33">
        <v>13.18675951268655</v>
      </c>
      <c r="Q129" s="33">
        <v>13.101769544142035</v>
      </c>
      <c r="R129" s="33">
        <v>12.52511063804452</v>
      </c>
      <c r="S129" s="33">
        <v>11.530794128464656</v>
      </c>
      <c r="T129" s="33">
        <v>10.847261089798286</v>
      </c>
      <c r="U129" s="33">
        <v>10.001344585148757</v>
      </c>
      <c r="V129" s="33">
        <v>9.8476580072400512</v>
      </c>
      <c r="W129" s="33">
        <v>9.5262545032780999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375.99527146383997</v>
      </c>
      <c r="C131" s="117">
        <f t="shared" si="22"/>
        <v>357.08996537136227</v>
      </c>
      <c r="D131" s="117">
        <f t="shared" si="22"/>
        <v>350.92483504871552</v>
      </c>
      <c r="E131" s="117">
        <f t="shared" si="22"/>
        <v>333.49834852916985</v>
      </c>
      <c r="F131" s="117">
        <f t="shared" si="22"/>
        <v>329.39787714785376</v>
      </c>
      <c r="G131" s="117">
        <f t="shared" si="22"/>
        <v>343.75020686244756</v>
      </c>
      <c r="H131" s="117">
        <f t="shared" si="22"/>
        <v>335.20513358474801</v>
      </c>
      <c r="I131" s="117">
        <f t="shared" si="22"/>
        <v>325.96071584419093</v>
      </c>
      <c r="J131" s="117">
        <f t="shared" si="22"/>
        <v>347.88679427395016</v>
      </c>
      <c r="K131" s="117">
        <f t="shared" si="22"/>
        <v>368.21307168094887</v>
      </c>
      <c r="L131" s="117">
        <f t="shared" si="22"/>
        <v>351.0289644470331</v>
      </c>
      <c r="M131" s="117">
        <f t="shared" si="22"/>
        <v>332.1710530998584</v>
      </c>
      <c r="N131" s="117">
        <f t="shared" si="22"/>
        <v>341.78695180883648</v>
      </c>
      <c r="O131" s="117">
        <f t="shared" si="22"/>
        <v>365.91274954221558</v>
      </c>
      <c r="P131" s="117">
        <f t="shared" si="22"/>
        <v>337.9064406051599</v>
      </c>
      <c r="Q131" s="117">
        <f t="shared" si="22"/>
        <v>349.81384657170145</v>
      </c>
      <c r="R131" s="117">
        <f t="shared" ref="R131:V131" si="23">R132+R135+R137+R147</f>
        <v>353.60536930745394</v>
      </c>
      <c r="S131" s="117">
        <f t="shared" si="23"/>
        <v>301.13790080146219</v>
      </c>
      <c r="T131" s="117">
        <f t="shared" si="23"/>
        <v>316.59690053614821</v>
      </c>
      <c r="U131" s="117">
        <f t="shared" si="23"/>
        <v>287.85136105043307</v>
      </c>
      <c r="V131" s="117">
        <f t="shared" si="23"/>
        <v>300.5120277419158</v>
      </c>
      <c r="W131" s="117">
        <f t="shared" ref="W131" si="24">W132+W135+W137+W147</f>
        <v>283.62149483147022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301.09360175514905</v>
      </c>
      <c r="C132" s="122">
        <f t="shared" si="25"/>
        <v>289.10904508368645</v>
      </c>
      <c r="D132" s="122">
        <f t="shared" si="25"/>
        <v>284.97769920875555</v>
      </c>
      <c r="E132" s="122">
        <f t="shared" si="25"/>
        <v>274.70201462898217</v>
      </c>
      <c r="F132" s="122">
        <f t="shared" si="25"/>
        <v>272.1226184882189</v>
      </c>
      <c r="G132" s="122">
        <f t="shared" si="25"/>
        <v>289.144315451502</v>
      </c>
      <c r="H132" s="122">
        <f t="shared" si="25"/>
        <v>282.26593262121094</v>
      </c>
      <c r="I132" s="122">
        <f t="shared" si="25"/>
        <v>271.90843766279403</v>
      </c>
      <c r="J132" s="122">
        <f t="shared" si="25"/>
        <v>291.85465826185612</v>
      </c>
      <c r="K132" s="122">
        <f t="shared" si="25"/>
        <v>305.83864206843697</v>
      </c>
      <c r="L132" s="122">
        <f t="shared" si="25"/>
        <v>291.27050196592381</v>
      </c>
      <c r="M132" s="122">
        <f t="shared" si="25"/>
        <v>267.69811340433159</v>
      </c>
      <c r="N132" s="122">
        <f t="shared" si="25"/>
        <v>272.57715290937182</v>
      </c>
      <c r="O132" s="122">
        <f t="shared" si="25"/>
        <v>292.88622623578647</v>
      </c>
      <c r="P132" s="122">
        <f t="shared" si="25"/>
        <v>263.10481337572958</v>
      </c>
      <c r="Q132" s="122">
        <f t="shared" si="25"/>
        <v>276.01956021294671</v>
      </c>
      <c r="R132" s="122">
        <f t="shared" ref="R132:V132" si="26">SUM(R133:R134)</f>
        <v>279.71892925304775</v>
      </c>
      <c r="S132" s="122">
        <f t="shared" si="26"/>
        <v>232.11516154570029</v>
      </c>
      <c r="T132" s="122">
        <f t="shared" si="26"/>
        <v>248.41172961830594</v>
      </c>
      <c r="U132" s="122">
        <f t="shared" si="26"/>
        <v>224.17248434205143</v>
      </c>
      <c r="V132" s="122">
        <f t="shared" si="26"/>
        <v>235.40229681630436</v>
      </c>
      <c r="W132" s="122">
        <f t="shared" ref="W132" si="27">SUM(W133:W134)</f>
        <v>221.55625926956552</v>
      </c>
      <c r="DA132" s="130" t="s">
        <v>1740</v>
      </c>
    </row>
    <row r="133" spans="1:105" ht="12" customHeight="1" x14ac:dyDescent="0.25">
      <c r="A133" s="97" t="s">
        <v>51</v>
      </c>
      <c r="B133" s="98">
        <v>298.16158561937692</v>
      </c>
      <c r="C133" s="98">
        <v>286.39116130182344</v>
      </c>
      <c r="D133" s="98">
        <v>282.35338276303509</v>
      </c>
      <c r="E133" s="98">
        <v>272.23960190389209</v>
      </c>
      <c r="F133" s="98">
        <v>269.72756172779111</v>
      </c>
      <c r="G133" s="98">
        <v>286.64611679827493</v>
      </c>
      <c r="H133" s="98">
        <v>279.87027621030421</v>
      </c>
      <c r="I133" s="98">
        <v>269.62741657736871</v>
      </c>
      <c r="J133" s="98">
        <v>289.40847182087896</v>
      </c>
      <c r="K133" s="98">
        <v>303.28848187627466</v>
      </c>
      <c r="L133" s="98">
        <v>288.86774037925528</v>
      </c>
      <c r="M133" s="98">
        <v>265.53803265144819</v>
      </c>
      <c r="N133" s="98">
        <v>270.38853384069728</v>
      </c>
      <c r="O133" s="98">
        <v>290.58048823392755</v>
      </c>
      <c r="P133" s="98">
        <v>261.07143149331722</v>
      </c>
      <c r="Q133" s="98">
        <v>273.88015580824651</v>
      </c>
      <c r="R133" s="98">
        <v>277.57873787350479</v>
      </c>
      <c r="S133" s="98">
        <v>230.35788252853087</v>
      </c>
      <c r="T133" s="98">
        <v>246.52885094952734</v>
      </c>
      <c r="U133" s="98">
        <v>222.48453175171164</v>
      </c>
      <c r="V133" s="98">
        <v>233.63164420712562</v>
      </c>
      <c r="W133" s="98">
        <v>219.89313898494524</v>
      </c>
      <c r="DA133" s="63" t="s">
        <v>1741</v>
      </c>
    </row>
    <row r="134" spans="1:105" ht="12" customHeight="1" x14ac:dyDescent="0.25">
      <c r="A134" s="97" t="s">
        <v>53</v>
      </c>
      <c r="B134" s="98">
        <v>2.9320161357721259</v>
      </c>
      <c r="C134" s="98">
        <v>2.7178837818629873</v>
      </c>
      <c r="D134" s="98">
        <v>2.6243164457204853</v>
      </c>
      <c r="E134" s="98">
        <v>2.4624127250900836</v>
      </c>
      <c r="F134" s="98">
        <v>2.3950567604277779</v>
      </c>
      <c r="G134" s="98">
        <v>2.4981986532270573</v>
      </c>
      <c r="H134" s="98">
        <v>2.3956564109067462</v>
      </c>
      <c r="I134" s="98">
        <v>2.2810210854253277</v>
      </c>
      <c r="J134" s="98">
        <v>2.4461864409771832</v>
      </c>
      <c r="K134" s="98">
        <v>2.5501601921623172</v>
      </c>
      <c r="L134" s="98">
        <v>2.4027615866685497</v>
      </c>
      <c r="M134" s="98">
        <v>2.1600807528834132</v>
      </c>
      <c r="N134" s="98">
        <v>2.1886190686745137</v>
      </c>
      <c r="O134" s="98">
        <v>2.305738001858912</v>
      </c>
      <c r="P134" s="98">
        <v>2.0333818824123346</v>
      </c>
      <c r="Q134" s="98">
        <v>2.1394044047002136</v>
      </c>
      <c r="R134" s="98">
        <v>2.1401913795429532</v>
      </c>
      <c r="S134" s="98">
        <v>1.7572790171694186</v>
      </c>
      <c r="T134" s="98">
        <v>1.8828786687785983</v>
      </c>
      <c r="U134" s="98">
        <v>1.6879525903397796</v>
      </c>
      <c r="V134" s="98">
        <v>1.7706526091787296</v>
      </c>
      <c r="W134" s="98">
        <v>1.6631202846202882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4.9953117185518418E-2</v>
      </c>
      <c r="C135" s="122">
        <f t="shared" si="28"/>
        <v>4.7546409920813111E-2</v>
      </c>
      <c r="D135" s="122">
        <f t="shared" si="28"/>
        <v>5.5575058964521792E-2</v>
      </c>
      <c r="E135" s="122">
        <f t="shared" si="28"/>
        <v>5.3225615641379259E-2</v>
      </c>
      <c r="F135" s="122">
        <f t="shared" si="28"/>
        <v>5.1484521182786076E-2</v>
      </c>
      <c r="G135" s="122">
        <f t="shared" si="28"/>
        <v>5.1013025804119996E-2</v>
      </c>
      <c r="H135" s="122">
        <f t="shared" si="28"/>
        <v>6.220426400016546E-2</v>
      </c>
      <c r="I135" s="122">
        <f t="shared" si="28"/>
        <v>7.6520088842668421E-2</v>
      </c>
      <c r="J135" s="122">
        <f t="shared" si="28"/>
        <v>9.0172286534455817E-2</v>
      </c>
      <c r="K135" s="122">
        <f t="shared" si="28"/>
        <v>0.10341326124187475</v>
      </c>
      <c r="L135" s="122">
        <f t="shared" si="28"/>
        <v>0.12441053468249423</v>
      </c>
      <c r="M135" s="122">
        <f t="shared" si="28"/>
        <v>0.13529991130050112</v>
      </c>
      <c r="N135" s="122">
        <f t="shared" si="28"/>
        <v>0.17229958059743442</v>
      </c>
      <c r="O135" s="122">
        <f t="shared" si="28"/>
        <v>0.18700714568906193</v>
      </c>
      <c r="P135" s="122">
        <f t="shared" si="28"/>
        <v>0.23159139905262124</v>
      </c>
      <c r="Q135" s="122">
        <f t="shared" si="28"/>
        <v>0.24075687695261019</v>
      </c>
      <c r="R135" s="122">
        <f t="shared" si="28"/>
        <v>0.23634471618132838</v>
      </c>
      <c r="S135" s="122">
        <f t="shared" si="28"/>
        <v>0.21064175183040007</v>
      </c>
      <c r="T135" s="122">
        <f t="shared" si="28"/>
        <v>0.17964845409030725</v>
      </c>
      <c r="U135" s="122">
        <f t="shared" si="28"/>
        <v>0.15180173624355098</v>
      </c>
      <c r="V135" s="122">
        <f t="shared" si="28"/>
        <v>0.11734533455619849</v>
      </c>
      <c r="W135" s="122">
        <f t="shared" si="28"/>
        <v>8.3085796900169484E-2</v>
      </c>
      <c r="DA135" s="130" t="s">
        <v>1743</v>
      </c>
    </row>
    <row r="136" spans="1:105" ht="12" customHeight="1" x14ac:dyDescent="0.25">
      <c r="A136" s="97" t="s">
        <v>53</v>
      </c>
      <c r="B136" s="98">
        <v>4.9953117185518418E-2</v>
      </c>
      <c r="C136" s="98">
        <v>4.7546409920813111E-2</v>
      </c>
      <c r="D136" s="98">
        <v>5.5575058964521792E-2</v>
      </c>
      <c r="E136" s="98">
        <v>5.3225615641379259E-2</v>
      </c>
      <c r="F136" s="98">
        <v>5.1484521182786076E-2</v>
      </c>
      <c r="G136" s="98">
        <v>5.1013025804119996E-2</v>
      </c>
      <c r="H136" s="98">
        <v>6.220426400016546E-2</v>
      </c>
      <c r="I136" s="98">
        <v>7.6520088842668421E-2</v>
      </c>
      <c r="J136" s="98">
        <v>9.0172286534455817E-2</v>
      </c>
      <c r="K136" s="98">
        <v>0.10341326124187475</v>
      </c>
      <c r="L136" s="98">
        <v>0.12441053468249423</v>
      </c>
      <c r="M136" s="98">
        <v>0.13529991130050112</v>
      </c>
      <c r="N136" s="98">
        <v>0.17229958059743442</v>
      </c>
      <c r="O136" s="98">
        <v>0.18700714568906193</v>
      </c>
      <c r="P136" s="98">
        <v>0.23159139905262124</v>
      </c>
      <c r="Q136" s="98">
        <v>0.24075687695261019</v>
      </c>
      <c r="R136" s="98">
        <v>0.23634471618132838</v>
      </c>
      <c r="S136" s="98">
        <v>0.21064175183040007</v>
      </c>
      <c r="T136" s="98">
        <v>0.17964845409030725</v>
      </c>
      <c r="U136" s="98">
        <v>0.15180173624355098</v>
      </c>
      <c r="V136" s="98">
        <v>0.11734533455619849</v>
      </c>
      <c r="W136" s="98">
        <v>8.3085796900169484E-2</v>
      </c>
      <c r="DA136" s="63" t="s">
        <v>1744</v>
      </c>
    </row>
    <row r="137" spans="1:105" ht="12" customHeight="1" x14ac:dyDescent="0.25">
      <c r="A137" s="121" t="s">
        <v>55</v>
      </c>
      <c r="B137" s="122">
        <v>63.609152291858472</v>
      </c>
      <c r="C137" s="122">
        <v>57.368402129171074</v>
      </c>
      <c r="D137" s="122">
        <v>55.819374373794012</v>
      </c>
      <c r="E137" s="122">
        <v>49.215250251595698</v>
      </c>
      <c r="F137" s="122">
        <v>48.090443421738975</v>
      </c>
      <c r="G137" s="122">
        <v>45.823121787625716</v>
      </c>
      <c r="H137" s="122">
        <v>44.43405111758824</v>
      </c>
      <c r="I137" s="122">
        <v>45.319914046466941</v>
      </c>
      <c r="J137" s="122">
        <v>47.482449256769044</v>
      </c>
      <c r="K137" s="122">
        <v>53.553946842364347</v>
      </c>
      <c r="L137" s="122">
        <v>51.06110776039224</v>
      </c>
      <c r="M137" s="122">
        <v>55.234003801255412</v>
      </c>
      <c r="N137" s="122">
        <v>59.315666873523931</v>
      </c>
      <c r="O137" s="122">
        <v>62.989069527029926</v>
      </c>
      <c r="P137" s="122">
        <v>64.186940603018911</v>
      </c>
      <c r="Q137" s="122">
        <v>63.199900455039952</v>
      </c>
      <c r="R137" s="122">
        <v>63.658154273851594</v>
      </c>
      <c r="S137" s="122">
        <v>59.536463026502986</v>
      </c>
      <c r="T137" s="122">
        <v>59.169855086658572</v>
      </c>
      <c r="U137" s="122">
        <v>55.252662004899598</v>
      </c>
      <c r="V137" s="122">
        <v>56.678869967852634</v>
      </c>
      <c r="W137" s="122">
        <v>53.802139645681464</v>
      </c>
      <c r="DA137" s="130" t="s">
        <v>1745</v>
      </c>
    </row>
    <row r="138" spans="1:105" ht="12" customHeight="1" x14ac:dyDescent="0.25">
      <c r="A138" s="97" t="s">
        <v>143</v>
      </c>
      <c r="B138" s="98">
        <v>37.521949627126453</v>
      </c>
      <c r="C138" s="98">
        <v>32.797010984749164</v>
      </c>
      <c r="D138" s="98">
        <v>32.764218211013521</v>
      </c>
      <c r="E138" s="98">
        <v>28.260860102632602</v>
      </c>
      <c r="F138" s="98">
        <v>27.358725269912391</v>
      </c>
      <c r="G138" s="98">
        <v>26.414943651547183</v>
      </c>
      <c r="H138" s="98">
        <v>25.08552452096751</v>
      </c>
      <c r="I138" s="98">
        <v>25.683482824900452</v>
      </c>
      <c r="J138" s="98">
        <v>26.744856880412122</v>
      </c>
      <c r="K138" s="98">
        <v>31.141993182754259</v>
      </c>
      <c r="L138" s="98">
        <v>28.161861887572478</v>
      </c>
      <c r="M138" s="98">
        <v>28.737748832257861</v>
      </c>
      <c r="N138" s="98">
        <v>29.008436059043031</v>
      </c>
      <c r="O138" s="98">
        <v>29.268485140495777</v>
      </c>
      <c r="P138" s="98">
        <v>29.088081631899318</v>
      </c>
      <c r="Q138" s="98">
        <v>28.496740553701422</v>
      </c>
      <c r="R138" s="98">
        <v>28.90708360938909</v>
      </c>
      <c r="S138" s="98">
        <v>26.240044737883895</v>
      </c>
      <c r="T138" s="98">
        <v>26.505078351467084</v>
      </c>
      <c r="U138" s="98">
        <v>24.726555393313731</v>
      </c>
      <c r="V138" s="98">
        <v>25.96808164291993</v>
      </c>
      <c r="W138" s="98">
        <v>24.479494880281173</v>
      </c>
      <c r="DA138" s="63" t="s">
        <v>1746</v>
      </c>
    </row>
    <row r="139" spans="1:105" ht="12" customHeight="1" x14ac:dyDescent="0.25">
      <c r="A139" s="97" t="s">
        <v>124</v>
      </c>
      <c r="B139" s="98">
        <v>1.7366662427789374</v>
      </c>
      <c r="C139" s="98">
        <v>1.6565374185666388</v>
      </c>
      <c r="D139" s="98">
        <v>1.6114704702464329</v>
      </c>
      <c r="E139" s="98">
        <v>1.5305661978232421</v>
      </c>
      <c r="F139" s="98">
        <v>1.4693232097957458</v>
      </c>
      <c r="G139" s="98">
        <v>1.4429840696541696</v>
      </c>
      <c r="H139" s="98">
        <v>1.4035945807029033</v>
      </c>
      <c r="I139" s="98">
        <v>1.4301149829077635</v>
      </c>
      <c r="J139" s="98">
        <v>1.4151966204597342</v>
      </c>
      <c r="K139" s="98">
        <v>1.4844583293048912</v>
      </c>
      <c r="L139" s="98">
        <v>1.5231966635829104</v>
      </c>
      <c r="M139" s="98">
        <v>1.8135555217644739</v>
      </c>
      <c r="N139" s="98">
        <v>1.8888764506070355</v>
      </c>
      <c r="O139" s="98">
        <v>2.4244991342187086</v>
      </c>
      <c r="P139" s="98">
        <v>2.4505527118103556</v>
      </c>
      <c r="Q139" s="98">
        <v>2.3650089172754263</v>
      </c>
      <c r="R139" s="98">
        <v>3.0108024105227869</v>
      </c>
      <c r="S139" s="98">
        <v>3.0215913800818406</v>
      </c>
      <c r="T139" s="98">
        <v>3.1324047810430891</v>
      </c>
      <c r="U139" s="98">
        <v>2.8977609687130026</v>
      </c>
      <c r="V139" s="98">
        <v>3.0963909729856534</v>
      </c>
      <c r="W139" s="98">
        <v>2.6009850029899404</v>
      </c>
      <c r="DA139" s="63" t="s">
        <v>1747</v>
      </c>
    </row>
    <row r="140" spans="1:105" ht="12" customHeight="1" x14ac:dyDescent="0.25">
      <c r="A140" s="97" t="s">
        <v>123</v>
      </c>
      <c r="B140" s="98">
        <v>1.6908443606065014E-4</v>
      </c>
      <c r="C140" s="98">
        <v>1.6435119884292466E-4</v>
      </c>
      <c r="D140" s="98">
        <v>1.6049821618343559E-4</v>
      </c>
      <c r="E140" s="98">
        <v>1.561408158858395E-4</v>
      </c>
      <c r="F140" s="98">
        <v>3.0633681816631187E-4</v>
      </c>
      <c r="G140" s="98">
        <v>6.0265250239891735E-4</v>
      </c>
      <c r="H140" s="98">
        <v>8.960903123806579E-4</v>
      </c>
      <c r="I140" s="98">
        <v>1.8152706109880951E-3</v>
      </c>
      <c r="J140" s="98">
        <v>3.3311269501707535E-3</v>
      </c>
      <c r="K140" s="98">
        <v>6.2927579457379536E-3</v>
      </c>
      <c r="L140" s="98">
        <v>8.6960105638472923E-3</v>
      </c>
      <c r="M140" s="98">
        <v>1.2173553819904663E-2</v>
      </c>
      <c r="N140" s="98">
        <v>1.1610614415092643E-2</v>
      </c>
      <c r="O140" s="98">
        <v>1.8837184817335435E-2</v>
      </c>
      <c r="P140" s="98">
        <v>1.9303116266322529E-2</v>
      </c>
      <c r="Q140" s="98">
        <v>1.846816148162813E-2</v>
      </c>
      <c r="R140" s="98">
        <v>2.6402602690470473E-2</v>
      </c>
      <c r="S140" s="98">
        <v>2.7119450141835314E-2</v>
      </c>
      <c r="T140" s="98">
        <v>2.8715077230353783E-2</v>
      </c>
      <c r="U140" s="98">
        <v>2.6874269944954572E-2</v>
      </c>
      <c r="V140" s="98">
        <v>2.8642963743653889E-2</v>
      </c>
      <c r="W140" s="98">
        <v>2.0782162432710031E-2</v>
      </c>
      <c r="DA140" s="63" t="s">
        <v>1748</v>
      </c>
    </row>
    <row r="141" spans="1:105" ht="12" customHeight="1" x14ac:dyDescent="0.25">
      <c r="A141" s="100" t="s">
        <v>50</v>
      </c>
      <c r="B141" s="101">
        <v>1.3192675142598099E-4</v>
      </c>
      <c r="C141" s="101">
        <v>1.284036210141315E-4</v>
      </c>
      <c r="D141" s="101">
        <v>1.2475809049926662E-4</v>
      </c>
      <c r="E141" s="101">
        <v>1.2144248793706371E-4</v>
      </c>
      <c r="F141" s="101">
        <v>2.3851974031964865E-4</v>
      </c>
      <c r="G141" s="101">
        <v>4.6815197019304047E-4</v>
      </c>
      <c r="H141" s="101">
        <v>7.0175945705071416E-4</v>
      </c>
      <c r="I141" s="101">
        <v>1.4174484865333821E-3</v>
      </c>
      <c r="J141" s="101">
        <v>2.5814595877379463E-3</v>
      </c>
      <c r="K141" s="101">
        <v>4.8721081201393811E-3</v>
      </c>
      <c r="L141" s="101">
        <v>6.7506425156638114E-3</v>
      </c>
      <c r="M141" s="101">
        <v>9.4909223824675114E-3</v>
      </c>
      <c r="N141" s="101">
        <v>9.0266601526997961E-3</v>
      </c>
      <c r="O141" s="101">
        <v>1.4633331192007401E-2</v>
      </c>
      <c r="P141" s="101">
        <v>1.4979596775191045E-2</v>
      </c>
      <c r="Q141" s="101">
        <v>1.4285037288817699E-2</v>
      </c>
      <c r="R141" s="101">
        <v>2.0343129343548736E-2</v>
      </c>
      <c r="S141" s="101">
        <v>2.0864133636494479E-2</v>
      </c>
      <c r="T141" s="101">
        <v>2.1998685572550237E-2</v>
      </c>
      <c r="U141" s="101">
        <v>2.0525446761768446E-2</v>
      </c>
      <c r="V141" s="101">
        <v>2.2127431857855848E-2</v>
      </c>
      <c r="W141" s="101">
        <v>1.6094773698254232E-2</v>
      </c>
      <c r="DA141" s="131" t="s">
        <v>1749</v>
      </c>
    </row>
    <row r="142" spans="1:105" ht="12" customHeight="1" x14ac:dyDescent="0.25">
      <c r="A142" s="103" t="s">
        <v>52</v>
      </c>
      <c r="B142" s="104">
        <v>3.7157684634669137E-5</v>
      </c>
      <c r="C142" s="104">
        <v>3.5947577828793162E-5</v>
      </c>
      <c r="D142" s="104">
        <v>3.5740125684168964E-5</v>
      </c>
      <c r="E142" s="104">
        <v>3.46983279487758E-5</v>
      </c>
      <c r="F142" s="104">
        <v>6.7817077846663189E-5</v>
      </c>
      <c r="G142" s="104">
        <v>1.3450053220587688E-4</v>
      </c>
      <c r="H142" s="104">
        <v>1.9433085532994374E-4</v>
      </c>
      <c r="I142" s="104">
        <v>3.9782212445471307E-4</v>
      </c>
      <c r="J142" s="104">
        <v>7.4966736243280716E-4</v>
      </c>
      <c r="K142" s="104">
        <v>1.4206498255985723E-3</v>
      </c>
      <c r="L142" s="104">
        <v>1.9453680481834811E-3</v>
      </c>
      <c r="M142" s="104">
        <v>2.6826314374371516E-3</v>
      </c>
      <c r="N142" s="104">
        <v>2.5839542623928473E-3</v>
      </c>
      <c r="O142" s="104">
        <v>4.2038536253280363E-3</v>
      </c>
      <c r="P142" s="104">
        <v>4.3235194911314849E-3</v>
      </c>
      <c r="Q142" s="104">
        <v>4.1831241928104298E-3</v>
      </c>
      <c r="R142" s="104">
        <v>6.059473346921738E-3</v>
      </c>
      <c r="S142" s="104">
        <v>6.2553165053408355E-3</v>
      </c>
      <c r="T142" s="104">
        <v>6.7163916578035464E-3</v>
      </c>
      <c r="U142" s="104">
        <v>6.3488231831861277E-3</v>
      </c>
      <c r="V142" s="104">
        <v>6.5155318857980423E-3</v>
      </c>
      <c r="W142" s="104">
        <v>4.6873887344557989E-3</v>
      </c>
      <c r="DA142" s="132" t="s">
        <v>1750</v>
      </c>
    </row>
    <row r="143" spans="1:105" ht="12" customHeight="1" x14ac:dyDescent="0.25">
      <c r="A143" s="106" t="s">
        <v>122</v>
      </c>
      <c r="B143" s="101">
        <v>24.128903464548017</v>
      </c>
      <c r="C143" s="101">
        <v>22.700367361804009</v>
      </c>
      <c r="D143" s="101">
        <v>21.168912524253653</v>
      </c>
      <c r="E143" s="101">
        <v>19.10053527221114</v>
      </c>
      <c r="F143" s="101">
        <v>18.849051276280527</v>
      </c>
      <c r="G143" s="101">
        <v>17.316571569833563</v>
      </c>
      <c r="H143" s="101">
        <v>17.058244729770152</v>
      </c>
      <c r="I143" s="101">
        <v>16.159194752475379</v>
      </c>
      <c r="J143" s="101">
        <v>14.98897689628774</v>
      </c>
      <c r="K143" s="101">
        <v>12.713654896846011</v>
      </c>
      <c r="L143" s="101">
        <v>10.226963317287185</v>
      </c>
      <c r="M143" s="101">
        <v>10.747419012082112</v>
      </c>
      <c r="N143" s="101">
        <v>12.663047727209257</v>
      </c>
      <c r="O143" s="101">
        <v>12.542578464932285</v>
      </c>
      <c r="P143" s="101">
        <v>11.68425043761779</v>
      </c>
      <c r="Q143" s="101">
        <v>10.672603298109003</v>
      </c>
      <c r="R143" s="101">
        <v>10.284017824172791</v>
      </c>
      <c r="S143" s="101">
        <v>9.6581664768049755</v>
      </c>
      <c r="T143" s="101">
        <v>8.8979100346776967</v>
      </c>
      <c r="U143" s="101">
        <v>8.1449874583165265</v>
      </c>
      <c r="V143" s="101">
        <v>8.0404812499904121</v>
      </c>
      <c r="W143" s="101">
        <v>7.8992110708182279</v>
      </c>
      <c r="DA143" s="131" t="s">
        <v>1751</v>
      </c>
    </row>
    <row r="144" spans="1:105" ht="12" customHeight="1" x14ac:dyDescent="0.25">
      <c r="A144" s="107" t="s">
        <v>121</v>
      </c>
      <c r="B144" s="104">
        <v>0.22146387296900361</v>
      </c>
      <c r="C144" s="104">
        <v>0.21432201285242167</v>
      </c>
      <c r="D144" s="104">
        <v>0.27461267006422463</v>
      </c>
      <c r="E144" s="104">
        <v>0.32313253811283316</v>
      </c>
      <c r="F144" s="104">
        <v>0.41303732893214457</v>
      </c>
      <c r="G144" s="104">
        <v>0.64801984408839952</v>
      </c>
      <c r="H144" s="104">
        <v>0.88579119583529764</v>
      </c>
      <c r="I144" s="104">
        <v>2.04530621557236</v>
      </c>
      <c r="J144" s="104">
        <v>4.3300877326592735</v>
      </c>
      <c r="K144" s="104">
        <v>8.2075476755134513</v>
      </c>
      <c r="L144" s="104">
        <v>11.140389881385815</v>
      </c>
      <c r="M144" s="104">
        <v>13.923106881331062</v>
      </c>
      <c r="N144" s="104">
        <v>15.743696022249516</v>
      </c>
      <c r="O144" s="104">
        <v>18.73466960256582</v>
      </c>
      <c r="P144" s="104">
        <v>20.944752705425127</v>
      </c>
      <c r="Q144" s="104">
        <v>21.647079524472474</v>
      </c>
      <c r="R144" s="104">
        <v>21.429847827076458</v>
      </c>
      <c r="S144" s="104">
        <v>20.589540981590435</v>
      </c>
      <c r="T144" s="104">
        <v>20.60574684224035</v>
      </c>
      <c r="U144" s="104">
        <v>19.456483914611383</v>
      </c>
      <c r="V144" s="104">
        <v>19.545273138212984</v>
      </c>
      <c r="W144" s="104">
        <v>18.801666529159412</v>
      </c>
      <c r="DA144" s="132" t="s">
        <v>1752</v>
      </c>
    </row>
    <row r="145" spans="1:105" ht="12" customHeight="1" x14ac:dyDescent="0.25">
      <c r="A145" s="108" t="s">
        <v>53</v>
      </c>
      <c r="B145" s="98">
        <v>0.17279461221454789</v>
      </c>
      <c r="C145" s="98">
        <v>0.16744436958603121</v>
      </c>
      <c r="D145" s="98">
        <v>0.21345749488825827</v>
      </c>
      <c r="E145" s="98">
        <v>0.25129171747821683</v>
      </c>
      <c r="F145" s="98">
        <v>0.32158067053051864</v>
      </c>
      <c r="G145" s="98">
        <v>0.50346441986714463</v>
      </c>
      <c r="H145" s="98">
        <v>0.69364772523860896</v>
      </c>
      <c r="I145" s="98">
        <v>1.5971213128720936</v>
      </c>
      <c r="J145" s="98">
        <v>3.3559649347059937</v>
      </c>
      <c r="K145" s="98">
        <v>6.3549267345002427</v>
      </c>
      <c r="L145" s="98">
        <v>8.648969244373113</v>
      </c>
      <c r="M145" s="98">
        <v>10.856425867880535</v>
      </c>
      <c r="N145" s="98">
        <v>12.24133015896277</v>
      </c>
      <c r="O145" s="98">
        <v>14.553650938630772</v>
      </c>
      <c r="P145" s="98">
        <v>16.259258162464196</v>
      </c>
      <c r="Q145" s="98">
        <v>16.752475157241712</v>
      </c>
      <c r="R145" s="98">
        <v>16.509609601150952</v>
      </c>
      <c r="S145" s="98">
        <v>15.838377088631182</v>
      </c>
      <c r="T145" s="98">
        <v>15.787031340193368</v>
      </c>
      <c r="U145" s="98">
        <v>14.861105678922598</v>
      </c>
      <c r="V145" s="98">
        <v>15.096279829197288</v>
      </c>
      <c r="W145" s="98">
        <v>14.566255151361929</v>
      </c>
      <c r="DA145" s="63" t="s">
        <v>1753</v>
      </c>
    </row>
    <row r="146" spans="1:105" ht="12" customHeight="1" x14ac:dyDescent="0.25">
      <c r="A146" s="108" t="s">
        <v>52</v>
      </c>
      <c r="B146" s="98">
        <v>4.8669260754455705E-2</v>
      </c>
      <c r="C146" s="98">
        <v>4.6877643266390469E-2</v>
      </c>
      <c r="D146" s="98">
        <v>6.1155175175966345E-2</v>
      </c>
      <c r="E146" s="98">
        <v>7.1840820634616345E-2</v>
      </c>
      <c r="F146" s="98">
        <v>9.1456658401625909E-2</v>
      </c>
      <c r="G146" s="98">
        <v>0.14455542422125489</v>
      </c>
      <c r="H146" s="98">
        <v>0.19214347059668868</v>
      </c>
      <c r="I146" s="98">
        <v>0.44818490270026656</v>
      </c>
      <c r="J146" s="98">
        <v>0.97412279795327961</v>
      </c>
      <c r="K146" s="98">
        <v>1.8526209410132086</v>
      </c>
      <c r="L146" s="98">
        <v>2.4914206370127028</v>
      </c>
      <c r="M146" s="98">
        <v>3.0666810134505278</v>
      </c>
      <c r="N146" s="98">
        <v>3.5023658632867458</v>
      </c>
      <c r="O146" s="98">
        <v>4.1810186639350473</v>
      </c>
      <c r="P146" s="98">
        <v>4.6854945429609307</v>
      </c>
      <c r="Q146" s="98">
        <v>4.8946043672307642</v>
      </c>
      <c r="R146" s="98">
        <v>4.9202382259255044</v>
      </c>
      <c r="S146" s="98">
        <v>4.7511638929592532</v>
      </c>
      <c r="T146" s="98">
        <v>4.8187155020469818</v>
      </c>
      <c r="U146" s="98">
        <v>4.5953782356887825</v>
      </c>
      <c r="V146" s="98">
        <v>4.4489933090156963</v>
      </c>
      <c r="W146" s="98">
        <v>4.2354113777974813</v>
      </c>
      <c r="DA146" s="63" t="s">
        <v>1754</v>
      </c>
    </row>
    <row r="147" spans="1:105" ht="12" customHeight="1" x14ac:dyDescent="0.25">
      <c r="A147" s="121" t="s">
        <v>54</v>
      </c>
      <c r="B147" s="122">
        <v>11.242564299646913</v>
      </c>
      <c r="C147" s="122">
        <v>10.564971748583972</v>
      </c>
      <c r="D147" s="122">
        <v>10.072186407201469</v>
      </c>
      <c r="E147" s="122">
        <v>9.5278580329505687</v>
      </c>
      <c r="F147" s="122">
        <v>9.1333307167130915</v>
      </c>
      <c r="G147" s="122">
        <v>8.7317565975157212</v>
      </c>
      <c r="H147" s="122">
        <v>8.4429455819486847</v>
      </c>
      <c r="I147" s="122">
        <v>8.6558440460873189</v>
      </c>
      <c r="J147" s="122">
        <v>8.4595144687905464</v>
      </c>
      <c r="K147" s="122">
        <v>8.7170695089057002</v>
      </c>
      <c r="L147" s="122">
        <v>8.5729441860345119</v>
      </c>
      <c r="M147" s="122">
        <v>9.1036359829709017</v>
      </c>
      <c r="N147" s="122">
        <v>9.7218324453432814</v>
      </c>
      <c r="O147" s="122">
        <v>9.8504466337101135</v>
      </c>
      <c r="P147" s="122">
        <v>10.383095227358819</v>
      </c>
      <c r="Q147" s="122">
        <v>10.353629026762189</v>
      </c>
      <c r="R147" s="122">
        <v>9.9919410643732327</v>
      </c>
      <c r="S147" s="122">
        <v>9.2756344774285502</v>
      </c>
      <c r="T147" s="122">
        <v>8.8356673770933902</v>
      </c>
      <c r="U147" s="122">
        <v>8.2744129672384776</v>
      </c>
      <c r="V147" s="122">
        <v>8.3135156232026155</v>
      </c>
      <c r="W147" s="122">
        <v>8.1800101193230841</v>
      </c>
      <c r="DA147" s="130" t="s">
        <v>1755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DA148" s="63" t="s">
        <v>1756</v>
      </c>
    </row>
    <row r="149" spans="1:105" ht="12" customHeight="1" x14ac:dyDescent="0.25">
      <c r="A149" s="97" t="s">
        <v>50</v>
      </c>
      <c r="B149" s="98">
        <v>0.1657216842424768</v>
      </c>
      <c r="C149" s="98">
        <v>0.15444140776309276</v>
      </c>
      <c r="D149" s="98">
        <v>0.14568595341403762</v>
      </c>
      <c r="E149" s="98">
        <v>0.13742283437383593</v>
      </c>
      <c r="F149" s="98">
        <v>0.12976920767652783</v>
      </c>
      <c r="G149" s="98">
        <v>0.12798912249257552</v>
      </c>
      <c r="H149" s="98">
        <v>0.12389715750425946</v>
      </c>
      <c r="I149" s="98">
        <v>0.12431294403943879</v>
      </c>
      <c r="J149" s="98">
        <v>0.12086055074691388</v>
      </c>
      <c r="K149" s="98">
        <v>0.11731566772568888</v>
      </c>
      <c r="L149" s="98">
        <v>0.12183968163147733</v>
      </c>
      <c r="M149" s="98">
        <v>0.13461988068830061</v>
      </c>
      <c r="N149" s="98">
        <v>0.14744332677910624</v>
      </c>
      <c r="O149" s="98">
        <v>0.16138941136570592</v>
      </c>
      <c r="P149" s="98">
        <v>0.160182478807012</v>
      </c>
      <c r="Q149" s="98">
        <v>0.15184246732196829</v>
      </c>
      <c r="R149" s="98">
        <v>0.18281481489402407</v>
      </c>
      <c r="S149" s="98">
        <v>0.1739286622985575</v>
      </c>
      <c r="T149" s="98">
        <v>0.17265494926862779</v>
      </c>
      <c r="U149" s="98">
        <v>0.15443271875960271</v>
      </c>
      <c r="V149" s="98">
        <v>0.15959860831721262</v>
      </c>
      <c r="W149" s="98">
        <v>0.13475278733573423</v>
      </c>
      <c r="DA149" s="63" t="s">
        <v>1757</v>
      </c>
    </row>
    <row r="150" spans="1:105" ht="12" customHeight="1" x14ac:dyDescent="0.25">
      <c r="A150" s="109" t="s">
        <v>120</v>
      </c>
      <c r="B150" s="33">
        <v>11.076842615404436</v>
      </c>
      <c r="C150" s="33">
        <v>10.410530340820879</v>
      </c>
      <c r="D150" s="33">
        <v>9.9265004537874315</v>
      </c>
      <c r="E150" s="33">
        <v>9.390435198576732</v>
      </c>
      <c r="F150" s="33">
        <v>9.0035615090365635</v>
      </c>
      <c r="G150" s="33">
        <v>8.6037674750231456</v>
      </c>
      <c r="H150" s="33">
        <v>8.3190484244444249</v>
      </c>
      <c r="I150" s="33">
        <v>8.5315311020478806</v>
      </c>
      <c r="J150" s="33">
        <v>8.338653918043633</v>
      </c>
      <c r="K150" s="33">
        <v>8.5997538411800107</v>
      </c>
      <c r="L150" s="33">
        <v>8.451104504403034</v>
      </c>
      <c r="M150" s="33">
        <v>8.9690161022826018</v>
      </c>
      <c r="N150" s="33">
        <v>9.5743891185641754</v>
      </c>
      <c r="O150" s="33">
        <v>9.6890572223444078</v>
      </c>
      <c r="P150" s="33">
        <v>10.222912748551806</v>
      </c>
      <c r="Q150" s="33">
        <v>10.201786559440221</v>
      </c>
      <c r="R150" s="33">
        <v>9.809126249479208</v>
      </c>
      <c r="S150" s="33">
        <v>9.1017058151299928</v>
      </c>
      <c r="T150" s="33">
        <v>8.6630124278247624</v>
      </c>
      <c r="U150" s="33">
        <v>8.1199802484788748</v>
      </c>
      <c r="V150" s="33">
        <v>8.153917014885403</v>
      </c>
      <c r="W150" s="33">
        <v>8.045257331987349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0.61365559438160511</v>
      </c>
      <c r="C152" s="119">
        <f t="shared" si="29"/>
        <v>0.6147699573830766</v>
      </c>
      <c r="D152" s="119">
        <f t="shared" si="29"/>
        <v>0.61646821737469337</v>
      </c>
      <c r="E152" s="119">
        <f t="shared" si="29"/>
        <v>0.6178730931295402</v>
      </c>
      <c r="F152" s="119">
        <f t="shared" si="29"/>
        <v>0.62080084441844419</v>
      </c>
      <c r="G152" s="119">
        <f t="shared" si="29"/>
        <v>0.62459327259498221</v>
      </c>
      <c r="H152" s="119">
        <f t="shared" si="29"/>
        <v>0.63005495380413667</v>
      </c>
      <c r="I152" s="119">
        <f t="shared" si="29"/>
        <v>0.63751891451075759</v>
      </c>
      <c r="J152" s="119">
        <f t="shared" si="29"/>
        <v>0.64500307565028714</v>
      </c>
      <c r="K152" s="119">
        <f t="shared" si="29"/>
        <v>0.65466514645153795</v>
      </c>
      <c r="L152" s="119">
        <f t="shared" si="29"/>
        <v>0.66356442000082516</v>
      </c>
      <c r="M152" s="119">
        <f t="shared" si="29"/>
        <v>0.67534127844490388</v>
      </c>
      <c r="N152" s="119">
        <f t="shared" si="29"/>
        <v>0.68723987214590554</v>
      </c>
      <c r="O152" s="119">
        <f t="shared" si="29"/>
        <v>0.69740548339378394</v>
      </c>
      <c r="P152" s="119">
        <f t="shared" si="29"/>
        <v>0.70121012075528311</v>
      </c>
      <c r="Q152" s="119">
        <f t="shared" si="29"/>
        <v>0.70307939670073938</v>
      </c>
      <c r="R152" s="119">
        <f t="shared" ref="R152:V152" si="30">IF(R131=0,"",R131/R110)</f>
        <v>0.7050751841416375</v>
      </c>
      <c r="S152" s="119">
        <f t="shared" si="30"/>
        <v>0.70892744688104514</v>
      </c>
      <c r="T152" s="119">
        <f t="shared" si="30"/>
        <v>0.71175273614023038</v>
      </c>
      <c r="U152" s="119">
        <f t="shared" si="30"/>
        <v>0.71796885469427807</v>
      </c>
      <c r="V152" s="119">
        <f t="shared" si="30"/>
        <v>0.72616871101347902</v>
      </c>
      <c r="W152" s="119">
        <f t="shared" ref="W152" si="31">IF(W131=0,"",W131/W110)</f>
        <v>0.73904267786422939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0.60495894337674305</v>
      </c>
      <c r="C153" s="124">
        <f t="shared" si="32"/>
        <v>0.6062935336486901</v>
      </c>
      <c r="D153" s="124">
        <f t="shared" si="32"/>
        <v>0.60802480165484407</v>
      </c>
      <c r="E153" s="124">
        <f t="shared" si="32"/>
        <v>0.6097128425738666</v>
      </c>
      <c r="F153" s="124">
        <f t="shared" si="32"/>
        <v>0.61267237201836788</v>
      </c>
      <c r="G153" s="124">
        <f t="shared" si="32"/>
        <v>0.61709668237148829</v>
      </c>
      <c r="H153" s="124">
        <f t="shared" si="32"/>
        <v>0.62250425840065149</v>
      </c>
      <c r="I153" s="124">
        <f t="shared" si="32"/>
        <v>0.62966954011336718</v>
      </c>
      <c r="J153" s="124">
        <f t="shared" si="32"/>
        <v>0.63741921633253851</v>
      </c>
      <c r="K153" s="124">
        <f t="shared" si="32"/>
        <v>0.64678066711255588</v>
      </c>
      <c r="L153" s="124">
        <f t="shared" si="32"/>
        <v>0.65555126927425689</v>
      </c>
      <c r="M153" s="124">
        <f t="shared" si="32"/>
        <v>0.66682752942291768</v>
      </c>
      <c r="N153" s="124">
        <f t="shared" si="32"/>
        <v>0.67903175775218827</v>
      </c>
      <c r="O153" s="124">
        <f t="shared" si="32"/>
        <v>0.68980266481805197</v>
      </c>
      <c r="P153" s="124">
        <f t="shared" si="32"/>
        <v>0.69216425317159413</v>
      </c>
      <c r="Q153" s="124">
        <f t="shared" si="32"/>
        <v>0.69384174698335832</v>
      </c>
      <c r="R153" s="124">
        <f t="shared" ref="R153:V153" si="33">IF(R132=0,"",R132/R111)</f>
        <v>0.69535631743452542</v>
      </c>
      <c r="S153" s="124">
        <f t="shared" si="33"/>
        <v>0.69713557372410773</v>
      </c>
      <c r="T153" s="124">
        <f t="shared" si="33"/>
        <v>0.69935469629386604</v>
      </c>
      <c r="U153" s="124">
        <f t="shared" si="33"/>
        <v>0.70366082787303896</v>
      </c>
      <c r="V153" s="124">
        <f t="shared" si="33"/>
        <v>0.71112891124974142</v>
      </c>
      <c r="W153" s="124">
        <f t="shared" ref="W153" si="34">IF(W132=0,"",W132/W111)</f>
        <v>0.72360599227187561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0.6026179565525317</v>
      </c>
      <c r="C154" s="111">
        <f t="shared" si="35"/>
        <v>0.60403666066680106</v>
      </c>
      <c r="D154" s="111">
        <f t="shared" si="35"/>
        <v>0.6058176928258644</v>
      </c>
      <c r="E154" s="111">
        <f t="shared" si="35"/>
        <v>0.60756803308551732</v>
      </c>
      <c r="F154" s="111">
        <f t="shared" si="35"/>
        <v>0.61057243555844254</v>
      </c>
      <c r="G154" s="111">
        <f t="shared" si="35"/>
        <v>0.61504421446967839</v>
      </c>
      <c r="H154" s="111">
        <f t="shared" si="35"/>
        <v>0.62049922756267917</v>
      </c>
      <c r="I154" s="111">
        <f t="shared" si="35"/>
        <v>0.62770297256148655</v>
      </c>
      <c r="J154" s="111">
        <f t="shared" si="35"/>
        <v>0.63547170802978181</v>
      </c>
      <c r="K154" s="111">
        <f t="shared" si="35"/>
        <v>0.64486541875234216</v>
      </c>
      <c r="L154" s="111">
        <f t="shared" si="35"/>
        <v>0.65367843055482255</v>
      </c>
      <c r="M154" s="111">
        <f t="shared" si="35"/>
        <v>0.66502513256498985</v>
      </c>
      <c r="N154" s="111">
        <f t="shared" si="35"/>
        <v>0.6772721850665766</v>
      </c>
      <c r="O154" s="111">
        <f t="shared" si="35"/>
        <v>0.68810895587300225</v>
      </c>
      <c r="P154" s="111">
        <f t="shared" si="35"/>
        <v>0.6905086822386971</v>
      </c>
      <c r="Q154" s="111">
        <f t="shared" si="35"/>
        <v>0.69218635318777499</v>
      </c>
      <c r="R154" s="111">
        <f t="shared" ref="R154:V154" si="36">IF(R133=0,"",R133/R112)</f>
        <v>0.69372684472721113</v>
      </c>
      <c r="S154" s="111">
        <f t="shared" si="36"/>
        <v>0.69552862906086699</v>
      </c>
      <c r="T154" s="111">
        <f t="shared" si="36"/>
        <v>0.6977525195576243</v>
      </c>
      <c r="U154" s="111">
        <f t="shared" si="36"/>
        <v>0.70208235347228432</v>
      </c>
      <c r="V154" s="111">
        <f t="shared" si="36"/>
        <v>0.70957543596088446</v>
      </c>
      <c r="W154" s="111">
        <f t="shared" ref="W154" si="37">IF(W133=0,"",W133/W112)</f>
        <v>0.72209648282762195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2.2278166750182709</v>
      </c>
      <c r="C156" s="124">
        <f t="shared" si="41"/>
        <v>2.29986612743979</v>
      </c>
      <c r="D156" s="124">
        <f t="shared" si="41"/>
        <v>2.4404508336574868</v>
      </c>
      <c r="E156" s="124">
        <f t="shared" si="41"/>
        <v>2.5453011768708249</v>
      </c>
      <c r="F156" s="124">
        <f t="shared" si="41"/>
        <v>2.7027027290365462</v>
      </c>
      <c r="G156" s="124">
        <f t="shared" si="41"/>
        <v>2.9555066487229325</v>
      </c>
      <c r="H156" s="124">
        <f t="shared" si="41"/>
        <v>3.2698334313460862</v>
      </c>
      <c r="I156" s="124">
        <f t="shared" si="41"/>
        <v>3.4766305550685495</v>
      </c>
      <c r="J156" s="124">
        <f t="shared" si="41"/>
        <v>3.5730746010335785</v>
      </c>
      <c r="K156" s="124">
        <f t="shared" si="41"/>
        <v>3.6913725178873791</v>
      </c>
      <c r="L156" s="124">
        <f t="shared" si="41"/>
        <v>3.8057482602519119</v>
      </c>
      <c r="M156" s="124">
        <f t="shared" si="41"/>
        <v>3.9094271397667582</v>
      </c>
      <c r="N156" s="124">
        <f t="shared" si="41"/>
        <v>4.0494506549493945</v>
      </c>
      <c r="O156" s="124">
        <f t="shared" si="41"/>
        <v>4.2274365797202371</v>
      </c>
      <c r="P156" s="124">
        <f t="shared" si="41"/>
        <v>4.4110247852387445</v>
      </c>
      <c r="Q156" s="124">
        <f t="shared" si="41"/>
        <v>4.5703670472615032</v>
      </c>
      <c r="R156" s="124">
        <f t="shared" ref="R156:V156" si="42">IF(R135=0,"",R135/R114)</f>
        <v>4.6884281208015484</v>
      </c>
      <c r="S156" s="124">
        <f t="shared" si="42"/>
        <v>4.7871604231237619</v>
      </c>
      <c r="T156" s="124">
        <f t="shared" si="42"/>
        <v>4.8770982943824661</v>
      </c>
      <c r="U156" s="124">
        <f t="shared" si="42"/>
        <v>4.9673858018212869</v>
      </c>
      <c r="V156" s="124">
        <f t="shared" si="42"/>
        <v>5.1009545531580391</v>
      </c>
      <c r="W156" s="124">
        <f t="shared" ref="W156" si="43">IF(W135=0,"",W135/W114)</f>
        <v>5.2715273514443197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2.2278166750182709</v>
      </c>
      <c r="C157" s="111">
        <f t="shared" si="44"/>
        <v>2.29986612743979</v>
      </c>
      <c r="D157" s="111">
        <f t="shared" si="44"/>
        <v>2.4404508336574868</v>
      </c>
      <c r="E157" s="111">
        <f t="shared" si="44"/>
        <v>2.5453011768708249</v>
      </c>
      <c r="F157" s="111">
        <f t="shared" si="44"/>
        <v>2.7027027290365462</v>
      </c>
      <c r="G157" s="111">
        <f t="shared" si="44"/>
        <v>2.9555066487229325</v>
      </c>
      <c r="H157" s="111">
        <f t="shared" si="44"/>
        <v>3.2698334313460862</v>
      </c>
      <c r="I157" s="111">
        <f t="shared" si="44"/>
        <v>3.4766305550685495</v>
      </c>
      <c r="J157" s="111">
        <f t="shared" si="44"/>
        <v>3.5730746010335785</v>
      </c>
      <c r="K157" s="111">
        <f t="shared" si="44"/>
        <v>3.6913725178873791</v>
      </c>
      <c r="L157" s="111">
        <f t="shared" si="44"/>
        <v>3.8057482602519119</v>
      </c>
      <c r="M157" s="111">
        <f t="shared" si="44"/>
        <v>3.9094271397667582</v>
      </c>
      <c r="N157" s="111">
        <f t="shared" si="44"/>
        <v>4.0494506549493945</v>
      </c>
      <c r="O157" s="111">
        <f t="shared" si="44"/>
        <v>4.2274365797202371</v>
      </c>
      <c r="P157" s="111">
        <f t="shared" si="44"/>
        <v>4.4110247852387445</v>
      </c>
      <c r="Q157" s="111">
        <f t="shared" si="44"/>
        <v>4.5703670472615032</v>
      </c>
      <c r="R157" s="111">
        <f t="shared" ref="R157:V157" si="45">IF(R136=0,"",R136/R115)</f>
        <v>4.6884281208015484</v>
      </c>
      <c r="S157" s="111">
        <f t="shared" si="45"/>
        <v>4.7871604231237619</v>
      </c>
      <c r="T157" s="111">
        <f t="shared" si="45"/>
        <v>4.8770982943824661</v>
      </c>
      <c r="U157" s="111">
        <f t="shared" si="45"/>
        <v>4.9673858018212869</v>
      </c>
      <c r="V157" s="111">
        <f t="shared" si="45"/>
        <v>5.1009545531580391</v>
      </c>
      <c r="W157" s="111">
        <f t="shared" ref="W157" si="46">IF(W136=0,"",W136/W115)</f>
        <v>5.2715273514443197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0.63801163872174227</v>
      </c>
      <c r="C158" s="124">
        <f t="shared" si="47"/>
        <v>0.6398754916166326</v>
      </c>
      <c r="D158" s="124">
        <f t="shared" si="47"/>
        <v>0.64225167937041194</v>
      </c>
      <c r="E158" s="124">
        <f t="shared" si="47"/>
        <v>0.64465411726714583</v>
      </c>
      <c r="F158" s="124">
        <f t="shared" si="47"/>
        <v>0.64842804023627731</v>
      </c>
      <c r="G158" s="124">
        <f t="shared" si="47"/>
        <v>0.65347959107579956</v>
      </c>
      <c r="H158" s="124">
        <f t="shared" si="47"/>
        <v>0.65965867556645852</v>
      </c>
      <c r="I158" s="124">
        <f t="shared" si="47"/>
        <v>0.66655644517315649</v>
      </c>
      <c r="J158" s="124">
        <f t="shared" si="47"/>
        <v>0.67557276345413619</v>
      </c>
      <c r="K158" s="124">
        <f t="shared" si="47"/>
        <v>0.6860108929757508</v>
      </c>
      <c r="L158" s="124">
        <f t="shared" si="47"/>
        <v>0.69581050120976817</v>
      </c>
      <c r="M158" s="124">
        <f t="shared" si="47"/>
        <v>0.70421898409980155</v>
      </c>
      <c r="N158" s="124">
        <f t="shared" si="47"/>
        <v>0.71319496543650096</v>
      </c>
      <c r="O158" s="124">
        <f t="shared" si="47"/>
        <v>0.722145013967045</v>
      </c>
      <c r="P158" s="124">
        <f t="shared" si="47"/>
        <v>0.72720760188766775</v>
      </c>
      <c r="Q158" s="124">
        <f t="shared" si="47"/>
        <v>0.73212238325236922</v>
      </c>
      <c r="R158" s="124">
        <f t="shared" ref="R158:V158" si="48">IF(R137=0,"",R137/R116)</f>
        <v>0.73706361970368151</v>
      </c>
      <c r="S158" s="124">
        <f t="shared" si="48"/>
        <v>0.74457950152430041</v>
      </c>
      <c r="T158" s="124">
        <f t="shared" si="48"/>
        <v>0.75432291165467702</v>
      </c>
      <c r="U158" s="124">
        <f t="shared" si="48"/>
        <v>0.76679043094941868</v>
      </c>
      <c r="V158" s="124">
        <f t="shared" si="48"/>
        <v>0.77991741194545172</v>
      </c>
      <c r="W158" s="124">
        <f t="shared" ref="W158" si="49">IF(W137=0,"",W137/W116)</f>
        <v>0.79327214090259457</v>
      </c>
      <c r="DA158" s="130" t="s">
        <v>1913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0.64010443997191624</v>
      </c>
      <c r="C159" s="111">
        <f t="shared" si="50"/>
        <v>0.64149488049749259</v>
      </c>
      <c r="D159" s="111">
        <f t="shared" si="50"/>
        <v>0.64319774288554443</v>
      </c>
      <c r="E159" s="111">
        <f t="shared" si="50"/>
        <v>0.64486850860496503</v>
      </c>
      <c r="F159" s="111">
        <f t="shared" si="50"/>
        <v>0.64788518967967312</v>
      </c>
      <c r="G159" s="111">
        <f t="shared" si="50"/>
        <v>0.65251385713209786</v>
      </c>
      <c r="H159" s="111">
        <f t="shared" si="50"/>
        <v>0.65826848031856833</v>
      </c>
      <c r="I159" s="111">
        <f t="shared" si="50"/>
        <v>0.66596432600273558</v>
      </c>
      <c r="J159" s="111">
        <f t="shared" si="50"/>
        <v>0.67675532347235257</v>
      </c>
      <c r="K159" s="111">
        <f t="shared" si="50"/>
        <v>0.68718762296422475</v>
      </c>
      <c r="L159" s="111">
        <f t="shared" si="50"/>
        <v>0.6987784388981455</v>
      </c>
      <c r="M159" s="111">
        <f t="shared" si="50"/>
        <v>0.71089055293169945</v>
      </c>
      <c r="N159" s="111">
        <f t="shared" si="50"/>
        <v>0.72475568410712932</v>
      </c>
      <c r="O159" s="111">
        <f t="shared" si="50"/>
        <v>0.7364902534369453</v>
      </c>
      <c r="P159" s="111">
        <f t="shared" si="50"/>
        <v>0.73768573563207829</v>
      </c>
      <c r="Q159" s="111">
        <f t="shared" si="50"/>
        <v>0.73958182376785842</v>
      </c>
      <c r="R159" s="111">
        <f t="shared" ref="R159:V159" si="51">IF(R138=0,"",R138/R117)</f>
        <v>0.74337111966649616</v>
      </c>
      <c r="S159" s="111">
        <f t="shared" si="51"/>
        <v>0.75079817496446244</v>
      </c>
      <c r="T159" s="111">
        <f t="shared" si="51"/>
        <v>0.7581965179712995</v>
      </c>
      <c r="U159" s="111">
        <f t="shared" si="51"/>
        <v>0.76709041852014781</v>
      </c>
      <c r="V159" s="111">
        <f t="shared" si="51"/>
        <v>0.77816648228868923</v>
      </c>
      <c r="W159" s="111">
        <f t="shared" ref="W159" si="52">IF(W138=0,"",W138/W117)</f>
        <v>0.79170274065695612</v>
      </c>
      <c r="DA159" s="63" t="s">
        <v>1914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0.57097985043221422</v>
      </c>
      <c r="C160" s="111">
        <f t="shared" si="53"/>
        <v>0.57368557261152331</v>
      </c>
      <c r="D160" s="111">
        <f t="shared" si="53"/>
        <v>0.57703631326915583</v>
      </c>
      <c r="E160" s="111">
        <f t="shared" si="53"/>
        <v>0.58052702792642752</v>
      </c>
      <c r="F160" s="111">
        <f t="shared" si="53"/>
        <v>0.58459014601673109</v>
      </c>
      <c r="G160" s="111">
        <f t="shared" si="53"/>
        <v>0.58967775551455781</v>
      </c>
      <c r="H160" s="111">
        <f t="shared" si="53"/>
        <v>0.59547646091393547</v>
      </c>
      <c r="I160" s="111">
        <f t="shared" si="53"/>
        <v>0.59891799545046953</v>
      </c>
      <c r="J160" s="111">
        <f t="shared" si="53"/>
        <v>0.60065290994866816</v>
      </c>
      <c r="K160" s="111">
        <f t="shared" si="53"/>
        <v>0.60439171765124433</v>
      </c>
      <c r="L160" s="111">
        <f t="shared" si="53"/>
        <v>0.60839866561117473</v>
      </c>
      <c r="M160" s="111">
        <f t="shared" si="53"/>
        <v>0.61528541979553564</v>
      </c>
      <c r="N160" s="111">
        <f t="shared" si="53"/>
        <v>0.6251821956557907</v>
      </c>
      <c r="O160" s="111">
        <f t="shared" si="53"/>
        <v>0.64056085535829477</v>
      </c>
      <c r="P160" s="111">
        <f t="shared" si="53"/>
        <v>0.65645882158477942</v>
      </c>
      <c r="Q160" s="111">
        <f t="shared" si="53"/>
        <v>0.67272587938501793</v>
      </c>
      <c r="R160" s="111">
        <f t="shared" ref="R160:V160" si="54">IF(R139=0,"",R139/R118)</f>
        <v>0.69117193284800693</v>
      </c>
      <c r="S160" s="111">
        <f t="shared" si="54"/>
        <v>0.70989167620645943</v>
      </c>
      <c r="T160" s="111">
        <f t="shared" si="54"/>
        <v>0.73231542878567701</v>
      </c>
      <c r="U160" s="111">
        <f t="shared" si="54"/>
        <v>0.75614505333877657</v>
      </c>
      <c r="V160" s="111">
        <f t="shared" si="54"/>
        <v>0.78065358844491728</v>
      </c>
      <c r="W160" s="111">
        <f t="shared" ref="W160" si="55">IF(W139=0,"",W139/W118)</f>
        <v>0.80254399625380723</v>
      </c>
      <c r="DA160" s="63" t="s">
        <v>1915</v>
      </c>
    </row>
    <row r="161" spans="1:105" ht="12" customHeight="1" x14ac:dyDescent="0.25">
      <c r="A161" s="97" t="s">
        <v>123</v>
      </c>
      <c r="B161" s="111">
        <f t="shared" ref="B161:Q161" si="56">IF(B140=0,"",B140/B119)</f>
        <v>0.63041588836274154</v>
      </c>
      <c r="C161" s="111">
        <f t="shared" si="56"/>
        <v>0.6301072716064291</v>
      </c>
      <c r="D161" s="111">
        <f t="shared" si="56"/>
        <v>0.63129031626438703</v>
      </c>
      <c r="E161" s="111">
        <f t="shared" si="56"/>
        <v>0.63115326036846131</v>
      </c>
      <c r="F161" s="111">
        <f t="shared" si="56"/>
        <v>0.65607415201896924</v>
      </c>
      <c r="G161" s="111">
        <f t="shared" si="56"/>
        <v>0.65786198581766953</v>
      </c>
      <c r="H161" s="111">
        <f t="shared" si="56"/>
        <v>0.65738798742120796</v>
      </c>
      <c r="I161" s="111">
        <f t="shared" si="56"/>
        <v>0.66094605597388523</v>
      </c>
      <c r="J161" s="111">
        <f t="shared" si="56"/>
        <v>0.66561232564037343</v>
      </c>
      <c r="K161" s="111">
        <f t="shared" si="56"/>
        <v>0.66951642087077679</v>
      </c>
      <c r="L161" s="111">
        <f t="shared" si="56"/>
        <v>0.67147211832171683</v>
      </c>
      <c r="M161" s="111">
        <f t="shared" si="56"/>
        <v>0.67556629205236707</v>
      </c>
      <c r="N161" s="111">
        <f t="shared" si="56"/>
        <v>0.67950679980869311</v>
      </c>
      <c r="O161" s="111">
        <f t="shared" si="56"/>
        <v>0.69859575606637314</v>
      </c>
      <c r="P161" s="111">
        <f t="shared" si="56"/>
        <v>0.71212679010981994</v>
      </c>
      <c r="Q161" s="111">
        <f t="shared" si="56"/>
        <v>0.72435423160163215</v>
      </c>
      <c r="R161" s="111">
        <f t="shared" ref="R161:V161" si="57">IF(R140=0,"",R140/R119)</f>
        <v>0.75266012179107245</v>
      </c>
      <c r="S161" s="111">
        <f t="shared" si="57"/>
        <v>0.76912435725268724</v>
      </c>
      <c r="T161" s="111">
        <f t="shared" si="57"/>
        <v>0.78702138686674294</v>
      </c>
      <c r="U161" s="111">
        <f t="shared" si="57"/>
        <v>0.800219847809159</v>
      </c>
      <c r="V161" s="111">
        <f t="shared" si="57"/>
        <v>0.81463518496255516</v>
      </c>
      <c r="W161" s="111">
        <f t="shared" ref="W161" si="58">IF(W140=0,"",W140/W119)</f>
        <v>0.83277504964539262</v>
      </c>
      <c r="DA161" s="63" t="s">
        <v>1916</v>
      </c>
    </row>
    <row r="162" spans="1:105" ht="12" customHeight="1" x14ac:dyDescent="0.25">
      <c r="A162" s="100" t="s">
        <v>50</v>
      </c>
      <c r="B162" s="112">
        <f t="shared" ref="B162:Q162" si="59">IF(B141=0,"",B141/B120)</f>
        <v>0.57097985043221422</v>
      </c>
      <c r="C162" s="112">
        <f t="shared" si="59"/>
        <v>0.57097985043221411</v>
      </c>
      <c r="D162" s="112">
        <f t="shared" si="59"/>
        <v>0.57097985043221422</v>
      </c>
      <c r="E162" s="112">
        <f t="shared" si="59"/>
        <v>0.57097985043221422</v>
      </c>
      <c r="F162" s="112">
        <f t="shared" si="59"/>
        <v>0.59763356834205783</v>
      </c>
      <c r="G162" s="112">
        <f t="shared" si="59"/>
        <v>0.59898390682692004</v>
      </c>
      <c r="H162" s="112">
        <f t="shared" si="59"/>
        <v>0.60042235444818248</v>
      </c>
      <c r="I162" s="112">
        <f t="shared" si="59"/>
        <v>0.60351600034767361</v>
      </c>
      <c r="J162" s="112">
        <f t="shared" si="59"/>
        <v>0.60669735871612884</v>
      </c>
      <c r="K162" s="112">
        <f t="shared" si="59"/>
        <v>0.61066919147573939</v>
      </c>
      <c r="L162" s="112">
        <f t="shared" si="59"/>
        <v>0.61339938862826882</v>
      </c>
      <c r="M162" s="112">
        <f t="shared" si="59"/>
        <v>0.61881935239998365</v>
      </c>
      <c r="N162" s="112">
        <f t="shared" si="59"/>
        <v>0.62240502100465134</v>
      </c>
      <c r="O162" s="112">
        <f t="shared" si="59"/>
        <v>0.64292654056817178</v>
      </c>
      <c r="P162" s="112">
        <f t="shared" si="59"/>
        <v>0.65749667572082504</v>
      </c>
      <c r="Q162" s="112">
        <f t="shared" si="59"/>
        <v>0.67025273204393632</v>
      </c>
      <c r="R162" s="112">
        <f t="shared" ref="R162:V162" si="60">IF(R141=0,"",R141/R120)</f>
        <v>0.70101397363096429</v>
      </c>
      <c r="S162" s="112">
        <f t="shared" si="60"/>
        <v>0.71933267078233154</v>
      </c>
      <c r="T162" s="112">
        <f t="shared" si="60"/>
        <v>0.73897039927305752</v>
      </c>
      <c r="U162" s="112">
        <f t="shared" si="60"/>
        <v>0.75364819853655585</v>
      </c>
      <c r="V162" s="112">
        <f t="shared" si="60"/>
        <v>0.77247241413232615</v>
      </c>
      <c r="W162" s="112">
        <f t="shared" ref="W162" si="61">IF(W141=0,"",W141/W120)</f>
        <v>0.7941007227093092</v>
      </c>
      <c r="DA162" s="131" t="s">
        <v>1917</v>
      </c>
    </row>
    <row r="163" spans="1:105" ht="12" customHeight="1" x14ac:dyDescent="0.25">
      <c r="A163" s="103" t="s">
        <v>52</v>
      </c>
      <c r="B163" s="113">
        <f t="shared" ref="B163:Q163" si="62">IF(B142=0,"",B142/B121)</f>
        <v>1</v>
      </c>
      <c r="C163" s="113">
        <f t="shared" si="62"/>
        <v>1</v>
      </c>
      <c r="D163" s="113">
        <f t="shared" si="62"/>
        <v>1</v>
      </c>
      <c r="E163" s="113">
        <f t="shared" si="62"/>
        <v>1</v>
      </c>
      <c r="F163" s="113">
        <f t="shared" si="62"/>
        <v>1</v>
      </c>
      <c r="G163" s="113">
        <f t="shared" si="62"/>
        <v>1</v>
      </c>
      <c r="H163" s="113">
        <f t="shared" si="62"/>
        <v>1</v>
      </c>
      <c r="I163" s="113">
        <f t="shared" si="62"/>
        <v>1</v>
      </c>
      <c r="J163" s="113">
        <f t="shared" si="62"/>
        <v>1</v>
      </c>
      <c r="K163" s="113">
        <f t="shared" si="62"/>
        <v>1</v>
      </c>
      <c r="L163" s="113">
        <f t="shared" si="62"/>
        <v>1</v>
      </c>
      <c r="M163" s="113">
        <f t="shared" si="62"/>
        <v>1</v>
      </c>
      <c r="N163" s="113">
        <f t="shared" si="62"/>
        <v>1</v>
      </c>
      <c r="O163" s="113">
        <f t="shared" si="62"/>
        <v>1</v>
      </c>
      <c r="P163" s="113">
        <f t="shared" si="62"/>
        <v>1</v>
      </c>
      <c r="Q163" s="113">
        <f t="shared" si="62"/>
        <v>1</v>
      </c>
      <c r="R163" s="113">
        <f t="shared" ref="R163:V163" si="63">IF(R142=0,"",R142/R121)</f>
        <v>1</v>
      </c>
      <c r="S163" s="113">
        <f t="shared" si="63"/>
        <v>1</v>
      </c>
      <c r="T163" s="113">
        <f t="shared" si="63"/>
        <v>1</v>
      </c>
      <c r="U163" s="113">
        <f t="shared" si="63"/>
        <v>1</v>
      </c>
      <c r="V163" s="113">
        <f t="shared" si="63"/>
        <v>1</v>
      </c>
      <c r="W163" s="113">
        <f t="shared" ref="W163" si="64">IF(W142=0,"",W142/W121)</f>
        <v>1</v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0.63968545298517998</v>
      </c>
      <c r="C164" s="112">
        <f t="shared" si="65"/>
        <v>0.64244070723395341</v>
      </c>
      <c r="D164" s="112">
        <f t="shared" si="65"/>
        <v>0.6455829420881033</v>
      </c>
      <c r="E164" s="112">
        <f t="shared" si="65"/>
        <v>0.64906306379447332</v>
      </c>
      <c r="F164" s="112">
        <f t="shared" si="65"/>
        <v>0.65346715616942053</v>
      </c>
      <c r="G164" s="112">
        <f t="shared" si="65"/>
        <v>0.65866384147077217</v>
      </c>
      <c r="H164" s="112">
        <f t="shared" si="65"/>
        <v>0.66474496324658405</v>
      </c>
      <c r="I164" s="112">
        <f t="shared" si="65"/>
        <v>0.66761137493507472</v>
      </c>
      <c r="J164" s="112">
        <f t="shared" si="65"/>
        <v>0.66797524719033685</v>
      </c>
      <c r="K164" s="112">
        <f t="shared" si="65"/>
        <v>0.66891255765068602</v>
      </c>
      <c r="L164" s="112">
        <f t="shared" si="65"/>
        <v>0.66956953092155025</v>
      </c>
      <c r="M164" s="112">
        <f t="shared" si="65"/>
        <v>0.67385727315289379</v>
      </c>
      <c r="N164" s="112">
        <f t="shared" si="65"/>
        <v>0.68112166049173883</v>
      </c>
      <c r="O164" s="112">
        <f t="shared" si="65"/>
        <v>0.68741006065136356</v>
      </c>
      <c r="P164" s="112">
        <f t="shared" si="65"/>
        <v>0.69219316117641261</v>
      </c>
      <c r="Q164" s="112">
        <f t="shared" si="65"/>
        <v>0.69361341622479133</v>
      </c>
      <c r="R164" s="112">
        <f t="shared" ref="R164:V164" si="66">IF(R143=0,"",R143/R122)</f>
        <v>0.69514297055163365</v>
      </c>
      <c r="S164" s="112">
        <f t="shared" si="66"/>
        <v>0.69927368777674437</v>
      </c>
      <c r="T164" s="112">
        <f t="shared" si="66"/>
        <v>0.70803142677368391</v>
      </c>
      <c r="U164" s="112">
        <f t="shared" si="66"/>
        <v>0.73122424251721463</v>
      </c>
      <c r="V164" s="112">
        <f t="shared" si="66"/>
        <v>0.75671543866789948</v>
      </c>
      <c r="W164" s="112">
        <f t="shared" ref="W164" si="67">IF(W143=0,"",W143/W122)</f>
        <v>0.7704488587133439</v>
      </c>
      <c r="DA164" s="131" t="s">
        <v>1919</v>
      </c>
    </row>
    <row r="165" spans="1:105" ht="12" customHeight="1" x14ac:dyDescent="0.25">
      <c r="A165" s="107" t="s">
        <v>121</v>
      </c>
      <c r="B165" s="113">
        <f t="shared" ref="B165:Q165" si="68">IF(B144=0,"",B144/B123)</f>
        <v>0.69469359141310127</v>
      </c>
      <c r="C165" s="113">
        <f t="shared" si="68"/>
        <v>0.69745875868518159</v>
      </c>
      <c r="D165" s="113">
        <f t="shared" si="68"/>
        <v>0.70573440603181914</v>
      </c>
      <c r="E165" s="113">
        <f t="shared" si="68"/>
        <v>0.71046928417560373</v>
      </c>
      <c r="F165" s="113">
        <f t="shared" si="68"/>
        <v>0.71416661829202377</v>
      </c>
      <c r="G165" s="113">
        <f t="shared" si="68"/>
        <v>0.71884116090190209</v>
      </c>
      <c r="H165" s="113">
        <f t="shared" si="68"/>
        <v>0.71956369818855448</v>
      </c>
      <c r="I165" s="113">
        <f t="shared" si="68"/>
        <v>0.72267502754796775</v>
      </c>
      <c r="J165" s="113">
        <f t="shared" si="68"/>
        <v>0.72591977601087954</v>
      </c>
      <c r="K165" s="113">
        <f t="shared" si="68"/>
        <v>0.72789492496472386</v>
      </c>
      <c r="L165" s="113">
        <f t="shared" si="68"/>
        <v>0.72853121776873142</v>
      </c>
      <c r="M165" s="113">
        <f t="shared" si="68"/>
        <v>0.72921153956632578</v>
      </c>
      <c r="N165" s="113">
        <f t="shared" si="68"/>
        <v>0.73179039297510595</v>
      </c>
      <c r="O165" s="113">
        <f t="shared" si="68"/>
        <v>0.73681951892886655</v>
      </c>
      <c r="P165" s="113">
        <f t="shared" si="68"/>
        <v>0.74289891441875278</v>
      </c>
      <c r="Q165" s="113">
        <f t="shared" si="68"/>
        <v>0.74993362348232995</v>
      </c>
      <c r="R165" s="113">
        <f t="shared" ref="R165:V165" si="69">IF(R144=0,"",R144/R123)</f>
        <v>0.75735882134435129</v>
      </c>
      <c r="S165" s="113">
        <f t="shared" si="69"/>
        <v>0.76521326730498118</v>
      </c>
      <c r="T165" s="113">
        <f t="shared" si="69"/>
        <v>0.77459503551555664</v>
      </c>
      <c r="U165" s="113">
        <f t="shared" si="69"/>
        <v>0.78396212320944914</v>
      </c>
      <c r="V165" s="113">
        <f t="shared" si="69"/>
        <v>0.79210878504614013</v>
      </c>
      <c r="W165" s="113">
        <f t="shared" ref="W165" si="70">IF(W144=0,"",W144/W123)</f>
        <v>0.80402683874152936</v>
      </c>
      <c r="DA165" s="132" t="s">
        <v>1920</v>
      </c>
    </row>
    <row r="166" spans="1:105" ht="12" customHeight="1" x14ac:dyDescent="0.25">
      <c r="A166" s="108" t="s">
        <v>53</v>
      </c>
      <c r="B166" s="111">
        <f t="shared" ref="B166:Q166" si="71">IF(B145=0,"",B145/B124)</f>
        <v>0.63968545298517998</v>
      </c>
      <c r="C166" s="111">
        <f t="shared" si="71"/>
        <v>0.64299733634967349</v>
      </c>
      <c r="D166" s="111">
        <f t="shared" si="71"/>
        <v>0.65086244211724475</v>
      </c>
      <c r="E166" s="111">
        <f t="shared" si="71"/>
        <v>0.65615729424023572</v>
      </c>
      <c r="F166" s="111">
        <f t="shared" si="71"/>
        <v>0.66047634571846003</v>
      </c>
      <c r="G166" s="111">
        <f t="shared" si="71"/>
        <v>0.66514609318474205</v>
      </c>
      <c r="H166" s="111">
        <f t="shared" si="71"/>
        <v>0.66769570130924227</v>
      </c>
      <c r="I166" s="111">
        <f t="shared" si="71"/>
        <v>0.67049505173191337</v>
      </c>
      <c r="J166" s="111">
        <f t="shared" si="71"/>
        <v>0.6724242615583863</v>
      </c>
      <c r="K166" s="111">
        <f t="shared" si="71"/>
        <v>0.67439798663234984</v>
      </c>
      <c r="L166" s="111">
        <f t="shared" si="71"/>
        <v>0.67569256456912818</v>
      </c>
      <c r="M166" s="111">
        <f t="shared" si="71"/>
        <v>0.67739661076915847</v>
      </c>
      <c r="N166" s="111">
        <f t="shared" si="71"/>
        <v>0.67963681306810575</v>
      </c>
      <c r="O166" s="111">
        <f t="shared" si="71"/>
        <v>0.68502650282056343</v>
      </c>
      <c r="P166" s="111">
        <f t="shared" si="71"/>
        <v>0.69165435804728215</v>
      </c>
      <c r="Q166" s="111">
        <f t="shared" si="71"/>
        <v>0.69887233592611298</v>
      </c>
      <c r="R166" s="111">
        <f t="shared" ref="R166:V166" si="72">IF(R145=0,"",R145/R124)</f>
        <v>0.70628549748469838</v>
      </c>
      <c r="S166" s="111">
        <f t="shared" si="72"/>
        <v>0.71486474110164244</v>
      </c>
      <c r="T166" s="111">
        <f t="shared" si="72"/>
        <v>0.72473275020704964</v>
      </c>
      <c r="U166" s="111">
        <f t="shared" si="72"/>
        <v>0.73487013311612503</v>
      </c>
      <c r="V166" s="111">
        <f t="shared" si="72"/>
        <v>0.74638017033920578</v>
      </c>
      <c r="W166" s="111">
        <f t="shared" ref="W166" si="73">IF(W145=0,"",W145/W124)</f>
        <v>0.76068105268993202</v>
      </c>
      <c r="DA166" s="63" t="s">
        <v>1921</v>
      </c>
    </row>
    <row r="167" spans="1:105" ht="12" customHeight="1" x14ac:dyDescent="0.25">
      <c r="A167" s="108" t="s">
        <v>52</v>
      </c>
      <c r="B167" s="111">
        <f t="shared" ref="B167:Q167" si="74">IF(B146=0,"",B146/B125)</f>
        <v>1</v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" si="76">IF(W146=0,"",W146/W125)</f>
        <v>1</v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0.73561521635759575</v>
      </c>
      <c r="C168" s="124">
        <f t="shared" si="77"/>
        <v>0.73734186584992634</v>
      </c>
      <c r="D168" s="124">
        <f t="shared" si="77"/>
        <v>0.73943181751374776</v>
      </c>
      <c r="E168" s="124">
        <f t="shared" si="77"/>
        <v>0.74179369745261881</v>
      </c>
      <c r="F168" s="124">
        <f t="shared" si="77"/>
        <v>0.74490958371280203</v>
      </c>
      <c r="G168" s="124">
        <f t="shared" si="77"/>
        <v>0.74863617716044462</v>
      </c>
      <c r="H168" s="124">
        <f t="shared" si="77"/>
        <v>0.75310104399934275</v>
      </c>
      <c r="I168" s="124">
        <f t="shared" si="77"/>
        <v>0.75561060136465374</v>
      </c>
      <c r="J168" s="124">
        <f t="shared" si="77"/>
        <v>0.75682860522407724</v>
      </c>
      <c r="K168" s="124">
        <f t="shared" si="77"/>
        <v>0.75878778789886636</v>
      </c>
      <c r="L168" s="124">
        <f t="shared" si="77"/>
        <v>0.76035439855755194</v>
      </c>
      <c r="M168" s="124">
        <f t="shared" si="77"/>
        <v>0.76253309648454104</v>
      </c>
      <c r="N168" s="124">
        <f t="shared" si="77"/>
        <v>0.76543741422042189</v>
      </c>
      <c r="O168" s="124">
        <f t="shared" si="77"/>
        <v>0.76873904285263628</v>
      </c>
      <c r="P168" s="124">
        <f t="shared" si="77"/>
        <v>0.77175192259616943</v>
      </c>
      <c r="Q168" s="124">
        <f t="shared" si="77"/>
        <v>0.77526433553999485</v>
      </c>
      <c r="R168" s="124">
        <f t="shared" ref="R168:V168" si="78">IF(R147=0,"",R147/R126)</f>
        <v>0.77881218793880591</v>
      </c>
      <c r="S168" s="124">
        <f t="shared" si="78"/>
        <v>0.78472911420700553</v>
      </c>
      <c r="T168" s="124">
        <f t="shared" si="78"/>
        <v>0.79358624197898153</v>
      </c>
      <c r="U168" s="124">
        <f t="shared" si="78"/>
        <v>0.80673618197148267</v>
      </c>
      <c r="V168" s="124">
        <f t="shared" si="78"/>
        <v>0.82229532317754694</v>
      </c>
      <c r="W168" s="124">
        <f t="shared" ref="W168" si="79">IF(W147=0,"",W147/W126)</f>
        <v>0.83928638208159312</v>
      </c>
      <c r="DA168" s="130" t="s">
        <v>1923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" si="82">IF(W148=0,"",W148/W127)</f>
        <v/>
      </c>
      <c r="DA169" s="63" t="s">
        <v>1924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0.58522081035549944</v>
      </c>
      <c r="C170" s="111">
        <f t="shared" si="83"/>
        <v>0.58596931570026634</v>
      </c>
      <c r="D170" s="111">
        <f t="shared" si="83"/>
        <v>0.58693226937133713</v>
      </c>
      <c r="E170" s="111">
        <f t="shared" si="83"/>
        <v>0.58808730183387459</v>
      </c>
      <c r="F170" s="111">
        <f t="shared" si="83"/>
        <v>0.58967568588949759</v>
      </c>
      <c r="G170" s="111">
        <f t="shared" si="83"/>
        <v>0.59159041158659109</v>
      </c>
      <c r="H170" s="111">
        <f t="shared" si="83"/>
        <v>0.59385230132306599</v>
      </c>
      <c r="I170" s="111">
        <f t="shared" si="83"/>
        <v>0.59501533199702883</v>
      </c>
      <c r="J170" s="111">
        <f t="shared" si="83"/>
        <v>0.5955369353911415</v>
      </c>
      <c r="K170" s="111">
        <f t="shared" si="83"/>
        <v>0.59629833835419888</v>
      </c>
      <c r="L170" s="111">
        <f t="shared" si="83"/>
        <v>0.59712629165712294</v>
      </c>
      <c r="M170" s="111">
        <f t="shared" si="83"/>
        <v>0.59806188990771769</v>
      </c>
      <c r="N170" s="111">
        <f t="shared" si="83"/>
        <v>0.59882254522732314</v>
      </c>
      <c r="O170" s="111">
        <f t="shared" si="83"/>
        <v>0.59934774086795251</v>
      </c>
      <c r="P170" s="111">
        <f t="shared" si="83"/>
        <v>0.59955479322739047</v>
      </c>
      <c r="Q170" s="111">
        <f t="shared" si="83"/>
        <v>0.59970161904938313</v>
      </c>
      <c r="R170" s="111">
        <f t="shared" ref="R170:V170" si="84">IF(R149=0,"",R149/R128)</f>
        <v>0.60016464653056367</v>
      </c>
      <c r="S170" s="111">
        <f t="shared" si="84"/>
        <v>0.6010397717334629</v>
      </c>
      <c r="T170" s="111">
        <f t="shared" si="84"/>
        <v>0.60245554227948561</v>
      </c>
      <c r="U170" s="111">
        <f t="shared" si="84"/>
        <v>0.60488724653762072</v>
      </c>
      <c r="V170" s="111">
        <f t="shared" si="84"/>
        <v>0.60805110189527711</v>
      </c>
      <c r="W170" s="111">
        <f t="shared" ref="W170" si="85">IF(W149=0,"",W149/W128)</f>
        <v>0.61214322016471656</v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0.73845443591919402</v>
      </c>
      <c r="C171" s="45">
        <f t="shared" si="86"/>
        <v>0.74017847566857964</v>
      </c>
      <c r="D171" s="45">
        <f t="shared" si="86"/>
        <v>0.74226229354918338</v>
      </c>
      <c r="E171" s="45">
        <f t="shared" si="86"/>
        <v>0.74464189945591841</v>
      </c>
      <c r="F171" s="45">
        <f t="shared" si="86"/>
        <v>0.74774675263726398</v>
      </c>
      <c r="G171" s="45">
        <f t="shared" si="86"/>
        <v>0.75160427863849455</v>
      </c>
      <c r="H171" s="45">
        <f t="shared" si="86"/>
        <v>0.75612083205033676</v>
      </c>
      <c r="I171" s="45">
        <f t="shared" si="86"/>
        <v>0.75859394539079616</v>
      </c>
      <c r="J171" s="45">
        <f t="shared" si="86"/>
        <v>0.75981122271094104</v>
      </c>
      <c r="K171" s="45">
        <f t="shared" si="86"/>
        <v>0.76161897990409833</v>
      </c>
      <c r="L171" s="45">
        <f t="shared" si="86"/>
        <v>0.7633627946964161</v>
      </c>
      <c r="M171" s="45">
        <f t="shared" si="86"/>
        <v>0.76569365032354653</v>
      </c>
      <c r="N171" s="45">
        <f t="shared" si="86"/>
        <v>0.76873126716762785</v>
      </c>
      <c r="O171" s="45">
        <f t="shared" si="86"/>
        <v>0.77237512788025475</v>
      </c>
      <c r="P171" s="45">
        <f t="shared" si="86"/>
        <v>0.77524070555140379</v>
      </c>
      <c r="Q171" s="45">
        <f t="shared" si="86"/>
        <v>0.77865715200291907</v>
      </c>
      <c r="R171" s="45">
        <f t="shared" ref="R171:V171" si="87">IF(R150=0,"",R150/R129)</f>
        <v>0.78315685449391415</v>
      </c>
      <c r="S171" s="45">
        <f t="shared" si="87"/>
        <v>0.78933902675980738</v>
      </c>
      <c r="T171" s="45">
        <f t="shared" si="87"/>
        <v>0.79863592810282935</v>
      </c>
      <c r="U171" s="45">
        <f t="shared" si="87"/>
        <v>0.81188885947759792</v>
      </c>
      <c r="V171" s="45">
        <f t="shared" si="87"/>
        <v>0.82800570540636154</v>
      </c>
      <c r="W171" s="45">
        <f t="shared" ref="W171" si="88">IF(W150=0,"",W150/W129)</f>
        <v>0.84453520837794938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2351.0569172842838</v>
      </c>
      <c r="C173" s="117">
        <f t="shared" si="89"/>
        <v>2234.626605103284</v>
      </c>
      <c r="D173" s="117">
        <f t="shared" si="89"/>
        <v>2202.2206572905752</v>
      </c>
      <c r="E173" s="117">
        <f t="shared" si="89"/>
        <v>2091.5341262308598</v>
      </c>
      <c r="F173" s="117">
        <f t="shared" si="89"/>
        <v>2058.4512517253702</v>
      </c>
      <c r="G173" s="117">
        <f t="shared" si="89"/>
        <v>2152.0826897971565</v>
      </c>
      <c r="H173" s="117">
        <f t="shared" si="89"/>
        <v>2084.9915983280625</v>
      </c>
      <c r="I173" s="117">
        <f t="shared" si="89"/>
        <v>1997.045770190221</v>
      </c>
      <c r="J173" s="117">
        <f t="shared" si="89"/>
        <v>2106.2773894741958</v>
      </c>
      <c r="K173" s="117">
        <f t="shared" si="89"/>
        <v>2185.3464842781655</v>
      </c>
      <c r="L173" s="117">
        <f t="shared" si="89"/>
        <v>2043.8924629810754</v>
      </c>
      <c r="M173" s="117">
        <f t="shared" si="89"/>
        <v>1870.4188328500907</v>
      </c>
      <c r="N173" s="117">
        <f t="shared" si="89"/>
        <v>1858.0583715378732</v>
      </c>
      <c r="O173" s="117">
        <f t="shared" si="89"/>
        <v>1953.10226523661</v>
      </c>
      <c r="P173" s="117">
        <f t="shared" si="89"/>
        <v>1770.6859604874471</v>
      </c>
      <c r="Q173" s="117">
        <f t="shared" si="89"/>
        <v>1835.6472905757635</v>
      </c>
      <c r="R173" s="117">
        <f t="shared" ref="R173:V173" si="90">R174+R177+R179+R189</f>
        <v>1857.583473708612</v>
      </c>
      <c r="S173" s="117">
        <f t="shared" si="90"/>
        <v>1562.2753436193564</v>
      </c>
      <c r="T173" s="117">
        <f t="shared" si="90"/>
        <v>1652.5919900569795</v>
      </c>
      <c r="U173" s="117">
        <f t="shared" si="90"/>
        <v>1490.3579577945579</v>
      </c>
      <c r="V173" s="117">
        <f t="shared" si="90"/>
        <v>1545.8872025865448</v>
      </c>
      <c r="W173" s="117">
        <f t="shared" ref="W173" si="91">W174+W177+W179+W189</f>
        <v>1431.5110765002585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2094.1673362114689</v>
      </c>
      <c r="C174" s="122">
        <f t="shared" si="92"/>
        <v>2009.6031321722264</v>
      </c>
      <c r="D174" s="122">
        <f t="shared" si="92"/>
        <v>1977.9990782300854</v>
      </c>
      <c r="E174" s="122">
        <f t="shared" si="92"/>
        <v>1898.2900234780516</v>
      </c>
      <c r="F174" s="122">
        <f t="shared" si="92"/>
        <v>1872.2604351040602</v>
      </c>
      <c r="G174" s="122">
        <f t="shared" si="92"/>
        <v>1973.6157889730709</v>
      </c>
      <c r="H174" s="122">
        <f t="shared" si="92"/>
        <v>1916.3020918442651</v>
      </c>
      <c r="I174" s="122">
        <f t="shared" si="92"/>
        <v>1826.2164689382571</v>
      </c>
      <c r="J174" s="122">
        <f t="shared" si="92"/>
        <v>1931.868046358913</v>
      </c>
      <c r="K174" s="122">
        <f t="shared" si="92"/>
        <v>1986.8678393598805</v>
      </c>
      <c r="L174" s="122">
        <f t="shared" si="92"/>
        <v>1866.4893535362082</v>
      </c>
      <c r="M174" s="122">
        <f t="shared" si="92"/>
        <v>1690.8149920206108</v>
      </c>
      <c r="N174" s="122">
        <f t="shared" si="92"/>
        <v>1680.8712552198481</v>
      </c>
      <c r="O174" s="122">
        <f t="shared" si="92"/>
        <v>1775.2656404819368</v>
      </c>
      <c r="P174" s="122">
        <f t="shared" si="92"/>
        <v>1593.8328995596764</v>
      </c>
      <c r="Q174" s="122">
        <f t="shared" si="92"/>
        <v>1663.6295503786296</v>
      </c>
      <c r="R174" s="122">
        <f t="shared" ref="R174:V174" si="93">SUM(R175:R176)</f>
        <v>1681.7521568591753</v>
      </c>
      <c r="S174" s="122">
        <f t="shared" si="93"/>
        <v>1402.2206880617712</v>
      </c>
      <c r="T174" s="122">
        <f t="shared" si="93"/>
        <v>1492.7592097305035</v>
      </c>
      <c r="U174" s="122">
        <f t="shared" si="93"/>
        <v>1342.8888044584908</v>
      </c>
      <c r="V174" s="122">
        <f t="shared" si="93"/>
        <v>1393.4134889670795</v>
      </c>
      <c r="W174" s="122">
        <f t="shared" ref="W174" si="94">SUM(W175:W176)</f>
        <v>1291.2085624555161</v>
      </c>
      <c r="DA174" s="130" t="s">
        <v>2076</v>
      </c>
    </row>
    <row r="175" spans="1:105" ht="12" customHeight="1" x14ac:dyDescent="0.25">
      <c r="A175" s="97" t="s">
        <v>51</v>
      </c>
      <c r="B175" s="98">
        <v>2094.1673362114689</v>
      </c>
      <c r="C175" s="98">
        <v>2009.6031321722264</v>
      </c>
      <c r="D175" s="98">
        <v>1977.9990782300854</v>
      </c>
      <c r="E175" s="98">
        <v>1898.2900234780516</v>
      </c>
      <c r="F175" s="98">
        <v>1872.2604351040602</v>
      </c>
      <c r="G175" s="98">
        <v>1973.6157889730709</v>
      </c>
      <c r="H175" s="98">
        <v>1916.3020918442651</v>
      </c>
      <c r="I175" s="98">
        <v>1826.2164689382571</v>
      </c>
      <c r="J175" s="98">
        <v>1931.868046358913</v>
      </c>
      <c r="K175" s="98">
        <v>1986.8678393598805</v>
      </c>
      <c r="L175" s="98">
        <v>1866.4893535362082</v>
      </c>
      <c r="M175" s="98">
        <v>1690.8149920206108</v>
      </c>
      <c r="N175" s="98">
        <v>1680.8712552198481</v>
      </c>
      <c r="O175" s="98">
        <v>1775.2656404819368</v>
      </c>
      <c r="P175" s="98">
        <v>1593.8328995596764</v>
      </c>
      <c r="Q175" s="98">
        <v>1663.6295503786296</v>
      </c>
      <c r="R175" s="98">
        <v>1681.7521568591753</v>
      </c>
      <c r="S175" s="98">
        <v>1402.2206880617712</v>
      </c>
      <c r="T175" s="98">
        <v>1492.7592097305035</v>
      </c>
      <c r="U175" s="98">
        <v>1342.8888044584908</v>
      </c>
      <c r="V175" s="98">
        <v>1393.4134889670795</v>
      </c>
      <c r="W175" s="98">
        <v>1291.2085624555161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256.14146126781174</v>
      </c>
      <c r="C179" s="122">
        <v>224.32716642737543</v>
      </c>
      <c r="D179" s="122">
        <v>223.56582457844905</v>
      </c>
      <c r="E179" s="122">
        <v>192.62675670188463</v>
      </c>
      <c r="F179" s="122">
        <v>185.60942334242199</v>
      </c>
      <c r="G179" s="122">
        <v>177.89533861007979</v>
      </c>
      <c r="H179" s="122">
        <v>168.13832518520829</v>
      </c>
      <c r="I179" s="122">
        <v>170.27735121091618</v>
      </c>
      <c r="J179" s="122">
        <v>173.87319171825737</v>
      </c>
      <c r="K179" s="122">
        <v>197.95888355553762</v>
      </c>
      <c r="L179" s="122">
        <v>176.86405313185475</v>
      </c>
      <c r="M179" s="122">
        <v>179.00917272256393</v>
      </c>
      <c r="N179" s="122">
        <v>176.53662942040052</v>
      </c>
      <c r="O179" s="122">
        <v>177.12523478146861</v>
      </c>
      <c r="P179" s="122">
        <v>176.1472348411275</v>
      </c>
      <c r="Q179" s="122">
        <v>171.34882724463299</v>
      </c>
      <c r="R179" s="122">
        <v>175.02658247518133</v>
      </c>
      <c r="S179" s="122">
        <v>159.29015198258151</v>
      </c>
      <c r="T179" s="122">
        <v>159.07565878482265</v>
      </c>
      <c r="U179" s="122">
        <v>146.79466186250585</v>
      </c>
      <c r="V179" s="122">
        <v>151.78028686352368</v>
      </c>
      <c r="W179" s="122">
        <v>139.72095168751326</v>
      </c>
      <c r="DA179" s="130" t="s">
        <v>2081</v>
      </c>
    </row>
    <row r="180" spans="1:105" ht="12" customHeight="1" x14ac:dyDescent="0.25">
      <c r="A180" s="97" t="s">
        <v>143</v>
      </c>
      <c r="B180" s="98">
        <v>248.10545725453099</v>
      </c>
      <c r="C180" s="98">
        <v>216.6980767701734</v>
      </c>
      <c r="D180" s="98">
        <v>216.18738101551469</v>
      </c>
      <c r="E180" s="98">
        <v>185.66087199554778</v>
      </c>
      <c r="F180" s="98">
        <v>178.96822609393976</v>
      </c>
      <c r="G180" s="98">
        <v>171.42842507252931</v>
      </c>
      <c r="H180" s="98">
        <v>161.90809701093548</v>
      </c>
      <c r="I180" s="98">
        <v>163.96280526534261</v>
      </c>
      <c r="J180" s="98">
        <v>167.63744641028589</v>
      </c>
      <c r="K180" s="98">
        <v>191.44905530211798</v>
      </c>
      <c r="L180" s="98">
        <v>170.22074842379212</v>
      </c>
      <c r="M180" s="98">
        <v>171.18173228218899</v>
      </c>
      <c r="N180" s="98">
        <v>168.51637348375155</v>
      </c>
      <c r="O180" s="98">
        <v>167.06572125606291</v>
      </c>
      <c r="P180" s="98">
        <v>166.22497447872351</v>
      </c>
      <c r="Q180" s="98">
        <v>162.00486312977077</v>
      </c>
      <c r="R180" s="98">
        <v>163.44170762402516</v>
      </c>
      <c r="S180" s="98">
        <v>147.96863460782865</v>
      </c>
      <c r="T180" s="98">
        <v>147.69667823909717</v>
      </c>
      <c r="U180" s="98">
        <v>136.59831754510833</v>
      </c>
      <c r="V180" s="98">
        <v>141.22587200452034</v>
      </c>
      <c r="W180" s="98">
        <v>131.10530099088427</v>
      </c>
      <c r="DA180" s="63" t="s">
        <v>2082</v>
      </c>
    </row>
    <row r="181" spans="1:105" ht="12" customHeight="1" x14ac:dyDescent="0.25">
      <c r="A181" s="97" t="s">
        <v>124</v>
      </c>
      <c r="B181" s="98">
        <v>8.0353936004403224</v>
      </c>
      <c r="C181" s="98">
        <v>7.6284955455591943</v>
      </c>
      <c r="D181" s="98">
        <v>7.3778663188230329</v>
      </c>
      <c r="E181" s="98">
        <v>6.965322803210988</v>
      </c>
      <c r="F181" s="98">
        <v>6.640142859353908</v>
      </c>
      <c r="G181" s="98">
        <v>6.4648487124259573</v>
      </c>
      <c r="H181" s="98">
        <v>6.227140418121718</v>
      </c>
      <c r="I181" s="98">
        <v>6.3083411129512061</v>
      </c>
      <c r="J181" s="98">
        <v>6.2245043117676229</v>
      </c>
      <c r="K181" s="98">
        <v>6.4887505891838932</v>
      </c>
      <c r="L181" s="98">
        <v>6.6142301349965402</v>
      </c>
      <c r="M181" s="98">
        <v>7.7869216837942892</v>
      </c>
      <c r="N181" s="98">
        <v>7.9819412234410914</v>
      </c>
      <c r="O181" s="98">
        <v>9.9993832182189184</v>
      </c>
      <c r="P181" s="98">
        <v>9.8620712226296039</v>
      </c>
      <c r="Q181" s="98">
        <v>9.2876581558023439</v>
      </c>
      <c r="R181" s="98">
        <v>11.508208876703522</v>
      </c>
      <c r="S181" s="98">
        <v>11.24489031795367</v>
      </c>
      <c r="T181" s="98">
        <v>11.300333708031232</v>
      </c>
      <c r="U181" s="98">
        <v>10.124393533779674</v>
      </c>
      <c r="V181" s="98">
        <v>10.478738608259899</v>
      </c>
      <c r="W181" s="98">
        <v>8.5621054580338711</v>
      </c>
      <c r="DA181" s="63" t="s">
        <v>2083</v>
      </c>
    </row>
    <row r="182" spans="1:105" ht="12" customHeight="1" x14ac:dyDescent="0.25">
      <c r="A182" s="97" t="s">
        <v>123</v>
      </c>
      <c r="B182" s="98">
        <v>6.1041284043093379E-4</v>
      </c>
      <c r="C182" s="98">
        <v>5.9411164284469407E-4</v>
      </c>
      <c r="D182" s="98">
        <v>5.7724411133646292E-4</v>
      </c>
      <c r="E182" s="98">
        <v>5.6190312585885187E-4</v>
      </c>
      <c r="F182" s="98">
        <v>1.0543891283118162E-3</v>
      </c>
      <c r="G182" s="98">
        <v>2.0648251245468669E-3</v>
      </c>
      <c r="H182" s="98">
        <v>3.0877561511013598E-3</v>
      </c>
      <c r="I182" s="98">
        <v>6.2048326223654044E-3</v>
      </c>
      <c r="J182" s="98">
        <v>1.1240996203868285E-2</v>
      </c>
      <c r="K182" s="98">
        <v>2.1077664235744375E-2</v>
      </c>
      <c r="L182" s="98">
        <v>2.9074573066095268E-2</v>
      </c>
      <c r="M182" s="98">
        <v>4.0518756580677384E-2</v>
      </c>
      <c r="N182" s="98">
        <v>3.8314713207885452E-2</v>
      </c>
      <c r="O182" s="98">
        <v>6.0130307186773167E-2</v>
      </c>
      <c r="P182" s="98">
        <v>6.0189139774380694E-2</v>
      </c>
      <c r="Q182" s="98">
        <v>5.6305959059880083E-2</v>
      </c>
      <c r="R182" s="98">
        <v>7.666597445265344E-2</v>
      </c>
      <c r="S182" s="98">
        <v>7.6627056799192544E-2</v>
      </c>
      <c r="T182" s="98">
        <v>7.8646837694275024E-2</v>
      </c>
      <c r="U182" s="98">
        <v>7.1950783617829348E-2</v>
      </c>
      <c r="V182" s="98">
        <v>7.5676250743428083E-2</v>
      </c>
      <c r="W182" s="98">
        <v>5.3545238595118345E-2</v>
      </c>
      <c r="DA182" s="63" t="s">
        <v>2084</v>
      </c>
    </row>
    <row r="183" spans="1:105" ht="12" customHeight="1" x14ac:dyDescent="0.25">
      <c r="A183" s="100" t="s">
        <v>50</v>
      </c>
      <c r="B183" s="101">
        <v>6.1041284043093379E-4</v>
      </c>
      <c r="C183" s="101">
        <v>5.9411164284469407E-4</v>
      </c>
      <c r="D183" s="101">
        <v>5.7724411133646292E-4</v>
      </c>
      <c r="E183" s="101">
        <v>5.6190312585885187E-4</v>
      </c>
      <c r="F183" s="101">
        <v>1.0543891283118162E-3</v>
      </c>
      <c r="G183" s="101">
        <v>2.0648251245468669E-3</v>
      </c>
      <c r="H183" s="101">
        <v>3.0877561511013598E-3</v>
      </c>
      <c r="I183" s="101">
        <v>6.2048326223654044E-3</v>
      </c>
      <c r="J183" s="101">
        <v>1.1240996203868285E-2</v>
      </c>
      <c r="K183" s="101">
        <v>2.1077664235744375E-2</v>
      </c>
      <c r="L183" s="101">
        <v>2.9074573066095268E-2</v>
      </c>
      <c r="M183" s="101">
        <v>4.0518756580677384E-2</v>
      </c>
      <c r="N183" s="101">
        <v>3.8314713207885452E-2</v>
      </c>
      <c r="O183" s="101">
        <v>6.0130307186773167E-2</v>
      </c>
      <c r="P183" s="101">
        <v>6.0189139774380694E-2</v>
      </c>
      <c r="Q183" s="101">
        <v>5.6305959059880083E-2</v>
      </c>
      <c r="R183" s="101">
        <v>7.666597445265344E-2</v>
      </c>
      <c r="S183" s="101">
        <v>7.6627056799192544E-2</v>
      </c>
      <c r="T183" s="101">
        <v>7.8646837694275024E-2</v>
      </c>
      <c r="U183" s="101">
        <v>7.1950783617829348E-2</v>
      </c>
      <c r="V183" s="101">
        <v>7.5676250743428083E-2</v>
      </c>
      <c r="W183" s="101">
        <v>5.3545238595118345E-2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0.74811980500328323</v>
      </c>
      <c r="C189" s="122">
        <v>0.69630650368203695</v>
      </c>
      <c r="D189" s="122">
        <v>0.65575448204092601</v>
      </c>
      <c r="E189" s="122">
        <v>0.61734605092362682</v>
      </c>
      <c r="F189" s="122">
        <v>0.58139327888788039</v>
      </c>
      <c r="G189" s="122">
        <v>0.57156221400533358</v>
      </c>
      <c r="H189" s="122">
        <v>0.55118129858932075</v>
      </c>
      <c r="I189" s="122">
        <v>0.55195004104779499</v>
      </c>
      <c r="J189" s="122">
        <v>0.53615139702540693</v>
      </c>
      <c r="K189" s="122">
        <v>0.51976136274741891</v>
      </c>
      <c r="L189" s="122">
        <v>0.53905631301246804</v>
      </c>
      <c r="M189" s="122">
        <v>0.59466810691579541</v>
      </c>
      <c r="N189" s="122">
        <v>0.65048689762458456</v>
      </c>
      <c r="O189" s="122">
        <v>0.71138997320452724</v>
      </c>
      <c r="P189" s="122">
        <v>0.70582608664320323</v>
      </c>
      <c r="Q189" s="122">
        <v>0.66891295250084903</v>
      </c>
      <c r="R189" s="122">
        <v>0.80473437425530148</v>
      </c>
      <c r="S189" s="122">
        <v>0.76450357500366639</v>
      </c>
      <c r="T189" s="122">
        <v>0.7571215416533833</v>
      </c>
      <c r="U189" s="122">
        <v>0.67449147356131567</v>
      </c>
      <c r="V189" s="122">
        <v>0.69342675594147507</v>
      </c>
      <c r="W189" s="122">
        <v>0.58156235722923333</v>
      </c>
      <c r="DA189" s="130" t="s">
        <v>2091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2092</v>
      </c>
    </row>
    <row r="191" spans="1:105" ht="12" customHeight="1" x14ac:dyDescent="0.25">
      <c r="A191" s="97" t="s">
        <v>50</v>
      </c>
      <c r="B191" s="98">
        <v>0.74811980500328323</v>
      </c>
      <c r="C191" s="98">
        <v>0.69630650368203695</v>
      </c>
      <c r="D191" s="98">
        <v>0.65575448204092601</v>
      </c>
      <c r="E191" s="98">
        <v>0.61734605092362682</v>
      </c>
      <c r="F191" s="98">
        <v>0.58139327888788039</v>
      </c>
      <c r="G191" s="98">
        <v>0.57156221400533358</v>
      </c>
      <c r="H191" s="98">
        <v>0.55118129858932075</v>
      </c>
      <c r="I191" s="98">
        <v>0.55195004104779499</v>
      </c>
      <c r="J191" s="98">
        <v>0.53615139702540693</v>
      </c>
      <c r="K191" s="98">
        <v>0.51976136274741891</v>
      </c>
      <c r="L191" s="98">
        <v>0.53905631301246804</v>
      </c>
      <c r="M191" s="98">
        <v>0.59466810691579541</v>
      </c>
      <c r="N191" s="98">
        <v>0.65048689762458456</v>
      </c>
      <c r="O191" s="98">
        <v>0.71138997320452724</v>
      </c>
      <c r="P191" s="98">
        <v>0.70582608664320323</v>
      </c>
      <c r="Q191" s="98">
        <v>0.66891295250084903</v>
      </c>
      <c r="R191" s="98">
        <v>0.80473437425530148</v>
      </c>
      <c r="S191" s="98">
        <v>0.76450357500366639</v>
      </c>
      <c r="T191" s="98">
        <v>0.7571215416533833</v>
      </c>
      <c r="U191" s="98">
        <v>0.67449147356131567</v>
      </c>
      <c r="V191" s="98">
        <v>0.69342675594147507</v>
      </c>
      <c r="W191" s="98">
        <v>0.58156235722923333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19327.253907607188</v>
      </c>
      <c r="C194" s="117">
        <f t="shared" si="96"/>
        <v>19071.404637532345</v>
      </c>
      <c r="D194" s="117">
        <f t="shared" si="96"/>
        <v>19471.829843716867</v>
      </c>
      <c r="E194" s="117">
        <f t="shared" si="96"/>
        <v>19469.320686040784</v>
      </c>
      <c r="F194" s="117">
        <f t="shared" si="96"/>
        <v>19841.981017169495</v>
      </c>
      <c r="G194" s="117">
        <f t="shared" si="96"/>
        <v>20932.26886453549</v>
      </c>
      <c r="H194" s="117">
        <f t="shared" si="96"/>
        <v>20431.629752969948</v>
      </c>
      <c r="I194" s="117">
        <f t="shared" si="96"/>
        <v>19356.356996564944</v>
      </c>
      <c r="J194" s="117">
        <f t="shared" si="96"/>
        <v>20161.996082491547</v>
      </c>
      <c r="K194" s="117">
        <f t="shared" si="96"/>
        <v>20301.277952743636</v>
      </c>
      <c r="L194" s="117">
        <f t="shared" si="96"/>
        <v>19026.253555159605</v>
      </c>
      <c r="M194" s="117">
        <f t="shared" si="96"/>
        <v>16935.515254839022</v>
      </c>
      <c r="N194" s="117">
        <f t="shared" si="96"/>
        <v>16221.892995158194</v>
      </c>
      <c r="O194" s="117">
        <f t="shared" si="96"/>
        <v>16189.444017290527</v>
      </c>
      <c r="P194" s="117">
        <f t="shared" si="96"/>
        <v>14522.745556634669</v>
      </c>
      <c r="Q194" s="117">
        <f t="shared" si="96"/>
        <v>15294.074188587296</v>
      </c>
      <c r="R194" s="117">
        <f t="shared" ref="R194:V194" si="97">R195+R198+R200+R210</f>
        <v>16111.388548836969</v>
      </c>
      <c r="S194" s="117">
        <f t="shared" si="97"/>
        <v>14698.954976752935</v>
      </c>
      <c r="T194" s="117">
        <f t="shared" si="97"/>
        <v>16283.055847404608</v>
      </c>
      <c r="U194" s="117">
        <f t="shared" si="97"/>
        <v>15573.552807834636</v>
      </c>
      <c r="V194" s="117">
        <f t="shared" si="97"/>
        <v>16877.843611382901</v>
      </c>
      <c r="W194" s="117">
        <f t="shared" ref="W194" si="98">W195+W198+W200+W210</f>
        <v>15974.797854769633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15699.582092355153</v>
      </c>
      <c r="C195" s="122">
        <f t="shared" si="99"/>
        <v>15656.562412326446</v>
      </c>
      <c r="D195" s="122">
        <f t="shared" si="99"/>
        <v>16032.193040187858</v>
      </c>
      <c r="E195" s="122">
        <f t="shared" si="99"/>
        <v>16251.479179643795</v>
      </c>
      <c r="F195" s="122">
        <f t="shared" si="99"/>
        <v>16609.359203725144</v>
      </c>
      <c r="G195" s="122">
        <f t="shared" si="99"/>
        <v>17821.000622556789</v>
      </c>
      <c r="H195" s="122">
        <f t="shared" si="99"/>
        <v>17413.533991433811</v>
      </c>
      <c r="I195" s="122">
        <f t="shared" si="99"/>
        <v>16347.879740448887</v>
      </c>
      <c r="J195" s="122">
        <f t="shared" si="99"/>
        <v>17115.864734795985</v>
      </c>
      <c r="K195" s="122">
        <f t="shared" si="99"/>
        <v>17067.846262802203</v>
      </c>
      <c r="L195" s="122">
        <f t="shared" si="99"/>
        <v>15980.238627873621</v>
      </c>
      <c r="M195" s="122">
        <f t="shared" si="99"/>
        <v>13822.66287940252</v>
      </c>
      <c r="N195" s="122">
        <f t="shared" si="99"/>
        <v>13093.440120499597</v>
      </c>
      <c r="O195" s="122">
        <f t="shared" si="99"/>
        <v>13101.283082455529</v>
      </c>
      <c r="P195" s="122">
        <f t="shared" si="99"/>
        <v>11455.658577677543</v>
      </c>
      <c r="Q195" s="122">
        <f t="shared" si="99"/>
        <v>12228.41025558615</v>
      </c>
      <c r="R195" s="122">
        <f t="shared" ref="R195:V195" si="100">SUM(R196:R197)</f>
        <v>12923.019583340782</v>
      </c>
      <c r="S195" s="122">
        <f t="shared" si="100"/>
        <v>11521.501912916812</v>
      </c>
      <c r="T195" s="122">
        <f t="shared" si="100"/>
        <v>13002.683816947512</v>
      </c>
      <c r="U195" s="122">
        <f t="shared" si="100"/>
        <v>12374.964094217006</v>
      </c>
      <c r="V195" s="122">
        <f t="shared" si="100"/>
        <v>13500.659752240652</v>
      </c>
      <c r="W195" s="122">
        <f t="shared" ref="W195" si="101">SUM(W196:W197)</f>
        <v>12745.228249671987</v>
      </c>
      <c r="DA195" s="130" t="s">
        <v>2244</v>
      </c>
    </row>
    <row r="196" spans="1:105" ht="12" customHeight="1" x14ac:dyDescent="0.25">
      <c r="A196" s="97" t="s">
        <v>51</v>
      </c>
      <c r="B196" s="98">
        <v>15607.095490532427</v>
      </c>
      <c r="C196" s="98">
        <v>15567.324674415804</v>
      </c>
      <c r="D196" s="98">
        <v>15942.425452544021</v>
      </c>
      <c r="E196" s="98">
        <v>16162.657855993048</v>
      </c>
      <c r="F196" s="98">
        <v>16519.795438463909</v>
      </c>
      <c r="G196" s="98">
        <v>17725.984433345489</v>
      </c>
      <c r="H196" s="98">
        <v>17321.53240622842</v>
      </c>
      <c r="I196" s="98">
        <v>16261.526083368122</v>
      </c>
      <c r="J196" s="98">
        <v>17024.422480753878</v>
      </c>
      <c r="K196" s="98">
        <v>16975.799004401269</v>
      </c>
      <c r="L196" s="98">
        <v>15893.820650223463</v>
      </c>
      <c r="M196" s="98">
        <v>13748.287376748238</v>
      </c>
      <c r="N196" s="98">
        <v>13022.052224784826</v>
      </c>
      <c r="O196" s="98">
        <v>13030.137210311317</v>
      </c>
      <c r="P196" s="98">
        <v>11394.378489125842</v>
      </c>
      <c r="Q196" s="98">
        <v>12162.646977458026</v>
      </c>
      <c r="R196" s="98">
        <v>12854.264919914973</v>
      </c>
      <c r="S196" s="98">
        <v>11460.693515876486</v>
      </c>
      <c r="T196" s="98">
        <v>12933.758188552769</v>
      </c>
      <c r="U196" s="98">
        <v>12309.397101926868</v>
      </c>
      <c r="V196" s="98">
        <v>13428.444988390489</v>
      </c>
      <c r="W196" s="98">
        <v>12675.999034411228</v>
      </c>
      <c r="DA196" s="63" t="s">
        <v>2245</v>
      </c>
    </row>
    <row r="197" spans="1:105" ht="12" customHeight="1" x14ac:dyDescent="0.25">
      <c r="A197" s="97" t="s">
        <v>53</v>
      </c>
      <c r="B197" s="98">
        <v>92.486601822725632</v>
      </c>
      <c r="C197" s="98">
        <v>89.237737910642366</v>
      </c>
      <c r="D197" s="98">
        <v>89.767587643836862</v>
      </c>
      <c r="E197" s="98">
        <v>88.821323650747544</v>
      </c>
      <c r="F197" s="98">
        <v>89.563765261236441</v>
      </c>
      <c r="G197" s="98">
        <v>95.016189211297913</v>
      </c>
      <c r="H197" s="98">
        <v>92.00158520539253</v>
      </c>
      <c r="I197" s="98">
        <v>86.353657080765487</v>
      </c>
      <c r="J197" s="98">
        <v>91.442254042108544</v>
      </c>
      <c r="K197" s="98">
        <v>92.047258400932776</v>
      </c>
      <c r="L197" s="98">
        <v>86.417977650158434</v>
      </c>
      <c r="M197" s="98">
        <v>74.375502654281746</v>
      </c>
      <c r="N197" s="98">
        <v>71.387895714771389</v>
      </c>
      <c r="O197" s="98">
        <v>71.145872144211765</v>
      </c>
      <c r="P197" s="98">
        <v>61.280088551700558</v>
      </c>
      <c r="Q197" s="98">
        <v>65.763278128124753</v>
      </c>
      <c r="R197" s="98">
        <v>68.754663425809071</v>
      </c>
      <c r="S197" s="98">
        <v>60.808397040326398</v>
      </c>
      <c r="T197" s="98">
        <v>68.9256283947432</v>
      </c>
      <c r="U197" s="98">
        <v>65.566992290137136</v>
      </c>
      <c r="V197" s="98">
        <v>72.214763850162981</v>
      </c>
      <c r="W197" s="98">
        <v>69.229215260758906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0.70728689411797097</v>
      </c>
      <c r="C198" s="122">
        <f t="shared" si="102"/>
        <v>0.67878594939734116</v>
      </c>
      <c r="D198" s="122">
        <f t="shared" si="102"/>
        <v>0.77895652920496827</v>
      </c>
      <c r="E198" s="122">
        <f t="shared" si="102"/>
        <v>0.75428923435347361</v>
      </c>
      <c r="F198" s="122">
        <f t="shared" si="102"/>
        <v>0.7123524637881341</v>
      </c>
      <c r="G198" s="122">
        <f t="shared" si="102"/>
        <v>0.65647740351750328</v>
      </c>
      <c r="H198" s="122">
        <f t="shared" si="102"/>
        <v>0.73057583905854073</v>
      </c>
      <c r="I198" s="122">
        <f t="shared" si="102"/>
        <v>0.83323663753229327</v>
      </c>
      <c r="J198" s="122">
        <f t="shared" si="102"/>
        <v>0.94338369722424431</v>
      </c>
      <c r="K198" s="122">
        <f t="shared" si="102"/>
        <v>1.0111876463789073</v>
      </c>
      <c r="L198" s="122">
        <f t="shared" si="102"/>
        <v>1.1757378990955043</v>
      </c>
      <c r="M198" s="122">
        <f t="shared" si="102"/>
        <v>1.1916379205261785</v>
      </c>
      <c r="N198" s="122">
        <f t="shared" si="102"/>
        <v>1.3878499398230402</v>
      </c>
      <c r="O198" s="122">
        <f t="shared" si="102"/>
        <v>1.3649629106844436</v>
      </c>
      <c r="P198" s="122">
        <f t="shared" si="102"/>
        <v>1.5822800881149615</v>
      </c>
      <c r="Q198" s="122">
        <f t="shared" si="102"/>
        <v>1.6192659710540069</v>
      </c>
      <c r="R198" s="122">
        <f t="shared" si="102"/>
        <v>1.6194523919916033</v>
      </c>
      <c r="S198" s="122">
        <f t="shared" si="102"/>
        <v>1.5226122109573705</v>
      </c>
      <c r="T198" s="122">
        <f t="shared" si="102"/>
        <v>1.3484050635858502</v>
      </c>
      <c r="U198" s="122">
        <f t="shared" si="102"/>
        <v>1.1870632633242506</v>
      </c>
      <c r="V198" s="122">
        <f t="shared" si="102"/>
        <v>0.93822500854644342</v>
      </c>
      <c r="W198" s="122">
        <f t="shared" si="102"/>
        <v>0.65607890439699401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0.70728689411797097</v>
      </c>
      <c r="C199" s="98">
        <f>RES_hhdet_fech!C8</f>
        <v>0.67878594939734116</v>
      </c>
      <c r="D199" s="98">
        <f>RES_hhdet_fech!D8</f>
        <v>0.77895652920496827</v>
      </c>
      <c r="E199" s="98">
        <f>RES_hhdet_fech!E8</f>
        <v>0.75428923435347361</v>
      </c>
      <c r="F199" s="98">
        <f>RES_hhdet_fech!F8</f>
        <v>0.7123524637881341</v>
      </c>
      <c r="G199" s="98">
        <f>RES_hhdet_fech!G8</f>
        <v>0.65647740351750328</v>
      </c>
      <c r="H199" s="98">
        <f>RES_hhdet_fech!H8</f>
        <v>0.73057583905854073</v>
      </c>
      <c r="I199" s="98">
        <f>RES_hhdet_fech!I8</f>
        <v>0.83323663753229327</v>
      </c>
      <c r="J199" s="98">
        <f>RES_hhdet_fech!J8</f>
        <v>0.94338369722424431</v>
      </c>
      <c r="K199" s="98">
        <f>RES_hhdet_fech!K8</f>
        <v>1.0111876463789073</v>
      </c>
      <c r="L199" s="98">
        <f>RES_hhdet_fech!L8</f>
        <v>1.1757378990955043</v>
      </c>
      <c r="M199" s="98">
        <f>RES_hhdet_fech!M8</f>
        <v>1.1916379205261785</v>
      </c>
      <c r="N199" s="98">
        <f>RES_hhdet_fech!N8</f>
        <v>1.3878499398230402</v>
      </c>
      <c r="O199" s="98">
        <f>RES_hhdet_fech!O8</f>
        <v>1.3649629106844436</v>
      </c>
      <c r="P199" s="98">
        <f>RES_hhdet_fech!P8</f>
        <v>1.5822800881149615</v>
      </c>
      <c r="Q199" s="98">
        <f>RES_hhdet_fech!Q8</f>
        <v>1.6192659710540069</v>
      </c>
      <c r="R199" s="98">
        <f>RES_hhdet_fech!R8</f>
        <v>1.6194523919916033</v>
      </c>
      <c r="S199" s="98">
        <f>RES_hhdet_fech!S8</f>
        <v>1.5226122109573705</v>
      </c>
      <c r="T199" s="98">
        <f>RES_hhdet_fech!T8</f>
        <v>1.3484050635858502</v>
      </c>
      <c r="U199" s="98">
        <f>RES_hhdet_fech!U8</f>
        <v>1.1870632633242506</v>
      </c>
      <c r="V199" s="98">
        <f>RES_hhdet_fech!V8</f>
        <v>0.93822500854644342</v>
      </c>
      <c r="W199" s="98">
        <f>RES_hhdet_fech!W8</f>
        <v>0.65607890439699401</v>
      </c>
      <c r="DA199" s="63" t="s">
        <v>2248</v>
      </c>
    </row>
    <row r="200" spans="1:105" ht="12" customHeight="1" x14ac:dyDescent="0.25">
      <c r="A200" s="121" t="s">
        <v>55</v>
      </c>
      <c r="B200" s="122">
        <v>3144.8756165679752</v>
      </c>
      <c r="C200" s="122">
        <v>2943.7094915784114</v>
      </c>
      <c r="D200" s="122">
        <v>2972.9189439547331</v>
      </c>
      <c r="E200" s="122">
        <v>2753.7805686152419</v>
      </c>
      <c r="F200" s="122">
        <v>2773.406489370187</v>
      </c>
      <c r="G200" s="122">
        <v>2667.0016403142322</v>
      </c>
      <c r="H200" s="122">
        <v>2586.82715510772</v>
      </c>
      <c r="I200" s="122">
        <v>2573.9705890200585</v>
      </c>
      <c r="J200" s="122">
        <v>2627.3525295736608</v>
      </c>
      <c r="K200" s="122">
        <v>2817.7591383059203</v>
      </c>
      <c r="L200" s="122">
        <v>2639.3237889982533</v>
      </c>
      <c r="M200" s="122">
        <v>2700.5904259912431</v>
      </c>
      <c r="N200" s="122">
        <v>2712.7860935962517</v>
      </c>
      <c r="O200" s="122">
        <v>2691.4141175334553</v>
      </c>
      <c r="P200" s="122">
        <v>2660.0432652662471</v>
      </c>
      <c r="Q200" s="122">
        <v>2653.5255724726208</v>
      </c>
      <c r="R200" s="122">
        <v>2774.5887225053502</v>
      </c>
      <c r="S200" s="122">
        <v>2766.9084286473853</v>
      </c>
      <c r="T200" s="122">
        <v>2871.4522948752292</v>
      </c>
      <c r="U200" s="122">
        <v>2798.9912431104626</v>
      </c>
      <c r="V200" s="122">
        <v>2963.9112717748699</v>
      </c>
      <c r="W200" s="122">
        <v>2823.2094112706386</v>
      </c>
      <c r="DA200" s="130" t="s">
        <v>2249</v>
      </c>
    </row>
    <row r="201" spans="1:105" ht="12" customHeight="1" x14ac:dyDescent="0.25">
      <c r="A201" s="97" t="s">
        <v>143</v>
      </c>
      <c r="B201" s="98">
        <v>3178.3013581518831</v>
      </c>
      <c r="C201" s="98">
        <v>2892.4601699227219</v>
      </c>
      <c r="D201" s="98">
        <v>3014.3292661734749</v>
      </c>
      <c r="E201" s="98">
        <v>2745.4022494996561</v>
      </c>
      <c r="F201" s="98">
        <v>2752.3570830728058</v>
      </c>
      <c r="G201" s="98">
        <v>2691.0437146852637</v>
      </c>
      <c r="H201" s="98">
        <v>2562.4278923861698</v>
      </c>
      <c r="I201" s="98">
        <v>2557.4669401283686</v>
      </c>
      <c r="J201" s="98">
        <v>2585.4270175214701</v>
      </c>
      <c r="K201" s="98">
        <v>2959.5347973713256</v>
      </c>
      <c r="L201" s="98">
        <v>2611.8221432760233</v>
      </c>
      <c r="M201" s="98">
        <v>2654.0593145749558</v>
      </c>
      <c r="N201" s="98">
        <v>2671.5729029899653</v>
      </c>
      <c r="O201" s="98">
        <v>2644.4698196354148</v>
      </c>
      <c r="P201" s="98">
        <v>2629.3267332846758</v>
      </c>
      <c r="Q201" s="98">
        <v>2644.4590665706728</v>
      </c>
      <c r="R201" s="98">
        <v>2794.0105410852448</v>
      </c>
      <c r="S201" s="98">
        <v>2700.5179323749785</v>
      </c>
      <c r="T201" s="98">
        <v>2848.9098174049227</v>
      </c>
      <c r="U201" s="98">
        <v>2767.8964034915039</v>
      </c>
      <c r="V201" s="98">
        <v>2970.237062661146</v>
      </c>
      <c r="W201" s="98">
        <v>2789.2423270902132</v>
      </c>
      <c r="DA201" s="63" t="s">
        <v>2250</v>
      </c>
    </row>
    <row r="202" spans="1:105" ht="12" customHeight="1" x14ac:dyDescent="0.25">
      <c r="A202" s="97" t="s">
        <v>124</v>
      </c>
      <c r="B202" s="98">
        <v>3443.9954227751068</v>
      </c>
      <c r="C202" s="98">
        <v>3331.5512986961817</v>
      </c>
      <c r="D202" s="98">
        <v>3233.9660707518292</v>
      </c>
      <c r="E202" s="98">
        <v>3126.6064033966968</v>
      </c>
      <c r="F202" s="98">
        <v>3056.6900784542963</v>
      </c>
      <c r="G202" s="98">
        <v>2980.0471436632788</v>
      </c>
      <c r="H202" s="98">
        <v>2924.3668332648053</v>
      </c>
      <c r="I202" s="98">
        <v>2945.5319317576786</v>
      </c>
      <c r="J202" s="98">
        <v>2944.1721361526634</v>
      </c>
      <c r="K202" s="98">
        <v>2963.7549978274519</v>
      </c>
      <c r="L202" s="98">
        <v>2975.9867797519119</v>
      </c>
      <c r="M202" s="98">
        <v>3156.4878471337684</v>
      </c>
      <c r="N202" s="98">
        <v>2920.3764807321818</v>
      </c>
      <c r="O202" s="98">
        <v>3197.6695949082095</v>
      </c>
      <c r="P202" s="98">
        <v>2898.7545599588916</v>
      </c>
      <c r="Q202" s="98">
        <v>2595.4405719097085</v>
      </c>
      <c r="R202" s="98">
        <v>3063.5089215713465</v>
      </c>
      <c r="S202" s="98">
        <v>3022.2889325311312</v>
      </c>
      <c r="T202" s="98">
        <v>3039.974480687411</v>
      </c>
      <c r="U202" s="98">
        <v>2849.1617969618064</v>
      </c>
      <c r="V202" s="98">
        <v>3091.1566055106528</v>
      </c>
      <c r="W202" s="98">
        <v>2708.3393854369247</v>
      </c>
      <c r="DA202" s="63" t="s">
        <v>2251</v>
      </c>
    </row>
    <row r="203" spans="1:105" ht="12" customHeight="1" x14ac:dyDescent="0.25">
      <c r="A203" s="97" t="s">
        <v>123</v>
      </c>
      <c r="B203" s="98">
        <v>3119.293196261995</v>
      </c>
      <c r="C203" s="98">
        <v>3033.4587913422697</v>
      </c>
      <c r="D203" s="98">
        <v>2956.7921542956447</v>
      </c>
      <c r="E203" s="98">
        <v>2877.1422137504251</v>
      </c>
      <c r="F203" s="98">
        <v>2715.1635103368603</v>
      </c>
      <c r="G203" s="98">
        <v>2663.4950620334039</v>
      </c>
      <c r="H203" s="98">
        <v>2642.1561625701129</v>
      </c>
      <c r="I203" s="98">
        <v>2661.7902493676543</v>
      </c>
      <c r="J203" s="98">
        <v>2645.6163293778777</v>
      </c>
      <c r="K203" s="98">
        <v>2666.0951909923092</v>
      </c>
      <c r="L203" s="98">
        <v>2689.5756379899149</v>
      </c>
      <c r="M203" s="98">
        <v>2870.821980669265</v>
      </c>
      <c r="N203" s="98">
        <v>2685.4025096155965</v>
      </c>
      <c r="O203" s="98">
        <v>2930.7987176481251</v>
      </c>
      <c r="P203" s="98">
        <v>2671.5777004497618</v>
      </c>
      <c r="Q203" s="98">
        <v>2410.7227425259343</v>
      </c>
      <c r="R203" s="98">
        <v>2813.5818032334569</v>
      </c>
      <c r="S203" s="98">
        <v>2789.6305765306279</v>
      </c>
      <c r="T203" s="98">
        <v>2828.8629657918</v>
      </c>
      <c r="U203" s="98">
        <v>2693.6369989814812</v>
      </c>
      <c r="V203" s="98">
        <v>2963.1621515252878</v>
      </c>
      <c r="W203" s="98">
        <v>2614.6873506202737</v>
      </c>
      <c r="DA203" s="63" t="s">
        <v>2252</v>
      </c>
    </row>
    <row r="204" spans="1:105" ht="12" customHeight="1" x14ac:dyDescent="0.25">
      <c r="A204" s="100" t="s">
        <v>50</v>
      </c>
      <c r="B204" s="101">
        <v>2687.1493239607926</v>
      </c>
      <c r="C204" s="101">
        <v>2615.3884611934054</v>
      </c>
      <c r="D204" s="101">
        <v>2541.1344925887602</v>
      </c>
      <c r="E204" s="101">
        <v>2473.6006597061623</v>
      </c>
      <c r="F204" s="101">
        <v>2320.8072026585137</v>
      </c>
      <c r="G204" s="101">
        <v>2272.4347646448173</v>
      </c>
      <c r="H204" s="101">
        <v>2265.4781879889056</v>
      </c>
      <c r="I204" s="101">
        <v>2276.2343070836282</v>
      </c>
      <c r="J204" s="101">
        <v>2249.3149009645349</v>
      </c>
      <c r="K204" s="101">
        <v>2263.1157404627629</v>
      </c>
      <c r="L204" s="101">
        <v>2285.5643808403815</v>
      </c>
      <c r="M204" s="101">
        <v>2443.4383694720864</v>
      </c>
      <c r="N204" s="101">
        <v>2279.3026708098023</v>
      </c>
      <c r="O204" s="101">
        <v>2473.8751880914419</v>
      </c>
      <c r="P204" s="101">
        <v>2245.4545506034979</v>
      </c>
      <c r="Q204" s="101">
        <v>2015.1964468967856</v>
      </c>
      <c r="R204" s="101">
        <v>2327.5702513389751</v>
      </c>
      <c r="S204" s="101">
        <v>2294.737168659105</v>
      </c>
      <c r="T204" s="101">
        <v>2308.1187325900983</v>
      </c>
      <c r="U204" s="101">
        <v>2184.4175947024833</v>
      </c>
      <c r="V204" s="101">
        <v>2414.0633411496992</v>
      </c>
      <c r="W204" s="101">
        <v>2123.5672516858513</v>
      </c>
      <c r="DA204" s="131" t="s">
        <v>2253</v>
      </c>
    </row>
    <row r="205" spans="1:105" ht="12" customHeight="1" x14ac:dyDescent="0.25">
      <c r="A205" s="103" t="s">
        <v>52</v>
      </c>
      <c r="B205" s="104">
        <v>432.14387230120207</v>
      </c>
      <c r="C205" s="104">
        <v>418.07033014886446</v>
      </c>
      <c r="D205" s="104">
        <v>415.65766170688505</v>
      </c>
      <c r="E205" s="104">
        <v>403.54155404426257</v>
      </c>
      <c r="F205" s="104">
        <v>394.35630767834647</v>
      </c>
      <c r="G205" s="104">
        <v>391.06029738858706</v>
      </c>
      <c r="H205" s="104">
        <v>376.67797458120759</v>
      </c>
      <c r="I205" s="104">
        <v>385.55594228402606</v>
      </c>
      <c r="J205" s="104">
        <v>396.30142841334305</v>
      </c>
      <c r="K205" s="104">
        <v>402.97945052954623</v>
      </c>
      <c r="L205" s="104">
        <v>404.01125714953366</v>
      </c>
      <c r="M205" s="104">
        <v>427.38361119717905</v>
      </c>
      <c r="N205" s="104">
        <v>406.09983880579477</v>
      </c>
      <c r="O205" s="104">
        <v>456.92352955668281</v>
      </c>
      <c r="P205" s="104">
        <v>426.12314984626414</v>
      </c>
      <c r="Q205" s="104">
        <v>395.52629562914871</v>
      </c>
      <c r="R205" s="104">
        <v>486.01155189448144</v>
      </c>
      <c r="S205" s="104">
        <v>494.89340787152321</v>
      </c>
      <c r="T205" s="104">
        <v>520.7442332017016</v>
      </c>
      <c r="U205" s="104">
        <v>509.21940427899767</v>
      </c>
      <c r="V205" s="104">
        <v>549.09881037558876</v>
      </c>
      <c r="W205" s="104">
        <v>491.12009893442286</v>
      </c>
      <c r="DA205" s="132" t="s">
        <v>2254</v>
      </c>
    </row>
    <row r="206" spans="1:105" ht="12" customHeight="1" x14ac:dyDescent="0.25">
      <c r="A206" s="106" t="s">
        <v>122</v>
      </c>
      <c r="B206" s="101">
        <v>3075.9302573958776</v>
      </c>
      <c r="C206" s="101">
        <v>2993.7353566925772</v>
      </c>
      <c r="D206" s="101">
        <v>2895.4366098284358</v>
      </c>
      <c r="E206" s="101">
        <v>2741.1914918642556</v>
      </c>
      <c r="F206" s="101">
        <v>2787.0298351297961</v>
      </c>
      <c r="G206" s="101">
        <v>2615.6858569801025</v>
      </c>
      <c r="H206" s="101">
        <v>2605.5189621611935</v>
      </c>
      <c r="I206" s="101">
        <v>2592.0171992026858</v>
      </c>
      <c r="J206" s="101">
        <v>2714.9636474331364</v>
      </c>
      <c r="K206" s="101">
        <v>2711.1113912749292</v>
      </c>
      <c r="L206" s="101">
        <v>2775.6909813259731</v>
      </c>
      <c r="M206" s="101">
        <v>2849.8481588945283</v>
      </c>
      <c r="N206" s="101">
        <v>2851.9627968311315</v>
      </c>
      <c r="O206" s="101">
        <v>2811.8964669725146</v>
      </c>
      <c r="P206" s="101">
        <v>2793.6830553539212</v>
      </c>
      <c r="Q206" s="101">
        <v>2810.5474767917576</v>
      </c>
      <c r="R206" s="101">
        <v>2894.8991586689062</v>
      </c>
      <c r="S206" s="101">
        <v>2978.8258556189094</v>
      </c>
      <c r="T206" s="101">
        <v>3060.848360019866</v>
      </c>
      <c r="U206" s="101">
        <v>2963.1206408092094</v>
      </c>
      <c r="V206" s="101">
        <v>3035.78307490205</v>
      </c>
      <c r="W206" s="101">
        <v>2950.3737403104742</v>
      </c>
      <c r="DA206" s="131" t="s">
        <v>2255</v>
      </c>
    </row>
    <row r="207" spans="1:105" ht="12" customHeight="1" x14ac:dyDescent="0.25">
      <c r="A207" s="107" t="s">
        <v>121</v>
      </c>
      <c r="B207" s="104">
        <v>2832.367916408557</v>
      </c>
      <c r="C207" s="104">
        <v>2757.5472331848878</v>
      </c>
      <c r="D207" s="104">
        <v>2647.9936060775922</v>
      </c>
      <c r="E207" s="104">
        <v>2503.3155828580097</v>
      </c>
      <c r="F207" s="104">
        <v>2548.7666834966585</v>
      </c>
      <c r="G207" s="104">
        <v>2393.6517889509328</v>
      </c>
      <c r="H207" s="104">
        <v>2404.5454955467435</v>
      </c>
      <c r="I207" s="104">
        <v>2387.5733960249745</v>
      </c>
      <c r="J207" s="104">
        <v>2486.917720036929</v>
      </c>
      <c r="K207" s="104">
        <v>2478.4403320423171</v>
      </c>
      <c r="L207" s="104">
        <v>2538.1566107582012</v>
      </c>
      <c r="M207" s="104">
        <v>2624.5261844161787</v>
      </c>
      <c r="N207" s="104">
        <v>2650.6398081594666</v>
      </c>
      <c r="O207" s="104">
        <v>2621.5342216115846</v>
      </c>
      <c r="P207" s="104">
        <v>2599.704876202125</v>
      </c>
      <c r="Q207" s="104">
        <v>2595.4134829690129</v>
      </c>
      <c r="R207" s="104">
        <v>2653.0312075968482</v>
      </c>
      <c r="S207" s="104">
        <v>2718.0843372411728</v>
      </c>
      <c r="T207" s="104">
        <v>2793.9854709045976</v>
      </c>
      <c r="U207" s="104">
        <v>2763.2473374238266</v>
      </c>
      <c r="V207" s="104">
        <v>2906.673755617303</v>
      </c>
      <c r="W207" s="104">
        <v>2832.1822631424657</v>
      </c>
      <c r="DA207" s="132" t="s">
        <v>2256</v>
      </c>
    </row>
    <row r="208" spans="1:105" ht="12" customHeight="1" x14ac:dyDescent="0.25">
      <c r="A208" s="108" t="s">
        <v>53</v>
      </c>
      <c r="B208" s="98">
        <v>2399.9588235328351</v>
      </c>
      <c r="C208" s="98">
        <v>2336.8782585026956</v>
      </c>
      <c r="D208" s="98">
        <v>2231.8235140375164</v>
      </c>
      <c r="E208" s="98">
        <v>2107.9020741118729</v>
      </c>
      <c r="F208" s="98">
        <v>2145.7197197941541</v>
      </c>
      <c r="G208" s="98">
        <v>2009.8208337698384</v>
      </c>
      <c r="H208" s="98">
        <v>2029.229982775583</v>
      </c>
      <c r="I208" s="98">
        <v>2009.4803727837084</v>
      </c>
      <c r="J208" s="98">
        <v>2080.7858634247527</v>
      </c>
      <c r="K208" s="98">
        <v>2071.2285699515683</v>
      </c>
      <c r="L208" s="98">
        <v>2124.6206807418207</v>
      </c>
      <c r="M208" s="98">
        <v>2202.9880297921522</v>
      </c>
      <c r="N208" s="98">
        <v>2219.1284464345358</v>
      </c>
      <c r="O208" s="98">
        <v>2190.4593363140266</v>
      </c>
      <c r="P208" s="98">
        <v>2167.6549135885616</v>
      </c>
      <c r="Q208" s="98">
        <v>2155.3172381130562</v>
      </c>
      <c r="R208" s="98">
        <v>2191.7018523386723</v>
      </c>
      <c r="S208" s="98">
        <v>2238.1312756478496</v>
      </c>
      <c r="T208" s="98">
        <v>2287.8791295114338</v>
      </c>
      <c r="U208" s="98">
        <v>2251.5987913412018</v>
      </c>
      <c r="V208" s="98">
        <v>2382.5894818160259</v>
      </c>
      <c r="W208" s="98">
        <v>2319.213407909092</v>
      </c>
      <c r="DA208" s="63" t="s">
        <v>2257</v>
      </c>
    </row>
    <row r="209" spans="1:105" ht="12" customHeight="1" x14ac:dyDescent="0.25">
      <c r="A209" s="108" t="s">
        <v>52</v>
      </c>
      <c r="B209" s="98">
        <v>432.4090928757218</v>
      </c>
      <c r="C209" s="98">
        <v>420.66897468219224</v>
      </c>
      <c r="D209" s="98">
        <v>416.17009204007525</v>
      </c>
      <c r="E209" s="98">
        <v>395.41350874613727</v>
      </c>
      <c r="F209" s="98">
        <v>403.04696370250446</v>
      </c>
      <c r="G209" s="98">
        <v>383.83095518109462</v>
      </c>
      <c r="H209" s="98">
        <v>375.31551277116051</v>
      </c>
      <c r="I209" s="98">
        <v>378.09302324126651</v>
      </c>
      <c r="J209" s="98">
        <v>406.13185661217574</v>
      </c>
      <c r="K209" s="98">
        <v>407.21176209074889</v>
      </c>
      <c r="L209" s="98">
        <v>413.53593001638052</v>
      </c>
      <c r="M209" s="98">
        <v>421.5381546240265</v>
      </c>
      <c r="N209" s="98">
        <v>431.51136172493085</v>
      </c>
      <c r="O209" s="98">
        <v>431.07488529755852</v>
      </c>
      <c r="P209" s="98">
        <v>432.04996261356291</v>
      </c>
      <c r="Q209" s="98">
        <v>440.09624485595725</v>
      </c>
      <c r="R209" s="98">
        <v>461.32935525817584</v>
      </c>
      <c r="S209" s="98">
        <v>479.95306159332318</v>
      </c>
      <c r="T209" s="98">
        <v>506.10634139316358</v>
      </c>
      <c r="U209" s="98">
        <v>511.64854608262448</v>
      </c>
      <c r="V209" s="98">
        <v>524.08427380127773</v>
      </c>
      <c r="W209" s="98">
        <v>512.96885523337369</v>
      </c>
      <c r="DA209" s="63" t="s">
        <v>2258</v>
      </c>
    </row>
    <row r="210" spans="1:105" ht="12" customHeight="1" x14ac:dyDescent="0.25">
      <c r="A210" s="121" t="s">
        <v>54</v>
      </c>
      <c r="B210" s="122">
        <v>482.08891178994401</v>
      </c>
      <c r="C210" s="122">
        <v>470.45394767808915</v>
      </c>
      <c r="D210" s="122">
        <v>465.93890304507164</v>
      </c>
      <c r="E210" s="122">
        <v>463.3066485473941</v>
      </c>
      <c r="F210" s="122">
        <v>458.50297161037781</v>
      </c>
      <c r="G210" s="122">
        <v>443.61012426095039</v>
      </c>
      <c r="H210" s="122">
        <v>430.53803058935949</v>
      </c>
      <c r="I210" s="122">
        <v>433.67343045846769</v>
      </c>
      <c r="J210" s="122">
        <v>417.83543442467663</v>
      </c>
      <c r="K210" s="122">
        <v>414.66136398913625</v>
      </c>
      <c r="L210" s="122">
        <v>405.51540038863357</v>
      </c>
      <c r="M210" s="122">
        <v>411.07031152473166</v>
      </c>
      <c r="N210" s="122">
        <v>414.27893112252178</v>
      </c>
      <c r="O210" s="122">
        <v>395.38185439085748</v>
      </c>
      <c r="P210" s="122">
        <v>405.46143360276432</v>
      </c>
      <c r="Q210" s="122">
        <v>410.51909455747102</v>
      </c>
      <c r="R210" s="122">
        <v>412.16079059884561</v>
      </c>
      <c r="S210" s="122">
        <v>409.02202297778075</v>
      </c>
      <c r="T210" s="122">
        <v>407.5713305182822</v>
      </c>
      <c r="U210" s="122">
        <v>398.41040724384311</v>
      </c>
      <c r="V210" s="122">
        <v>412.33436235883448</v>
      </c>
      <c r="W210" s="122">
        <v>405.70411492260968</v>
      </c>
      <c r="DA210" s="130" t="s">
        <v>2259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2260</v>
      </c>
    </row>
    <row r="212" spans="1:105" ht="12" customHeight="1" x14ac:dyDescent="0.25">
      <c r="A212" s="97" t="s">
        <v>50</v>
      </c>
      <c r="B212" s="98">
        <v>603.73247459143874</v>
      </c>
      <c r="C212" s="98">
        <v>591.75077019687512</v>
      </c>
      <c r="D212" s="98">
        <v>586.02345711505257</v>
      </c>
      <c r="E212" s="98">
        <v>584.44528788729906</v>
      </c>
      <c r="F212" s="98">
        <v>566.86597773019741</v>
      </c>
      <c r="G212" s="98">
        <v>567.71699864745437</v>
      </c>
      <c r="H212" s="98">
        <v>547.9677526631823</v>
      </c>
      <c r="I212" s="98">
        <v>549.72519324569089</v>
      </c>
      <c r="J212" s="98">
        <v>536.53940085853174</v>
      </c>
      <c r="K212" s="98">
        <v>516.0317740622902</v>
      </c>
      <c r="L212" s="98">
        <v>522.57758149184019</v>
      </c>
      <c r="M212" s="98">
        <v>524.72201205373722</v>
      </c>
      <c r="N212" s="98">
        <v>524.07808869615349</v>
      </c>
      <c r="O212" s="98">
        <v>529.17694998617242</v>
      </c>
      <c r="P212" s="98">
        <v>506.13714619589177</v>
      </c>
      <c r="Q212" s="98">
        <v>476.17683555450611</v>
      </c>
      <c r="R212" s="98">
        <v>559.38549985080078</v>
      </c>
      <c r="S212" s="98">
        <v>549.01876192192162</v>
      </c>
      <c r="T212" s="98">
        <v>576.1431193251085</v>
      </c>
      <c r="U212" s="98">
        <v>549.14651828020374</v>
      </c>
      <c r="V212" s="98">
        <v>607.84384939886161</v>
      </c>
      <c r="W212" s="98">
        <v>529.39292872900739</v>
      </c>
      <c r="DA212" s="63" t="s">
        <v>2261</v>
      </c>
    </row>
    <row r="213" spans="1:105" ht="12" customHeight="1" x14ac:dyDescent="0.25">
      <c r="A213" s="109" t="s">
        <v>120</v>
      </c>
      <c r="B213" s="33">
        <v>480.2621150850598</v>
      </c>
      <c r="C213" s="33">
        <v>468.65377078650272</v>
      </c>
      <c r="D213" s="33">
        <v>464.17350183772299</v>
      </c>
      <c r="E213" s="33">
        <v>461.53400512514804</v>
      </c>
      <c r="F213" s="33">
        <v>456.90662666709795</v>
      </c>
      <c r="G213" s="33">
        <v>441.78485358624545</v>
      </c>
      <c r="H213" s="33">
        <v>428.79552681319024</v>
      </c>
      <c r="I213" s="33">
        <v>431.9793280705702</v>
      </c>
      <c r="J213" s="33">
        <v>416.13295706495245</v>
      </c>
      <c r="K213" s="33">
        <v>413.24691095564583</v>
      </c>
      <c r="L213" s="33">
        <v>403.84806135178309</v>
      </c>
      <c r="M213" s="33">
        <v>409.36645812627256</v>
      </c>
      <c r="N213" s="33">
        <v>412.57013110833083</v>
      </c>
      <c r="O213" s="33">
        <v>393.24758975117851</v>
      </c>
      <c r="P213" s="33">
        <v>403.83398452344102</v>
      </c>
      <c r="Q213" s="33">
        <v>409.42809797446239</v>
      </c>
      <c r="R213" s="33">
        <v>409.53944282288484</v>
      </c>
      <c r="S213" s="33">
        <v>406.42117012023829</v>
      </c>
      <c r="T213" s="33">
        <v>404.44490691256698</v>
      </c>
      <c r="U213" s="33">
        <v>395.63814869395753</v>
      </c>
      <c r="V213" s="33">
        <v>408.82947495047711</v>
      </c>
      <c r="W213" s="33">
        <v>403.52547339385882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11860.277484436889</v>
      </c>
      <c r="C215" s="117">
        <f t="shared" si="103"/>
        <v>11724.526616251171</v>
      </c>
      <c r="D215" s="117">
        <f t="shared" si="103"/>
        <v>12003.764232779495</v>
      </c>
      <c r="E215" s="117">
        <f t="shared" si="103"/>
        <v>12029.569393414959</v>
      </c>
      <c r="F215" s="117">
        <f t="shared" si="103"/>
        <v>12317.918570393564</v>
      </c>
      <c r="G215" s="117">
        <f t="shared" si="103"/>
        <v>13074.154312938272</v>
      </c>
      <c r="H215" s="117">
        <f t="shared" si="103"/>
        <v>12873.049540150709</v>
      </c>
      <c r="I215" s="117">
        <f t="shared" si="103"/>
        <v>12340.043701332794</v>
      </c>
      <c r="J215" s="117">
        <f t="shared" si="103"/>
        <v>13004.549484456091</v>
      </c>
      <c r="K215" s="117">
        <f t="shared" si="103"/>
        <v>13290.539104086292</v>
      </c>
      <c r="L215" s="117">
        <f t="shared" si="103"/>
        <v>12625.144905118117</v>
      </c>
      <c r="M215" s="117">
        <f t="shared" si="103"/>
        <v>11437.25252332616</v>
      </c>
      <c r="N215" s="117">
        <f t="shared" si="103"/>
        <v>11148.331667957076</v>
      </c>
      <c r="O215" s="117">
        <f t="shared" si="103"/>
        <v>11290.607030755102</v>
      </c>
      <c r="P215" s="117">
        <f t="shared" si="103"/>
        <v>10183.496165466049</v>
      </c>
      <c r="Q215" s="117">
        <f t="shared" si="103"/>
        <v>10752.948453608307</v>
      </c>
      <c r="R215" s="117">
        <f t="shared" ref="R215:V215" si="104">R216+R219+R221+R231</f>
        <v>11359.740247848695</v>
      </c>
      <c r="S215" s="117">
        <f t="shared" si="104"/>
        <v>10420.492623488894</v>
      </c>
      <c r="T215" s="117">
        <f t="shared" si="104"/>
        <v>11589.509552114407</v>
      </c>
      <c r="U215" s="117">
        <f t="shared" si="104"/>
        <v>11181.325872961892</v>
      </c>
      <c r="V215" s="117">
        <f t="shared" si="104"/>
        <v>12256.161939965003</v>
      </c>
      <c r="W215" s="117">
        <f t="shared" ref="W215" si="105">W216+W219+W221+W231</f>
        <v>11806.057384928699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9497.6025940476102</v>
      </c>
      <c r="C216" s="122">
        <f t="shared" si="106"/>
        <v>9492.4725497606596</v>
      </c>
      <c r="D216" s="122">
        <f t="shared" si="106"/>
        <v>9747.9709933523955</v>
      </c>
      <c r="E216" s="122">
        <f t="shared" si="106"/>
        <v>9908.7355666506282</v>
      </c>
      <c r="F216" s="122">
        <f t="shared" si="106"/>
        <v>10176.095501051395</v>
      </c>
      <c r="G216" s="122">
        <f t="shared" si="106"/>
        <v>10997.28036072002</v>
      </c>
      <c r="H216" s="122">
        <f t="shared" si="106"/>
        <v>10839.999063472045</v>
      </c>
      <c r="I216" s="122">
        <f t="shared" si="106"/>
        <v>10293.761917997084</v>
      </c>
      <c r="J216" s="122">
        <f t="shared" si="106"/>
        <v>10909.981086107393</v>
      </c>
      <c r="K216" s="122">
        <f t="shared" si="106"/>
        <v>11039.152992029751</v>
      </c>
      <c r="L216" s="122">
        <f t="shared" si="106"/>
        <v>10475.865715808059</v>
      </c>
      <c r="M216" s="122">
        <f t="shared" si="106"/>
        <v>9217.3321379178578</v>
      </c>
      <c r="N216" s="122">
        <f t="shared" si="106"/>
        <v>8890.8616600458663</v>
      </c>
      <c r="O216" s="122">
        <f t="shared" si="106"/>
        <v>9037.2999828134853</v>
      </c>
      <c r="P216" s="122">
        <f t="shared" si="106"/>
        <v>7929.1973640069427</v>
      </c>
      <c r="Q216" s="122">
        <f t="shared" si="106"/>
        <v>8484.5815345651081</v>
      </c>
      <c r="R216" s="122">
        <f t="shared" ref="R216:V216" si="107">SUM(R217:R218)</f>
        <v>8986.1033076060994</v>
      </c>
      <c r="S216" s="122">
        <f t="shared" si="107"/>
        <v>8032.0488462246676</v>
      </c>
      <c r="T216" s="122">
        <f t="shared" si="107"/>
        <v>9093.4879918064908</v>
      </c>
      <c r="U216" s="122">
        <f t="shared" si="107"/>
        <v>8707.7774794358702</v>
      </c>
      <c r="V216" s="122">
        <f t="shared" si="107"/>
        <v>9600.7094707640972</v>
      </c>
      <c r="W216" s="122">
        <f t="shared" ref="W216" si="108">SUM(W217:W218)</f>
        <v>9222.5235343354398</v>
      </c>
      <c r="DA216" s="130" t="s">
        <v>2412</v>
      </c>
    </row>
    <row r="217" spans="1:105" ht="12" customHeight="1" x14ac:dyDescent="0.25">
      <c r="A217" s="97" t="s">
        <v>51</v>
      </c>
      <c r="B217" s="98">
        <v>9405.1159922248844</v>
      </c>
      <c r="C217" s="98">
        <v>9403.2348118500176</v>
      </c>
      <c r="D217" s="98">
        <v>9658.2034057085584</v>
      </c>
      <c r="E217" s="98">
        <v>9819.914242999881</v>
      </c>
      <c r="F217" s="98">
        <v>10086.531735790159</v>
      </c>
      <c r="G217" s="98">
        <v>10902.264171508723</v>
      </c>
      <c r="H217" s="98">
        <v>10747.997478266652</v>
      </c>
      <c r="I217" s="98">
        <v>10207.40826091632</v>
      </c>
      <c r="J217" s="98">
        <v>10818.538832065284</v>
      </c>
      <c r="K217" s="98">
        <v>10947.105733628818</v>
      </c>
      <c r="L217" s="98">
        <v>10389.4477381579</v>
      </c>
      <c r="M217" s="98">
        <v>9142.9566352635757</v>
      </c>
      <c r="N217" s="98">
        <v>8819.4737643310946</v>
      </c>
      <c r="O217" s="98">
        <v>8966.154110669273</v>
      </c>
      <c r="P217" s="98">
        <v>7867.9172754552419</v>
      </c>
      <c r="Q217" s="98">
        <v>8418.8182564369836</v>
      </c>
      <c r="R217" s="98">
        <v>8917.3486441802906</v>
      </c>
      <c r="S217" s="98">
        <v>7971.2404491843408</v>
      </c>
      <c r="T217" s="98">
        <v>9024.5623634117474</v>
      </c>
      <c r="U217" s="98">
        <v>8642.2104871457323</v>
      </c>
      <c r="V217" s="98">
        <v>9528.4947069139344</v>
      </c>
      <c r="W217" s="98">
        <v>9153.294319074681</v>
      </c>
      <c r="DA217" s="63" t="s">
        <v>2413</v>
      </c>
    </row>
    <row r="218" spans="1:105" ht="12" customHeight="1" x14ac:dyDescent="0.25">
      <c r="A218" s="97" t="s">
        <v>53</v>
      </c>
      <c r="B218" s="98">
        <v>92.486601822725632</v>
      </c>
      <c r="C218" s="98">
        <v>89.237737910642366</v>
      </c>
      <c r="D218" s="98">
        <v>89.767587643836862</v>
      </c>
      <c r="E218" s="98">
        <v>88.821323650747544</v>
      </c>
      <c r="F218" s="98">
        <v>89.563765261236441</v>
      </c>
      <c r="G218" s="98">
        <v>95.016189211297913</v>
      </c>
      <c r="H218" s="98">
        <v>92.00158520539253</v>
      </c>
      <c r="I218" s="98">
        <v>86.353657080765487</v>
      </c>
      <c r="J218" s="98">
        <v>91.442254042108544</v>
      </c>
      <c r="K218" s="98">
        <v>92.047258400932776</v>
      </c>
      <c r="L218" s="98">
        <v>86.417977650158434</v>
      </c>
      <c r="M218" s="98">
        <v>74.375502654281746</v>
      </c>
      <c r="N218" s="98">
        <v>71.387895714771389</v>
      </c>
      <c r="O218" s="98">
        <v>71.145872144211765</v>
      </c>
      <c r="P218" s="98">
        <v>61.280088551700558</v>
      </c>
      <c r="Q218" s="98">
        <v>65.763278128124753</v>
      </c>
      <c r="R218" s="98">
        <v>68.754663425809071</v>
      </c>
      <c r="S218" s="98">
        <v>60.808397040326398</v>
      </c>
      <c r="T218" s="98">
        <v>68.9256283947432</v>
      </c>
      <c r="U218" s="98">
        <v>65.566992290137136</v>
      </c>
      <c r="V218" s="98">
        <v>72.214763850162981</v>
      </c>
      <c r="W218" s="98">
        <v>69.229215260758906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1.5757055367378978</v>
      </c>
      <c r="C219" s="122">
        <f t="shared" si="109"/>
        <v>1.5611168128010042</v>
      </c>
      <c r="D219" s="122">
        <f t="shared" si="109"/>
        <v>1.9010051110812078</v>
      </c>
      <c r="E219" s="122">
        <f t="shared" si="109"/>
        <v>1.9198932759008898</v>
      </c>
      <c r="F219" s="122">
        <f t="shared" si="109"/>
        <v>1.9252769479160972</v>
      </c>
      <c r="G219" s="122">
        <f t="shared" si="109"/>
        <v>1.9402233308323487</v>
      </c>
      <c r="H219" s="122">
        <f t="shared" si="109"/>
        <v>2.3888613026873347</v>
      </c>
      <c r="I219" s="122">
        <f t="shared" si="109"/>
        <v>2.8968559536473482</v>
      </c>
      <c r="J219" s="122">
        <f t="shared" si="109"/>
        <v>3.3707803275810986</v>
      </c>
      <c r="K219" s="122">
        <f t="shared" si="109"/>
        <v>3.7326702882703202</v>
      </c>
      <c r="L219" s="122">
        <f t="shared" si="109"/>
        <v>4.4745624639949533</v>
      </c>
      <c r="M219" s="122">
        <f t="shared" si="109"/>
        <v>4.6586216272802652</v>
      </c>
      <c r="N219" s="122">
        <f t="shared" si="109"/>
        <v>5.6200298477878876</v>
      </c>
      <c r="O219" s="122">
        <f t="shared" si="109"/>
        <v>5.770294138588822</v>
      </c>
      <c r="P219" s="122">
        <f t="shared" si="109"/>
        <v>6.9794766858648405</v>
      </c>
      <c r="Q219" s="122">
        <f t="shared" si="109"/>
        <v>7.4006398348571318</v>
      </c>
      <c r="R219" s="122">
        <f t="shared" si="109"/>
        <v>7.5926861349127641</v>
      </c>
      <c r="S219" s="122">
        <f t="shared" si="109"/>
        <v>7.2889889160600934</v>
      </c>
      <c r="T219" s="122">
        <f t="shared" si="109"/>
        <v>6.5763040357512299</v>
      </c>
      <c r="U219" s="122">
        <f t="shared" si="109"/>
        <v>5.8966012001005259</v>
      </c>
      <c r="V219" s="122">
        <f t="shared" si="109"/>
        <v>4.7858431292317212</v>
      </c>
      <c r="W219" s="122">
        <f t="shared" si="109"/>
        <v>3.458537889234377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1.5757055367378978</v>
      </c>
      <c r="C220" s="98">
        <f>RES_hhdet_tesh!C8</f>
        <v>1.5611168128010042</v>
      </c>
      <c r="D220" s="98">
        <f>RES_hhdet_tesh!D8</f>
        <v>1.9010051110812078</v>
      </c>
      <c r="E220" s="98">
        <f>RES_hhdet_tesh!E8</f>
        <v>1.9198932759008898</v>
      </c>
      <c r="F220" s="98">
        <f>RES_hhdet_tesh!F8</f>
        <v>1.9252769479160972</v>
      </c>
      <c r="G220" s="98">
        <f>RES_hhdet_tesh!G8</f>
        <v>1.9402233308323487</v>
      </c>
      <c r="H220" s="98">
        <f>RES_hhdet_tesh!H8</f>
        <v>2.3888613026873347</v>
      </c>
      <c r="I220" s="98">
        <f>RES_hhdet_tesh!I8</f>
        <v>2.8968559536473482</v>
      </c>
      <c r="J220" s="98">
        <f>RES_hhdet_tesh!J8</f>
        <v>3.3707803275810986</v>
      </c>
      <c r="K220" s="98">
        <f>RES_hhdet_tesh!K8</f>
        <v>3.7326702882703202</v>
      </c>
      <c r="L220" s="98">
        <f>RES_hhdet_tesh!L8</f>
        <v>4.4745624639949533</v>
      </c>
      <c r="M220" s="98">
        <f>RES_hhdet_tesh!M8</f>
        <v>4.6586216272802652</v>
      </c>
      <c r="N220" s="98">
        <f>RES_hhdet_tesh!N8</f>
        <v>5.6200298477878876</v>
      </c>
      <c r="O220" s="98">
        <f>RES_hhdet_tesh!O8</f>
        <v>5.770294138588822</v>
      </c>
      <c r="P220" s="98">
        <f>RES_hhdet_tesh!P8</f>
        <v>6.9794766858648405</v>
      </c>
      <c r="Q220" s="98">
        <f>RES_hhdet_tesh!Q8</f>
        <v>7.4006398348571318</v>
      </c>
      <c r="R220" s="98">
        <f>RES_hhdet_tesh!R8</f>
        <v>7.5926861349127641</v>
      </c>
      <c r="S220" s="98">
        <f>RES_hhdet_tesh!S8</f>
        <v>7.2889889160600934</v>
      </c>
      <c r="T220" s="98">
        <f>RES_hhdet_tesh!T8</f>
        <v>6.5763040357512299</v>
      </c>
      <c r="U220" s="98">
        <f>RES_hhdet_tesh!U8</f>
        <v>5.8966012001005259</v>
      </c>
      <c r="V220" s="98">
        <f>RES_hhdet_tesh!V8</f>
        <v>4.7858431292317212</v>
      </c>
      <c r="W220" s="98">
        <f>RES_hhdet_tesh!W8</f>
        <v>3.458537889234377</v>
      </c>
      <c r="DA220" s="63" t="s">
        <v>2416</v>
      </c>
    </row>
    <row r="221" spans="1:105" ht="12" customHeight="1" x14ac:dyDescent="0.25">
      <c r="A221" s="121" t="s">
        <v>55</v>
      </c>
      <c r="B221" s="122">
        <v>2006.4672457025831</v>
      </c>
      <c r="C221" s="122">
        <v>1883.6075581002833</v>
      </c>
      <c r="D221" s="122">
        <v>1909.3621843870387</v>
      </c>
      <c r="E221" s="122">
        <v>1775.2359816080775</v>
      </c>
      <c r="F221" s="122">
        <v>1798.3545346808839</v>
      </c>
      <c r="G221" s="122">
        <v>1742.8311413110309</v>
      </c>
      <c r="H221" s="122">
        <v>1706.4229750577085</v>
      </c>
      <c r="I221" s="122">
        <v>1715.696685797466</v>
      </c>
      <c r="J221" s="122">
        <v>1774.9678089722931</v>
      </c>
      <c r="K221" s="122">
        <v>1933.0134626598265</v>
      </c>
      <c r="L221" s="122">
        <v>1836.4692084777391</v>
      </c>
      <c r="M221" s="122">
        <v>1901.8070462612034</v>
      </c>
      <c r="N221" s="122">
        <v>1934.7453842589998</v>
      </c>
      <c r="O221" s="122">
        <v>1943.5912854972994</v>
      </c>
      <c r="P221" s="122">
        <v>1934.403683851709</v>
      </c>
      <c r="Q221" s="122">
        <v>1942.7054661397626</v>
      </c>
      <c r="R221" s="122">
        <v>2045.048406998807</v>
      </c>
      <c r="S221" s="122">
        <v>2060.1832985656556</v>
      </c>
      <c r="T221" s="122">
        <v>2166.0022557477869</v>
      </c>
      <c r="U221" s="122">
        <v>2146.2397015283209</v>
      </c>
      <c r="V221" s="122">
        <v>2311.6060083186085</v>
      </c>
      <c r="W221" s="122">
        <v>2239.5733738950125</v>
      </c>
      <c r="DA221" s="130" t="s">
        <v>2417</v>
      </c>
    </row>
    <row r="222" spans="1:105" ht="12" customHeight="1" x14ac:dyDescent="0.25">
      <c r="A222" s="97" t="s">
        <v>143</v>
      </c>
      <c r="B222" s="98">
        <v>2034.4448109217919</v>
      </c>
      <c r="C222" s="98">
        <v>1855.4983910483334</v>
      </c>
      <c r="D222" s="98">
        <v>1938.8097803166188</v>
      </c>
      <c r="E222" s="98">
        <v>1770.4234541555593</v>
      </c>
      <c r="F222" s="98">
        <v>1783.2113908328163</v>
      </c>
      <c r="G222" s="98">
        <v>1755.94331398037</v>
      </c>
      <c r="H222" s="98">
        <v>1686.7655146469558</v>
      </c>
      <c r="I222" s="98">
        <v>1703.1817470568676</v>
      </c>
      <c r="J222" s="98">
        <v>1749.7014975569025</v>
      </c>
      <c r="K222" s="98">
        <v>2033.7556824855101</v>
      </c>
      <c r="L222" s="98">
        <v>1825.0849999580282</v>
      </c>
      <c r="M222" s="98">
        <v>1886.7456936517174</v>
      </c>
      <c r="N222" s="98">
        <v>1936.2376469485619</v>
      </c>
      <c r="O222" s="98">
        <v>1947.6262476696395</v>
      </c>
      <c r="P222" s="98">
        <v>1939.6168254601953</v>
      </c>
      <c r="Q222" s="98">
        <v>1955.7938593337869</v>
      </c>
      <c r="R222" s="98">
        <v>2076.9867442865316</v>
      </c>
      <c r="S222" s="98">
        <v>2027.5439350859372</v>
      </c>
      <c r="T222" s="98">
        <v>2160.033503570663</v>
      </c>
      <c r="U222" s="98">
        <v>2123.2268105747098</v>
      </c>
      <c r="V222" s="98">
        <v>2311.3389266145136</v>
      </c>
      <c r="W222" s="98">
        <v>2208.2507947137074</v>
      </c>
      <c r="DA222" s="63" t="s">
        <v>2418</v>
      </c>
    </row>
    <row r="223" spans="1:105" ht="12" customHeight="1" x14ac:dyDescent="0.25">
      <c r="A223" s="97" t="s">
        <v>124</v>
      </c>
      <c r="B223" s="98">
        <v>1966.451991385361</v>
      </c>
      <c r="C223" s="98">
        <v>1911.2629144771834</v>
      </c>
      <c r="D223" s="98">
        <v>1866.1158587041737</v>
      </c>
      <c r="E223" s="98">
        <v>1815.0795228596216</v>
      </c>
      <c r="F223" s="98">
        <v>1786.9108992914908</v>
      </c>
      <c r="G223" s="98">
        <v>1757.2675110029313</v>
      </c>
      <c r="H223" s="98">
        <v>1741.391612286619</v>
      </c>
      <c r="I223" s="98">
        <v>1764.1320801036579</v>
      </c>
      <c r="J223" s="98">
        <v>1768.4255609698837</v>
      </c>
      <c r="K223" s="98">
        <v>1791.2689738343934</v>
      </c>
      <c r="L223" s="98">
        <v>1810.5863856775602</v>
      </c>
      <c r="M223" s="98">
        <v>1942.1409501032074</v>
      </c>
      <c r="N223" s="98">
        <v>1825.7673803656767</v>
      </c>
      <c r="O223" s="98">
        <v>2048.3019708676147</v>
      </c>
      <c r="P223" s="98">
        <v>1902.9130024941198</v>
      </c>
      <c r="Q223" s="98">
        <v>1746.0200411295125</v>
      </c>
      <c r="R223" s="98">
        <v>2117.4113826195812</v>
      </c>
      <c r="S223" s="98">
        <v>2145.4977562947556</v>
      </c>
      <c r="T223" s="98">
        <v>2226.2202153221174</v>
      </c>
      <c r="U223" s="98">
        <v>2154.3795989344894</v>
      </c>
      <c r="V223" s="98">
        <v>2413.1224965371002</v>
      </c>
      <c r="W223" s="98">
        <v>2173.5615136001297</v>
      </c>
      <c r="DA223" s="63" t="s">
        <v>2419</v>
      </c>
    </row>
    <row r="224" spans="1:105" ht="12" customHeight="1" x14ac:dyDescent="0.25">
      <c r="A224" s="97" t="s">
        <v>123</v>
      </c>
      <c r="B224" s="98">
        <v>1966.451991385361</v>
      </c>
      <c r="C224" s="98">
        <v>1911.4044425432137</v>
      </c>
      <c r="D224" s="98">
        <v>1866.594254213356</v>
      </c>
      <c r="E224" s="98">
        <v>1815.9176887523133</v>
      </c>
      <c r="F224" s="98">
        <v>1781.3485976371035</v>
      </c>
      <c r="G224" s="98">
        <v>1752.2121507248523</v>
      </c>
      <c r="H224" s="98">
        <v>1736.9217221645085</v>
      </c>
      <c r="I224" s="98">
        <v>1759.2997671492956</v>
      </c>
      <c r="J224" s="98">
        <v>1760.9548377493572</v>
      </c>
      <c r="K224" s="98">
        <v>1784.9945099739607</v>
      </c>
      <c r="L224" s="98">
        <v>1805.9750510275717</v>
      </c>
      <c r="M224" s="98">
        <v>1939.4305606231676</v>
      </c>
      <c r="N224" s="98">
        <v>1824.7492655071271</v>
      </c>
      <c r="O224" s="98">
        <v>2047.4435460337488</v>
      </c>
      <c r="P224" s="98">
        <v>1902.5020523502631</v>
      </c>
      <c r="Q224" s="98">
        <v>1746.2172197669524</v>
      </c>
      <c r="R224" s="98">
        <v>2117.6708226908386</v>
      </c>
      <c r="S224" s="98">
        <v>2145.5728241465627</v>
      </c>
      <c r="T224" s="98">
        <v>2226.3756545934298</v>
      </c>
      <c r="U224" s="98">
        <v>2155.5017893780805</v>
      </c>
      <c r="V224" s="98">
        <v>2413.8961473818458</v>
      </c>
      <c r="W224" s="98">
        <v>2177.4463882199789</v>
      </c>
      <c r="DA224" s="63" t="s">
        <v>2420</v>
      </c>
    </row>
    <row r="225" spans="1:105" ht="12" customHeight="1" x14ac:dyDescent="0.25">
      <c r="A225" s="100" t="s">
        <v>50</v>
      </c>
      <c r="B225" s="101">
        <v>1534.308119084159</v>
      </c>
      <c r="C225" s="101">
        <v>1493.3341123943494</v>
      </c>
      <c r="D225" s="101">
        <v>1450.9365925064708</v>
      </c>
      <c r="E225" s="101">
        <v>1412.376134708051</v>
      </c>
      <c r="F225" s="101">
        <v>1386.9922899587571</v>
      </c>
      <c r="G225" s="101">
        <v>1361.1518533362653</v>
      </c>
      <c r="H225" s="101">
        <v>1360.243747583301</v>
      </c>
      <c r="I225" s="101">
        <v>1373.7438248652695</v>
      </c>
      <c r="J225" s="101">
        <v>1364.6534093360144</v>
      </c>
      <c r="K225" s="101">
        <v>1382.0150594444146</v>
      </c>
      <c r="L225" s="101">
        <v>1401.9637938780379</v>
      </c>
      <c r="M225" s="101">
        <v>1512.0469494259885</v>
      </c>
      <c r="N225" s="101">
        <v>1418.6494267013327</v>
      </c>
      <c r="O225" s="101">
        <v>1590.5200164770663</v>
      </c>
      <c r="P225" s="101">
        <v>1476.3789025039987</v>
      </c>
      <c r="Q225" s="101">
        <v>1350.6909241378034</v>
      </c>
      <c r="R225" s="101">
        <v>1631.6592707963573</v>
      </c>
      <c r="S225" s="101">
        <v>1650.6794162750393</v>
      </c>
      <c r="T225" s="101">
        <v>1705.6314213917285</v>
      </c>
      <c r="U225" s="101">
        <v>1646.2823850990831</v>
      </c>
      <c r="V225" s="101">
        <v>1864.7973370062575</v>
      </c>
      <c r="W225" s="101">
        <v>1686.326289285556</v>
      </c>
      <c r="DA225" s="131" t="s">
        <v>2421</v>
      </c>
    </row>
    <row r="226" spans="1:105" ht="12" customHeight="1" x14ac:dyDescent="0.25">
      <c r="A226" s="103" t="s">
        <v>52</v>
      </c>
      <c r="B226" s="104">
        <v>432.14387230120207</v>
      </c>
      <c r="C226" s="104">
        <v>418.07033014886446</v>
      </c>
      <c r="D226" s="104">
        <v>415.65766170688505</v>
      </c>
      <c r="E226" s="104">
        <v>403.54155404426257</v>
      </c>
      <c r="F226" s="104">
        <v>394.35630767834647</v>
      </c>
      <c r="G226" s="104">
        <v>391.06029738858706</v>
      </c>
      <c r="H226" s="104">
        <v>376.67797458120759</v>
      </c>
      <c r="I226" s="104">
        <v>385.55594228402606</v>
      </c>
      <c r="J226" s="104">
        <v>396.30142841334305</v>
      </c>
      <c r="K226" s="104">
        <v>402.97945052954623</v>
      </c>
      <c r="L226" s="104">
        <v>404.01125714953366</v>
      </c>
      <c r="M226" s="104">
        <v>427.38361119717905</v>
      </c>
      <c r="N226" s="104">
        <v>406.09983880579477</v>
      </c>
      <c r="O226" s="104">
        <v>456.92352955668281</v>
      </c>
      <c r="P226" s="104">
        <v>426.12314984626414</v>
      </c>
      <c r="Q226" s="104">
        <v>395.52629562914871</v>
      </c>
      <c r="R226" s="104">
        <v>486.01155189448144</v>
      </c>
      <c r="S226" s="104">
        <v>494.89340787152321</v>
      </c>
      <c r="T226" s="104">
        <v>520.7442332017016</v>
      </c>
      <c r="U226" s="104">
        <v>509.21940427899767</v>
      </c>
      <c r="V226" s="104">
        <v>549.09881037558876</v>
      </c>
      <c r="W226" s="104">
        <v>491.12009893442286</v>
      </c>
      <c r="DA226" s="132" t="s">
        <v>2422</v>
      </c>
    </row>
    <row r="227" spans="1:105" ht="12" customHeight="1" x14ac:dyDescent="0.25">
      <c r="A227" s="106" t="s">
        <v>122</v>
      </c>
      <c r="B227" s="101">
        <v>1967.627840053103</v>
      </c>
      <c r="C227" s="101">
        <v>1923.2974598248716</v>
      </c>
      <c r="D227" s="101">
        <v>1869.2444852026451</v>
      </c>
      <c r="E227" s="101">
        <v>1779.2061481567569</v>
      </c>
      <c r="F227" s="101">
        <v>1821.232460521597</v>
      </c>
      <c r="G227" s="101">
        <v>1722.857694639283</v>
      </c>
      <c r="H227" s="101">
        <v>1732.0056067401204</v>
      </c>
      <c r="I227" s="101">
        <v>1730.4601662150665</v>
      </c>
      <c r="J227" s="101">
        <v>1813.5285135069278</v>
      </c>
      <c r="K227" s="101">
        <v>1813.4964548136229</v>
      </c>
      <c r="L227" s="101">
        <v>1858.5181083496095</v>
      </c>
      <c r="M227" s="101">
        <v>1920.3909092524616</v>
      </c>
      <c r="N227" s="101">
        <v>1942.533635838284</v>
      </c>
      <c r="O227" s="101">
        <v>1932.9259209069312</v>
      </c>
      <c r="P227" s="101">
        <v>1933.7683054104095</v>
      </c>
      <c r="Q227" s="101">
        <v>1949.4334368394984</v>
      </c>
      <c r="R227" s="101">
        <v>2012.3688006045286</v>
      </c>
      <c r="S227" s="101">
        <v>2083.0145413033506</v>
      </c>
      <c r="T227" s="101">
        <v>2167.1768314827564</v>
      </c>
      <c r="U227" s="101">
        <v>2166.7056460628378</v>
      </c>
      <c r="V227" s="101">
        <v>2297.2239212250897</v>
      </c>
      <c r="W227" s="101">
        <v>2273.1120810000243</v>
      </c>
      <c r="DA227" s="131" t="s">
        <v>2423</v>
      </c>
    </row>
    <row r="228" spans="1:105" ht="12" customHeight="1" x14ac:dyDescent="0.25">
      <c r="A228" s="107" t="s">
        <v>121</v>
      </c>
      <c r="B228" s="104">
        <v>1967.627840053103</v>
      </c>
      <c r="C228" s="104">
        <v>1923.2754702728887</v>
      </c>
      <c r="D228" s="104">
        <v>1868.7801947612243</v>
      </c>
      <c r="E228" s="104">
        <v>1778.5288302187646</v>
      </c>
      <c r="F228" s="104">
        <v>1820.2440831681856</v>
      </c>
      <c r="G228" s="104">
        <v>1720.6554307644033</v>
      </c>
      <c r="H228" s="104">
        <v>1730.2236492382451</v>
      </c>
      <c r="I228" s="104">
        <v>1725.4396697451434</v>
      </c>
      <c r="J228" s="104">
        <v>1805.3027542866946</v>
      </c>
      <c r="K228" s="104">
        <v>1804.0441395214878</v>
      </c>
      <c r="L228" s="104">
        <v>1849.1263265234281</v>
      </c>
      <c r="M228" s="104">
        <v>1913.8347795702564</v>
      </c>
      <c r="N228" s="104">
        <v>1939.7127468484757</v>
      </c>
      <c r="O228" s="104">
        <v>1931.5975840234084</v>
      </c>
      <c r="P228" s="104">
        <v>1931.3179303396967</v>
      </c>
      <c r="Q228" s="104">
        <v>1946.3878377178467</v>
      </c>
      <c r="R228" s="104">
        <v>2009.2965883753302</v>
      </c>
      <c r="S228" s="104">
        <v>2079.914196510812</v>
      </c>
      <c r="T228" s="104">
        <v>2164.207275065296</v>
      </c>
      <c r="U228" s="104">
        <v>2166.2812495996395</v>
      </c>
      <c r="V228" s="104">
        <v>2302.4018170875233</v>
      </c>
      <c r="W228" s="104">
        <v>2277.1505517742667</v>
      </c>
      <c r="DA228" s="132" t="s">
        <v>2424</v>
      </c>
    </row>
    <row r="229" spans="1:105" ht="12" customHeight="1" x14ac:dyDescent="0.25">
      <c r="A229" s="108" t="s">
        <v>53</v>
      </c>
      <c r="B229" s="98">
        <v>1535.2187471773811</v>
      </c>
      <c r="C229" s="98">
        <v>1502.6064955906968</v>
      </c>
      <c r="D229" s="98">
        <v>1452.6101027211491</v>
      </c>
      <c r="E229" s="98">
        <v>1383.1153214726276</v>
      </c>
      <c r="F229" s="98">
        <v>1417.197119465681</v>
      </c>
      <c r="G229" s="98">
        <v>1336.8244755833086</v>
      </c>
      <c r="H229" s="98">
        <v>1354.9081364670847</v>
      </c>
      <c r="I229" s="98">
        <v>1347.3466465038771</v>
      </c>
      <c r="J229" s="98">
        <v>1399.170897674519</v>
      </c>
      <c r="K229" s="98">
        <v>1396.8323774307387</v>
      </c>
      <c r="L229" s="98">
        <v>1435.5903965070474</v>
      </c>
      <c r="M229" s="98">
        <v>1492.2966249462299</v>
      </c>
      <c r="N229" s="98">
        <v>1508.2013851235447</v>
      </c>
      <c r="O229" s="98">
        <v>1500.52269872585</v>
      </c>
      <c r="P229" s="98">
        <v>1499.2679677261335</v>
      </c>
      <c r="Q229" s="98">
        <v>1506.2915928618895</v>
      </c>
      <c r="R229" s="98">
        <v>1547.9672331171544</v>
      </c>
      <c r="S229" s="98">
        <v>1599.9611349174886</v>
      </c>
      <c r="T229" s="98">
        <v>1658.1009336721322</v>
      </c>
      <c r="U229" s="98">
        <v>1654.632703517015</v>
      </c>
      <c r="V229" s="98">
        <v>1778.3175432862458</v>
      </c>
      <c r="W229" s="98">
        <v>1764.1816965408927</v>
      </c>
      <c r="DA229" s="63" t="s">
        <v>2425</v>
      </c>
    </row>
    <row r="230" spans="1:105" ht="12" customHeight="1" x14ac:dyDescent="0.25">
      <c r="A230" s="108" t="s">
        <v>52</v>
      </c>
      <c r="B230" s="98">
        <v>432.4090928757218</v>
      </c>
      <c r="C230" s="98">
        <v>420.66897468219224</v>
      </c>
      <c r="D230" s="98">
        <v>416.17009204007525</v>
      </c>
      <c r="E230" s="98">
        <v>395.41350874613727</v>
      </c>
      <c r="F230" s="98">
        <v>403.04696370250446</v>
      </c>
      <c r="G230" s="98">
        <v>383.83095518109462</v>
      </c>
      <c r="H230" s="98">
        <v>375.31551277116051</v>
      </c>
      <c r="I230" s="98">
        <v>378.09302324126651</v>
      </c>
      <c r="J230" s="98">
        <v>406.13185661217574</v>
      </c>
      <c r="K230" s="98">
        <v>407.21176209074889</v>
      </c>
      <c r="L230" s="98">
        <v>413.53593001638052</v>
      </c>
      <c r="M230" s="98">
        <v>421.5381546240265</v>
      </c>
      <c r="N230" s="98">
        <v>431.51136172493085</v>
      </c>
      <c r="O230" s="98">
        <v>431.07488529755852</v>
      </c>
      <c r="P230" s="98">
        <v>432.04996261356291</v>
      </c>
      <c r="Q230" s="98">
        <v>440.09624485595725</v>
      </c>
      <c r="R230" s="98">
        <v>461.32935525817584</v>
      </c>
      <c r="S230" s="98">
        <v>479.95306159332318</v>
      </c>
      <c r="T230" s="98">
        <v>506.10634139316358</v>
      </c>
      <c r="U230" s="98">
        <v>511.64854608262448</v>
      </c>
      <c r="V230" s="98">
        <v>524.08427380127773</v>
      </c>
      <c r="W230" s="98">
        <v>512.96885523337369</v>
      </c>
      <c r="DA230" s="63" t="s">
        <v>2426</v>
      </c>
    </row>
    <row r="231" spans="1:105" ht="12" customHeight="1" x14ac:dyDescent="0.25">
      <c r="A231" s="121" t="s">
        <v>54</v>
      </c>
      <c r="B231" s="122">
        <v>354.63193914995753</v>
      </c>
      <c r="C231" s="122">
        <v>346.88539157742588</v>
      </c>
      <c r="D231" s="122">
        <v>344.53004992897928</v>
      </c>
      <c r="E231" s="122">
        <v>343.67795188035245</v>
      </c>
      <c r="F231" s="122">
        <v>341.54325771336926</v>
      </c>
      <c r="G231" s="122">
        <v>332.10258757638775</v>
      </c>
      <c r="H231" s="122">
        <v>324.23864031826764</v>
      </c>
      <c r="I231" s="122">
        <v>327.688241584595</v>
      </c>
      <c r="J231" s="122">
        <v>316.22980904882439</v>
      </c>
      <c r="K231" s="122">
        <v>314.6399791084433</v>
      </c>
      <c r="L231" s="122">
        <v>308.33541836832438</v>
      </c>
      <c r="M231" s="122">
        <v>313.45471751981853</v>
      </c>
      <c r="N231" s="122">
        <v>317.1045938044233</v>
      </c>
      <c r="O231" s="122">
        <v>303.94546830572818</v>
      </c>
      <c r="P231" s="122">
        <v>312.91564092153249</v>
      </c>
      <c r="Q231" s="122">
        <v>318.2608130685781</v>
      </c>
      <c r="R231" s="122">
        <v>320.99584710887495</v>
      </c>
      <c r="S231" s="122">
        <v>320.97148978251141</v>
      </c>
      <c r="T231" s="122">
        <v>323.44300052437694</v>
      </c>
      <c r="U231" s="122">
        <v>321.41209079760154</v>
      </c>
      <c r="V231" s="122">
        <v>339.06061775306557</v>
      </c>
      <c r="W231" s="122">
        <v>340.50193880901196</v>
      </c>
      <c r="DA231" s="130" t="s">
        <v>2427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2428</v>
      </c>
    </row>
    <row r="233" spans="1:105" ht="12" customHeight="1" x14ac:dyDescent="0.25">
      <c r="A233" s="97" t="s">
        <v>50</v>
      </c>
      <c r="B233" s="98">
        <v>353.31680801833272</v>
      </c>
      <c r="C233" s="98">
        <v>346.74779387736851</v>
      </c>
      <c r="D233" s="98">
        <v>343.95607758937422</v>
      </c>
      <c r="E233" s="98">
        <v>343.70485242316386</v>
      </c>
      <c r="F233" s="98">
        <v>334.26708422547478</v>
      </c>
      <c r="G233" s="98">
        <v>335.8559328945517</v>
      </c>
      <c r="H233" s="98">
        <v>325.41191096985943</v>
      </c>
      <c r="I233" s="98">
        <v>327.09491836621567</v>
      </c>
      <c r="J233" s="98">
        <v>319.52903050388915</v>
      </c>
      <c r="K233" s="98">
        <v>307.70888941131295</v>
      </c>
      <c r="L233" s="98">
        <v>312.04481333937053</v>
      </c>
      <c r="M233" s="98">
        <v>313.8162382050383</v>
      </c>
      <c r="N233" s="98">
        <v>313.82977497090144</v>
      </c>
      <c r="O233" s="98">
        <v>317.16100949360595</v>
      </c>
      <c r="P233" s="98">
        <v>303.45695203217946</v>
      </c>
      <c r="Q233" s="98">
        <v>285.56401923584917</v>
      </c>
      <c r="R233" s="98">
        <v>335.72340079227854</v>
      </c>
      <c r="S233" s="98">
        <v>329.98211134294024</v>
      </c>
      <c r="T233" s="98">
        <v>347.10061538360259</v>
      </c>
      <c r="U233" s="98">
        <v>332.17172538823371</v>
      </c>
      <c r="V233" s="98">
        <v>369.60012240724467</v>
      </c>
      <c r="W233" s="98">
        <v>324.06429212460489</v>
      </c>
      <c r="DA233" s="63" t="s">
        <v>2429</v>
      </c>
    </row>
    <row r="234" spans="1:105" ht="12" customHeight="1" x14ac:dyDescent="0.25">
      <c r="A234" s="109" t="s">
        <v>120</v>
      </c>
      <c r="B234" s="33">
        <v>354.65168928849687</v>
      </c>
      <c r="C234" s="33">
        <v>346.88743367708548</v>
      </c>
      <c r="D234" s="33">
        <v>344.53848807882434</v>
      </c>
      <c r="E234" s="33">
        <v>343.67755823988779</v>
      </c>
      <c r="F234" s="33">
        <v>341.65044634876921</v>
      </c>
      <c r="G234" s="33">
        <v>332.04738619310291</v>
      </c>
      <c r="H234" s="33">
        <v>324.22123051345187</v>
      </c>
      <c r="I234" s="33">
        <v>327.69690280831895</v>
      </c>
      <c r="J234" s="33">
        <v>316.18249091784105</v>
      </c>
      <c r="K234" s="33">
        <v>314.73669077055871</v>
      </c>
      <c r="L234" s="33">
        <v>308.2825847462268</v>
      </c>
      <c r="M234" s="33">
        <v>313.44929764272689</v>
      </c>
      <c r="N234" s="33">
        <v>317.15555968242148</v>
      </c>
      <c r="O234" s="33">
        <v>303.73465742266848</v>
      </c>
      <c r="P234" s="33">
        <v>313.0685430875871</v>
      </c>
      <c r="Q234" s="33">
        <v>318.80411671876698</v>
      </c>
      <c r="R234" s="33">
        <v>320.7336218323606</v>
      </c>
      <c r="S234" s="33">
        <v>320.804090877291</v>
      </c>
      <c r="T234" s="33">
        <v>323.00423359858036</v>
      </c>
      <c r="U234" s="33">
        <v>321.21420530896552</v>
      </c>
      <c r="V234" s="33">
        <v>338.51313779728213</v>
      </c>
      <c r="W234" s="33">
        <v>340.79146975849324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6376.6986731154047</v>
      </c>
      <c r="C236" s="117">
        <f t="shared" si="110"/>
        <v>6308.7442374835455</v>
      </c>
      <c r="D236" s="117">
        <f t="shared" si="110"/>
        <v>6477.1576811939349</v>
      </c>
      <c r="E236" s="117">
        <f t="shared" si="110"/>
        <v>6486.9661908835342</v>
      </c>
      <c r="F236" s="117">
        <f t="shared" si="110"/>
        <v>6618.7717497809344</v>
      </c>
      <c r="G236" s="117">
        <f t="shared" si="110"/>
        <v>7038.0099738280987</v>
      </c>
      <c r="H236" s="117">
        <f t="shared" si="110"/>
        <v>6884.8641293106948</v>
      </c>
      <c r="I236" s="117">
        <f t="shared" si="110"/>
        <v>6500.6942276011814</v>
      </c>
      <c r="J236" s="117">
        <f t="shared" si="110"/>
        <v>6770.0709364809127</v>
      </c>
      <c r="K236" s="117">
        <f t="shared" si="110"/>
        <v>6782.4091403011898</v>
      </c>
      <c r="L236" s="117">
        <f t="shared" si="110"/>
        <v>6320.7955930884318</v>
      </c>
      <c r="M236" s="117">
        <f t="shared" si="110"/>
        <v>5537.5680801082708</v>
      </c>
      <c r="N236" s="117">
        <f t="shared" si="110"/>
        <v>5211.1555936488539</v>
      </c>
      <c r="O236" s="117">
        <f t="shared" si="110"/>
        <v>5181.8521703649913</v>
      </c>
      <c r="P236" s="117">
        <f t="shared" si="110"/>
        <v>4588.41048677248</v>
      </c>
      <c r="Q236" s="117">
        <f t="shared" si="110"/>
        <v>4851.7687264455381</v>
      </c>
      <c r="R236" s="117">
        <f t="shared" ref="R236:V236" si="111">R237+R240+R242+R252</f>
        <v>5131.1909178787027</v>
      </c>
      <c r="S236" s="117">
        <f t="shared" si="111"/>
        <v>4648.3700653077776</v>
      </c>
      <c r="T236" s="117">
        <f t="shared" si="111"/>
        <v>5201.6883380294785</v>
      </c>
      <c r="U236" s="117">
        <f t="shared" si="111"/>
        <v>4977.7822385774243</v>
      </c>
      <c r="V236" s="117">
        <f t="shared" si="111"/>
        <v>5421.1411969692153</v>
      </c>
      <c r="W236" s="117">
        <f t="shared" ref="W236" si="112">W237+W240+W242+W252</f>
        <v>5123.665232004706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5679.9450391555865</v>
      </c>
      <c r="C237" s="122">
        <f t="shared" si="113"/>
        <v>5673.4633655426469</v>
      </c>
      <c r="D237" s="122">
        <f t="shared" si="113"/>
        <v>5817.6785693741886</v>
      </c>
      <c r="E237" s="122">
        <f t="shared" si="113"/>
        <v>5887.6128523826046</v>
      </c>
      <c r="F237" s="122">
        <f t="shared" si="113"/>
        <v>6020.0913019982518</v>
      </c>
      <c r="G237" s="122">
        <f t="shared" si="113"/>
        <v>6454.3651938422099</v>
      </c>
      <c r="H237" s="122">
        <f t="shared" si="113"/>
        <v>6327.833428029815</v>
      </c>
      <c r="I237" s="122">
        <f t="shared" si="113"/>
        <v>5944.618313303029</v>
      </c>
      <c r="J237" s="122">
        <f t="shared" si="113"/>
        <v>6209.4782857805867</v>
      </c>
      <c r="K237" s="122">
        <f t="shared" si="113"/>
        <v>6166.4137431717418</v>
      </c>
      <c r="L237" s="122">
        <f t="shared" si="113"/>
        <v>5772.171429787878</v>
      </c>
      <c r="M237" s="122">
        <f t="shared" si="113"/>
        <v>5005.832364783656</v>
      </c>
      <c r="N237" s="122">
        <f t="shared" si="113"/>
        <v>4714.2123078687891</v>
      </c>
      <c r="O237" s="122">
        <f t="shared" si="113"/>
        <v>4710.0268510472915</v>
      </c>
      <c r="P237" s="122">
        <f t="shared" si="113"/>
        <v>4130.1279581441922</v>
      </c>
      <c r="Q237" s="122">
        <f t="shared" si="113"/>
        <v>4397.1115073996543</v>
      </c>
      <c r="R237" s="122">
        <f t="shared" ref="R237:V237" si="114">SUM(R238:R239)</f>
        <v>4645.4931988441886</v>
      </c>
      <c r="S237" s="122">
        <f t="shared" si="114"/>
        <v>4172.1459011451398</v>
      </c>
      <c r="T237" s="122">
        <f t="shared" si="114"/>
        <v>4698.5996661363079</v>
      </c>
      <c r="U237" s="122">
        <f t="shared" si="114"/>
        <v>4485.2365864573076</v>
      </c>
      <c r="V237" s="122">
        <f t="shared" si="114"/>
        <v>4886.4440153285686</v>
      </c>
      <c r="W237" s="122">
        <f t="shared" ref="W237" si="115">SUM(W238:W239)</f>
        <v>4621.4943966023229</v>
      </c>
      <c r="DA237" s="130" t="s">
        <v>2580</v>
      </c>
    </row>
    <row r="238" spans="1:105" ht="12" customHeight="1" x14ac:dyDescent="0.25">
      <c r="A238" s="97" t="s">
        <v>51</v>
      </c>
      <c r="B238" s="98">
        <v>5679.9450391555865</v>
      </c>
      <c r="C238" s="98">
        <v>5673.4633655426469</v>
      </c>
      <c r="D238" s="98">
        <v>5817.6785693741886</v>
      </c>
      <c r="E238" s="98">
        <v>5887.6128523826046</v>
      </c>
      <c r="F238" s="98">
        <v>6020.0913019982518</v>
      </c>
      <c r="G238" s="98">
        <v>6454.3651938422099</v>
      </c>
      <c r="H238" s="98">
        <v>6327.833428029815</v>
      </c>
      <c r="I238" s="98">
        <v>5944.618313303029</v>
      </c>
      <c r="J238" s="98">
        <v>6209.4782857805867</v>
      </c>
      <c r="K238" s="98">
        <v>6166.4137431717418</v>
      </c>
      <c r="L238" s="98">
        <v>5772.171429787878</v>
      </c>
      <c r="M238" s="98">
        <v>5005.832364783656</v>
      </c>
      <c r="N238" s="98">
        <v>4714.2123078687891</v>
      </c>
      <c r="O238" s="98">
        <v>4710.0268510472915</v>
      </c>
      <c r="P238" s="98">
        <v>4130.1279581441922</v>
      </c>
      <c r="Q238" s="98">
        <v>4397.1115073996543</v>
      </c>
      <c r="R238" s="98">
        <v>4645.4931988441886</v>
      </c>
      <c r="S238" s="98">
        <v>4172.1459011451398</v>
      </c>
      <c r="T238" s="98">
        <v>4698.5996661363079</v>
      </c>
      <c r="U238" s="98">
        <v>4485.2365864573076</v>
      </c>
      <c r="V238" s="98">
        <v>4886.4440153285686</v>
      </c>
      <c r="W238" s="98">
        <v>4621.4943966023229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694.72453184288304</v>
      </c>
      <c r="C242" s="122">
        <v>633.31507611953168</v>
      </c>
      <c r="D242" s="122">
        <v>657.55041082138439</v>
      </c>
      <c r="E242" s="122">
        <v>597.43861814796378</v>
      </c>
      <c r="F242" s="122">
        <v>596.81102803976171</v>
      </c>
      <c r="G242" s="122">
        <v>581.77558574818431</v>
      </c>
      <c r="H242" s="122">
        <v>555.21064197970622</v>
      </c>
      <c r="I242" s="122">
        <v>554.27923116783973</v>
      </c>
      <c r="J242" s="122">
        <v>558.8693340048643</v>
      </c>
      <c r="K242" s="122">
        <v>614.38227342442644</v>
      </c>
      <c r="L242" s="122">
        <v>546.9571163157309</v>
      </c>
      <c r="M242" s="122">
        <v>529.97513899311048</v>
      </c>
      <c r="N242" s="122">
        <v>495.11891444325551</v>
      </c>
      <c r="O242" s="122">
        <v>469.93790269736331</v>
      </c>
      <c r="P242" s="122">
        <v>456.45350875121142</v>
      </c>
      <c r="Q242" s="122">
        <v>452.88922638175899</v>
      </c>
      <c r="R242" s="122">
        <v>483.47480643277777</v>
      </c>
      <c r="S242" s="122">
        <v>473.9494719661684</v>
      </c>
      <c r="T242" s="122">
        <v>500.705560806233</v>
      </c>
      <c r="U242" s="122">
        <v>490.29285663591378</v>
      </c>
      <c r="V242" s="122">
        <v>532.26546194762818</v>
      </c>
      <c r="W242" s="122">
        <v>500.08930709366501</v>
      </c>
      <c r="DA242" s="130" t="s">
        <v>2585</v>
      </c>
    </row>
    <row r="243" spans="1:105" ht="12" customHeight="1" x14ac:dyDescent="0.25">
      <c r="A243" s="97" t="s">
        <v>143</v>
      </c>
      <c r="B243" s="98">
        <v>1156.6903683729813</v>
      </c>
      <c r="C243" s="98">
        <v>1054.1481695514037</v>
      </c>
      <c r="D243" s="98">
        <v>1099.9831126735155</v>
      </c>
      <c r="E243" s="98">
        <v>1000.0747224331542</v>
      </c>
      <c r="F243" s="98">
        <v>1003.0052125960576</v>
      </c>
      <c r="G243" s="98">
        <v>979.85976194915929</v>
      </c>
      <c r="H243" s="98">
        <v>936.09598123817216</v>
      </c>
      <c r="I243" s="98">
        <v>934.91623910400233</v>
      </c>
      <c r="J243" s="98">
        <v>943.00719703821187</v>
      </c>
      <c r="K243" s="98">
        <v>1075.0431271702726</v>
      </c>
      <c r="L243" s="98">
        <v>948.53751573528962</v>
      </c>
      <c r="M243" s="98">
        <v>966.35861986885573</v>
      </c>
      <c r="N243" s="98">
        <v>967.15645454663752</v>
      </c>
      <c r="O243" s="98">
        <v>955.90120474022262</v>
      </c>
      <c r="P243" s="98">
        <v>953.05381180716745</v>
      </c>
      <c r="Q243" s="98">
        <v>956.04035980130743</v>
      </c>
      <c r="R243" s="98">
        <v>1009.747118717103</v>
      </c>
      <c r="S243" s="98">
        <v>983.09537785991006</v>
      </c>
      <c r="T243" s="98">
        <v>1034.9572430354092</v>
      </c>
      <c r="U243" s="98">
        <v>1008.552255944391</v>
      </c>
      <c r="V243" s="98">
        <v>1080.8323027346501</v>
      </c>
      <c r="W243" s="98">
        <v>1016.9192779535562</v>
      </c>
      <c r="DA243" s="63" t="s">
        <v>2586</v>
      </c>
    </row>
    <row r="244" spans="1:105" ht="12" customHeight="1" x14ac:dyDescent="0.25">
      <c r="A244" s="97" t="s">
        <v>124</v>
      </c>
      <c r="B244" s="98">
        <v>782.33800023759341</v>
      </c>
      <c r="C244" s="98">
        <v>756.79519301182484</v>
      </c>
      <c r="D244" s="98">
        <v>734.62773263198574</v>
      </c>
      <c r="E244" s="98">
        <v>710.23991059559376</v>
      </c>
      <c r="F244" s="98">
        <v>694.35771822167817</v>
      </c>
      <c r="G244" s="98">
        <v>676.94750915455052</v>
      </c>
      <c r="H244" s="98">
        <v>664.29916984443332</v>
      </c>
      <c r="I244" s="98">
        <v>669.10703361807441</v>
      </c>
      <c r="J244" s="98">
        <v>668.79814244843908</v>
      </c>
      <c r="K244" s="98">
        <v>673.24658530648401</v>
      </c>
      <c r="L244" s="98">
        <v>676.02515688844437</v>
      </c>
      <c r="M244" s="98">
        <v>717.0277793549069</v>
      </c>
      <c r="N244" s="98">
        <v>663.39272136312263</v>
      </c>
      <c r="O244" s="98">
        <v>726.38262517934902</v>
      </c>
      <c r="P244" s="98">
        <v>658.48108584026193</v>
      </c>
      <c r="Q244" s="98">
        <v>589.58028031500942</v>
      </c>
      <c r="R244" s="98">
        <v>695.90668662414714</v>
      </c>
      <c r="S244" s="98">
        <v>686.5431539137719</v>
      </c>
      <c r="T244" s="98">
        <v>690.56060303295226</v>
      </c>
      <c r="U244" s="98">
        <v>647.21559379784412</v>
      </c>
      <c r="V244" s="98">
        <v>702.18713450780001</v>
      </c>
      <c r="W244" s="98">
        <v>615.22637479585194</v>
      </c>
      <c r="DA244" s="63" t="s">
        <v>2587</v>
      </c>
    </row>
    <row r="245" spans="1:105" ht="12" customHeight="1" x14ac:dyDescent="0.25">
      <c r="A245" s="97" t="s">
        <v>123</v>
      </c>
      <c r="B245" s="98">
        <v>610.41284043093378</v>
      </c>
      <c r="C245" s="98">
        <v>594.11164284469407</v>
      </c>
      <c r="D245" s="98">
        <v>577.24411133646288</v>
      </c>
      <c r="E245" s="98">
        <v>561.90312585885192</v>
      </c>
      <c r="F245" s="98">
        <v>527.1945641559081</v>
      </c>
      <c r="G245" s="98">
        <v>516.20628113671671</v>
      </c>
      <c r="H245" s="98">
        <v>514.62602518355993</v>
      </c>
      <c r="I245" s="98">
        <v>517.06938519711707</v>
      </c>
      <c r="J245" s="98">
        <v>510.95437290310383</v>
      </c>
      <c r="K245" s="98">
        <v>514.08937160352127</v>
      </c>
      <c r="L245" s="98">
        <v>519.18880475170124</v>
      </c>
      <c r="M245" s="98">
        <v>555.05146000927925</v>
      </c>
      <c r="N245" s="98">
        <v>517.76639470115481</v>
      </c>
      <c r="O245" s="98">
        <v>561.96548772685207</v>
      </c>
      <c r="P245" s="98">
        <v>510.07745571509065</v>
      </c>
      <c r="Q245" s="98">
        <v>457.77202487707387</v>
      </c>
      <c r="R245" s="98">
        <v>528.73085829416164</v>
      </c>
      <c r="S245" s="98">
        <v>521.27249523260241</v>
      </c>
      <c r="T245" s="98">
        <v>524.31225129516679</v>
      </c>
      <c r="U245" s="98">
        <v>496.21230081261621</v>
      </c>
      <c r="V245" s="98">
        <v>548.37862857556581</v>
      </c>
      <c r="W245" s="98">
        <v>482.38953689295806</v>
      </c>
      <c r="DA245" s="63" t="s">
        <v>2588</v>
      </c>
    </row>
    <row r="246" spans="1:105" ht="12" customHeight="1" x14ac:dyDescent="0.25">
      <c r="A246" s="100" t="s">
        <v>50</v>
      </c>
      <c r="B246" s="101">
        <v>610.41284043093378</v>
      </c>
      <c r="C246" s="101">
        <v>594.11164284469407</v>
      </c>
      <c r="D246" s="101">
        <v>577.24411133646288</v>
      </c>
      <c r="E246" s="101">
        <v>561.90312585885192</v>
      </c>
      <c r="F246" s="101">
        <v>527.1945641559081</v>
      </c>
      <c r="G246" s="101">
        <v>516.20628113671671</v>
      </c>
      <c r="H246" s="101">
        <v>514.62602518355993</v>
      </c>
      <c r="I246" s="101">
        <v>517.06938519711707</v>
      </c>
      <c r="J246" s="101">
        <v>510.95437290310383</v>
      </c>
      <c r="K246" s="101">
        <v>514.08937160352127</v>
      </c>
      <c r="L246" s="101">
        <v>519.18880475170124</v>
      </c>
      <c r="M246" s="101">
        <v>555.05146000927925</v>
      </c>
      <c r="N246" s="101">
        <v>517.76639470115481</v>
      </c>
      <c r="O246" s="101">
        <v>561.96548772685207</v>
      </c>
      <c r="P246" s="101">
        <v>510.07745571509065</v>
      </c>
      <c r="Q246" s="101">
        <v>457.77202487707387</v>
      </c>
      <c r="R246" s="101">
        <v>528.73085829416164</v>
      </c>
      <c r="S246" s="101">
        <v>521.27249523260241</v>
      </c>
      <c r="T246" s="101">
        <v>524.31225129516679</v>
      </c>
      <c r="U246" s="101">
        <v>496.21230081261621</v>
      </c>
      <c r="V246" s="101">
        <v>548.37862857556581</v>
      </c>
      <c r="W246" s="101">
        <v>482.38953689295806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2.0291021169348191</v>
      </c>
      <c r="C252" s="122">
        <v>1.9657958213664652</v>
      </c>
      <c r="D252" s="122">
        <v>1.9287009983615375</v>
      </c>
      <c r="E252" s="122">
        <v>1.9147203529659262</v>
      </c>
      <c r="F252" s="122">
        <v>1.8694197429208828</v>
      </c>
      <c r="G252" s="122">
        <v>1.8691942377046686</v>
      </c>
      <c r="H252" s="122">
        <v>1.8200593011729767</v>
      </c>
      <c r="I252" s="122">
        <v>1.7966831303129669</v>
      </c>
      <c r="J252" s="122">
        <v>1.723316695462165</v>
      </c>
      <c r="K252" s="122">
        <v>1.613123705021039</v>
      </c>
      <c r="L252" s="122">
        <v>1.6670469848233178</v>
      </c>
      <c r="M252" s="122">
        <v>1.7605763315040615</v>
      </c>
      <c r="N252" s="122">
        <v>1.8243713368089676</v>
      </c>
      <c r="O252" s="122">
        <v>1.8874166203371803</v>
      </c>
      <c r="P252" s="122">
        <v>1.8290198770761725</v>
      </c>
      <c r="Q252" s="122">
        <v>1.7679926641245025</v>
      </c>
      <c r="R252" s="122">
        <v>2.2229126017361054</v>
      </c>
      <c r="S252" s="122">
        <v>2.2746921964696059</v>
      </c>
      <c r="T252" s="122">
        <v>2.3831110869377476</v>
      </c>
      <c r="U252" s="122">
        <v>2.2527954842028968</v>
      </c>
      <c r="V252" s="122">
        <v>2.4317196930185441</v>
      </c>
      <c r="W252" s="122">
        <v>2.0815283087176204</v>
      </c>
      <c r="DA252" s="130" t="s">
        <v>2595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DA253" s="63" t="s">
        <v>2596</v>
      </c>
    </row>
    <row r="254" spans="1:105" ht="12" customHeight="1" x14ac:dyDescent="0.25">
      <c r="A254" s="97" t="s">
        <v>50</v>
      </c>
      <c r="B254" s="98">
        <v>137.14386892819124</v>
      </c>
      <c r="C254" s="98">
        <v>134.42210495792219</v>
      </c>
      <c r="D254" s="98">
        <v>133.12108851825539</v>
      </c>
      <c r="E254" s="98">
        <v>132.7625915964789</v>
      </c>
      <c r="F254" s="98">
        <v>128.76927550119166</v>
      </c>
      <c r="G254" s="98">
        <v>128.96259341275578</v>
      </c>
      <c r="H254" s="98">
        <v>124.47635469496855</v>
      </c>
      <c r="I254" s="98">
        <v>124.87557489769117</v>
      </c>
      <c r="J254" s="98">
        <v>121.88029029902408</v>
      </c>
      <c r="K254" s="98">
        <v>117.22177779598984</v>
      </c>
      <c r="L254" s="98">
        <v>118.70872341168642</v>
      </c>
      <c r="M254" s="98">
        <v>119.19585225812695</v>
      </c>
      <c r="N254" s="98">
        <v>119.04957862821827</v>
      </c>
      <c r="O254" s="98">
        <v>120.20783595885895</v>
      </c>
      <c r="P254" s="98">
        <v>114.97411412985882</v>
      </c>
      <c r="Q254" s="98">
        <v>108.16832996456162</v>
      </c>
      <c r="R254" s="98">
        <v>127.07001014610792</v>
      </c>
      <c r="S254" s="98">
        <v>124.71510195818374</v>
      </c>
      <c r="T254" s="98">
        <v>130.87667098589168</v>
      </c>
      <c r="U254" s="98">
        <v>124.7441230925311</v>
      </c>
      <c r="V254" s="98">
        <v>138.07780882944544</v>
      </c>
      <c r="W254" s="98">
        <v>120.25689769008135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184.77511807153414</v>
      </c>
      <c r="C257" s="118">
        <f t="shared" si="117"/>
        <v>181.84716614031004</v>
      </c>
      <c r="D257" s="118">
        <f t="shared" si="117"/>
        <v>185.06137005504169</v>
      </c>
      <c r="E257" s="118">
        <f t="shared" si="117"/>
        <v>184.41280991557394</v>
      </c>
      <c r="F257" s="118">
        <f t="shared" si="117"/>
        <v>187.39717872602279</v>
      </c>
      <c r="G257" s="118">
        <f t="shared" si="117"/>
        <v>196.89101339148127</v>
      </c>
      <c r="H257" s="118">
        <f t="shared" si="117"/>
        <v>191.53609815508432</v>
      </c>
      <c r="I257" s="118">
        <f t="shared" si="117"/>
        <v>180.65087932104959</v>
      </c>
      <c r="J257" s="118">
        <f t="shared" si="117"/>
        <v>187.19085639643072</v>
      </c>
      <c r="K257" s="118">
        <f t="shared" si="117"/>
        <v>187.53411168818374</v>
      </c>
      <c r="L257" s="118">
        <f t="shared" si="117"/>
        <v>175.07148778006328</v>
      </c>
      <c r="M257" s="118">
        <f t="shared" si="117"/>
        <v>155.38333980098537</v>
      </c>
      <c r="N257" s="118">
        <f t="shared" si="117"/>
        <v>148.28976225414945</v>
      </c>
      <c r="O257" s="118">
        <f t="shared" si="117"/>
        <v>147.49503134544901</v>
      </c>
      <c r="P257" s="118">
        <f t="shared" si="117"/>
        <v>131.83811103378432</v>
      </c>
      <c r="Q257" s="118">
        <f t="shared" si="117"/>
        <v>138.30559939239075</v>
      </c>
      <c r="R257" s="118">
        <f t="shared" ref="R257:V257" si="118">R258+R261+R263+R273</f>
        <v>145.05326079686878</v>
      </c>
      <c r="S257" s="118">
        <f t="shared" si="118"/>
        <v>131.5899644119965</v>
      </c>
      <c r="T257" s="118">
        <f t="shared" si="118"/>
        <v>144.85722648727679</v>
      </c>
      <c r="U257" s="118">
        <f t="shared" si="118"/>
        <v>137.85216269598402</v>
      </c>
      <c r="V257" s="118">
        <f t="shared" si="118"/>
        <v>148.47928237671596</v>
      </c>
      <c r="W257" s="118">
        <f t="shared" ref="W257" si="119">W258+W261+W263+W273</f>
        <v>139.78771364309094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150.09334221282609</v>
      </c>
      <c r="C258" s="123">
        <f t="shared" si="120"/>
        <v>149.2864086464503</v>
      </c>
      <c r="D258" s="123">
        <f t="shared" si="120"/>
        <v>152.37086770052252</v>
      </c>
      <c r="E258" s="123">
        <f t="shared" si="120"/>
        <v>153.93351361002289</v>
      </c>
      <c r="F258" s="123">
        <f t="shared" si="120"/>
        <v>156.86674896684303</v>
      </c>
      <c r="G258" s="123">
        <f t="shared" si="120"/>
        <v>167.62611329583115</v>
      </c>
      <c r="H258" s="123">
        <f t="shared" si="120"/>
        <v>163.24299119238592</v>
      </c>
      <c r="I258" s="123">
        <f t="shared" si="120"/>
        <v>152.57307202336474</v>
      </c>
      <c r="J258" s="123">
        <f t="shared" si="120"/>
        <v>158.90953279443337</v>
      </c>
      <c r="K258" s="123">
        <f t="shared" si="120"/>
        <v>157.6651181652592</v>
      </c>
      <c r="L258" s="123">
        <f t="shared" si="120"/>
        <v>147.04335478087782</v>
      </c>
      <c r="M258" s="123">
        <f t="shared" si="120"/>
        <v>126.82292158373923</v>
      </c>
      <c r="N258" s="123">
        <f t="shared" si="120"/>
        <v>119.6915257138825</v>
      </c>
      <c r="O258" s="123">
        <f t="shared" si="120"/>
        <v>119.36013101182348</v>
      </c>
      <c r="P258" s="123">
        <f t="shared" si="120"/>
        <v>103.99496304877444</v>
      </c>
      <c r="Q258" s="123">
        <f t="shared" si="120"/>
        <v>110.58254256913089</v>
      </c>
      <c r="R258" s="123">
        <f t="shared" ref="R258:V258" si="121">SUM(R259:R260)</f>
        <v>116.34789417580581</v>
      </c>
      <c r="S258" s="123">
        <f t="shared" si="121"/>
        <v>103.14434115154961</v>
      </c>
      <c r="T258" s="123">
        <f t="shared" si="121"/>
        <v>115.67439995694878</v>
      </c>
      <c r="U258" s="123">
        <f t="shared" si="121"/>
        <v>109.53926729004078</v>
      </c>
      <c r="V258" s="123">
        <f t="shared" si="121"/>
        <v>118.76921707420998</v>
      </c>
      <c r="W258" s="123">
        <f t="shared" ref="W258" si="122">SUM(W259:W260)</f>
        <v>111.52731527986357</v>
      </c>
      <c r="DA258" s="130" t="s">
        <v>2748</v>
      </c>
    </row>
    <row r="259" spans="1:105" ht="12" customHeight="1" x14ac:dyDescent="0.25">
      <c r="A259" s="97" t="s">
        <v>51</v>
      </c>
      <c r="B259" s="99">
        <v>149.20913885659539</v>
      </c>
      <c r="C259" s="99">
        <v>148.43552062534008</v>
      </c>
      <c r="D259" s="99">
        <v>151.51771148001123</v>
      </c>
      <c r="E259" s="99">
        <v>153.09220074970315</v>
      </c>
      <c r="F259" s="99">
        <v>156.02086584098419</v>
      </c>
      <c r="G259" s="99">
        <v>166.73238152200969</v>
      </c>
      <c r="H259" s="99">
        <v>162.38052329983995</v>
      </c>
      <c r="I259" s="99">
        <v>151.76714226669631</v>
      </c>
      <c r="J259" s="99">
        <v>158.06055168289419</v>
      </c>
      <c r="K259" s="99">
        <v>156.81482682509167</v>
      </c>
      <c r="L259" s="99">
        <v>146.24817332940103</v>
      </c>
      <c r="M259" s="99">
        <v>126.14052640249446</v>
      </c>
      <c r="N259" s="99">
        <v>119.0389450263803</v>
      </c>
      <c r="O259" s="99">
        <v>118.71195170246595</v>
      </c>
      <c r="P259" s="99">
        <v>103.43865975976252</v>
      </c>
      <c r="Q259" s="99">
        <v>109.98783971315116</v>
      </c>
      <c r="R259" s="99">
        <v>115.72888557237759</v>
      </c>
      <c r="S259" s="99">
        <v>102.59996402983298</v>
      </c>
      <c r="T259" s="99">
        <v>115.06122418351147</v>
      </c>
      <c r="U259" s="99">
        <v>108.95888901668242</v>
      </c>
      <c r="V259" s="99">
        <v>118.13392286480963</v>
      </c>
      <c r="W259" s="99">
        <v>110.92152396991486</v>
      </c>
      <c r="DA259" s="63" t="s">
        <v>2749</v>
      </c>
    </row>
    <row r="260" spans="1:105" ht="12" customHeight="1" x14ac:dyDescent="0.25">
      <c r="A260" s="97" t="s">
        <v>53</v>
      </c>
      <c r="B260" s="99">
        <v>0.88420335623069501</v>
      </c>
      <c r="C260" s="99">
        <v>0.85088802111021256</v>
      </c>
      <c r="D260" s="99">
        <v>0.85315622051129281</v>
      </c>
      <c r="E260" s="99">
        <v>0.84131286031972585</v>
      </c>
      <c r="F260" s="99">
        <v>0.84588312585885905</v>
      </c>
      <c r="G260" s="99">
        <v>0.89373177382146751</v>
      </c>
      <c r="H260" s="99">
        <v>0.86246789254596434</v>
      </c>
      <c r="I260" s="99">
        <v>0.80592975666842037</v>
      </c>
      <c r="J260" s="99">
        <v>0.84898111153918032</v>
      </c>
      <c r="K260" s="99">
        <v>0.85029134016751595</v>
      </c>
      <c r="L260" s="99">
        <v>0.79518145147680275</v>
      </c>
      <c r="M260" s="99">
        <v>0.68239518124476461</v>
      </c>
      <c r="N260" s="99">
        <v>0.65258068750220055</v>
      </c>
      <c r="O260" s="99">
        <v>0.64817930935753321</v>
      </c>
      <c r="P260" s="99">
        <v>0.55630328901192827</v>
      </c>
      <c r="Q260" s="99">
        <v>0.59470285597973382</v>
      </c>
      <c r="R260" s="99">
        <v>0.61900860342820951</v>
      </c>
      <c r="S260" s="99">
        <v>0.54437712171663033</v>
      </c>
      <c r="T260" s="99">
        <v>0.61317577343730734</v>
      </c>
      <c r="U260" s="99">
        <v>0.58037827335836067</v>
      </c>
      <c r="V260" s="99">
        <v>0.63529420940034775</v>
      </c>
      <c r="W260" s="99">
        <v>0.60579130994871822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6.7619031651287853E-3</v>
      </c>
      <c r="C261" s="123">
        <f t="shared" si="123"/>
        <v>6.4722711126818039E-3</v>
      </c>
      <c r="D261" s="123">
        <f t="shared" si="123"/>
        <v>7.4032468270827196E-3</v>
      </c>
      <c r="E261" s="123">
        <f t="shared" si="123"/>
        <v>7.1446045519155694E-3</v>
      </c>
      <c r="F261" s="123">
        <f t="shared" si="123"/>
        <v>6.727798089158272E-3</v>
      </c>
      <c r="G261" s="123">
        <f t="shared" si="123"/>
        <v>6.1748920809133667E-3</v>
      </c>
      <c r="H261" s="123">
        <f t="shared" si="123"/>
        <v>6.8487755167601942E-3</v>
      </c>
      <c r="I261" s="123">
        <f t="shared" si="123"/>
        <v>7.7765114209991156E-3</v>
      </c>
      <c r="J261" s="123">
        <f t="shared" si="123"/>
        <v>8.7586963845900437E-3</v>
      </c>
      <c r="K261" s="123">
        <f t="shared" si="123"/>
        <v>9.3408985116676148E-3</v>
      </c>
      <c r="L261" s="123">
        <f t="shared" si="123"/>
        <v>1.0818639762016413E-2</v>
      </c>
      <c r="M261" s="123">
        <f t="shared" si="123"/>
        <v>1.0933277029876752E-2</v>
      </c>
      <c r="N261" s="123">
        <f t="shared" si="123"/>
        <v>1.2686801576253851E-2</v>
      </c>
      <c r="O261" s="123">
        <f t="shared" si="123"/>
        <v>1.2435587477973888E-2</v>
      </c>
      <c r="P261" s="123">
        <f t="shared" si="123"/>
        <v>1.436400693862917E-2</v>
      </c>
      <c r="Q261" s="123">
        <f t="shared" si="123"/>
        <v>1.4643158385451282E-2</v>
      </c>
      <c r="R261" s="123">
        <f t="shared" si="123"/>
        <v>1.4580174107999413E-2</v>
      </c>
      <c r="S261" s="123">
        <f t="shared" si="123"/>
        <v>1.3630934101780083E-2</v>
      </c>
      <c r="T261" s="123">
        <f t="shared" si="123"/>
        <v>1.1995673264461585E-2</v>
      </c>
      <c r="U261" s="123">
        <f t="shared" si="123"/>
        <v>1.0507508474487455E-2</v>
      </c>
      <c r="V261" s="123">
        <f t="shared" si="123"/>
        <v>8.2538373493940605E-3</v>
      </c>
      <c r="W261" s="123">
        <f t="shared" si="123"/>
        <v>5.7410285155963491E-3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6.7619031651287853E-3</v>
      </c>
      <c r="C262" s="99">
        <f>RES_hhdet_fecs!C8</f>
        <v>6.4722711126818039E-3</v>
      </c>
      <c r="D262" s="99">
        <f>RES_hhdet_fecs!D8</f>
        <v>7.4032468270827196E-3</v>
      </c>
      <c r="E262" s="99">
        <f>RES_hhdet_fecs!E8</f>
        <v>7.1446045519155694E-3</v>
      </c>
      <c r="F262" s="99">
        <f>RES_hhdet_fecs!F8</f>
        <v>6.727798089158272E-3</v>
      </c>
      <c r="G262" s="99">
        <f>RES_hhdet_fecs!G8</f>
        <v>6.1748920809133667E-3</v>
      </c>
      <c r="H262" s="99">
        <f>RES_hhdet_fecs!H8</f>
        <v>6.8487755167601942E-3</v>
      </c>
      <c r="I262" s="99">
        <f>RES_hhdet_fecs!I8</f>
        <v>7.7765114209991156E-3</v>
      </c>
      <c r="J262" s="99">
        <f>RES_hhdet_fecs!J8</f>
        <v>8.7586963845900437E-3</v>
      </c>
      <c r="K262" s="99">
        <f>RES_hhdet_fecs!K8</f>
        <v>9.3408985116676148E-3</v>
      </c>
      <c r="L262" s="99">
        <f>RES_hhdet_fecs!L8</f>
        <v>1.0818639762016413E-2</v>
      </c>
      <c r="M262" s="99">
        <f>RES_hhdet_fecs!M8</f>
        <v>1.0933277029876752E-2</v>
      </c>
      <c r="N262" s="99">
        <f>RES_hhdet_fecs!N8</f>
        <v>1.2686801576253851E-2</v>
      </c>
      <c r="O262" s="99">
        <f>RES_hhdet_fecs!O8</f>
        <v>1.2435587477973888E-2</v>
      </c>
      <c r="P262" s="99">
        <f>RES_hhdet_fecs!P8</f>
        <v>1.436400693862917E-2</v>
      </c>
      <c r="Q262" s="99">
        <f>RES_hhdet_fecs!Q8</f>
        <v>1.4643158385451282E-2</v>
      </c>
      <c r="R262" s="99">
        <f>RES_hhdet_fecs!R8</f>
        <v>1.4580174107999413E-2</v>
      </c>
      <c r="S262" s="99">
        <f>RES_hhdet_fecs!S8</f>
        <v>1.3630934101780083E-2</v>
      </c>
      <c r="T262" s="99">
        <f>RES_hhdet_fecs!T8</f>
        <v>1.1995673264461585E-2</v>
      </c>
      <c r="U262" s="99">
        <f>RES_hhdet_fecs!U8</f>
        <v>1.0507508474487455E-2</v>
      </c>
      <c r="V262" s="99">
        <f>RES_hhdet_fecs!V8</f>
        <v>8.2538373493940605E-3</v>
      </c>
      <c r="W262" s="99">
        <f>RES_hhdet_fecs!W8</f>
        <v>5.7410285155963491E-3</v>
      </c>
      <c r="DA262" s="63" t="s">
        <v>2752</v>
      </c>
    </row>
    <row r="263" spans="1:105" ht="12" customHeight="1" x14ac:dyDescent="0.25">
      <c r="A263" s="121" t="s">
        <v>55</v>
      </c>
      <c r="B263" s="123">
        <v>30.066080062357845</v>
      </c>
      <c r="C263" s="123">
        <v>28.068474197773106</v>
      </c>
      <c r="D263" s="123">
        <v>28.254789470049687</v>
      </c>
      <c r="E263" s="123">
        <v>26.083725299843259</v>
      </c>
      <c r="F263" s="123">
        <v>26.193380142773506</v>
      </c>
      <c r="G263" s="123">
        <v>25.086084030187372</v>
      </c>
      <c r="H263" s="123">
        <v>24.250183949174584</v>
      </c>
      <c r="I263" s="123">
        <v>24.022601481028296</v>
      </c>
      <c r="J263" s="123">
        <v>24.393238053116669</v>
      </c>
      <c r="K263" s="123">
        <v>26.029196693110052</v>
      </c>
      <c r="L263" s="123">
        <v>24.2859342294391</v>
      </c>
      <c r="M263" s="123">
        <v>24.777915139321451</v>
      </c>
      <c r="N263" s="123">
        <v>24.798487142395803</v>
      </c>
      <c r="O263" s="123">
        <v>24.520311457590012</v>
      </c>
      <c r="P263" s="123">
        <v>24.147987582184676</v>
      </c>
      <c r="Q263" s="123">
        <v>23.996054960797984</v>
      </c>
      <c r="R263" s="123">
        <v>24.980040692934075</v>
      </c>
      <c r="S263" s="123">
        <v>24.770290284771882</v>
      </c>
      <c r="T263" s="123">
        <v>25.54499716295274</v>
      </c>
      <c r="U263" s="123">
        <v>24.7757850113552</v>
      </c>
      <c r="V263" s="123">
        <v>26.074386562308828</v>
      </c>
      <c r="W263" s="123">
        <v>24.704537254557366</v>
      </c>
      <c r="DA263" s="130" t="s">
        <v>2753</v>
      </c>
    </row>
    <row r="264" spans="1:105" ht="12" customHeight="1" x14ac:dyDescent="0.25">
      <c r="A264" s="97" t="s">
        <v>143</v>
      </c>
      <c r="B264" s="99">
        <v>30.38564151569831</v>
      </c>
      <c r="C264" s="99">
        <v>27.579808360787005</v>
      </c>
      <c r="D264" s="99">
        <v>28.648355510104928</v>
      </c>
      <c r="E264" s="99">
        <v>26.004366117497348</v>
      </c>
      <c r="F264" s="99">
        <v>25.99457946099815</v>
      </c>
      <c r="G264" s="99">
        <v>25.312226185038334</v>
      </c>
      <c r="H264" s="99">
        <v>24.021453317499585</v>
      </c>
      <c r="I264" s="99">
        <v>23.86857463161553</v>
      </c>
      <c r="J264" s="99">
        <v>24.003987282816023</v>
      </c>
      <c r="K264" s="99">
        <v>27.338856722578509</v>
      </c>
      <c r="L264" s="99">
        <v>24.032875790002642</v>
      </c>
      <c r="M264" s="99">
        <v>24.350992226866893</v>
      </c>
      <c r="N264" s="99">
        <v>24.421743550352307</v>
      </c>
      <c r="O264" s="99">
        <v>24.092622237221072</v>
      </c>
      <c r="P264" s="99">
        <v>23.869141578984607</v>
      </c>
      <c r="Q264" s="99">
        <v>23.914065785271475</v>
      </c>
      <c r="R264" s="99">
        <v>25.154898254532782</v>
      </c>
      <c r="S264" s="99">
        <v>24.175940342507435</v>
      </c>
      <c r="T264" s="99">
        <v>25.344454906320916</v>
      </c>
      <c r="U264" s="99">
        <v>24.500543328031547</v>
      </c>
      <c r="V264" s="99">
        <v>26.130036378297525</v>
      </c>
      <c r="W264" s="99">
        <v>24.40730776346328</v>
      </c>
      <c r="DA264" s="63" t="s">
        <v>2754</v>
      </c>
    </row>
    <row r="265" spans="1:105" ht="12" customHeight="1" x14ac:dyDescent="0.25">
      <c r="A265" s="97" t="s">
        <v>124</v>
      </c>
      <c r="B265" s="99">
        <v>32.925767101896504</v>
      </c>
      <c r="C265" s="99">
        <v>31.766572731968377</v>
      </c>
      <c r="D265" s="99">
        <v>30.735796099716353</v>
      </c>
      <c r="E265" s="99">
        <v>29.61512020107693</v>
      </c>
      <c r="F265" s="99">
        <v>28.868846132172834</v>
      </c>
      <c r="G265" s="99">
        <v>28.030621327645211</v>
      </c>
      <c r="H265" s="99">
        <v>27.414446110754394</v>
      </c>
      <c r="I265" s="99">
        <v>27.490345091004741</v>
      </c>
      <c r="J265" s="99">
        <v>27.334699465769365</v>
      </c>
      <c r="K265" s="99">
        <v>27.377841043936403</v>
      </c>
      <c r="L265" s="99">
        <v>27.383763789044917</v>
      </c>
      <c r="M265" s="99">
        <v>28.960773637443673</v>
      </c>
      <c r="N265" s="99">
        <v>26.696140465828648</v>
      </c>
      <c r="O265" s="99">
        <v>29.132586432842157</v>
      </c>
      <c r="P265" s="99">
        <v>26.315019019317425</v>
      </c>
      <c r="Q265" s="99">
        <v>23.470787414720849</v>
      </c>
      <c r="R265" s="99">
        <v>27.581232815982247</v>
      </c>
      <c r="S265" s="99">
        <v>27.056542026526888</v>
      </c>
      <c r="T265" s="99">
        <v>27.044203249764582</v>
      </c>
      <c r="U265" s="99">
        <v>25.219878882381455</v>
      </c>
      <c r="V265" s="99">
        <v>27.193800645878877</v>
      </c>
      <c r="W265" s="99">
        <v>23.699365331669878</v>
      </c>
      <c r="DA265" s="63" t="s">
        <v>2755</v>
      </c>
    </row>
    <row r="266" spans="1:105" ht="12" customHeight="1" x14ac:dyDescent="0.25">
      <c r="A266" s="97" t="s">
        <v>123</v>
      </c>
      <c r="B266" s="99">
        <v>29.821503426939785</v>
      </c>
      <c r="C266" s="99">
        <v>28.92423999663912</v>
      </c>
      <c r="D266" s="99">
        <v>28.101519550742982</v>
      </c>
      <c r="E266" s="99">
        <v>27.252203028575629</v>
      </c>
      <c r="F266" s="99">
        <v>25.643305533690885</v>
      </c>
      <c r="G266" s="99">
        <v>25.053100804349938</v>
      </c>
      <c r="H266" s="99">
        <v>24.768865147506293</v>
      </c>
      <c r="I266" s="99">
        <v>24.842213294670941</v>
      </c>
      <c r="J266" s="99">
        <v>24.562805407083829</v>
      </c>
      <c r="K266" s="99">
        <v>24.628193086303234</v>
      </c>
      <c r="L266" s="99">
        <v>24.748330357040558</v>
      </c>
      <c r="M266" s="99">
        <v>26.339789526215419</v>
      </c>
      <c r="N266" s="99">
        <v>24.548164620889224</v>
      </c>
      <c r="O266" s="99">
        <v>26.701241146084662</v>
      </c>
      <c r="P266" s="99">
        <v>24.252697682661616</v>
      </c>
      <c r="Q266" s="99">
        <v>21.800368545532397</v>
      </c>
      <c r="R266" s="99">
        <v>25.331101279114012</v>
      </c>
      <c r="S266" s="99">
        <v>24.973706557292534</v>
      </c>
      <c r="T266" s="99">
        <v>25.166114221888403</v>
      </c>
      <c r="U266" s="99">
        <v>23.843222571583944</v>
      </c>
      <c r="V266" s="99">
        <v>26.067796334337004</v>
      </c>
      <c r="W266" s="99">
        <v>22.879861764610091</v>
      </c>
      <c r="DA266" s="63" t="s">
        <v>2756</v>
      </c>
    </row>
    <row r="267" spans="1:105" ht="12" customHeight="1" x14ac:dyDescent="0.25">
      <c r="A267" s="100" t="s">
        <v>50</v>
      </c>
      <c r="B267" s="102">
        <v>25.690061091155293</v>
      </c>
      <c r="C267" s="102">
        <v>24.937910398487837</v>
      </c>
      <c r="D267" s="102">
        <v>24.151085669246623</v>
      </c>
      <c r="E267" s="102">
        <v>23.429869774166978</v>
      </c>
      <c r="F267" s="102">
        <v>21.918815554198115</v>
      </c>
      <c r="G267" s="102">
        <v>21.374748555566061</v>
      </c>
      <c r="H267" s="102">
        <v>21.237701437878229</v>
      </c>
      <c r="I267" s="102">
        <v>21.24385953350474</v>
      </c>
      <c r="J267" s="102">
        <v>20.883407619667185</v>
      </c>
      <c r="K267" s="102">
        <v>20.905649438579939</v>
      </c>
      <c r="L267" s="102">
        <v>21.030790712990061</v>
      </c>
      <c r="M267" s="102">
        <v>22.418545213022853</v>
      </c>
      <c r="N267" s="102">
        <v>20.835869849500099</v>
      </c>
      <c r="O267" s="102">
        <v>22.538408238267778</v>
      </c>
      <c r="P267" s="102">
        <v>20.384333334858773</v>
      </c>
      <c r="Q267" s="102">
        <v>18.223590983327156</v>
      </c>
      <c r="R267" s="102">
        <v>20.955465984021448</v>
      </c>
      <c r="S267" s="102">
        <v>20.543255138634521</v>
      </c>
      <c r="T267" s="102">
        <v>20.533472410808102</v>
      </c>
      <c r="U267" s="102">
        <v>19.335773498607722</v>
      </c>
      <c r="V267" s="102">
        <v>21.2372149404266</v>
      </c>
      <c r="W267" s="102">
        <v>18.582307806284803</v>
      </c>
      <c r="DA267" s="131" t="s">
        <v>2757</v>
      </c>
    </row>
    <row r="268" spans="1:105" ht="12" customHeight="1" x14ac:dyDescent="0.25">
      <c r="A268" s="103" t="s">
        <v>52</v>
      </c>
      <c r="B268" s="105">
        <v>4.1314423357844907</v>
      </c>
      <c r="C268" s="105">
        <v>3.9863295981512832</v>
      </c>
      <c r="D268" s="105">
        <v>3.9504338814963651</v>
      </c>
      <c r="E268" s="105">
        <v>3.8223332544086492</v>
      </c>
      <c r="F268" s="105">
        <v>3.7244899794927688</v>
      </c>
      <c r="G268" s="105">
        <v>3.6783522487838822</v>
      </c>
      <c r="H268" s="105">
        <v>3.5311637096280655</v>
      </c>
      <c r="I268" s="105">
        <v>3.5983537611661989</v>
      </c>
      <c r="J268" s="105">
        <v>3.6793977874166441</v>
      </c>
      <c r="K268" s="105">
        <v>3.7225436477232954</v>
      </c>
      <c r="L268" s="105">
        <v>3.7175396440504991</v>
      </c>
      <c r="M268" s="105">
        <v>3.9212443131925676</v>
      </c>
      <c r="N268" s="105">
        <v>3.7122947713891308</v>
      </c>
      <c r="O268" s="105">
        <v>4.1628329078168811</v>
      </c>
      <c r="P268" s="105">
        <v>3.8683643478028418</v>
      </c>
      <c r="Q268" s="105">
        <v>3.57677756220524</v>
      </c>
      <c r="R268" s="105">
        <v>4.3756352950925601</v>
      </c>
      <c r="S268" s="105">
        <v>4.4304514186580191</v>
      </c>
      <c r="T268" s="105">
        <v>4.6326418110803003</v>
      </c>
      <c r="U268" s="105">
        <v>4.5074490729762209</v>
      </c>
      <c r="V268" s="105">
        <v>4.8305813939104061</v>
      </c>
      <c r="W268" s="105">
        <v>4.2975539583252909</v>
      </c>
      <c r="DA268" s="132" t="s">
        <v>2758</v>
      </c>
    </row>
    <row r="269" spans="1:105" ht="12" customHeight="1" x14ac:dyDescent="0.25">
      <c r="A269" s="106" t="s">
        <v>122</v>
      </c>
      <c r="B269" s="102">
        <v>29.406938989217885</v>
      </c>
      <c r="C269" s="102">
        <v>28.545474291768571</v>
      </c>
      <c r="D269" s="102">
        <v>27.518392992494089</v>
      </c>
      <c r="E269" s="102">
        <v>25.964481949994042</v>
      </c>
      <c r="F269" s="102">
        <v>26.322045549617247</v>
      </c>
      <c r="G269" s="102">
        <v>24.603402642468694</v>
      </c>
      <c r="H269" s="102">
        <v>24.425410097738165</v>
      </c>
      <c r="I269" s="102">
        <v>24.191028628700472</v>
      </c>
      <c r="J269" s="102">
        <v>25.206649588108753</v>
      </c>
      <c r="K269" s="102">
        <v>25.044032579325769</v>
      </c>
      <c r="L269" s="102">
        <v>25.540727096357962</v>
      </c>
      <c r="M269" s="102">
        <v>26.147354727113687</v>
      </c>
      <c r="N269" s="102">
        <v>26.070748045619411</v>
      </c>
      <c r="O269" s="102">
        <v>25.617974100489192</v>
      </c>
      <c r="P269" s="102">
        <v>25.361175365128467</v>
      </c>
      <c r="Q269" s="102">
        <v>25.416017249904602</v>
      </c>
      <c r="R269" s="102">
        <v>26.063213693232495</v>
      </c>
      <c r="S269" s="102">
        <v>26.667446015745139</v>
      </c>
      <c r="T269" s="102">
        <v>27.229901333371629</v>
      </c>
      <c r="U269" s="102">
        <v>26.228606516758848</v>
      </c>
      <c r="V269" s="102">
        <v>26.706663646820214</v>
      </c>
      <c r="W269" s="102">
        <v>25.817290666215023</v>
      </c>
      <c r="DA269" s="131" t="s">
        <v>2759</v>
      </c>
    </row>
    <row r="270" spans="1:105" ht="12" customHeight="1" x14ac:dyDescent="0.25">
      <c r="A270" s="107" t="s">
        <v>121</v>
      </c>
      <c r="B270" s="105">
        <v>27.07840020513342</v>
      </c>
      <c r="C270" s="105">
        <v>26.293404150519226</v>
      </c>
      <c r="D270" s="105">
        <v>25.166680716236595</v>
      </c>
      <c r="E270" s="105">
        <v>23.711328617196177</v>
      </c>
      <c r="F270" s="105">
        <v>24.071774149206949</v>
      </c>
      <c r="G270" s="105">
        <v>22.514928003402545</v>
      </c>
      <c r="H270" s="105">
        <v>22.541386449431918</v>
      </c>
      <c r="I270" s="105">
        <v>22.282975743421108</v>
      </c>
      <c r="J270" s="105">
        <v>23.089393326756525</v>
      </c>
      <c r="K270" s="105">
        <v>22.894721560073421</v>
      </c>
      <c r="L270" s="105">
        <v>23.355036911286113</v>
      </c>
      <c r="M270" s="105">
        <v>24.080025779741124</v>
      </c>
      <c r="N270" s="105">
        <v>24.230387112692117</v>
      </c>
      <c r="O270" s="105">
        <v>23.883665910750658</v>
      </c>
      <c r="P270" s="105">
        <v>23.600233081769208</v>
      </c>
      <c r="Q270" s="105">
        <v>23.470542447151473</v>
      </c>
      <c r="R270" s="105">
        <v>23.885640054628134</v>
      </c>
      <c r="S270" s="105">
        <v>24.333200678010542</v>
      </c>
      <c r="T270" s="105">
        <v>24.855837255234778</v>
      </c>
      <c r="U270" s="105">
        <v>24.459391265952082</v>
      </c>
      <c r="V270" s="105">
        <v>25.570851542090399</v>
      </c>
      <c r="W270" s="105">
        <v>24.783054332483726</v>
      </c>
      <c r="DA270" s="132" t="s">
        <v>2760</v>
      </c>
    </row>
    <row r="271" spans="1:105" ht="12" customHeight="1" x14ac:dyDescent="0.25">
      <c r="A271" s="108" t="s">
        <v>53</v>
      </c>
      <c r="B271" s="99">
        <v>22.944422270489092</v>
      </c>
      <c r="C271" s="99">
        <v>22.282296296483128</v>
      </c>
      <c r="D271" s="99">
        <v>21.211376667925958</v>
      </c>
      <c r="E271" s="99">
        <v>19.965983959191057</v>
      </c>
      <c r="F271" s="99">
        <v>20.265205448905192</v>
      </c>
      <c r="G271" s="99">
        <v>18.904575670088821</v>
      </c>
      <c r="H271" s="99">
        <v>19.022995123707485</v>
      </c>
      <c r="I271" s="99">
        <v>18.754272634369645</v>
      </c>
      <c r="J271" s="99">
        <v>19.318726487121328</v>
      </c>
      <c r="K271" s="99">
        <v>19.133081714028755</v>
      </c>
      <c r="L271" s="99">
        <v>19.54985528114608</v>
      </c>
      <c r="M271" s="99">
        <v>20.212413526236762</v>
      </c>
      <c r="N271" s="99">
        <v>20.285797091092714</v>
      </c>
      <c r="O271" s="99">
        <v>19.956328835351812</v>
      </c>
      <c r="P271" s="99">
        <v>19.678064871835442</v>
      </c>
      <c r="Q271" s="99">
        <v>19.490715084958865</v>
      </c>
      <c r="R271" s="99">
        <v>19.732222298071946</v>
      </c>
      <c r="S271" s="99">
        <v>20.036500239484141</v>
      </c>
      <c r="T271" s="99">
        <v>20.353416971911724</v>
      </c>
      <c r="U271" s="99">
        <v>19.930440198199388</v>
      </c>
      <c r="V271" s="99">
        <v>20.960330277012741</v>
      </c>
      <c r="W271" s="99">
        <v>20.29431249705716</v>
      </c>
      <c r="DA271" s="63" t="s">
        <v>2761</v>
      </c>
    </row>
    <row r="272" spans="1:105" ht="12" customHeight="1" x14ac:dyDescent="0.25">
      <c r="A272" s="108" t="s">
        <v>52</v>
      </c>
      <c r="B272" s="99">
        <v>4.1339779346443262</v>
      </c>
      <c r="C272" s="99">
        <v>4.0111078540361005</v>
      </c>
      <c r="D272" s="99">
        <v>3.9553040483106328</v>
      </c>
      <c r="E272" s="99">
        <v>3.7453446580051262</v>
      </c>
      <c r="F272" s="99">
        <v>3.8065687003017583</v>
      </c>
      <c r="G272" s="99">
        <v>3.6103523333137262</v>
      </c>
      <c r="H272" s="99">
        <v>3.518391325724437</v>
      </c>
      <c r="I272" s="99">
        <v>3.5287031090514662</v>
      </c>
      <c r="J272" s="99">
        <v>3.7706668396351937</v>
      </c>
      <c r="K272" s="99">
        <v>3.7616398460446678</v>
      </c>
      <c r="L272" s="99">
        <v>3.805181630140035</v>
      </c>
      <c r="M272" s="99">
        <v>3.8676122535043609</v>
      </c>
      <c r="N272" s="99">
        <v>3.9445900215994043</v>
      </c>
      <c r="O272" s="99">
        <v>3.927337075398853</v>
      </c>
      <c r="P272" s="99">
        <v>3.9221682099337603</v>
      </c>
      <c r="Q272" s="99">
        <v>3.9798273621926143</v>
      </c>
      <c r="R272" s="99">
        <v>4.1534177565561885</v>
      </c>
      <c r="S272" s="99">
        <v>4.2967004385264005</v>
      </c>
      <c r="T272" s="99">
        <v>4.5024202833230511</v>
      </c>
      <c r="U272" s="99">
        <v>4.5289510677526934</v>
      </c>
      <c r="V272" s="99">
        <v>4.6105212650776624</v>
      </c>
      <c r="W272" s="99">
        <v>4.4887418354265671</v>
      </c>
      <c r="DA272" s="63" t="s">
        <v>2762</v>
      </c>
    </row>
    <row r="273" spans="1:105" ht="12" customHeight="1" x14ac:dyDescent="0.25">
      <c r="A273" s="121" t="s">
        <v>54</v>
      </c>
      <c r="B273" s="123">
        <v>4.6089338931850667</v>
      </c>
      <c r="C273" s="123">
        <v>4.4858110249739651</v>
      </c>
      <c r="D273" s="123">
        <v>4.4283096376423936</v>
      </c>
      <c r="E273" s="123">
        <v>4.3884264011559067</v>
      </c>
      <c r="F273" s="123">
        <v>4.3303218183170866</v>
      </c>
      <c r="G273" s="123">
        <v>4.1726411733818374</v>
      </c>
      <c r="H273" s="123">
        <v>4.0360742380070445</v>
      </c>
      <c r="I273" s="123">
        <v>4.0474293052355552</v>
      </c>
      <c r="J273" s="123">
        <v>3.879326852496062</v>
      </c>
      <c r="K273" s="123">
        <v>3.8304559313027822</v>
      </c>
      <c r="L273" s="123">
        <v>3.7313801299843226</v>
      </c>
      <c r="M273" s="123">
        <v>3.7715698008948144</v>
      </c>
      <c r="N273" s="123">
        <v>3.7870625962949047</v>
      </c>
      <c r="O273" s="123">
        <v>3.6021532885575414</v>
      </c>
      <c r="P273" s="123">
        <v>3.6807963958865715</v>
      </c>
      <c r="Q273" s="123">
        <v>3.7123587040764203</v>
      </c>
      <c r="R273" s="123">
        <v>3.7107457540209152</v>
      </c>
      <c r="S273" s="123">
        <v>3.6617020415732138</v>
      </c>
      <c r="T273" s="123">
        <v>3.6258336941108018</v>
      </c>
      <c r="U273" s="123">
        <v>3.5266028861135568</v>
      </c>
      <c r="V273" s="123">
        <v>3.6274249028477721</v>
      </c>
      <c r="W273" s="123">
        <v>3.5501200801544202</v>
      </c>
      <c r="DA273" s="130" t="s">
        <v>2763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2764</v>
      </c>
    </row>
    <row r="275" spans="1:105" ht="12" customHeight="1" x14ac:dyDescent="0.25">
      <c r="A275" s="97" t="s">
        <v>50</v>
      </c>
      <c r="B275" s="99">
        <v>5.7718877089075091</v>
      </c>
      <c r="C275" s="99">
        <v>5.6423846416574719</v>
      </c>
      <c r="D275" s="99">
        <v>5.5696000185158834</v>
      </c>
      <c r="E275" s="99">
        <v>5.5358478870035492</v>
      </c>
      <c r="F275" s="99">
        <v>5.3537539850726699</v>
      </c>
      <c r="G275" s="99">
        <v>5.3400028399524384</v>
      </c>
      <c r="H275" s="99">
        <v>5.1369179320930014</v>
      </c>
      <c r="I275" s="99">
        <v>5.130528413088868</v>
      </c>
      <c r="J275" s="99">
        <v>4.9814150110044526</v>
      </c>
      <c r="K275" s="99">
        <v>4.7668703702749182</v>
      </c>
      <c r="L275" s="99">
        <v>4.8085364996869586</v>
      </c>
      <c r="M275" s="99">
        <v>4.8143240682745674</v>
      </c>
      <c r="N275" s="99">
        <v>4.7907735058144976</v>
      </c>
      <c r="O275" s="99">
        <v>4.8211026111916011</v>
      </c>
      <c r="P275" s="99">
        <v>4.5947348604487646</v>
      </c>
      <c r="Q275" s="99">
        <v>4.3061071789021508</v>
      </c>
      <c r="R275" s="99">
        <v>5.0362320137640966</v>
      </c>
      <c r="S275" s="99">
        <v>4.9149997028416879</v>
      </c>
      <c r="T275" s="99">
        <v>5.1254810587943789</v>
      </c>
      <c r="U275" s="99">
        <v>4.8608712550043593</v>
      </c>
      <c r="V275" s="99">
        <v>5.3473785297414951</v>
      </c>
      <c r="W275" s="99">
        <v>4.6324609424558449</v>
      </c>
      <c r="DA275" s="63" t="s">
        <v>2765</v>
      </c>
    </row>
    <row r="276" spans="1:105" ht="12" customHeight="1" x14ac:dyDescent="0.25">
      <c r="A276" s="109" t="s">
        <v>120</v>
      </c>
      <c r="B276" s="110">
        <v>4.5914690956276232</v>
      </c>
      <c r="C276" s="110">
        <v>4.4686462134402607</v>
      </c>
      <c r="D276" s="110">
        <v>4.4115311649076299</v>
      </c>
      <c r="E276" s="110">
        <v>4.3716359768906612</v>
      </c>
      <c r="F276" s="110">
        <v>4.3152451715656683</v>
      </c>
      <c r="G276" s="110">
        <v>4.1554724949560944</v>
      </c>
      <c r="H276" s="110">
        <v>4.0197391546904795</v>
      </c>
      <c r="I276" s="110">
        <v>4.031618422739025</v>
      </c>
      <c r="J276" s="110">
        <v>3.8635204713392355</v>
      </c>
      <c r="K276" s="110">
        <v>3.8173898477893333</v>
      </c>
      <c r="L276" s="110">
        <v>3.7160379857745376</v>
      </c>
      <c r="M276" s="110">
        <v>3.7559369472378705</v>
      </c>
      <c r="N276" s="110">
        <v>3.7714418824904246</v>
      </c>
      <c r="O276" s="110">
        <v>3.5827089253297042</v>
      </c>
      <c r="P276" s="110">
        <v>3.6660223428960452</v>
      </c>
      <c r="Q276" s="110">
        <v>3.7024927302039607</v>
      </c>
      <c r="R276" s="110">
        <v>3.6871453646793535</v>
      </c>
      <c r="S276" s="110">
        <v>3.638418336336608</v>
      </c>
      <c r="T276" s="110">
        <v>3.5980204226590282</v>
      </c>
      <c r="U276" s="110">
        <v>3.5020637304456286</v>
      </c>
      <c r="V276" s="110">
        <v>3.5965913924073081</v>
      </c>
      <c r="W276" s="110">
        <v>3.5310558440419713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113.38828490711852</v>
      </c>
      <c r="C278" s="118">
        <f t="shared" si="124"/>
        <v>111.79417457831167</v>
      </c>
      <c r="D278" s="118">
        <f t="shared" si="124"/>
        <v>114.08445290275003</v>
      </c>
      <c r="E278" s="118">
        <f t="shared" si="124"/>
        <v>113.94371327524561</v>
      </c>
      <c r="F278" s="118">
        <f t="shared" si="124"/>
        <v>116.33632679474907</v>
      </c>
      <c r="G278" s="118">
        <f t="shared" si="124"/>
        <v>122.97680239872777</v>
      </c>
      <c r="H278" s="118">
        <f t="shared" si="124"/>
        <v>120.67826747492626</v>
      </c>
      <c r="I278" s="118">
        <f t="shared" si="124"/>
        <v>115.1683524901694</v>
      </c>
      <c r="J278" s="118">
        <f t="shared" si="124"/>
        <v>120.73867810930902</v>
      </c>
      <c r="K278" s="118">
        <f t="shared" si="124"/>
        <v>122.77204669300384</v>
      </c>
      <c r="L278" s="118">
        <f t="shared" si="124"/>
        <v>116.1712102474592</v>
      </c>
      <c r="M278" s="118">
        <f t="shared" si="124"/>
        <v>104.93678335023641</v>
      </c>
      <c r="N278" s="118">
        <f t="shared" si="124"/>
        <v>101.91063725208839</v>
      </c>
      <c r="O278" s="118">
        <f t="shared" si="124"/>
        <v>102.86384363365417</v>
      </c>
      <c r="P278" s="118">
        <f t="shared" si="124"/>
        <v>92.446217758148322</v>
      </c>
      <c r="Q278" s="118">
        <f t="shared" si="124"/>
        <v>97.23981738113622</v>
      </c>
      <c r="R278" s="118">
        <f t="shared" ref="R278:V278" si="125">R279+R282+R284+R294</f>
        <v>102.27345456669723</v>
      </c>
      <c r="S278" s="118">
        <f t="shared" si="125"/>
        <v>93.287737505764284</v>
      </c>
      <c r="T278" s="118">
        <f t="shared" si="125"/>
        <v>103.10252730200429</v>
      </c>
      <c r="U278" s="118">
        <f t="shared" si="125"/>
        <v>98.973559367964953</v>
      </c>
      <c r="V278" s="118">
        <f t="shared" si="125"/>
        <v>107.82100909570619</v>
      </c>
      <c r="W278" s="118">
        <f t="shared" ref="W278" si="126">W279+W282+W284+W294</f>
        <v>103.30908622330804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90.800309712955169</v>
      </c>
      <c r="C279" s="123">
        <f t="shared" si="127"/>
        <v>90.511384223978695</v>
      </c>
      <c r="D279" s="123">
        <f t="shared" si="127"/>
        <v>92.645266611586706</v>
      </c>
      <c r="E279" s="123">
        <f t="shared" si="127"/>
        <v>93.855240150550031</v>
      </c>
      <c r="F279" s="123">
        <f t="shared" si="127"/>
        <v>96.107923180325599</v>
      </c>
      <c r="G279" s="123">
        <f t="shared" si="127"/>
        <v>103.44151839368465</v>
      </c>
      <c r="H279" s="123">
        <f t="shared" si="127"/>
        <v>101.61945717132031</v>
      </c>
      <c r="I279" s="123">
        <f t="shared" si="127"/>
        <v>96.070616094635724</v>
      </c>
      <c r="J279" s="123">
        <f t="shared" si="127"/>
        <v>101.29198986159756</v>
      </c>
      <c r="K279" s="123">
        <f t="shared" si="127"/>
        <v>101.97475030730628</v>
      </c>
      <c r="L279" s="123">
        <f t="shared" si="127"/>
        <v>96.394457864949302</v>
      </c>
      <c r="M279" s="123">
        <f t="shared" si="127"/>
        <v>84.569015473881279</v>
      </c>
      <c r="N279" s="123">
        <f t="shared" si="127"/>
        <v>81.274347093538879</v>
      </c>
      <c r="O279" s="123">
        <f t="shared" si="127"/>
        <v>82.334936444987633</v>
      </c>
      <c r="P279" s="123">
        <f t="shared" si="127"/>
        <v>71.981595932262479</v>
      </c>
      <c r="Q279" s="123">
        <f t="shared" si="127"/>
        <v>76.726784522027344</v>
      </c>
      <c r="R279" s="123">
        <f t="shared" ref="R279:V279" si="128">SUM(R280:R281)</f>
        <v>80.903243235350189</v>
      </c>
      <c r="S279" s="123">
        <f t="shared" si="128"/>
        <v>71.905589445080636</v>
      </c>
      <c r="T279" s="123">
        <f t="shared" si="128"/>
        <v>80.897434850867072</v>
      </c>
      <c r="U279" s="123">
        <f t="shared" si="128"/>
        <v>77.07849150591619</v>
      </c>
      <c r="V279" s="123">
        <f t="shared" si="128"/>
        <v>84.460224027967129</v>
      </c>
      <c r="W279" s="123">
        <f t="shared" ref="W279" si="129">SUM(W280:W281)</f>
        <v>80.701833638504013</v>
      </c>
      <c r="DA279" s="130" t="s">
        <v>2916</v>
      </c>
    </row>
    <row r="280" spans="1:105" ht="12" customHeight="1" x14ac:dyDescent="0.25">
      <c r="A280" s="97" t="s">
        <v>51</v>
      </c>
      <c r="B280" s="99">
        <v>89.91610635672447</v>
      </c>
      <c r="C280" s="99">
        <v>89.660496202868487</v>
      </c>
      <c r="D280" s="99">
        <v>91.792110391075411</v>
      </c>
      <c r="E280" s="99">
        <v>93.013927290230299</v>
      </c>
      <c r="F280" s="99">
        <v>95.262040054466738</v>
      </c>
      <c r="G280" s="99">
        <v>102.54778661986317</v>
      </c>
      <c r="H280" s="99">
        <v>100.75698927877434</v>
      </c>
      <c r="I280" s="99">
        <v>95.264686337967305</v>
      </c>
      <c r="J280" s="99">
        <v>100.44300875005838</v>
      </c>
      <c r="K280" s="99">
        <v>101.12445896713876</v>
      </c>
      <c r="L280" s="99">
        <v>95.599276413472495</v>
      </c>
      <c r="M280" s="99">
        <v>83.886620292636508</v>
      </c>
      <c r="N280" s="99">
        <v>80.621766406036684</v>
      </c>
      <c r="O280" s="99">
        <v>81.686757135630103</v>
      </c>
      <c r="P280" s="99">
        <v>71.425292643250557</v>
      </c>
      <c r="Q280" s="99">
        <v>76.132081666047611</v>
      </c>
      <c r="R280" s="99">
        <v>80.284234631921976</v>
      </c>
      <c r="S280" s="99">
        <v>71.361212323364001</v>
      </c>
      <c r="T280" s="99">
        <v>80.284259077429766</v>
      </c>
      <c r="U280" s="99">
        <v>76.498113232557827</v>
      </c>
      <c r="V280" s="99">
        <v>83.824929818566787</v>
      </c>
      <c r="W280" s="99">
        <v>80.096042328555299</v>
      </c>
      <c r="DA280" s="63" t="s">
        <v>2917</v>
      </c>
    </row>
    <row r="281" spans="1:105" ht="12" customHeight="1" x14ac:dyDescent="0.25">
      <c r="A281" s="97" t="s">
        <v>53</v>
      </c>
      <c r="B281" s="99">
        <v>0.88420335623069501</v>
      </c>
      <c r="C281" s="99">
        <v>0.85088802111021256</v>
      </c>
      <c r="D281" s="99">
        <v>0.85315622051129281</v>
      </c>
      <c r="E281" s="99">
        <v>0.84131286031972585</v>
      </c>
      <c r="F281" s="99">
        <v>0.84588312585885905</v>
      </c>
      <c r="G281" s="99">
        <v>0.89373177382146751</v>
      </c>
      <c r="H281" s="99">
        <v>0.86246789254596434</v>
      </c>
      <c r="I281" s="99">
        <v>0.80592975666842037</v>
      </c>
      <c r="J281" s="99">
        <v>0.84898111153918032</v>
      </c>
      <c r="K281" s="99">
        <v>0.85029134016751595</v>
      </c>
      <c r="L281" s="99">
        <v>0.79518145147680275</v>
      </c>
      <c r="M281" s="99">
        <v>0.68239518124476461</v>
      </c>
      <c r="N281" s="99">
        <v>0.65258068750220055</v>
      </c>
      <c r="O281" s="99">
        <v>0.64817930935753321</v>
      </c>
      <c r="P281" s="99">
        <v>0.55630328901192827</v>
      </c>
      <c r="Q281" s="99">
        <v>0.59470285597973382</v>
      </c>
      <c r="R281" s="99">
        <v>0.61900860342820951</v>
      </c>
      <c r="S281" s="99">
        <v>0.54437712171663033</v>
      </c>
      <c r="T281" s="99">
        <v>0.61317577343730734</v>
      </c>
      <c r="U281" s="99">
        <v>0.58037827335836067</v>
      </c>
      <c r="V281" s="99">
        <v>0.63529420940034775</v>
      </c>
      <c r="W281" s="99">
        <v>0.60579130994871822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1.5064280626132732E-2</v>
      </c>
      <c r="C282" s="123">
        <f t="shared" si="130"/>
        <v>1.4885357099663921E-2</v>
      </c>
      <c r="D282" s="123">
        <f t="shared" si="130"/>
        <v>1.8067259890926172E-2</v>
      </c>
      <c r="E282" s="123">
        <f t="shared" si="130"/>
        <v>1.818517037426735E-2</v>
      </c>
      <c r="F282" s="123">
        <f t="shared" si="130"/>
        <v>1.8183238255974919E-2</v>
      </c>
      <c r="G282" s="123">
        <f t="shared" si="130"/>
        <v>1.8249934600286042E-2</v>
      </c>
      <c r="H282" s="123">
        <f t="shared" si="130"/>
        <v>2.2394355148487054E-2</v>
      </c>
      <c r="I282" s="123">
        <f t="shared" si="130"/>
        <v>2.7036057218085066E-2</v>
      </c>
      <c r="J282" s="123">
        <f t="shared" si="130"/>
        <v>3.1295475589943313E-2</v>
      </c>
      <c r="K282" s="123">
        <f t="shared" si="130"/>
        <v>3.4480736058344959E-2</v>
      </c>
      <c r="L282" s="123">
        <f t="shared" si="130"/>
        <v>4.117301945258612E-2</v>
      </c>
      <c r="M282" s="123">
        <f t="shared" si="130"/>
        <v>4.2742849947188667E-2</v>
      </c>
      <c r="N282" s="123">
        <f t="shared" si="130"/>
        <v>5.1374576952174164E-2</v>
      </c>
      <c r="O282" s="123">
        <f t="shared" si="130"/>
        <v>5.2570657394697726E-2</v>
      </c>
      <c r="P282" s="123">
        <f t="shared" si="130"/>
        <v>6.3359990621634582E-2</v>
      </c>
      <c r="Q282" s="123">
        <f t="shared" si="130"/>
        <v>6.6924608552697495E-2</v>
      </c>
      <c r="R282" s="123">
        <f t="shared" si="130"/>
        <v>6.8358098294127076E-2</v>
      </c>
      <c r="S282" s="123">
        <f t="shared" si="130"/>
        <v>6.5253468262249661E-2</v>
      </c>
      <c r="T282" s="123">
        <f t="shared" si="130"/>
        <v>5.850407761807494E-2</v>
      </c>
      <c r="U282" s="123">
        <f t="shared" si="130"/>
        <v>5.219484840868583E-2</v>
      </c>
      <c r="V282" s="123">
        <f t="shared" si="130"/>
        <v>4.2102449208417519E-2</v>
      </c>
      <c r="W282" s="123">
        <f t="shared" si="130"/>
        <v>3.0263988845387939E-2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1.5064280626132732E-2</v>
      </c>
      <c r="C283" s="99">
        <f>RES_hhdet_tess!C8</f>
        <v>1.4885357099663921E-2</v>
      </c>
      <c r="D283" s="99">
        <f>RES_hhdet_tess!D8</f>
        <v>1.8067259890926172E-2</v>
      </c>
      <c r="E283" s="99">
        <f>RES_hhdet_tess!E8</f>
        <v>1.818517037426735E-2</v>
      </c>
      <c r="F283" s="99">
        <f>RES_hhdet_tess!F8</f>
        <v>1.8183238255974919E-2</v>
      </c>
      <c r="G283" s="99">
        <f>RES_hhdet_tess!G8</f>
        <v>1.8249934600286042E-2</v>
      </c>
      <c r="H283" s="99">
        <f>RES_hhdet_tess!H8</f>
        <v>2.2394355148487054E-2</v>
      </c>
      <c r="I283" s="99">
        <f>RES_hhdet_tess!I8</f>
        <v>2.7036057218085066E-2</v>
      </c>
      <c r="J283" s="99">
        <f>RES_hhdet_tess!J8</f>
        <v>3.1295475589943313E-2</v>
      </c>
      <c r="K283" s="99">
        <f>RES_hhdet_tess!K8</f>
        <v>3.4480736058344959E-2</v>
      </c>
      <c r="L283" s="99">
        <f>RES_hhdet_tess!L8</f>
        <v>4.117301945258612E-2</v>
      </c>
      <c r="M283" s="99">
        <f>RES_hhdet_tess!M8</f>
        <v>4.2742849947188667E-2</v>
      </c>
      <c r="N283" s="99">
        <f>RES_hhdet_tess!N8</f>
        <v>5.1374576952174164E-2</v>
      </c>
      <c r="O283" s="99">
        <f>RES_hhdet_tess!O8</f>
        <v>5.2570657394697726E-2</v>
      </c>
      <c r="P283" s="99">
        <f>RES_hhdet_tess!P8</f>
        <v>6.3359990621634582E-2</v>
      </c>
      <c r="Q283" s="99">
        <f>RES_hhdet_tess!Q8</f>
        <v>6.6924608552697495E-2</v>
      </c>
      <c r="R283" s="99">
        <f>RES_hhdet_tess!R8</f>
        <v>6.8358098294127076E-2</v>
      </c>
      <c r="S283" s="99">
        <f>RES_hhdet_tess!S8</f>
        <v>6.5253468262249661E-2</v>
      </c>
      <c r="T283" s="99">
        <f>RES_hhdet_tess!T8</f>
        <v>5.850407761807494E-2</v>
      </c>
      <c r="U283" s="99">
        <f>RES_hhdet_tess!U8</f>
        <v>5.219484840868583E-2</v>
      </c>
      <c r="V283" s="99">
        <f>RES_hhdet_tess!V8</f>
        <v>4.2102449208417519E-2</v>
      </c>
      <c r="W283" s="99">
        <f>RES_hhdet_tess!W8</f>
        <v>3.0263988845387939E-2</v>
      </c>
      <c r="DA283" s="63" t="s">
        <v>2920</v>
      </c>
    </row>
    <row r="284" spans="1:105" ht="12" customHeight="1" x14ac:dyDescent="0.25">
      <c r="A284" s="121" t="s">
        <v>55</v>
      </c>
      <c r="B284" s="123">
        <v>19.182509010524029</v>
      </c>
      <c r="C284" s="123">
        <v>17.96032872622883</v>
      </c>
      <c r="D284" s="123">
        <v>18.14668598739684</v>
      </c>
      <c r="E284" s="123">
        <v>16.814980908209176</v>
      </c>
      <c r="F284" s="123">
        <v>16.984522153142443</v>
      </c>
      <c r="G284" s="123">
        <v>16.393243933739988</v>
      </c>
      <c r="H284" s="123">
        <v>15.996844226155497</v>
      </c>
      <c r="I284" s="123">
        <v>16.012419847005624</v>
      </c>
      <c r="J284" s="123">
        <v>16.47940724113862</v>
      </c>
      <c r="K284" s="123">
        <v>17.856312466881885</v>
      </c>
      <c r="L284" s="123">
        <v>16.898408068533485</v>
      </c>
      <c r="M284" s="123">
        <v>17.449078227524044</v>
      </c>
      <c r="N284" s="123">
        <v>17.686156180398495</v>
      </c>
      <c r="O284" s="123">
        <v>17.707220660017637</v>
      </c>
      <c r="P284" s="123">
        <v>17.560600140053701</v>
      </c>
      <c r="Q284" s="123">
        <v>17.56804894655426</v>
      </c>
      <c r="R284" s="123">
        <v>18.411879213479249</v>
      </c>
      <c r="S284" s="123">
        <v>18.443450392847669</v>
      </c>
      <c r="T284" s="123">
        <v>19.269176638168972</v>
      </c>
      <c r="U284" s="123">
        <v>18.997834865967203</v>
      </c>
      <c r="V284" s="123">
        <v>20.335868085741161</v>
      </c>
      <c r="W284" s="123">
        <v>19.597421157930622</v>
      </c>
      <c r="DA284" s="130" t="s">
        <v>2921</v>
      </c>
    </row>
    <row r="285" spans="1:105" ht="12" customHeight="1" x14ac:dyDescent="0.25">
      <c r="A285" s="97" t="s">
        <v>143</v>
      </c>
      <c r="B285" s="99">
        <v>19.449984045593478</v>
      </c>
      <c r="C285" s="99">
        <v>17.692305868546804</v>
      </c>
      <c r="D285" s="99">
        <v>18.426557601482141</v>
      </c>
      <c r="E285" s="99">
        <v>16.769396795407999</v>
      </c>
      <c r="F285" s="99">
        <v>16.841503044732118</v>
      </c>
      <c r="G285" s="99">
        <v>16.516578340599452</v>
      </c>
      <c r="H285" s="99">
        <v>15.812565570353881</v>
      </c>
      <c r="I285" s="99">
        <v>15.895619217189829</v>
      </c>
      <c r="J285" s="99">
        <v>16.244826178208395</v>
      </c>
      <c r="K285" s="99">
        <v>18.786923965748244</v>
      </c>
      <c r="L285" s="99">
        <v>16.793655426771082</v>
      </c>
      <c r="M285" s="99">
        <v>17.310890328592919</v>
      </c>
      <c r="N285" s="99">
        <v>17.699797453924461</v>
      </c>
      <c r="O285" s="99">
        <v>17.743981457451532</v>
      </c>
      <c r="P285" s="99">
        <v>17.607925264599483</v>
      </c>
      <c r="Q285" s="99">
        <v>17.686408387175621</v>
      </c>
      <c r="R285" s="99">
        <v>18.699424880568827</v>
      </c>
      <c r="S285" s="99">
        <v>18.1512518872043</v>
      </c>
      <c r="T285" s="99">
        <v>19.216077459853135</v>
      </c>
      <c r="U285" s="99">
        <v>18.794132035470735</v>
      </c>
      <c r="V285" s="99">
        <v>20.333518490575273</v>
      </c>
      <c r="W285" s="99">
        <v>19.323332448391675</v>
      </c>
      <c r="DA285" s="63" t="s">
        <v>2922</v>
      </c>
    </row>
    <row r="286" spans="1:105" ht="12" customHeight="1" x14ac:dyDescent="0.25">
      <c r="A286" s="97" t="s">
        <v>124</v>
      </c>
      <c r="B286" s="99">
        <v>18.799949575206785</v>
      </c>
      <c r="C286" s="99">
        <v>18.224024467644885</v>
      </c>
      <c r="D286" s="99">
        <v>17.735670466772824</v>
      </c>
      <c r="E286" s="99">
        <v>17.192377712015098</v>
      </c>
      <c r="F286" s="99">
        <v>16.876442975741462</v>
      </c>
      <c r="G286" s="99">
        <v>16.529033870164323</v>
      </c>
      <c r="H286" s="99">
        <v>16.324657347947827</v>
      </c>
      <c r="I286" s="99">
        <v>16.464462376146212</v>
      </c>
      <c r="J286" s="99">
        <v>16.418666776686674</v>
      </c>
      <c r="K286" s="99">
        <v>16.546940374127459</v>
      </c>
      <c r="L286" s="99">
        <v>16.660245348666535</v>
      </c>
      <c r="M286" s="99">
        <v>17.819141765118015</v>
      </c>
      <c r="N286" s="99">
        <v>16.689951711962159</v>
      </c>
      <c r="O286" s="99">
        <v>18.661194484220825</v>
      </c>
      <c r="P286" s="99">
        <v>17.274726375402174</v>
      </c>
      <c r="Q286" s="99">
        <v>15.789406103426893</v>
      </c>
      <c r="R286" s="99">
        <v>19.063373995753331</v>
      </c>
      <c r="S286" s="99">
        <v>19.207213971561686</v>
      </c>
      <c r="T286" s="99">
        <v>19.80488729901835</v>
      </c>
      <c r="U286" s="99">
        <v>19.06988666271581</v>
      </c>
      <c r="V286" s="99">
        <v>21.22893805766105</v>
      </c>
      <c r="W286" s="99">
        <v>19.01978336195728</v>
      </c>
      <c r="DA286" s="63" t="s">
        <v>2923</v>
      </c>
    </row>
    <row r="287" spans="1:105" ht="12" customHeight="1" x14ac:dyDescent="0.25">
      <c r="A287" s="97" t="s">
        <v>123</v>
      </c>
      <c r="B287" s="99">
        <v>18.799949575206785</v>
      </c>
      <c r="C287" s="99">
        <v>18.225373947571825</v>
      </c>
      <c r="D287" s="99">
        <v>17.740217164698393</v>
      </c>
      <c r="E287" s="99">
        <v>17.200316793708765</v>
      </c>
      <c r="F287" s="99">
        <v>16.823909932979589</v>
      </c>
      <c r="G287" s="99">
        <v>16.481482646039908</v>
      </c>
      <c r="H287" s="99">
        <v>16.282754410026463</v>
      </c>
      <c r="I287" s="99">
        <v>16.419362898774775</v>
      </c>
      <c r="J287" s="99">
        <v>16.349306031261005</v>
      </c>
      <c r="K287" s="99">
        <v>16.488979687656148</v>
      </c>
      <c r="L287" s="99">
        <v>16.617813809767679</v>
      </c>
      <c r="M287" s="99">
        <v>17.794273943665125</v>
      </c>
      <c r="N287" s="99">
        <v>16.680644782717415</v>
      </c>
      <c r="O287" s="99">
        <v>18.653373746359566</v>
      </c>
      <c r="P287" s="99">
        <v>17.270995752257686</v>
      </c>
      <c r="Q287" s="99">
        <v>15.791189206431511</v>
      </c>
      <c r="R287" s="99">
        <v>19.065709773839941</v>
      </c>
      <c r="S287" s="99">
        <v>19.207886004094842</v>
      </c>
      <c r="T287" s="99">
        <v>19.806270116957474</v>
      </c>
      <c r="U287" s="99">
        <v>19.079819937512809</v>
      </c>
      <c r="V287" s="99">
        <v>21.235744088388845</v>
      </c>
      <c r="W287" s="99">
        <v>19.053778016902889</v>
      </c>
      <c r="DA287" s="63" t="s">
        <v>2924</v>
      </c>
    </row>
    <row r="288" spans="1:105" ht="12" customHeight="1" x14ac:dyDescent="0.25">
      <c r="A288" s="100" t="s">
        <v>50</v>
      </c>
      <c r="B288" s="102">
        <v>14.668507239422295</v>
      </c>
      <c r="C288" s="102">
        <v>14.239044349420544</v>
      </c>
      <c r="D288" s="102">
        <v>13.789783283202027</v>
      </c>
      <c r="E288" s="102">
        <v>13.377983539300118</v>
      </c>
      <c r="F288" s="102">
        <v>13.099419953486821</v>
      </c>
      <c r="G288" s="102">
        <v>12.803130397256027</v>
      </c>
      <c r="H288" s="102">
        <v>12.751590700398399</v>
      </c>
      <c r="I288" s="102">
        <v>12.821009137608575</v>
      </c>
      <c r="J288" s="102">
        <v>12.669908243844363</v>
      </c>
      <c r="K288" s="102">
        <v>12.766436039932856</v>
      </c>
      <c r="L288" s="102">
        <v>12.900274165717178</v>
      </c>
      <c r="M288" s="102">
        <v>13.873029630472557</v>
      </c>
      <c r="N288" s="102">
        <v>12.968350011328289</v>
      </c>
      <c r="O288" s="102">
        <v>14.490540838542689</v>
      </c>
      <c r="P288" s="102">
        <v>13.402631404454841</v>
      </c>
      <c r="Q288" s="102">
        <v>12.214411644226269</v>
      </c>
      <c r="R288" s="102">
        <v>14.690074478747382</v>
      </c>
      <c r="S288" s="102">
        <v>14.777434585436824</v>
      </c>
      <c r="T288" s="102">
        <v>15.173628305877175</v>
      </c>
      <c r="U288" s="102">
        <v>14.572370864536589</v>
      </c>
      <c r="V288" s="102">
        <v>16.405162694478442</v>
      </c>
      <c r="W288" s="102">
        <v>14.756224058577599</v>
      </c>
      <c r="DA288" s="131" t="s">
        <v>2925</v>
      </c>
    </row>
    <row r="289" spans="1:105" ht="12" customHeight="1" x14ac:dyDescent="0.25">
      <c r="A289" s="103" t="s">
        <v>52</v>
      </c>
      <c r="B289" s="105">
        <v>4.1314423357844907</v>
      </c>
      <c r="C289" s="105">
        <v>3.9863295981512832</v>
      </c>
      <c r="D289" s="105">
        <v>3.9504338814963651</v>
      </c>
      <c r="E289" s="105">
        <v>3.8223332544086492</v>
      </c>
      <c r="F289" s="105">
        <v>3.7244899794927688</v>
      </c>
      <c r="G289" s="105">
        <v>3.6783522487838822</v>
      </c>
      <c r="H289" s="105">
        <v>3.5311637096280655</v>
      </c>
      <c r="I289" s="105">
        <v>3.5983537611661989</v>
      </c>
      <c r="J289" s="105">
        <v>3.6793977874166441</v>
      </c>
      <c r="K289" s="105">
        <v>3.7225436477232954</v>
      </c>
      <c r="L289" s="105">
        <v>3.7175396440504991</v>
      </c>
      <c r="M289" s="105">
        <v>3.9212443131925676</v>
      </c>
      <c r="N289" s="105">
        <v>3.7122947713891308</v>
      </c>
      <c r="O289" s="105">
        <v>4.1628329078168811</v>
      </c>
      <c r="P289" s="105">
        <v>3.8683643478028418</v>
      </c>
      <c r="Q289" s="105">
        <v>3.57677756220524</v>
      </c>
      <c r="R289" s="105">
        <v>4.3756352950925601</v>
      </c>
      <c r="S289" s="105">
        <v>4.4304514186580191</v>
      </c>
      <c r="T289" s="105">
        <v>4.6326418110803003</v>
      </c>
      <c r="U289" s="105">
        <v>4.5074490729762209</v>
      </c>
      <c r="V289" s="105">
        <v>4.8305813939104061</v>
      </c>
      <c r="W289" s="105">
        <v>4.2975539583252909</v>
      </c>
      <c r="DA289" s="132" t="s">
        <v>2926</v>
      </c>
    </row>
    <row r="290" spans="1:105" ht="12" customHeight="1" x14ac:dyDescent="0.25">
      <c r="A290" s="106" t="s">
        <v>122</v>
      </c>
      <c r="B290" s="102">
        <v>18.811191088225392</v>
      </c>
      <c r="C290" s="102">
        <v>18.338774692332439</v>
      </c>
      <c r="D290" s="102">
        <v>17.765405109630976</v>
      </c>
      <c r="E290" s="102">
        <v>16.852586204299435</v>
      </c>
      <c r="F290" s="102">
        <v>17.200592249870336</v>
      </c>
      <c r="G290" s="102">
        <v>16.205371697740578</v>
      </c>
      <c r="H290" s="102">
        <v>16.236668337703698</v>
      </c>
      <c r="I290" s="102">
        <v>16.150205883900476</v>
      </c>
      <c r="J290" s="102">
        <v>16.837417989457148</v>
      </c>
      <c r="K290" s="102">
        <v>16.75226788652391</v>
      </c>
      <c r="L290" s="102">
        <v>17.101292661303731</v>
      </c>
      <c r="M290" s="102">
        <v>17.619585156574257</v>
      </c>
      <c r="N290" s="102">
        <v>17.75735119909405</v>
      </c>
      <c r="O290" s="102">
        <v>17.610053130182337</v>
      </c>
      <c r="P290" s="102">
        <v>17.554832147137635</v>
      </c>
      <c r="Q290" s="102">
        <v>17.628890551534557</v>
      </c>
      <c r="R290" s="102">
        <v>18.117659788835653</v>
      </c>
      <c r="S290" s="102">
        <v>18.647843319017351</v>
      </c>
      <c r="T290" s="102">
        <v>19.279625891973751</v>
      </c>
      <c r="U290" s="102">
        <v>19.178992932499067</v>
      </c>
      <c r="V290" s="102">
        <v>20.209344696859606</v>
      </c>
      <c r="W290" s="102">
        <v>19.890902128856027</v>
      </c>
      <c r="DA290" s="131" t="s">
        <v>2927</v>
      </c>
    </row>
    <row r="291" spans="1:105" ht="12" customHeight="1" x14ac:dyDescent="0.25">
      <c r="A291" s="107" t="s">
        <v>121</v>
      </c>
      <c r="B291" s="105">
        <v>18.811191088225392</v>
      </c>
      <c r="C291" s="105">
        <v>18.338565020428941</v>
      </c>
      <c r="D291" s="105">
        <v>17.76099246706567</v>
      </c>
      <c r="E291" s="105">
        <v>16.846170669511878</v>
      </c>
      <c r="F291" s="105">
        <v>17.191257540428484</v>
      </c>
      <c r="G291" s="105">
        <v>16.184656983588631</v>
      </c>
      <c r="H291" s="105">
        <v>16.219963395850602</v>
      </c>
      <c r="I291" s="105">
        <v>16.103350109227549</v>
      </c>
      <c r="J291" s="105">
        <v>16.761047231986193</v>
      </c>
      <c r="K291" s="105">
        <v>16.664951632057889</v>
      </c>
      <c r="L291" s="105">
        <v>17.014873482012941</v>
      </c>
      <c r="M291" s="105">
        <v>17.55943267164184</v>
      </c>
      <c r="N291" s="105">
        <v>17.731564507135911</v>
      </c>
      <c r="O291" s="105">
        <v>17.59795122661707</v>
      </c>
      <c r="P291" s="105">
        <v>17.53258753647588</v>
      </c>
      <c r="Q291" s="105">
        <v>17.601348942488141</v>
      </c>
      <c r="R291" s="105">
        <v>18.090000198828594</v>
      </c>
      <c r="S291" s="105">
        <v>18.620087994808227</v>
      </c>
      <c r="T291" s="105">
        <v>19.253208141487477</v>
      </c>
      <c r="U291" s="105">
        <v>19.175236309266445</v>
      </c>
      <c r="V291" s="105">
        <v>20.254896147600444</v>
      </c>
      <c r="W291" s="105">
        <v>19.926240829306451</v>
      </c>
      <c r="DA291" s="132" t="s">
        <v>2928</v>
      </c>
    </row>
    <row r="292" spans="1:105" ht="12" customHeight="1" x14ac:dyDescent="0.25">
      <c r="A292" s="108" t="s">
        <v>53</v>
      </c>
      <c r="B292" s="99">
        <v>14.677213153581066</v>
      </c>
      <c r="C292" s="99">
        <v>14.327457166392843</v>
      </c>
      <c r="D292" s="99">
        <v>13.805688418755038</v>
      </c>
      <c r="E292" s="99">
        <v>13.100826011506754</v>
      </c>
      <c r="F292" s="99">
        <v>13.384688840126726</v>
      </c>
      <c r="G292" s="99">
        <v>12.574304650274906</v>
      </c>
      <c r="H292" s="99">
        <v>12.701572070126165</v>
      </c>
      <c r="I292" s="99">
        <v>12.574647000176084</v>
      </c>
      <c r="J292" s="99">
        <v>12.990380392351</v>
      </c>
      <c r="K292" s="99">
        <v>12.903311786013219</v>
      </c>
      <c r="L292" s="99">
        <v>13.209691851872906</v>
      </c>
      <c r="M292" s="99">
        <v>13.69182041813748</v>
      </c>
      <c r="N292" s="99">
        <v>13.786974485536504</v>
      </c>
      <c r="O292" s="99">
        <v>13.670614151218219</v>
      </c>
      <c r="P292" s="99">
        <v>13.610419326542118</v>
      </c>
      <c r="Q292" s="99">
        <v>13.621521580295525</v>
      </c>
      <c r="R292" s="99">
        <v>13.936582442272405</v>
      </c>
      <c r="S292" s="99">
        <v>14.323387556281826</v>
      </c>
      <c r="T292" s="99">
        <v>14.750787858164426</v>
      </c>
      <c r="U292" s="99">
        <v>14.64628524151375</v>
      </c>
      <c r="V292" s="99">
        <v>15.644374882522785</v>
      </c>
      <c r="W292" s="99">
        <v>15.437498993879883</v>
      </c>
      <c r="DA292" s="63" t="s">
        <v>2929</v>
      </c>
    </row>
    <row r="293" spans="1:105" ht="12" customHeight="1" x14ac:dyDescent="0.25">
      <c r="A293" s="108" t="s">
        <v>52</v>
      </c>
      <c r="B293" s="99">
        <v>4.1339779346443262</v>
      </c>
      <c r="C293" s="99">
        <v>4.0111078540361005</v>
      </c>
      <c r="D293" s="99">
        <v>3.9553040483106328</v>
      </c>
      <c r="E293" s="99">
        <v>3.7453446580051262</v>
      </c>
      <c r="F293" s="99">
        <v>3.8065687003017583</v>
      </c>
      <c r="G293" s="99">
        <v>3.6103523333137262</v>
      </c>
      <c r="H293" s="99">
        <v>3.518391325724437</v>
      </c>
      <c r="I293" s="99">
        <v>3.5287031090514662</v>
      </c>
      <c r="J293" s="99">
        <v>3.7706668396351937</v>
      </c>
      <c r="K293" s="99">
        <v>3.7616398460446678</v>
      </c>
      <c r="L293" s="99">
        <v>3.805181630140035</v>
      </c>
      <c r="M293" s="99">
        <v>3.8676122535043609</v>
      </c>
      <c r="N293" s="99">
        <v>3.9445900215994043</v>
      </c>
      <c r="O293" s="99">
        <v>3.927337075398853</v>
      </c>
      <c r="P293" s="99">
        <v>3.9221682099337603</v>
      </c>
      <c r="Q293" s="99">
        <v>3.9798273621926143</v>
      </c>
      <c r="R293" s="99">
        <v>4.1534177565561885</v>
      </c>
      <c r="S293" s="99">
        <v>4.2967004385264005</v>
      </c>
      <c r="T293" s="99">
        <v>4.5024202833230511</v>
      </c>
      <c r="U293" s="99">
        <v>4.5289510677526934</v>
      </c>
      <c r="V293" s="99">
        <v>4.6105212650776624</v>
      </c>
      <c r="W293" s="99">
        <v>4.4887418354265671</v>
      </c>
      <c r="DA293" s="63" t="s">
        <v>2930</v>
      </c>
    </row>
    <row r="294" spans="1:105" ht="12" customHeight="1" x14ac:dyDescent="0.25">
      <c r="A294" s="121" t="s">
        <v>54</v>
      </c>
      <c r="B294" s="123">
        <v>3.3904019030131889</v>
      </c>
      <c r="C294" s="123">
        <v>3.3075762710044745</v>
      </c>
      <c r="D294" s="123">
        <v>3.2744330438755616</v>
      </c>
      <c r="E294" s="123">
        <v>3.2553070461121298</v>
      </c>
      <c r="F294" s="123">
        <v>3.2256982230250451</v>
      </c>
      <c r="G294" s="123">
        <v>3.1237901367028513</v>
      </c>
      <c r="H294" s="123">
        <v>3.0395717223019574</v>
      </c>
      <c r="I294" s="123">
        <v>3.0582804913099593</v>
      </c>
      <c r="J294" s="123">
        <v>2.9359855309829044</v>
      </c>
      <c r="K294" s="123">
        <v>2.9065031827573296</v>
      </c>
      <c r="L294" s="123">
        <v>2.8371712945238299</v>
      </c>
      <c r="M294" s="123">
        <v>2.8759467988839065</v>
      </c>
      <c r="N294" s="123">
        <v>2.8987594011988489</v>
      </c>
      <c r="O294" s="123">
        <v>2.7691158712542006</v>
      </c>
      <c r="P294" s="123">
        <v>2.840661695210513</v>
      </c>
      <c r="Q294" s="123">
        <v>2.8780593040019222</v>
      </c>
      <c r="R294" s="123">
        <v>2.8899740195736632</v>
      </c>
      <c r="S294" s="123">
        <v>2.8734441995737323</v>
      </c>
      <c r="T294" s="123">
        <v>2.8774117353501594</v>
      </c>
      <c r="U294" s="123">
        <v>2.8450381476728626</v>
      </c>
      <c r="V294" s="123">
        <v>2.9828145327894906</v>
      </c>
      <c r="W294" s="123">
        <v>2.979567438028019</v>
      </c>
      <c r="DA294" s="130" t="s">
        <v>2931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DA295" s="63" t="s">
        <v>2932</v>
      </c>
    </row>
    <row r="296" spans="1:105" ht="12" customHeight="1" x14ac:dyDescent="0.25">
      <c r="A296" s="97" t="s">
        <v>50</v>
      </c>
      <c r="B296" s="99">
        <v>3.3778288022877994</v>
      </c>
      <c r="C296" s="99">
        <v>3.3062642673897216</v>
      </c>
      <c r="D296" s="99">
        <v>3.2689779783581683</v>
      </c>
      <c r="E296" s="99">
        <v>3.2555618472306742</v>
      </c>
      <c r="F296" s="99">
        <v>3.1569785532313572</v>
      </c>
      <c r="G296" s="99">
        <v>3.1590944779610282</v>
      </c>
      <c r="H296" s="99">
        <v>3.0505705356811541</v>
      </c>
      <c r="I296" s="99">
        <v>3.052743067034263</v>
      </c>
      <c r="J296" s="99">
        <v>2.9666166295650207</v>
      </c>
      <c r="K296" s="99">
        <v>2.842476880944798</v>
      </c>
      <c r="L296" s="99">
        <v>2.8713035683559962</v>
      </c>
      <c r="M296" s="99">
        <v>2.8792637509004999</v>
      </c>
      <c r="N296" s="99">
        <v>2.8688231843594632</v>
      </c>
      <c r="O296" s="99">
        <v>2.8895169585102733</v>
      </c>
      <c r="P296" s="99">
        <v>2.7547953091910422</v>
      </c>
      <c r="Q296" s="99">
        <v>2.5823794469877916</v>
      </c>
      <c r="R296" s="99">
        <v>3.0225684063866378</v>
      </c>
      <c r="S296" s="99">
        <v>2.9541102994660067</v>
      </c>
      <c r="T296" s="99">
        <v>3.087874470719199</v>
      </c>
      <c r="U296" s="99">
        <v>2.9402790292134564</v>
      </c>
      <c r="V296" s="99">
        <v>3.2514794072604629</v>
      </c>
      <c r="W296" s="99">
        <v>2.8357295586021989</v>
      </c>
      <c r="DA296" s="63" t="s">
        <v>2933</v>
      </c>
    </row>
    <row r="297" spans="1:105" ht="12" customHeight="1" x14ac:dyDescent="0.25">
      <c r="A297" s="109" t="s">
        <v>120</v>
      </c>
      <c r="B297" s="110">
        <v>3.3905907210521082</v>
      </c>
      <c r="C297" s="110">
        <v>3.3075957425663822</v>
      </c>
      <c r="D297" s="110">
        <v>3.2745132405280377</v>
      </c>
      <c r="E297" s="110">
        <v>3.2553033175616908</v>
      </c>
      <c r="F297" s="110">
        <v>3.2267105638718618</v>
      </c>
      <c r="G297" s="110">
        <v>3.12327090697358</v>
      </c>
      <c r="H297" s="110">
        <v>3.039408514269883</v>
      </c>
      <c r="I297" s="110">
        <v>3.0583613256158158</v>
      </c>
      <c r="J297" s="110">
        <v>2.935546213297016</v>
      </c>
      <c r="K297" s="110">
        <v>2.907396561769573</v>
      </c>
      <c r="L297" s="110">
        <v>2.8366851420188919</v>
      </c>
      <c r="M297" s="110">
        <v>2.8758970715156429</v>
      </c>
      <c r="N297" s="110">
        <v>2.8992252973759278</v>
      </c>
      <c r="O297" s="110">
        <v>2.7671952643592603</v>
      </c>
      <c r="P297" s="110">
        <v>2.8420497476739404</v>
      </c>
      <c r="Q297" s="110">
        <v>2.8829724446121281</v>
      </c>
      <c r="R297" s="110">
        <v>2.8876131658640976</v>
      </c>
      <c r="S297" s="110">
        <v>2.871945588548976</v>
      </c>
      <c r="T297" s="110">
        <v>2.8735083795832272</v>
      </c>
      <c r="U297" s="110">
        <v>2.8432865279293638</v>
      </c>
      <c r="V297" s="110">
        <v>2.9779981929286605</v>
      </c>
      <c r="W297" s="110">
        <v>2.9821009830421623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60.963407210567745</v>
      </c>
      <c r="C299" s="118">
        <f t="shared" si="131"/>
        <v>60.154313921516895</v>
      </c>
      <c r="D299" s="118">
        <f t="shared" si="131"/>
        <v>61.559272249447652</v>
      </c>
      <c r="E299" s="118">
        <f t="shared" si="131"/>
        <v>61.444345305066285</v>
      </c>
      <c r="F299" s="118">
        <f t="shared" si="131"/>
        <v>62.510852694958658</v>
      </c>
      <c r="G299" s="118">
        <f t="shared" si="131"/>
        <v>66.200225354171991</v>
      </c>
      <c r="H299" s="118">
        <f t="shared" si="131"/>
        <v>64.542086343571555</v>
      </c>
      <c r="I299" s="118">
        <f t="shared" si="131"/>
        <v>60.670307363200138</v>
      </c>
      <c r="J299" s="118">
        <f t="shared" si="131"/>
        <v>62.85565036712574</v>
      </c>
      <c r="K299" s="118">
        <f t="shared" si="131"/>
        <v>62.652857430598573</v>
      </c>
      <c r="L299" s="118">
        <f t="shared" si="131"/>
        <v>58.161270963172356</v>
      </c>
      <c r="M299" s="118">
        <f t="shared" si="131"/>
        <v>50.807182994724457</v>
      </c>
      <c r="N299" s="118">
        <f t="shared" si="131"/>
        <v>47.636920320101879</v>
      </c>
      <c r="O299" s="118">
        <f t="shared" si="131"/>
        <v>47.209616802108108</v>
      </c>
      <c r="P299" s="118">
        <f t="shared" si="131"/>
        <v>41.653788456503769</v>
      </c>
      <c r="Q299" s="118">
        <f t="shared" si="131"/>
        <v>43.874952713714329</v>
      </c>
      <c r="R299" s="118">
        <f t="shared" ref="R299:V299" si="132">R300+R303+R305+R315</f>
        <v>46.196885647284098</v>
      </c>
      <c r="S299" s="118">
        <f t="shared" si="132"/>
        <v>41.613764545509397</v>
      </c>
      <c r="T299" s="118">
        <f t="shared" si="132"/>
        <v>46.275229463041164</v>
      </c>
      <c r="U299" s="118">
        <f t="shared" si="132"/>
        <v>44.061753633528433</v>
      </c>
      <c r="V299" s="118">
        <f t="shared" si="132"/>
        <v>47.691350454626459</v>
      </c>
      <c r="W299" s="118">
        <f t="shared" ref="W299" si="133">W300+W303+W305+W315</f>
        <v>44.834711197343253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54.302205593558782</v>
      </c>
      <c r="C300" s="123">
        <f t="shared" si="134"/>
        <v>54.096866740188297</v>
      </c>
      <c r="D300" s="123">
        <f t="shared" si="134"/>
        <v>55.291545541912505</v>
      </c>
      <c r="E300" s="123">
        <f t="shared" si="134"/>
        <v>55.767288818730641</v>
      </c>
      <c r="F300" s="123">
        <f t="shared" si="134"/>
        <v>56.85662760645431</v>
      </c>
      <c r="G300" s="123">
        <f t="shared" si="134"/>
        <v>60.710404210761986</v>
      </c>
      <c r="H300" s="123">
        <f t="shared" si="134"/>
        <v>59.320207895014548</v>
      </c>
      <c r="I300" s="123">
        <f t="shared" si="134"/>
        <v>55.480508326891538</v>
      </c>
      <c r="J300" s="123">
        <f t="shared" si="134"/>
        <v>57.650916771067457</v>
      </c>
      <c r="K300" s="123">
        <f t="shared" si="134"/>
        <v>56.962567889537006</v>
      </c>
      <c r="L300" s="123">
        <f t="shared" si="134"/>
        <v>53.113064902916548</v>
      </c>
      <c r="M300" s="123">
        <f t="shared" si="134"/>
        <v>45.928508204183515</v>
      </c>
      <c r="N300" s="123">
        <f t="shared" si="134"/>
        <v>43.09419514467897</v>
      </c>
      <c r="O300" s="123">
        <f t="shared" si="134"/>
        <v>42.911020124667196</v>
      </c>
      <c r="P300" s="123">
        <f t="shared" si="134"/>
        <v>37.49347987996623</v>
      </c>
      <c r="Q300" s="123">
        <f t="shared" si="134"/>
        <v>39.763449237084025</v>
      </c>
      <c r="R300" s="123">
        <f t="shared" ref="R300:V300" si="135">SUM(R301:R302)</f>
        <v>41.824075836757657</v>
      </c>
      <c r="S300" s="123">
        <f t="shared" si="135"/>
        <v>37.350446444773397</v>
      </c>
      <c r="T300" s="123">
        <f t="shared" si="135"/>
        <v>41.79965495352868</v>
      </c>
      <c r="U300" s="123">
        <f t="shared" si="135"/>
        <v>39.701895339850964</v>
      </c>
      <c r="V300" s="123">
        <f t="shared" si="135"/>
        <v>42.98746436308145</v>
      </c>
      <c r="W300" s="123">
        <f t="shared" ref="W300" si="136">SUM(W301:W302)</f>
        <v>40.440457600063397</v>
      </c>
      <c r="DA300" s="130" t="s">
        <v>3084</v>
      </c>
    </row>
    <row r="301" spans="1:105" ht="12" customHeight="1" x14ac:dyDescent="0.25">
      <c r="A301" s="97" t="s">
        <v>51</v>
      </c>
      <c r="B301" s="99">
        <v>54.302205593558782</v>
      </c>
      <c r="C301" s="99">
        <v>54.096866740188297</v>
      </c>
      <c r="D301" s="99">
        <v>55.291545541912505</v>
      </c>
      <c r="E301" s="99">
        <v>55.767288818730641</v>
      </c>
      <c r="F301" s="99">
        <v>56.85662760645431</v>
      </c>
      <c r="G301" s="99">
        <v>60.710404210761986</v>
      </c>
      <c r="H301" s="99">
        <v>59.320207895014548</v>
      </c>
      <c r="I301" s="99">
        <v>55.480508326891538</v>
      </c>
      <c r="J301" s="99">
        <v>57.650916771067457</v>
      </c>
      <c r="K301" s="99">
        <v>56.962567889537006</v>
      </c>
      <c r="L301" s="99">
        <v>53.113064902916548</v>
      </c>
      <c r="M301" s="99">
        <v>45.928508204183515</v>
      </c>
      <c r="N301" s="99">
        <v>43.09419514467897</v>
      </c>
      <c r="O301" s="99">
        <v>42.911020124667196</v>
      </c>
      <c r="P301" s="99">
        <v>37.49347987996623</v>
      </c>
      <c r="Q301" s="99">
        <v>39.763449237084025</v>
      </c>
      <c r="R301" s="99">
        <v>41.824075836757657</v>
      </c>
      <c r="S301" s="99">
        <v>37.350446444773397</v>
      </c>
      <c r="T301" s="99">
        <v>41.79965495352868</v>
      </c>
      <c r="U301" s="99">
        <v>39.701895339850964</v>
      </c>
      <c r="V301" s="99">
        <v>42.98746436308145</v>
      </c>
      <c r="W301" s="99">
        <v>40.440457600063397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6.6418027109342486</v>
      </c>
      <c r="C305" s="123">
        <v>6.0387031818109973</v>
      </c>
      <c r="D305" s="123">
        <v>6.249396224368029</v>
      </c>
      <c r="E305" s="123">
        <v>5.6589203137291637</v>
      </c>
      <c r="F305" s="123">
        <v>5.6365693924639668</v>
      </c>
      <c r="G305" s="123">
        <v>5.4722393155599551</v>
      </c>
      <c r="H305" s="123">
        <v>5.2048163217872689</v>
      </c>
      <c r="I305" s="123">
        <v>5.173030778345078</v>
      </c>
      <c r="J305" s="123">
        <v>5.1887337353924048</v>
      </c>
      <c r="K305" s="123">
        <v>5.6753882268798446</v>
      </c>
      <c r="L305" s="123">
        <v>5.0328666033844867</v>
      </c>
      <c r="M305" s="123">
        <v>4.8625215040157164</v>
      </c>
      <c r="N305" s="123">
        <v>4.5260479854131193</v>
      </c>
      <c r="O305" s="123">
        <v>4.2814012398902941</v>
      </c>
      <c r="P305" s="123">
        <v>4.1437046551442576</v>
      </c>
      <c r="Q305" s="123">
        <v>4.0955153702488394</v>
      </c>
      <c r="R305" s="123">
        <v>4.3527965931447792</v>
      </c>
      <c r="S305" s="123">
        <v>4.2429542948970767</v>
      </c>
      <c r="T305" s="123">
        <v>4.4543738905561927</v>
      </c>
      <c r="U305" s="123">
        <v>4.3399172607326371</v>
      </c>
      <c r="V305" s="123">
        <v>4.6824935485594077</v>
      </c>
      <c r="W305" s="123">
        <v>4.3760391518887936</v>
      </c>
      <c r="DA305" s="130" t="s">
        <v>3089</v>
      </c>
    </row>
    <row r="306" spans="1:105" ht="12" customHeight="1" x14ac:dyDescent="0.25">
      <c r="A306" s="97" t="s">
        <v>143</v>
      </c>
      <c r="B306" s="99">
        <v>11.058353163363829</v>
      </c>
      <c r="C306" s="99">
        <v>10.051375919509679</v>
      </c>
      <c r="D306" s="99">
        <v>10.454301598904729</v>
      </c>
      <c r="E306" s="99">
        <v>9.4726771757201984</v>
      </c>
      <c r="F306" s="99">
        <v>9.472861954930389</v>
      </c>
      <c r="G306" s="99">
        <v>9.2166588705809094</v>
      </c>
      <c r="H306" s="99">
        <v>8.7754219273159997</v>
      </c>
      <c r="I306" s="99">
        <v>8.7254766336268297</v>
      </c>
      <c r="J306" s="99">
        <v>8.7552008282984719</v>
      </c>
      <c r="K306" s="99">
        <v>9.9307668388983235</v>
      </c>
      <c r="L306" s="99">
        <v>8.728038529159047</v>
      </c>
      <c r="M306" s="99">
        <v>8.8663396147802036</v>
      </c>
      <c r="N306" s="99">
        <v>8.8411013899607092</v>
      </c>
      <c r="O306" s="99">
        <v>8.7088029709810808</v>
      </c>
      <c r="P306" s="99">
        <v>8.651863641913252</v>
      </c>
      <c r="Q306" s="99">
        <v>8.645553393765141</v>
      </c>
      <c r="R306" s="99">
        <v>9.0909055855854071</v>
      </c>
      <c r="S306" s="99">
        <v>8.800998845889465</v>
      </c>
      <c r="T306" s="99">
        <v>9.2071805909161739</v>
      </c>
      <c r="U306" s="99">
        <v>8.9273855098693407</v>
      </c>
      <c r="V306" s="99">
        <v>9.5083950518051452</v>
      </c>
      <c r="W306" s="99">
        <v>8.8985677388254167</v>
      </c>
      <c r="DA306" s="63" t="s">
        <v>3090</v>
      </c>
    </row>
    <row r="307" spans="1:105" ht="12" customHeight="1" x14ac:dyDescent="0.25">
      <c r="A307" s="97" t="s">
        <v>124</v>
      </c>
      <c r="B307" s="99">
        <v>7.479417254866811</v>
      </c>
      <c r="C307" s="99">
        <v>7.2160946617939388</v>
      </c>
      <c r="D307" s="99">
        <v>6.9819434420115689</v>
      </c>
      <c r="E307" s="99">
        <v>6.7273707048766367</v>
      </c>
      <c r="F307" s="99">
        <v>6.557847087384383</v>
      </c>
      <c r="G307" s="99">
        <v>6.3674359407878871</v>
      </c>
      <c r="H307" s="99">
        <v>6.2274655785189692</v>
      </c>
      <c r="I307" s="99">
        <v>6.2447067908726384</v>
      </c>
      <c r="J307" s="99">
        <v>6.2093503306441695</v>
      </c>
      <c r="K307" s="99">
        <v>6.2191503715405938</v>
      </c>
      <c r="L307" s="99">
        <v>6.2204957823194436</v>
      </c>
      <c r="M307" s="99">
        <v>6.5787293394817059</v>
      </c>
      <c r="N307" s="99">
        <v>6.0642952682176379</v>
      </c>
      <c r="O307" s="99">
        <v>6.6177583340844253</v>
      </c>
      <c r="P307" s="99">
        <v>5.9777197204281478</v>
      </c>
      <c r="Q307" s="99">
        <v>5.3316240691279884</v>
      </c>
      <c r="R307" s="99">
        <v>6.2653528464785273</v>
      </c>
      <c r="S307" s="99">
        <v>6.1461640867458494</v>
      </c>
      <c r="T307" s="99">
        <v>6.143361210216522</v>
      </c>
      <c r="U307" s="99">
        <v>5.7289476869217735</v>
      </c>
      <c r="V307" s="99">
        <v>6.1773437547178469</v>
      </c>
      <c r="W307" s="99">
        <v>5.383547828742131</v>
      </c>
      <c r="DA307" s="63" t="s">
        <v>3091</v>
      </c>
    </row>
    <row r="308" spans="1:105" ht="12" customHeight="1" x14ac:dyDescent="0.25">
      <c r="A308" s="97" t="s">
        <v>123</v>
      </c>
      <c r="B308" s="99">
        <v>5.8357542774668376</v>
      </c>
      <c r="C308" s="99">
        <v>5.6648957261204984</v>
      </c>
      <c r="D308" s="99">
        <v>5.4861606206260634</v>
      </c>
      <c r="E308" s="99">
        <v>5.322329217899771</v>
      </c>
      <c r="F308" s="99">
        <v>4.9790781412916445</v>
      </c>
      <c r="G308" s="99">
        <v>4.8554878818823868</v>
      </c>
      <c r="H308" s="99">
        <v>4.8243562586284199</v>
      </c>
      <c r="I308" s="99">
        <v>4.8257551316309373</v>
      </c>
      <c r="J308" s="99">
        <v>4.7438748748835984</v>
      </c>
      <c r="K308" s="99">
        <v>4.7489273264678191</v>
      </c>
      <c r="L308" s="99">
        <v>4.7773544183628234</v>
      </c>
      <c r="M308" s="99">
        <v>5.0925967305902722</v>
      </c>
      <c r="N308" s="99">
        <v>4.733076195012444</v>
      </c>
      <c r="O308" s="99">
        <v>5.1198248154049093</v>
      </c>
      <c r="P308" s="99">
        <v>4.6305051603465195</v>
      </c>
      <c r="Q308" s="99">
        <v>4.1396709277725972</v>
      </c>
      <c r="R308" s="99">
        <v>4.7602436529303125</v>
      </c>
      <c r="S308" s="99">
        <v>4.6666058372922183</v>
      </c>
      <c r="T308" s="99">
        <v>4.6643835928391688</v>
      </c>
      <c r="U308" s="99">
        <v>4.3923143079437308</v>
      </c>
      <c r="V308" s="99">
        <v>4.8242457458673078</v>
      </c>
      <c r="W308" s="99">
        <v>4.2211570412756565</v>
      </c>
      <c r="DA308" s="63" t="s">
        <v>3092</v>
      </c>
    </row>
    <row r="309" spans="1:105" ht="12" customHeight="1" x14ac:dyDescent="0.25">
      <c r="A309" s="100" t="s">
        <v>50</v>
      </c>
      <c r="B309" s="102">
        <v>5.8357542774668376</v>
      </c>
      <c r="C309" s="102">
        <v>5.6648957261204984</v>
      </c>
      <c r="D309" s="102">
        <v>5.4861606206260634</v>
      </c>
      <c r="E309" s="102">
        <v>5.322329217899771</v>
      </c>
      <c r="F309" s="102">
        <v>4.9790781412916445</v>
      </c>
      <c r="G309" s="102">
        <v>4.8554878818823868</v>
      </c>
      <c r="H309" s="102">
        <v>4.8243562586284199</v>
      </c>
      <c r="I309" s="102">
        <v>4.8257551316309373</v>
      </c>
      <c r="J309" s="102">
        <v>4.7438748748835984</v>
      </c>
      <c r="K309" s="102">
        <v>4.7489273264678191</v>
      </c>
      <c r="L309" s="102">
        <v>4.7773544183628234</v>
      </c>
      <c r="M309" s="102">
        <v>5.0925967305902722</v>
      </c>
      <c r="N309" s="102">
        <v>4.733076195012444</v>
      </c>
      <c r="O309" s="102">
        <v>5.1198248154049093</v>
      </c>
      <c r="P309" s="102">
        <v>4.6305051603465195</v>
      </c>
      <c r="Q309" s="102">
        <v>4.1396709277725972</v>
      </c>
      <c r="R309" s="102">
        <v>4.7602436529303125</v>
      </c>
      <c r="S309" s="102">
        <v>4.6666058372922183</v>
      </c>
      <c r="T309" s="102">
        <v>4.6643835928391688</v>
      </c>
      <c r="U309" s="102">
        <v>4.3923143079437308</v>
      </c>
      <c r="V309" s="102">
        <v>4.8242457458673078</v>
      </c>
      <c r="W309" s="102">
        <v>4.2211570412756565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1.939890607471452E-2</v>
      </c>
      <c r="C315" s="123">
        <v>1.8743999517604939E-2</v>
      </c>
      <c r="D315" s="123">
        <v>1.8330483167121846E-2</v>
      </c>
      <c r="E315" s="123">
        <v>1.8136172606481989E-2</v>
      </c>
      <c r="F315" s="123">
        <v>1.7655696040378269E-2</v>
      </c>
      <c r="G315" s="123">
        <v>1.7581827850048332E-2</v>
      </c>
      <c r="H315" s="123">
        <v>1.7062126769738853E-2</v>
      </c>
      <c r="I315" s="123">
        <v>1.6768257963517268E-2</v>
      </c>
      <c r="J315" s="123">
        <v>1.5999860665877344E-2</v>
      </c>
      <c r="K315" s="123">
        <v>1.4901314181720682E-2</v>
      </c>
      <c r="L315" s="123">
        <v>1.5339456871326162E-2</v>
      </c>
      <c r="M315" s="123">
        <v>1.6153286525221119E-2</v>
      </c>
      <c r="N315" s="123">
        <v>1.6677190009787044E-2</v>
      </c>
      <c r="O315" s="123">
        <v>1.719543755061852E-2</v>
      </c>
      <c r="P315" s="123">
        <v>1.6603921393279899E-2</v>
      </c>
      <c r="Q315" s="123">
        <v>1.5988106381460906E-2</v>
      </c>
      <c r="R315" s="123">
        <v>2.0013217381660713E-2</v>
      </c>
      <c r="S315" s="123">
        <v>2.0363805838923939E-2</v>
      </c>
      <c r="T315" s="123">
        <v>2.12006189562941E-2</v>
      </c>
      <c r="U315" s="123">
        <v>1.9941032944832286E-2</v>
      </c>
      <c r="V315" s="123">
        <v>2.1392542985598721E-2</v>
      </c>
      <c r="W315" s="123">
        <v>1.8214445391065148E-2</v>
      </c>
      <c r="DA315" s="130" t="s">
        <v>3099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DA316" s="63" t="s">
        <v>3100</v>
      </c>
    </row>
    <row r="317" spans="1:105" ht="12" customHeight="1" x14ac:dyDescent="0.25">
      <c r="A317" s="97" t="s">
        <v>50</v>
      </c>
      <c r="B317" s="99">
        <v>1.31114201195543</v>
      </c>
      <c r="C317" s="99">
        <v>1.2817240951989115</v>
      </c>
      <c r="D317" s="99">
        <v>1.2651903402060685</v>
      </c>
      <c r="E317" s="99">
        <v>1.2575232060117267</v>
      </c>
      <c r="F317" s="99">
        <v>1.2161587552491078</v>
      </c>
      <c r="G317" s="99">
        <v>1.2130350451235963</v>
      </c>
      <c r="H317" s="99">
        <v>1.1669022774542468</v>
      </c>
      <c r="I317" s="99">
        <v>1.1654508343172674</v>
      </c>
      <c r="J317" s="99">
        <v>1.1315782338997717</v>
      </c>
      <c r="K317" s="99">
        <v>1.0828422733116505</v>
      </c>
      <c r="L317" s="99">
        <v>1.0923071512688896</v>
      </c>
      <c r="M317" s="99">
        <v>1.0936218553492507</v>
      </c>
      <c r="N317" s="99">
        <v>1.0882721095808217</v>
      </c>
      <c r="O317" s="99">
        <v>1.0951616691582844</v>
      </c>
      <c r="P317" s="99">
        <v>1.0437399708995416</v>
      </c>
      <c r="Q317" s="99">
        <v>0.97817530675941278</v>
      </c>
      <c r="R317" s="99">
        <v>1.1440304642466523</v>
      </c>
      <c r="S317" s="99">
        <v>1.1164913324975181</v>
      </c>
      <c r="T317" s="99">
        <v>1.1643042773157313</v>
      </c>
      <c r="U317" s="99">
        <v>1.1041955142867905</v>
      </c>
      <c r="V317" s="99">
        <v>1.2147105068160784</v>
      </c>
      <c r="W317" s="99">
        <v>1.0523098276882701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10.109148010017606</v>
      </c>
      <c r="D322" s="117">
        <f t="shared" si="138"/>
        <v>10.933731930810731</v>
      </c>
      <c r="E322" s="117">
        <f t="shared" si="138"/>
        <v>8.4116081908724425</v>
      </c>
      <c r="F322" s="117">
        <f t="shared" si="138"/>
        <v>12.068746952383671</v>
      </c>
      <c r="G322" s="117">
        <f t="shared" si="138"/>
        <v>20.63085642268446</v>
      </c>
      <c r="H322" s="117">
        <f t="shared" si="138"/>
        <v>19.686527798524256</v>
      </c>
      <c r="I322" s="117">
        <f t="shared" si="138"/>
        <v>27.498581039069997</v>
      </c>
      <c r="J322" s="117">
        <f t="shared" si="138"/>
        <v>29.349514759012461</v>
      </c>
      <c r="K322" s="117">
        <f t="shared" si="138"/>
        <v>34.572700873556258</v>
      </c>
      <c r="L322" s="117">
        <f t="shared" si="138"/>
        <v>20.435816910315303</v>
      </c>
      <c r="M322" s="117">
        <f t="shared" si="138"/>
        <v>17.25101332044872</v>
      </c>
      <c r="N322" s="117">
        <f t="shared" si="138"/>
        <v>20.948724158662372</v>
      </c>
      <c r="O322" s="117">
        <f t="shared" si="138"/>
        <v>18.384800520715689</v>
      </c>
      <c r="P322" s="117">
        <f t="shared" si="138"/>
        <v>11.115058218626851</v>
      </c>
      <c r="Q322" s="117">
        <f t="shared" si="138"/>
        <v>2.9822896974512689</v>
      </c>
      <c r="R322" s="117">
        <f t="shared" ref="R322:V322" si="139">R323+R326+R328+R338</f>
        <v>0.50059036663962075</v>
      </c>
      <c r="S322" s="117">
        <f t="shared" si="139"/>
        <v>0</v>
      </c>
      <c r="T322" s="117">
        <f t="shared" si="139"/>
        <v>0.75941632753207466</v>
      </c>
      <c r="U322" s="117">
        <f t="shared" si="139"/>
        <v>2.4888194940098063</v>
      </c>
      <c r="V322" s="117">
        <f t="shared" si="139"/>
        <v>5.6713603350825705</v>
      </c>
      <c r="W322" s="117">
        <f t="shared" ref="W322" si="140">W323+W326+W328+W338</f>
        <v>6.7068847965957508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8.2904060158314117</v>
      </c>
      <c r="D323" s="122">
        <f t="shared" si="141"/>
        <v>9.0354775513773742</v>
      </c>
      <c r="E323" s="122">
        <f t="shared" si="141"/>
        <v>7.0062702666634094</v>
      </c>
      <c r="F323" s="122">
        <f t="shared" si="141"/>
        <v>10.044376041000119</v>
      </c>
      <c r="G323" s="122">
        <f t="shared" si="141"/>
        <v>17.475085024356272</v>
      </c>
      <c r="H323" s="122">
        <f t="shared" si="141"/>
        <v>16.600245302167714</v>
      </c>
      <c r="I323" s="122">
        <f t="shared" si="141"/>
        <v>23.047948175473582</v>
      </c>
      <c r="J323" s="122">
        <f t="shared" si="141"/>
        <v>24.770734688772944</v>
      </c>
      <c r="K323" s="122">
        <f t="shared" si="141"/>
        <v>28.872056128386653</v>
      </c>
      <c r="L323" s="122">
        <f t="shared" si="141"/>
        <v>16.947335224752248</v>
      </c>
      <c r="M323" s="122">
        <f t="shared" si="141"/>
        <v>13.778954659486606</v>
      </c>
      <c r="N323" s="122">
        <f t="shared" si="141"/>
        <v>16.465168449516995</v>
      </c>
      <c r="O323" s="122">
        <f t="shared" si="141"/>
        <v>14.47628415690226</v>
      </c>
      <c r="P323" s="122">
        <f t="shared" si="141"/>
        <v>8.460149237759774</v>
      </c>
      <c r="Q323" s="122">
        <f t="shared" si="141"/>
        <v>2.2926669603906076</v>
      </c>
      <c r="R323" s="122">
        <f t="shared" ref="R323:V323" si="142">SUM(R324:R325)</f>
        <v>0.38105109169046519</v>
      </c>
      <c r="S323" s="122">
        <f t="shared" si="142"/>
        <v>0</v>
      </c>
      <c r="T323" s="122">
        <f t="shared" si="142"/>
        <v>0.55159783468507084</v>
      </c>
      <c r="U323" s="122">
        <f t="shared" si="142"/>
        <v>1.7450910307804708</v>
      </c>
      <c r="V323" s="122">
        <f t="shared" si="142"/>
        <v>3.9202506529362835</v>
      </c>
      <c r="W323" s="122">
        <f t="shared" ref="W323" si="143">SUM(W324:W325)</f>
        <v>4.3754001816598862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8.240425093692755</v>
      </c>
      <c r="D324" s="98">
        <v>8.9816713440769629</v>
      </c>
      <c r="E324" s="98">
        <v>6.9653048888890927</v>
      </c>
      <c r="F324" s="98">
        <v>9.98619670864848</v>
      </c>
      <c r="G324" s="98">
        <v>17.374806352462773</v>
      </c>
      <c r="H324" s="98">
        <v>16.50578656343059</v>
      </c>
      <c r="I324" s="98">
        <v>22.917064385549228</v>
      </c>
      <c r="J324" s="98">
        <v>24.628795443156008</v>
      </c>
      <c r="K324" s="98">
        <v>28.705804318614909</v>
      </c>
      <c r="L324" s="98">
        <v>16.849801898628801</v>
      </c>
      <c r="M324" s="98">
        <v>13.700585986950875</v>
      </c>
      <c r="N324" s="98">
        <v>16.37105145365658</v>
      </c>
      <c r="O324" s="98">
        <v>14.39438711738549</v>
      </c>
      <c r="P324" s="98">
        <v>8.4127034379674406</v>
      </c>
      <c r="Q324" s="98">
        <v>2.2795887170361699</v>
      </c>
      <c r="R324" s="98">
        <v>0.37885364907310282</v>
      </c>
      <c r="S324" s="98">
        <v>0</v>
      </c>
      <c r="T324" s="98">
        <v>0.54825370975292664</v>
      </c>
      <c r="U324" s="98">
        <v>1.7342975774062681</v>
      </c>
      <c r="V324" s="98">
        <v>3.8955207243244576</v>
      </c>
      <c r="W324" s="98">
        <v>4.3474483570438585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4.9980922138656778E-2</v>
      </c>
      <c r="D325" s="98">
        <v>5.380620730041058E-2</v>
      </c>
      <c r="E325" s="98">
        <v>4.0965377774316365E-2</v>
      </c>
      <c r="F325" s="98">
        <v>5.8179332351638413E-2</v>
      </c>
      <c r="G325" s="98">
        <v>0.10027867189349869</v>
      </c>
      <c r="H325" s="98">
        <v>9.4458738737123404E-2</v>
      </c>
      <c r="I325" s="98">
        <v>0.13088378992435309</v>
      </c>
      <c r="J325" s="98">
        <v>0.14193924561693386</v>
      </c>
      <c r="K325" s="98">
        <v>0.16625180977174259</v>
      </c>
      <c r="L325" s="98">
        <v>9.7533326123448422E-2</v>
      </c>
      <c r="M325" s="98">
        <v>7.8368672535730807E-2</v>
      </c>
      <c r="N325" s="98">
        <v>9.411699586041547E-2</v>
      </c>
      <c r="O325" s="98">
        <v>8.1897039516770631E-2</v>
      </c>
      <c r="P325" s="98">
        <v>4.7445799792332766E-2</v>
      </c>
      <c r="Q325" s="98">
        <v>1.3078243354437507E-2</v>
      </c>
      <c r="R325" s="98">
        <v>2.1974426173623648E-3</v>
      </c>
      <c r="S325" s="98">
        <v>0</v>
      </c>
      <c r="T325" s="98">
        <v>3.3441249321441474E-3</v>
      </c>
      <c r="U325" s="98">
        <v>1.0793453374202695E-2</v>
      </c>
      <c r="V325" s="98">
        <v>2.4729928611825758E-2</v>
      </c>
      <c r="W325" s="98">
        <v>2.7951824616027531E-2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0</v>
      </c>
      <c r="D326" s="122">
        <f t="shared" si="144"/>
        <v>5.1851228926666991E-4</v>
      </c>
      <c r="E326" s="122">
        <f t="shared" si="144"/>
        <v>2.4495056411778278E-4</v>
      </c>
      <c r="F326" s="122">
        <f t="shared" si="144"/>
        <v>7.1999989161873157E-4</v>
      </c>
      <c r="G326" s="122">
        <f t="shared" si="144"/>
        <v>1.5269621602110313E-3</v>
      </c>
      <c r="H326" s="122">
        <f t="shared" si="144"/>
        <v>1.924807363006615E-3</v>
      </c>
      <c r="I326" s="122">
        <f t="shared" si="144"/>
        <v>3.2588017852227032E-3</v>
      </c>
      <c r="J326" s="122">
        <f t="shared" si="144"/>
        <v>2.5537585895177646E-3</v>
      </c>
      <c r="K326" s="122">
        <f t="shared" si="144"/>
        <v>2.3859056505977057E-3</v>
      </c>
      <c r="L326" s="122">
        <f t="shared" si="144"/>
        <v>1.6139210559821243E-3</v>
      </c>
      <c r="M326" s="122">
        <f t="shared" si="144"/>
        <v>1.1833717311018632E-3</v>
      </c>
      <c r="N326" s="122">
        <f t="shared" si="144"/>
        <v>1.6343792652138821E-3</v>
      </c>
      <c r="O326" s="122">
        <f t="shared" si="144"/>
        <v>8.5655847867049928E-4</v>
      </c>
      <c r="P326" s="122">
        <f t="shared" si="144"/>
        <v>7.8706500818556712E-4</v>
      </c>
      <c r="Q326" s="122">
        <f t="shared" si="144"/>
        <v>6.1820684466769546E-5</v>
      </c>
      <c r="R326" s="122">
        <f t="shared" si="144"/>
        <v>1.0843637890704421E-5</v>
      </c>
      <c r="S326" s="122">
        <f t="shared" si="144"/>
        <v>0</v>
      </c>
      <c r="T326" s="122">
        <f t="shared" si="144"/>
        <v>1.9266546721046556E-5</v>
      </c>
      <c r="U326" s="122">
        <f t="shared" si="144"/>
        <v>5.2212587325359165E-5</v>
      </c>
      <c r="V326" s="122">
        <f t="shared" si="144"/>
        <v>4.2680675688512376E-4</v>
      </c>
      <c r="W326" s="122">
        <f t="shared" si="144"/>
        <v>4.060606806319703E-4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5.1851228926666991E-4</v>
      </c>
      <c r="E327" s="98">
        <v>2.4495056411778278E-4</v>
      </c>
      <c r="F327" s="98">
        <v>7.1999989161873157E-4</v>
      </c>
      <c r="G327" s="98">
        <v>1.5269621602110313E-3</v>
      </c>
      <c r="H327" s="98">
        <v>1.924807363006615E-3</v>
      </c>
      <c r="I327" s="98">
        <v>3.2588017852227032E-3</v>
      </c>
      <c r="J327" s="98">
        <v>2.5537585895177646E-3</v>
      </c>
      <c r="K327" s="98">
        <v>2.3859056505977057E-3</v>
      </c>
      <c r="L327" s="98">
        <v>1.6139210559821243E-3</v>
      </c>
      <c r="M327" s="98">
        <v>1.1833717311018632E-3</v>
      </c>
      <c r="N327" s="98">
        <v>1.6343792652138821E-3</v>
      </c>
      <c r="O327" s="98">
        <v>8.5655847867049928E-4</v>
      </c>
      <c r="P327" s="98">
        <v>7.8706500818556712E-4</v>
      </c>
      <c r="Q327" s="98">
        <v>6.1820684466769546E-5</v>
      </c>
      <c r="R327" s="98">
        <v>1.0843637890704421E-5</v>
      </c>
      <c r="S327" s="98">
        <v>0</v>
      </c>
      <c r="T327" s="98">
        <v>1.9266546721046556E-5</v>
      </c>
      <c r="U327" s="98">
        <v>5.2212587325359165E-5</v>
      </c>
      <c r="V327" s="98">
        <v>4.2680675688512376E-4</v>
      </c>
      <c r="W327" s="98">
        <v>4.060606806319703E-4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1.5697436844571817</v>
      </c>
      <c r="D328" s="122">
        <v>1.6327076447532962</v>
      </c>
      <c r="E328" s="122">
        <v>1.2002659859566558</v>
      </c>
      <c r="F328" s="122">
        <v>1.7337513510927927</v>
      </c>
      <c r="G328" s="122">
        <v>2.6909903682245973</v>
      </c>
      <c r="H328" s="122">
        <v>2.6387357134811422</v>
      </c>
      <c r="I328" s="122">
        <v>3.7738249023705213</v>
      </c>
      <c r="J328" s="122">
        <v>3.904613748901328</v>
      </c>
      <c r="K328" s="122">
        <v>4.9105549202369652</v>
      </c>
      <c r="L328" s="122">
        <v>2.9959606098801759</v>
      </c>
      <c r="M328" s="122">
        <v>2.9989495119786214</v>
      </c>
      <c r="N328" s="122">
        <v>3.8722251949486499</v>
      </c>
      <c r="O328" s="122">
        <v>3.3859095812018816</v>
      </c>
      <c r="P328" s="122">
        <v>2.2835738503010719</v>
      </c>
      <c r="Q328" s="122">
        <v>0.58961377398544701</v>
      </c>
      <c r="R328" s="122">
        <v>0.10275198555238113</v>
      </c>
      <c r="S328" s="122">
        <v>0</v>
      </c>
      <c r="T328" s="122">
        <v>0.18004859870132059</v>
      </c>
      <c r="U328" s="122">
        <v>0.64493632698497816</v>
      </c>
      <c r="V328" s="122">
        <v>1.5194811369826735</v>
      </c>
      <c r="W328" s="122">
        <v>2.0096905431701657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3.2373381913691109E-2</v>
      </c>
      <c r="D329" s="98">
        <v>6.2095883298394342E-2</v>
      </c>
      <c r="E329" s="98">
        <v>4.1838326373966624E-2</v>
      </c>
      <c r="F329" s="98">
        <v>9.4650231817285366E-2</v>
      </c>
      <c r="G329" s="98">
        <v>0.23678259042699989</v>
      </c>
      <c r="H329" s="98">
        <v>0.27774430483912099</v>
      </c>
      <c r="I329" s="98">
        <v>1.6605348504439279</v>
      </c>
      <c r="J329" s="98">
        <v>2.2441014132418249</v>
      </c>
      <c r="K329" s="98">
        <v>1.9295948630047646</v>
      </c>
      <c r="L329" s="98">
        <v>1.423589928809476</v>
      </c>
      <c r="M329" s="98">
        <v>0.88527051030063098</v>
      </c>
      <c r="N329" s="98">
        <v>1.0544663697843077</v>
      </c>
      <c r="O329" s="98">
        <v>0.9143243503820121</v>
      </c>
      <c r="P329" s="98">
        <v>0.13065612618047456</v>
      </c>
      <c r="Q329" s="98">
        <v>4.9438920026018733E-2</v>
      </c>
      <c r="R329" s="98">
        <v>1.5841753173733014E-2</v>
      </c>
      <c r="S329" s="98">
        <v>0</v>
      </c>
      <c r="T329" s="98">
        <v>2.8326611103776201E-2</v>
      </c>
      <c r="U329" s="98">
        <v>0.10306031548251327</v>
      </c>
      <c r="V329" s="98">
        <v>0.29183734101057462</v>
      </c>
      <c r="W329" s="98">
        <v>0.45049004922613234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0.12964213016918458</v>
      </c>
      <c r="D330" s="98">
        <v>0.1444916471693963</v>
      </c>
      <c r="E330" s="98">
        <v>0.10292616295374611</v>
      </c>
      <c r="F330" s="98">
        <v>0.12311702176315871</v>
      </c>
      <c r="G330" s="98">
        <v>0.19946627473963349</v>
      </c>
      <c r="H330" s="98">
        <v>0.16978361100725675</v>
      </c>
      <c r="I330" s="98">
        <v>0.16373991279553868</v>
      </c>
      <c r="J330" s="98">
        <v>0.11662496460398451</v>
      </c>
      <c r="K330" s="98">
        <v>0.20640179089100569</v>
      </c>
      <c r="L330" s="98">
        <v>0.14755897730987283</v>
      </c>
      <c r="M330" s="98">
        <v>0.16105007388087783</v>
      </c>
      <c r="N330" s="98">
        <v>0.17594706909633501</v>
      </c>
      <c r="O330" s="98">
        <v>0.21314604980997801</v>
      </c>
      <c r="P330" s="98">
        <v>0.18608635690004027</v>
      </c>
      <c r="Q330" s="98">
        <v>5.6277158656299744E-2</v>
      </c>
      <c r="R330" s="98">
        <v>1.3385592518135578E-2</v>
      </c>
      <c r="S330" s="98">
        <v>0</v>
      </c>
      <c r="T330" s="98">
        <v>1.6220335632486146E-2</v>
      </c>
      <c r="U330" s="98">
        <v>3.95968067447326E-2</v>
      </c>
      <c r="V330" s="98">
        <v>9.7646076303741086E-2</v>
      </c>
      <c r="W330" s="98">
        <v>0.10061414557832009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2.3233511213235154E-4</v>
      </c>
      <c r="G331" s="98">
        <v>2.2693816463406367E-4</v>
      </c>
      <c r="H331" s="98">
        <v>2.2403602013059768E-4</v>
      </c>
      <c r="I331" s="98">
        <v>6.7553905696787417E-4</v>
      </c>
      <c r="J331" s="98">
        <v>1.3397823875907081E-3</v>
      </c>
      <c r="K331" s="98">
        <v>2.0164099590980439E-3</v>
      </c>
      <c r="L331" s="98">
        <v>1.3446178350069993E-3</v>
      </c>
      <c r="M331" s="98">
        <v>1.1789598520567323E-3</v>
      </c>
      <c r="N331" s="98">
        <v>4.2954277122589233E-4</v>
      </c>
      <c r="O331" s="98">
        <v>2.3106763717305094E-3</v>
      </c>
      <c r="P331" s="98">
        <v>1.433799962843944E-3</v>
      </c>
      <c r="Q331" s="98">
        <v>3.5990442603520882E-4</v>
      </c>
      <c r="R331" s="98">
        <v>2.1146949828186213E-4</v>
      </c>
      <c r="S331" s="98">
        <v>0</v>
      </c>
      <c r="T331" s="98">
        <v>2.0961546967392881E-4</v>
      </c>
      <c r="U331" s="98">
        <v>1.9786046365768471E-4</v>
      </c>
      <c r="V331" s="98">
        <v>8.7099315377892029E-4</v>
      </c>
      <c r="W331" s="98">
        <v>3.8437782551885177E-4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1.9859025050036037E-4</v>
      </c>
      <c r="G332" s="101">
        <v>1.9355414014939903E-4</v>
      </c>
      <c r="H332" s="101">
        <v>1.9196400159574351E-4</v>
      </c>
      <c r="I332" s="101">
        <v>5.7725374225605394E-4</v>
      </c>
      <c r="J332" s="101">
        <v>1.1379970025969036E-3</v>
      </c>
      <c r="K332" s="101">
        <v>1.7096513059410017E-3</v>
      </c>
      <c r="L332" s="101">
        <v>1.1405153068870051E-3</v>
      </c>
      <c r="M332" s="101">
        <v>1.0000615844369962E-3</v>
      </c>
      <c r="N332" s="101">
        <v>3.6192028265128986E-4</v>
      </c>
      <c r="O332" s="101">
        <v>1.932180310766524E-3</v>
      </c>
      <c r="P332" s="101">
        <v>1.1878360782700678E-3</v>
      </c>
      <c r="Q332" s="101">
        <v>2.9511576928670789E-4</v>
      </c>
      <c r="R332" s="101">
        <v>1.7195500833219868E-4</v>
      </c>
      <c r="S332" s="101">
        <v>0</v>
      </c>
      <c r="T332" s="101">
        <v>1.679946731630951E-4</v>
      </c>
      <c r="U332" s="101">
        <v>1.575446322932319E-4</v>
      </c>
      <c r="V332" s="101">
        <v>6.9847711478301293E-4</v>
      </c>
      <c r="W332" s="101">
        <v>3.0852344795618538E-4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3.374486163199116E-5</v>
      </c>
      <c r="G333" s="104">
        <v>3.3384024484664646E-5</v>
      </c>
      <c r="H333" s="104">
        <v>3.207201853485416E-5</v>
      </c>
      <c r="I333" s="104">
        <v>9.8285314711820215E-5</v>
      </c>
      <c r="J333" s="104">
        <v>2.0178538499380458E-4</v>
      </c>
      <c r="K333" s="104">
        <v>3.0675865315704204E-4</v>
      </c>
      <c r="L333" s="104">
        <v>2.0410252811999417E-4</v>
      </c>
      <c r="M333" s="104">
        <v>1.7889826761973598E-4</v>
      </c>
      <c r="N333" s="104">
        <v>6.7622488574602471E-5</v>
      </c>
      <c r="O333" s="104">
        <v>3.7849606096398563E-4</v>
      </c>
      <c r="P333" s="104">
        <v>2.4596388457387631E-4</v>
      </c>
      <c r="Q333" s="104">
        <v>6.4788656748500964E-5</v>
      </c>
      <c r="R333" s="104">
        <v>3.9514489949663463E-5</v>
      </c>
      <c r="S333" s="104">
        <v>0</v>
      </c>
      <c r="T333" s="104">
        <v>4.1620796510833707E-5</v>
      </c>
      <c r="U333" s="104">
        <v>4.0315831364452808E-5</v>
      </c>
      <c r="V333" s="104">
        <v>1.7251603899590736E-4</v>
      </c>
      <c r="W333" s="104">
        <v>7.5854377562666389E-5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1.3931952801763305</v>
      </c>
      <c r="D334" s="101">
        <v>1.3790588683876861</v>
      </c>
      <c r="E334" s="101">
        <v>1.0187080651252962</v>
      </c>
      <c r="F334" s="101">
        <v>1.4616310151696732</v>
      </c>
      <c r="G334" s="101">
        <v>2.0713617522405703</v>
      </c>
      <c r="H334" s="101">
        <v>2.0424863493409968</v>
      </c>
      <c r="I334" s="101">
        <v>1.1172765970382967</v>
      </c>
      <c r="J334" s="101">
        <v>0</v>
      </c>
      <c r="K334" s="101">
        <v>0.32266301850787305</v>
      </c>
      <c r="L334" s="101">
        <v>0</v>
      </c>
      <c r="M334" s="101">
        <v>1.0334139680240764</v>
      </c>
      <c r="N334" s="101">
        <v>1.7754716000674324</v>
      </c>
      <c r="O334" s="101">
        <v>0.85847097685237606</v>
      </c>
      <c r="P334" s="101">
        <v>0.41192960823689528</v>
      </c>
      <c r="Q334" s="101">
        <v>2.1791790064620339E-3</v>
      </c>
      <c r="R334" s="101">
        <v>6.6031808395887476E-3</v>
      </c>
      <c r="S334" s="101">
        <v>0</v>
      </c>
      <c r="T334" s="101">
        <v>3.9025933966428075E-2</v>
      </c>
      <c r="U334" s="101">
        <v>0.25053442804666115</v>
      </c>
      <c r="V334" s="101">
        <v>0.49969594011182966</v>
      </c>
      <c r="W334" s="101">
        <v>0.4083617334776089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1.4532892197975494E-2</v>
      </c>
      <c r="D335" s="104">
        <v>4.7061245897819397E-2</v>
      </c>
      <c r="E335" s="104">
        <v>3.679343150364689E-2</v>
      </c>
      <c r="F335" s="104">
        <v>5.412074723054295E-2</v>
      </c>
      <c r="G335" s="104">
        <v>0.18315281265275951</v>
      </c>
      <c r="H335" s="104">
        <v>0.14849741227363678</v>
      </c>
      <c r="I335" s="104">
        <v>0.8315980030357899</v>
      </c>
      <c r="J335" s="104">
        <v>1.5425475886679278</v>
      </c>
      <c r="K335" s="104">
        <v>2.4498788378742242</v>
      </c>
      <c r="L335" s="104">
        <v>1.4234670859258203</v>
      </c>
      <c r="M335" s="104">
        <v>0.9180359999209794</v>
      </c>
      <c r="N335" s="104">
        <v>0.86591061322934892</v>
      </c>
      <c r="O335" s="104">
        <v>1.397657527785785</v>
      </c>
      <c r="P335" s="104">
        <v>1.553467959020818</v>
      </c>
      <c r="Q335" s="104">
        <v>0.48135861187063134</v>
      </c>
      <c r="R335" s="104">
        <v>6.6709989522641927E-2</v>
      </c>
      <c r="S335" s="104">
        <v>0</v>
      </c>
      <c r="T335" s="104">
        <v>9.6266102528956232E-2</v>
      </c>
      <c r="U335" s="104">
        <v>0.25154691624741349</v>
      </c>
      <c r="V335" s="104">
        <v>0.62943078640274919</v>
      </c>
      <c r="W335" s="104">
        <v>1.0498402370625857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1.2258454295269649E-2</v>
      </c>
      <c r="D336" s="98">
        <v>3.9538452057897154E-2</v>
      </c>
      <c r="E336" s="98">
        <v>3.0911588682951782E-2</v>
      </c>
      <c r="F336" s="98">
        <v>4.5490663480398583E-2</v>
      </c>
      <c r="G336" s="98">
        <v>0.15365389042105562</v>
      </c>
      <c r="H336" s="98">
        <v>0.12524227138512198</v>
      </c>
      <c r="I336" s="98">
        <v>0.6996419468366567</v>
      </c>
      <c r="J336" s="98">
        <v>1.2901197651065943</v>
      </c>
      <c r="K336" s="98">
        <v>2.0463955027717393</v>
      </c>
      <c r="L336" s="98">
        <v>1.1906280256818764</v>
      </c>
      <c r="M336" s="98">
        <v>0.76947005558996484</v>
      </c>
      <c r="N336" s="98">
        <v>0.72297924333429886</v>
      </c>
      <c r="O336" s="98">
        <v>1.163008464367064</v>
      </c>
      <c r="P336" s="98">
        <v>1.2874440099083402</v>
      </c>
      <c r="Q336" s="98">
        <v>0.39659841583992372</v>
      </c>
      <c r="R336" s="98">
        <v>5.4631754230340487E-2</v>
      </c>
      <c r="S336" s="98">
        <v>0</v>
      </c>
      <c r="T336" s="98">
        <v>7.8100216121464491E-2</v>
      </c>
      <c r="U336" s="98">
        <v>0.20310216302943573</v>
      </c>
      <c r="V336" s="98">
        <v>0.51182667373843449</v>
      </c>
      <c r="W336" s="98">
        <v>0.85450063648514163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2.2744379027058452E-3</v>
      </c>
      <c r="D337" s="98">
        <v>7.5227938399222401E-3</v>
      </c>
      <c r="E337" s="98">
        <v>5.8818428206951056E-3</v>
      </c>
      <c r="F337" s="98">
        <v>8.6300837501443652E-3</v>
      </c>
      <c r="G337" s="98">
        <v>2.9498922231703903E-2</v>
      </c>
      <c r="H337" s="98">
        <v>2.325514088851479E-2</v>
      </c>
      <c r="I337" s="98">
        <v>0.13195605619913317</v>
      </c>
      <c r="J337" s="98">
        <v>0.25242782356133348</v>
      </c>
      <c r="K337" s="98">
        <v>0.40348333510248496</v>
      </c>
      <c r="L337" s="98">
        <v>0.2328390602439438</v>
      </c>
      <c r="M337" s="98">
        <v>0.14856594433101458</v>
      </c>
      <c r="N337" s="98">
        <v>0.14293136989505004</v>
      </c>
      <c r="O337" s="98">
        <v>0.23464906341872102</v>
      </c>
      <c r="P337" s="98">
        <v>0.26602394911247784</v>
      </c>
      <c r="Q337" s="98">
        <v>8.4760196030707599E-2</v>
      </c>
      <c r="R337" s="98">
        <v>1.2078235292301443E-2</v>
      </c>
      <c r="S337" s="98">
        <v>0</v>
      </c>
      <c r="T337" s="98">
        <v>1.8165886407491748E-2</v>
      </c>
      <c r="U337" s="98">
        <v>4.8444753217977761E-2</v>
      </c>
      <c r="V337" s="98">
        <v>0.1176041126643147</v>
      </c>
      <c r="W337" s="98">
        <v>0.19533960057744407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0.24899830972901299</v>
      </c>
      <c r="D338" s="122">
        <v>0.26502822239079515</v>
      </c>
      <c r="E338" s="122">
        <v>0.20482698768826132</v>
      </c>
      <c r="F338" s="122">
        <v>0.289899560399142</v>
      </c>
      <c r="G338" s="122">
        <v>0.46325406794338175</v>
      </c>
      <c r="H338" s="122">
        <v>0.44562197551239208</v>
      </c>
      <c r="I338" s="122">
        <v>0.67354915944067206</v>
      </c>
      <c r="J338" s="122">
        <v>0.67161256274867309</v>
      </c>
      <c r="K338" s="122">
        <v>0.78770391928204042</v>
      </c>
      <c r="L338" s="122">
        <v>0.49090715462689805</v>
      </c>
      <c r="M338" s="122">
        <v>0.47192577725239071</v>
      </c>
      <c r="N338" s="122">
        <v>0.60969613493151453</v>
      </c>
      <c r="O338" s="122">
        <v>0.52175022413287597</v>
      </c>
      <c r="P338" s="122">
        <v>0.37054806555781827</v>
      </c>
      <c r="Q338" s="122">
        <v>9.9947142390747395E-2</v>
      </c>
      <c r="R338" s="122">
        <v>1.6776445758883655E-2</v>
      </c>
      <c r="S338" s="122">
        <v>0</v>
      </c>
      <c r="T338" s="122">
        <v>2.7750627598962137E-2</v>
      </c>
      <c r="U338" s="122">
        <v>9.8739923657031742E-2</v>
      </c>
      <c r="V338" s="122">
        <v>0.23120173840672845</v>
      </c>
      <c r="W338" s="122">
        <v>0.32138801108506676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4.2304289777904342E-3</v>
      </c>
      <c r="D340" s="98">
        <v>4.6391028738460779E-3</v>
      </c>
      <c r="E340" s="98">
        <v>3.7330314615391198E-3</v>
      </c>
      <c r="F340" s="98">
        <v>5.5587224214732594E-3</v>
      </c>
      <c r="G340" s="98">
        <v>8.6809575087796569E-3</v>
      </c>
      <c r="H340" s="98">
        <v>8.6806673647766321E-3</v>
      </c>
      <c r="I340" s="98">
        <v>1.1021329679585861E-2</v>
      </c>
      <c r="J340" s="98">
        <v>1.0614026052040581E-2</v>
      </c>
      <c r="K340" s="98">
        <v>1.1843205942101189E-2</v>
      </c>
      <c r="L340" s="98">
        <v>1.0294386284612182E-2</v>
      </c>
      <c r="M340" s="98">
        <v>1.1065639370182873E-2</v>
      </c>
      <c r="N340" s="98">
        <v>1.3405295836446972E-2</v>
      </c>
      <c r="O340" s="98">
        <v>1.1592736515598858E-2</v>
      </c>
      <c r="P340" s="98">
        <v>7.3945543607911064E-3</v>
      </c>
      <c r="Q340" s="98">
        <v>2.1284959235547797E-3</v>
      </c>
      <c r="R340" s="98">
        <v>5.7504694658196598E-4</v>
      </c>
      <c r="S340" s="98">
        <v>0</v>
      </c>
      <c r="T340" s="98">
        <v>6.834661586957926E-4</v>
      </c>
      <c r="U340" s="98">
        <v>2.270700843458351E-3</v>
      </c>
      <c r="V340" s="98">
        <v>5.0152915832254617E-3</v>
      </c>
      <c r="W340" s="98">
        <v>6.6843732710518255E-3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0.24476788075122255</v>
      </c>
      <c r="D341" s="33">
        <v>0.2603891195169491</v>
      </c>
      <c r="E341" s="33">
        <v>0.20109395622672221</v>
      </c>
      <c r="F341" s="33">
        <v>0.28434083797766874</v>
      </c>
      <c r="G341" s="33">
        <v>0.45457311043460208</v>
      </c>
      <c r="H341" s="33">
        <v>0.43694130814761545</v>
      </c>
      <c r="I341" s="33">
        <v>0.66252782976108615</v>
      </c>
      <c r="J341" s="33">
        <v>0.66099853669663255</v>
      </c>
      <c r="K341" s="33">
        <v>0.77586071333993922</v>
      </c>
      <c r="L341" s="33">
        <v>0.48061276834228589</v>
      </c>
      <c r="M341" s="33">
        <v>0.46086013788220781</v>
      </c>
      <c r="N341" s="33">
        <v>0.59629083909506753</v>
      </c>
      <c r="O341" s="33">
        <v>0.51015748761727708</v>
      </c>
      <c r="P341" s="33">
        <v>0.36315351119702716</v>
      </c>
      <c r="Q341" s="33">
        <v>9.7818646467192613E-2</v>
      </c>
      <c r="R341" s="33">
        <v>1.620139881230169E-2</v>
      </c>
      <c r="S341" s="33">
        <v>0</v>
      </c>
      <c r="T341" s="33">
        <v>2.7067161440266344E-2</v>
      </c>
      <c r="U341" s="33">
        <v>9.6469222813573396E-2</v>
      </c>
      <c r="V341" s="33">
        <v>0.22618644682350297</v>
      </c>
      <c r="W341" s="33">
        <v>0.31470363781401495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6.535686306452833</v>
      </c>
      <c r="D343" s="117">
        <f t="shared" si="145"/>
        <v>7.1214813888788395</v>
      </c>
      <c r="E343" s="117">
        <f t="shared" si="145"/>
        <v>5.5196997214546517</v>
      </c>
      <c r="F343" s="117">
        <f t="shared" si="145"/>
        <v>7.985039578722704</v>
      </c>
      <c r="G343" s="117">
        <f t="shared" si="145"/>
        <v>13.76559768353218</v>
      </c>
      <c r="H343" s="117">
        <f t="shared" si="145"/>
        <v>13.250109536387912</v>
      </c>
      <c r="I343" s="117">
        <f t="shared" si="145"/>
        <v>18.768010145376159</v>
      </c>
      <c r="J343" s="117">
        <f t="shared" si="145"/>
        <v>20.27317319987749</v>
      </c>
      <c r="K343" s="117">
        <f t="shared" si="145"/>
        <v>24.093147406873463</v>
      </c>
      <c r="L343" s="117">
        <f t="shared" si="145"/>
        <v>14.389427174556674</v>
      </c>
      <c r="M343" s="117">
        <f t="shared" si="145"/>
        <v>12.22294996883565</v>
      </c>
      <c r="N343" s="117">
        <f t="shared" si="145"/>
        <v>14.97762538936486</v>
      </c>
      <c r="O343" s="117">
        <f t="shared" si="145"/>
        <v>13.30840830962431</v>
      </c>
      <c r="P343" s="117">
        <f t="shared" si="145"/>
        <v>8.1531883367255187</v>
      </c>
      <c r="Q343" s="117">
        <f t="shared" si="145"/>
        <v>2.2243247842673566</v>
      </c>
      <c r="R343" s="117">
        <f t="shared" ref="R343:V343" si="146">R344+R347+R349+R359</f>
        <v>0.38134465617500479</v>
      </c>
      <c r="S343" s="117">
        <f t="shared" si="146"/>
        <v>0</v>
      </c>
      <c r="T343" s="117">
        <f t="shared" si="146"/>
        <v>0.60918738354481117</v>
      </c>
      <c r="U343" s="117">
        <f t="shared" si="146"/>
        <v>2.0385254669372634</v>
      </c>
      <c r="V343" s="117">
        <f t="shared" si="146"/>
        <v>4.7374112653945781</v>
      </c>
      <c r="W343" s="117">
        <f t="shared" ref="W343" si="147">W344+W347+W349+W359</f>
        <v>5.6852246895353398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5.3166131562860128</v>
      </c>
      <c r="D344" s="122">
        <f t="shared" si="148"/>
        <v>5.8428811756391079</v>
      </c>
      <c r="E344" s="122">
        <f t="shared" si="148"/>
        <v>4.5700185391262353</v>
      </c>
      <c r="F344" s="122">
        <f t="shared" si="148"/>
        <v>6.6102451194503109</v>
      </c>
      <c r="G344" s="122">
        <f t="shared" si="148"/>
        <v>11.606366011596812</v>
      </c>
      <c r="H344" s="122">
        <f t="shared" si="148"/>
        <v>11.129510835723647</v>
      </c>
      <c r="I344" s="122">
        <f t="shared" si="148"/>
        <v>15.601963112533106</v>
      </c>
      <c r="J344" s="122">
        <f t="shared" si="148"/>
        <v>16.934780329714982</v>
      </c>
      <c r="K344" s="122">
        <f t="shared" si="148"/>
        <v>19.9384446115507</v>
      </c>
      <c r="L344" s="122">
        <f t="shared" si="148"/>
        <v>11.823304074779948</v>
      </c>
      <c r="M344" s="122">
        <f t="shared" si="148"/>
        <v>9.7122043978275787</v>
      </c>
      <c r="N344" s="122">
        <f t="shared" si="148"/>
        <v>11.721611649647196</v>
      </c>
      <c r="O344" s="122">
        <f t="shared" si="148"/>
        <v>10.402966349434251</v>
      </c>
      <c r="P344" s="122">
        <f t="shared" si="148"/>
        <v>6.1391411066446011</v>
      </c>
      <c r="Q344" s="122">
        <f t="shared" si="148"/>
        <v>1.6873158581514514</v>
      </c>
      <c r="R344" s="122">
        <f t="shared" ref="R344:V344" si="149">SUM(R345:R346)</f>
        <v>0.28720155678548714</v>
      </c>
      <c r="S344" s="122">
        <f t="shared" si="149"/>
        <v>0</v>
      </c>
      <c r="T344" s="122">
        <f t="shared" si="149"/>
        <v>0.44119670174632475</v>
      </c>
      <c r="U344" s="122">
        <f t="shared" si="149"/>
        <v>1.4334497730401639</v>
      </c>
      <c r="V344" s="122">
        <f t="shared" si="149"/>
        <v>3.2877606624526781</v>
      </c>
      <c r="W344" s="122">
        <f t="shared" ref="W344" si="150">SUM(W345:W346)</f>
        <v>3.723664342834915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5.2666322341473562</v>
      </c>
      <c r="D345" s="98">
        <v>5.7890749683386975</v>
      </c>
      <c r="E345" s="98">
        <v>4.5290531613519187</v>
      </c>
      <c r="F345" s="98">
        <v>6.5520657870986723</v>
      </c>
      <c r="G345" s="98">
        <v>11.506087339703313</v>
      </c>
      <c r="H345" s="98">
        <v>11.035052096986524</v>
      </c>
      <c r="I345" s="98">
        <v>15.471079322608754</v>
      </c>
      <c r="J345" s="98">
        <v>16.792841084098047</v>
      </c>
      <c r="K345" s="98">
        <v>19.772192801778957</v>
      </c>
      <c r="L345" s="98">
        <v>11.725770748656499</v>
      </c>
      <c r="M345" s="98">
        <v>9.6338357252918474</v>
      </c>
      <c r="N345" s="98">
        <v>11.62749465378678</v>
      </c>
      <c r="O345" s="98">
        <v>10.321069309917482</v>
      </c>
      <c r="P345" s="98">
        <v>6.0916953068522686</v>
      </c>
      <c r="Q345" s="98">
        <v>1.6742376147970139</v>
      </c>
      <c r="R345" s="98">
        <v>0.28500411416812477</v>
      </c>
      <c r="S345" s="98">
        <v>0</v>
      </c>
      <c r="T345" s="98">
        <v>0.43785257681418061</v>
      </c>
      <c r="U345" s="98">
        <v>1.4226563196659612</v>
      </c>
      <c r="V345" s="98">
        <v>3.2630307338408522</v>
      </c>
      <c r="W345" s="98">
        <v>3.6957125182188872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4.9980922138656778E-2</v>
      </c>
      <c r="D346" s="98">
        <v>5.380620730041058E-2</v>
      </c>
      <c r="E346" s="98">
        <v>4.0965377774316365E-2</v>
      </c>
      <c r="F346" s="98">
        <v>5.8179332351638413E-2</v>
      </c>
      <c r="G346" s="98">
        <v>0.10027867189349869</v>
      </c>
      <c r="H346" s="98">
        <v>9.4458738737123404E-2</v>
      </c>
      <c r="I346" s="98">
        <v>0.13088378992435309</v>
      </c>
      <c r="J346" s="98">
        <v>0.14193924561693386</v>
      </c>
      <c r="K346" s="98">
        <v>0.16625180977174259</v>
      </c>
      <c r="L346" s="98">
        <v>9.7533326123448422E-2</v>
      </c>
      <c r="M346" s="98">
        <v>7.8368672535730807E-2</v>
      </c>
      <c r="N346" s="98">
        <v>9.411699586041547E-2</v>
      </c>
      <c r="O346" s="98">
        <v>8.1897039516770631E-2</v>
      </c>
      <c r="P346" s="98">
        <v>4.7445799792332766E-2</v>
      </c>
      <c r="Q346" s="98">
        <v>1.3078243354437507E-2</v>
      </c>
      <c r="R346" s="98">
        <v>2.1974426173623648E-3</v>
      </c>
      <c r="S346" s="98">
        <v>0</v>
      </c>
      <c r="T346" s="98">
        <v>3.3441249321441474E-3</v>
      </c>
      <c r="U346" s="98">
        <v>1.0793453374202695E-2</v>
      </c>
      <c r="V346" s="98">
        <v>2.4729928611825758E-2</v>
      </c>
      <c r="W346" s="98">
        <v>2.7951824616027531E-2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0</v>
      </c>
      <c r="D347" s="122">
        <f t="shared" si="151"/>
        <v>1.6227195684956146E-3</v>
      </c>
      <c r="E347" s="122">
        <f t="shared" si="151"/>
        <v>7.9578505784838897E-4</v>
      </c>
      <c r="F347" s="122">
        <f t="shared" si="151"/>
        <v>2.42501394411871E-3</v>
      </c>
      <c r="G347" s="122">
        <f t="shared" si="151"/>
        <v>5.3268485147483667E-3</v>
      </c>
      <c r="H347" s="122">
        <f t="shared" si="151"/>
        <v>6.9485208481592335E-3</v>
      </c>
      <c r="I347" s="122">
        <f t="shared" si="151"/>
        <v>1.2164075007655968E-2</v>
      </c>
      <c r="J347" s="122">
        <f t="shared" si="151"/>
        <v>9.8514607198660429E-3</v>
      </c>
      <c r="K347" s="122">
        <f t="shared" si="151"/>
        <v>9.5094359645222191E-3</v>
      </c>
      <c r="L347" s="122">
        <f t="shared" si="151"/>
        <v>6.6445293733683741E-3</v>
      </c>
      <c r="M347" s="122">
        <f t="shared" si="151"/>
        <v>5.0575910133853069E-3</v>
      </c>
      <c r="N347" s="122">
        <f t="shared" si="151"/>
        <v>7.2951545823790242E-3</v>
      </c>
      <c r="O347" s="122">
        <f t="shared" si="151"/>
        <v>4.0173240961158532E-3</v>
      </c>
      <c r="P347" s="122">
        <f t="shared" si="151"/>
        <v>3.8847356312866786E-3</v>
      </c>
      <c r="Q347" s="122">
        <f t="shared" si="151"/>
        <v>3.1818055850643169E-4</v>
      </c>
      <c r="R347" s="122">
        <f t="shared" si="151"/>
        <v>5.72464838842798E-5</v>
      </c>
      <c r="S347" s="122">
        <f t="shared" si="151"/>
        <v>0</v>
      </c>
      <c r="T347" s="122">
        <f t="shared" si="151"/>
        <v>1.054412361304408E-4</v>
      </c>
      <c r="U347" s="122">
        <f t="shared" si="151"/>
        <v>2.8993370816863195E-4</v>
      </c>
      <c r="V347" s="122">
        <f t="shared" si="151"/>
        <v>2.4049292824793681E-3</v>
      </c>
      <c r="W347" s="122">
        <f t="shared" si="151"/>
        <v>2.3205326493071195E-3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1.6227195684956146E-3</v>
      </c>
      <c r="E348" s="98">
        <v>7.9578505784838897E-4</v>
      </c>
      <c r="F348" s="98">
        <v>2.42501394411871E-3</v>
      </c>
      <c r="G348" s="98">
        <v>5.3268485147483667E-3</v>
      </c>
      <c r="H348" s="98">
        <v>6.9485208481592335E-3</v>
      </c>
      <c r="I348" s="98">
        <v>1.2164075007655968E-2</v>
      </c>
      <c r="J348" s="98">
        <v>9.8514607198660429E-3</v>
      </c>
      <c r="K348" s="98">
        <v>9.5094359645222191E-3</v>
      </c>
      <c r="L348" s="98">
        <v>6.6445293733683741E-3</v>
      </c>
      <c r="M348" s="98">
        <v>5.0575910133853069E-3</v>
      </c>
      <c r="N348" s="98">
        <v>7.2951545823790242E-3</v>
      </c>
      <c r="O348" s="98">
        <v>4.0173240961158532E-3</v>
      </c>
      <c r="P348" s="98">
        <v>3.8847356312866786E-3</v>
      </c>
      <c r="Q348" s="98">
        <v>3.1818055850643169E-4</v>
      </c>
      <c r="R348" s="98">
        <v>5.72464838842798E-5</v>
      </c>
      <c r="S348" s="98">
        <v>0</v>
      </c>
      <c r="T348" s="98">
        <v>1.054412361304408E-4</v>
      </c>
      <c r="U348" s="98">
        <v>2.8993370816863195E-4</v>
      </c>
      <c r="V348" s="98">
        <v>2.4049292824793681E-3</v>
      </c>
      <c r="W348" s="98">
        <v>2.3205326493071195E-3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1.0322977950556651</v>
      </c>
      <c r="D349" s="122">
        <v>1.0777838023843487</v>
      </c>
      <c r="E349" s="122">
        <v>0.794629257883125</v>
      </c>
      <c r="F349" s="122">
        <v>1.1536157834015504</v>
      </c>
      <c r="G349" s="122">
        <v>1.8035262199426385</v>
      </c>
      <c r="H349" s="122">
        <v>1.7758891752112145</v>
      </c>
      <c r="I349" s="122">
        <v>2.6418087835207849</v>
      </c>
      <c r="J349" s="122">
        <v>2.816601857452488</v>
      </c>
      <c r="K349" s="122">
        <v>3.5430526595280361</v>
      </c>
      <c r="L349" s="122">
        <v>2.183633408413769</v>
      </c>
      <c r="M349" s="122">
        <v>2.1431786660933101</v>
      </c>
      <c r="N349" s="122">
        <v>2.7778427956364542</v>
      </c>
      <c r="O349" s="122">
        <v>2.4957241367861021</v>
      </c>
      <c r="P349" s="122">
        <v>1.7193080679408261</v>
      </c>
      <c r="Q349" s="122">
        <v>0.45737134321014206</v>
      </c>
      <c r="R349" s="122">
        <v>8.0612260059398547E-2</v>
      </c>
      <c r="S349" s="122">
        <v>0</v>
      </c>
      <c r="T349" s="122">
        <v>0.14466547406194286</v>
      </c>
      <c r="U349" s="122">
        <v>0.52058312888537939</v>
      </c>
      <c r="V349" s="122">
        <v>1.2469902743217689</v>
      </c>
      <c r="W349" s="122">
        <v>1.67765060613862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2.1973087146456616E-2</v>
      </c>
      <c r="D350" s="98">
        <v>4.2495547070559754E-2</v>
      </c>
      <c r="E350" s="98">
        <v>2.8878612000751463E-2</v>
      </c>
      <c r="F350" s="98">
        <v>6.5908153435908653E-2</v>
      </c>
      <c r="G350" s="98">
        <v>0.16637933003954275</v>
      </c>
      <c r="H350" s="98">
        <v>0.19698188474673664</v>
      </c>
      <c r="I350" s="98">
        <v>1.1889192431615794</v>
      </c>
      <c r="J350" s="98">
        <v>1.6224252373424175</v>
      </c>
      <c r="K350" s="98">
        <v>1.4089317345999963</v>
      </c>
      <c r="L350" s="98">
        <v>1.0499470423467072</v>
      </c>
      <c r="M350" s="98">
        <v>0.65958233051066117</v>
      </c>
      <c r="N350" s="98">
        <v>0.79337222070400193</v>
      </c>
      <c r="O350" s="98">
        <v>0.69434332808027788</v>
      </c>
      <c r="P350" s="98">
        <v>0.10017980453727175</v>
      </c>
      <c r="Q350" s="98">
        <v>3.8436381912037736E-2</v>
      </c>
      <c r="R350" s="98">
        <v>1.2608744140973809E-2</v>
      </c>
      <c r="S350" s="98">
        <v>0</v>
      </c>
      <c r="T350" s="98">
        <v>2.3905289612730141E-2</v>
      </c>
      <c r="U350" s="98">
        <v>8.9287546120232722E-2</v>
      </c>
      <c r="V350" s="98">
        <v>0.25807392471219798</v>
      </c>
      <c r="W350" s="98">
        <v>0.40418008535140859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7.6599931831151713E-2</v>
      </c>
      <c r="D351" s="98">
        <v>8.5665845721176428E-2</v>
      </c>
      <c r="E351" s="98">
        <v>6.1265020280629738E-2</v>
      </c>
      <c r="F351" s="98">
        <v>7.3578865039963331E-2</v>
      </c>
      <c r="G351" s="98">
        <v>0.11974807875075275</v>
      </c>
      <c r="H351" s="98">
        <v>0.10243509572300451</v>
      </c>
      <c r="I351" s="98">
        <v>9.9333281463515499E-2</v>
      </c>
      <c r="J351" s="98">
        <v>7.1209320462182937E-2</v>
      </c>
      <c r="K351" s="98">
        <v>0.12700845008839559</v>
      </c>
      <c r="L351" s="98">
        <v>9.1633913367936318E-2</v>
      </c>
      <c r="M351" s="98">
        <v>0.10192664527802628</v>
      </c>
      <c r="N351" s="98">
        <v>0.11484247231519787</v>
      </c>
      <c r="O351" s="98">
        <v>0.14534048876776265</v>
      </c>
      <c r="P351" s="98">
        <v>0.13350332024733955</v>
      </c>
      <c r="Q351" s="98">
        <v>4.2190953645845075E-2</v>
      </c>
      <c r="R351" s="98">
        <v>1.032671120879582E-2</v>
      </c>
      <c r="S351" s="98">
        <v>0</v>
      </c>
      <c r="T351" s="98">
        <v>1.3162410504418586E-2</v>
      </c>
      <c r="U351" s="98">
        <v>3.2759069685240769E-2</v>
      </c>
      <c r="V351" s="98">
        <v>8.1905531171369686E-2</v>
      </c>
      <c r="W351" s="98">
        <v>8.4938662686709021E-2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1.5242906167646465E-4</v>
      </c>
      <c r="G352" s="98">
        <v>1.495827976727574E-4</v>
      </c>
      <c r="H352" s="98">
        <v>1.4788915048400631E-4</v>
      </c>
      <c r="I352" s="98">
        <v>4.4847793101661257E-4</v>
      </c>
      <c r="J352" s="98">
        <v>8.9662798167192549E-4</v>
      </c>
      <c r="K352" s="98">
        <v>1.358785196249553E-3</v>
      </c>
      <c r="L352" s="98">
        <v>9.1236089864677752E-4</v>
      </c>
      <c r="M352" s="98">
        <v>8.1182515747938464E-4</v>
      </c>
      <c r="N352" s="98">
        <v>3.0385160142178613E-4</v>
      </c>
      <c r="O352" s="98">
        <v>1.696015344125047E-3</v>
      </c>
      <c r="P352" s="98">
        <v>1.0981491978895482E-3</v>
      </c>
      <c r="Q352" s="98">
        <v>2.8603678013327307E-4</v>
      </c>
      <c r="R352" s="98">
        <v>1.7217426646286846E-4</v>
      </c>
      <c r="S352" s="98">
        <v>0</v>
      </c>
      <c r="T352" s="98">
        <v>1.7794441525887373E-4</v>
      </c>
      <c r="U352" s="98">
        <v>1.706550180847599E-4</v>
      </c>
      <c r="V352" s="98">
        <v>7.583986598130696E-4</v>
      </c>
      <c r="W352" s="98">
        <v>3.3631048864191728E-4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1.186842000444735E-4</v>
      </c>
      <c r="G353" s="101">
        <v>1.1619877318809276E-4</v>
      </c>
      <c r="H353" s="101">
        <v>1.1581713194915214E-4</v>
      </c>
      <c r="I353" s="101">
        <v>3.5019261630479234E-4</v>
      </c>
      <c r="J353" s="101">
        <v>6.9484259667812085E-4</v>
      </c>
      <c r="K353" s="101">
        <v>1.052026543092511E-3</v>
      </c>
      <c r="L353" s="101">
        <v>7.0825837052678332E-4</v>
      </c>
      <c r="M353" s="101">
        <v>6.3292688985964866E-4</v>
      </c>
      <c r="N353" s="101">
        <v>2.3622911284718366E-4</v>
      </c>
      <c r="O353" s="101">
        <v>1.3175192831610613E-3</v>
      </c>
      <c r="P353" s="101">
        <v>8.521853133156719E-4</v>
      </c>
      <c r="Q353" s="101">
        <v>2.2124812338477211E-4</v>
      </c>
      <c r="R353" s="101">
        <v>1.3265977651320501E-4</v>
      </c>
      <c r="S353" s="101">
        <v>0</v>
      </c>
      <c r="T353" s="101">
        <v>1.3632361874804002E-4</v>
      </c>
      <c r="U353" s="101">
        <v>1.3033918672030709E-4</v>
      </c>
      <c r="V353" s="101">
        <v>5.8588262081716224E-4</v>
      </c>
      <c r="W353" s="101">
        <v>2.6045611107925089E-4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3.374486163199116E-5</v>
      </c>
      <c r="G354" s="104">
        <v>3.3384024484664646E-5</v>
      </c>
      <c r="H354" s="104">
        <v>3.207201853485416E-5</v>
      </c>
      <c r="I354" s="104">
        <v>9.8285314711820215E-5</v>
      </c>
      <c r="J354" s="104">
        <v>2.0178538499380458E-4</v>
      </c>
      <c r="K354" s="104">
        <v>3.0675865315704204E-4</v>
      </c>
      <c r="L354" s="104">
        <v>2.0410252811999417E-4</v>
      </c>
      <c r="M354" s="104">
        <v>1.7889826761973598E-4</v>
      </c>
      <c r="N354" s="104">
        <v>6.7622488574602471E-5</v>
      </c>
      <c r="O354" s="104">
        <v>3.7849606096398563E-4</v>
      </c>
      <c r="P354" s="104">
        <v>2.4596388457387631E-4</v>
      </c>
      <c r="Q354" s="104">
        <v>6.4788656748500964E-5</v>
      </c>
      <c r="R354" s="104">
        <v>3.9514489949663463E-5</v>
      </c>
      <c r="S354" s="104">
        <v>0</v>
      </c>
      <c r="T354" s="104">
        <v>4.1620796510833707E-5</v>
      </c>
      <c r="U354" s="104">
        <v>4.0315831364452808E-5</v>
      </c>
      <c r="V354" s="104">
        <v>1.7251603899590736E-4</v>
      </c>
      <c r="W354" s="104">
        <v>7.5854377562666389E-5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0.92332617078457668</v>
      </c>
      <c r="D355" s="101">
        <v>0.91584187512795745</v>
      </c>
      <c r="E355" s="101">
        <v>0.67802970844151933</v>
      </c>
      <c r="F355" s="101">
        <v>0.97500107913674583</v>
      </c>
      <c r="G355" s="101">
        <v>1.3850100744914016</v>
      </c>
      <c r="H355" s="101">
        <v>1.3691169204376641</v>
      </c>
      <c r="I355" s="101">
        <v>0.75092207524268073</v>
      </c>
      <c r="J355" s="101">
        <v>0</v>
      </c>
      <c r="K355" s="101">
        <v>0.21822736096135076</v>
      </c>
      <c r="L355" s="101">
        <v>0</v>
      </c>
      <c r="M355" s="101">
        <v>0.70635030704960544</v>
      </c>
      <c r="N355" s="101">
        <v>1.2268248299074846</v>
      </c>
      <c r="O355" s="101">
        <v>0.6029085112976198</v>
      </c>
      <c r="P355" s="101">
        <v>0.29536612440807858</v>
      </c>
      <c r="Q355" s="101">
        <v>1.5940255304738801E-3</v>
      </c>
      <c r="R355" s="101">
        <v>4.8984897547327952E-3</v>
      </c>
      <c r="S355" s="101">
        <v>0</v>
      </c>
      <c r="T355" s="101">
        <v>2.9739033408938624E-2</v>
      </c>
      <c r="U355" s="101">
        <v>0.19325443667484482</v>
      </c>
      <c r="V355" s="101">
        <v>0.3895952021684671</v>
      </c>
      <c r="W355" s="101">
        <v>0.32105190974728809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1.0398605293480046E-2</v>
      </c>
      <c r="D356" s="104">
        <v>3.3780534464655031E-2</v>
      </c>
      <c r="E356" s="104">
        <v>2.6455917160224468E-2</v>
      </c>
      <c r="F356" s="104">
        <v>3.8975256727256109E-2</v>
      </c>
      <c r="G356" s="104">
        <v>0.13223915386326859</v>
      </c>
      <c r="H356" s="104">
        <v>0.10720738515332526</v>
      </c>
      <c r="I356" s="104">
        <v>0.60218570572199281</v>
      </c>
      <c r="J356" s="104">
        <v>1.1220706716662154</v>
      </c>
      <c r="K356" s="104">
        <v>1.7875263286820438</v>
      </c>
      <c r="L356" s="104">
        <v>1.041140091800479</v>
      </c>
      <c r="M356" s="104">
        <v>0.67450755809753749</v>
      </c>
      <c r="N356" s="104">
        <v>0.64249942110834801</v>
      </c>
      <c r="O356" s="104">
        <v>1.0514357932963168</v>
      </c>
      <c r="P356" s="104">
        <v>1.1891606695502466</v>
      </c>
      <c r="Q356" s="104">
        <v>0.37486394534165207</v>
      </c>
      <c r="R356" s="104">
        <v>5.2606140688433251E-2</v>
      </c>
      <c r="S356" s="104">
        <v>0</v>
      </c>
      <c r="T356" s="104">
        <v>7.7680796120596612E-2</v>
      </c>
      <c r="U356" s="104">
        <v>0.20511142138697627</v>
      </c>
      <c r="V356" s="104">
        <v>0.51665721760992112</v>
      </c>
      <c r="W356" s="104">
        <v>0.86714363786457238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8.124167390774201E-3</v>
      </c>
      <c r="D357" s="98">
        <v>2.6257740624732791E-2</v>
      </c>
      <c r="E357" s="98">
        <v>2.0574074339529364E-2</v>
      </c>
      <c r="F357" s="98">
        <v>3.0345172977111742E-2</v>
      </c>
      <c r="G357" s="98">
        <v>0.10274023163156469</v>
      </c>
      <c r="H357" s="98">
        <v>8.3952244264810474E-2</v>
      </c>
      <c r="I357" s="98">
        <v>0.47022964952285962</v>
      </c>
      <c r="J357" s="98">
        <v>0.86964284810488202</v>
      </c>
      <c r="K357" s="98">
        <v>1.3840429935795588</v>
      </c>
      <c r="L357" s="98">
        <v>0.80830103155653521</v>
      </c>
      <c r="M357" s="98">
        <v>0.52594161376652293</v>
      </c>
      <c r="N357" s="98">
        <v>0.499568051213298</v>
      </c>
      <c r="O357" s="98">
        <v>0.81678672987759582</v>
      </c>
      <c r="P357" s="98">
        <v>0.92313672043776862</v>
      </c>
      <c r="Q357" s="98">
        <v>0.29010374931094446</v>
      </c>
      <c r="R357" s="98">
        <v>4.0527905396131804E-2</v>
      </c>
      <c r="S357" s="98">
        <v>0</v>
      </c>
      <c r="T357" s="98">
        <v>5.9514909713104872E-2</v>
      </c>
      <c r="U357" s="98">
        <v>0.15666666816899852</v>
      </c>
      <c r="V357" s="98">
        <v>0.39905310494560647</v>
      </c>
      <c r="W357" s="98">
        <v>0.67180403728712834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2.2744379027058452E-3</v>
      </c>
      <c r="D358" s="98">
        <v>7.5227938399222401E-3</v>
      </c>
      <c r="E358" s="98">
        <v>5.8818428206951056E-3</v>
      </c>
      <c r="F358" s="98">
        <v>8.6300837501443652E-3</v>
      </c>
      <c r="G358" s="98">
        <v>2.9498922231703903E-2</v>
      </c>
      <c r="H358" s="98">
        <v>2.325514088851479E-2</v>
      </c>
      <c r="I358" s="98">
        <v>0.13195605619913317</v>
      </c>
      <c r="J358" s="98">
        <v>0.25242782356133348</v>
      </c>
      <c r="K358" s="98">
        <v>0.40348333510248496</v>
      </c>
      <c r="L358" s="98">
        <v>0.2328390602439438</v>
      </c>
      <c r="M358" s="98">
        <v>0.14856594433101458</v>
      </c>
      <c r="N358" s="98">
        <v>0.14293136989505004</v>
      </c>
      <c r="O358" s="98">
        <v>0.23464906341872102</v>
      </c>
      <c r="P358" s="98">
        <v>0.26602394911247784</v>
      </c>
      <c r="Q358" s="98">
        <v>8.4760196030707599E-2</v>
      </c>
      <c r="R358" s="98">
        <v>1.2078235292301443E-2</v>
      </c>
      <c r="S358" s="98">
        <v>0</v>
      </c>
      <c r="T358" s="98">
        <v>1.8165886407491748E-2</v>
      </c>
      <c r="U358" s="98">
        <v>4.8444753217977761E-2</v>
      </c>
      <c r="V358" s="98">
        <v>0.1176041126643147</v>
      </c>
      <c r="W358" s="98">
        <v>0.19533960057744407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0.18677535511115506</v>
      </c>
      <c r="D359" s="122">
        <v>0.19919369128688705</v>
      </c>
      <c r="E359" s="122">
        <v>0.15425613938744279</v>
      </c>
      <c r="F359" s="122">
        <v>0.21875366192672427</v>
      </c>
      <c r="G359" s="122">
        <v>0.35037860347798228</v>
      </c>
      <c r="H359" s="122">
        <v>0.33776100460489283</v>
      </c>
      <c r="I359" s="122">
        <v>0.51207417431461189</v>
      </c>
      <c r="J359" s="122">
        <v>0.51193955199015384</v>
      </c>
      <c r="K359" s="122">
        <v>0.60214069983020424</v>
      </c>
      <c r="L359" s="122">
        <v>0.37584516198958989</v>
      </c>
      <c r="M359" s="122">
        <v>0.36250931390137764</v>
      </c>
      <c r="N359" s="122">
        <v>0.47087578949882936</v>
      </c>
      <c r="O359" s="122">
        <v>0.40570049930784002</v>
      </c>
      <c r="P359" s="122">
        <v>0.29085442650880405</v>
      </c>
      <c r="Q359" s="122">
        <v>7.9319402347256707E-2</v>
      </c>
      <c r="R359" s="122">
        <v>1.3473592846234827E-2</v>
      </c>
      <c r="S359" s="122">
        <v>0</v>
      </c>
      <c r="T359" s="122">
        <v>2.3219766500413162E-2</v>
      </c>
      <c r="U359" s="122">
        <v>8.4202631303551462E-2</v>
      </c>
      <c r="V359" s="122">
        <v>0.20025539933765182</v>
      </c>
      <c r="W359" s="122">
        <v>0.2815892079124972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2.5044552610231255E-3</v>
      </c>
      <c r="D361" s="98">
        <v>2.7504656247473603E-3</v>
      </c>
      <c r="E361" s="98">
        <v>2.2164973286102566E-3</v>
      </c>
      <c r="F361" s="98">
        <v>3.305306507818539E-3</v>
      </c>
      <c r="G361" s="98">
        <v>5.1692357685403888E-3</v>
      </c>
      <c r="H361" s="98">
        <v>5.1763717566142703E-3</v>
      </c>
      <c r="I361" s="98">
        <v>6.581273507970292E-3</v>
      </c>
      <c r="J361" s="98">
        <v>6.3466213281511922E-3</v>
      </c>
      <c r="K361" s="98">
        <v>7.0907981394868333E-3</v>
      </c>
      <c r="L361" s="98">
        <v>6.1711356034441344E-3</v>
      </c>
      <c r="M361" s="98">
        <v>6.6379015131934095E-3</v>
      </c>
      <c r="N361" s="98">
        <v>8.0413820241899067E-3</v>
      </c>
      <c r="O361" s="98">
        <v>6.9540892021383886E-3</v>
      </c>
      <c r="P361" s="98">
        <v>4.4357422051135428E-3</v>
      </c>
      <c r="Q361" s="98">
        <v>1.2768124677785141E-3</v>
      </c>
      <c r="R361" s="98">
        <v>3.4640419686219584E-4</v>
      </c>
      <c r="S361" s="98">
        <v>0</v>
      </c>
      <c r="T361" s="98">
        <v>4.1783393081431245E-4</v>
      </c>
      <c r="U361" s="98">
        <v>1.3995197372333112E-3</v>
      </c>
      <c r="V361" s="98">
        <v>3.1144292343860585E-3</v>
      </c>
      <c r="W361" s="98">
        <v>4.1796770265426402E-3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0.18427089985013193</v>
      </c>
      <c r="D362" s="33">
        <v>0.19644322566213968</v>
      </c>
      <c r="E362" s="33">
        <v>0.15203964205883252</v>
      </c>
      <c r="F362" s="33">
        <v>0.21544835541890572</v>
      </c>
      <c r="G362" s="33">
        <v>0.34520936770944188</v>
      </c>
      <c r="H362" s="33">
        <v>0.33258463284827855</v>
      </c>
      <c r="I362" s="33">
        <v>0.50549290080664155</v>
      </c>
      <c r="J362" s="33">
        <v>0.50559293066200262</v>
      </c>
      <c r="K362" s="33">
        <v>0.59504990169071736</v>
      </c>
      <c r="L362" s="33">
        <v>0.36967402638614577</v>
      </c>
      <c r="M362" s="33">
        <v>0.35587141238818421</v>
      </c>
      <c r="N362" s="33">
        <v>0.46283440747463944</v>
      </c>
      <c r="O362" s="33">
        <v>0.39874641010570161</v>
      </c>
      <c r="P362" s="33">
        <v>0.2864186843036905</v>
      </c>
      <c r="Q362" s="33">
        <v>7.8042589879478194E-2</v>
      </c>
      <c r="R362" s="33">
        <v>1.312718864937263E-2</v>
      </c>
      <c r="S362" s="33">
        <v>0</v>
      </c>
      <c r="T362" s="33">
        <v>2.2801932569598848E-2</v>
      </c>
      <c r="U362" s="33">
        <v>8.2803111566318144E-2</v>
      </c>
      <c r="V362" s="33">
        <v>0.19714097010326576</v>
      </c>
      <c r="W362" s="33">
        <v>0.27740953088595455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0.64651207994742288</v>
      </c>
      <c r="D364" s="119">
        <f t="shared" si="152"/>
        <v>0.65133125944041548</v>
      </c>
      <c r="E364" s="119">
        <f t="shared" si="152"/>
        <v>0.65620028848278478</v>
      </c>
      <c r="F364" s="119">
        <f t="shared" si="152"/>
        <v>0.66162954698006959</v>
      </c>
      <c r="G364" s="119">
        <f t="shared" si="152"/>
        <v>0.66723345853913996</v>
      </c>
      <c r="H364" s="119">
        <f t="shared" si="152"/>
        <v>0.6730546733274706</v>
      </c>
      <c r="I364" s="119">
        <f t="shared" si="152"/>
        <v>0.68250831265477163</v>
      </c>
      <c r="J364" s="119">
        <f t="shared" si="152"/>
        <v>0.69074985962594604</v>
      </c>
      <c r="K364" s="119">
        <f t="shared" si="152"/>
        <v>0.69688357571455095</v>
      </c>
      <c r="L364" s="119">
        <f t="shared" si="152"/>
        <v>0.7041278182176991</v>
      </c>
      <c r="M364" s="119">
        <f t="shared" si="152"/>
        <v>0.70853518815309313</v>
      </c>
      <c r="N364" s="119">
        <f t="shared" si="152"/>
        <v>0.71496599391574678</v>
      </c>
      <c r="O364" s="119">
        <f t="shared" si="152"/>
        <v>0.72388102849571934</v>
      </c>
      <c r="P364" s="119">
        <f t="shared" si="152"/>
        <v>0.73352637263403908</v>
      </c>
      <c r="Q364" s="119">
        <f t="shared" si="152"/>
        <v>0.74584463949572499</v>
      </c>
      <c r="R364" s="119">
        <f t="shared" ref="R364:V364" si="153">IF(R343=0,"",R343/R322)</f>
        <v>0.76178984173208841</v>
      </c>
      <c r="S364" s="119" t="str">
        <f t="shared" si="153"/>
        <v/>
      </c>
      <c r="T364" s="119">
        <f t="shared" si="153"/>
        <v>0.80217841183969218</v>
      </c>
      <c r="U364" s="119">
        <f t="shared" si="153"/>
        <v>0.81907324811770033</v>
      </c>
      <c r="V364" s="119">
        <f t="shared" si="153"/>
        <v>0.83532186027562738</v>
      </c>
      <c r="W364" s="119">
        <f t="shared" ref="W364" si="154">IF(W343=0,"",W343/W322)</f>
        <v>0.84766994841196908</v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0.64129707834976657</v>
      </c>
      <c r="D365" s="124">
        <f t="shared" si="155"/>
        <v>0.64665991835134551</v>
      </c>
      <c r="E365" s="124">
        <f t="shared" si="155"/>
        <v>0.65227551395938532</v>
      </c>
      <c r="F365" s="124">
        <f t="shared" si="155"/>
        <v>0.65810410646395201</v>
      </c>
      <c r="G365" s="124">
        <f t="shared" si="155"/>
        <v>0.66416649735438726</v>
      </c>
      <c r="H365" s="124">
        <f t="shared" si="155"/>
        <v>0.67044255269350261</v>
      </c>
      <c r="I365" s="124">
        <f t="shared" si="155"/>
        <v>0.67693501363977804</v>
      </c>
      <c r="J365" s="124">
        <f t="shared" si="155"/>
        <v>0.68366080144528296</v>
      </c>
      <c r="K365" s="124">
        <f t="shared" si="155"/>
        <v>0.69057931042006615</v>
      </c>
      <c r="L365" s="124">
        <f t="shared" si="155"/>
        <v>0.69764974363117271</v>
      </c>
      <c r="M365" s="124">
        <f t="shared" si="155"/>
        <v>0.70485785299691583</v>
      </c>
      <c r="N365" s="124">
        <f t="shared" si="155"/>
        <v>0.71190353658307393</v>
      </c>
      <c r="O365" s="124">
        <f t="shared" si="155"/>
        <v>0.71862131446723088</v>
      </c>
      <c r="P365" s="124">
        <f t="shared" si="155"/>
        <v>0.72565399665103658</v>
      </c>
      <c r="Q365" s="124">
        <f t="shared" si="155"/>
        <v>0.73596204215547256</v>
      </c>
      <c r="R365" s="124">
        <f t="shared" ref="R365:V365" si="156">IF(R344=0,"",R344/R323)</f>
        <v>0.75370878879094316</v>
      </c>
      <c r="S365" s="124" t="str">
        <f t="shared" si="156"/>
        <v/>
      </c>
      <c r="T365" s="124">
        <f t="shared" si="156"/>
        <v>0.79985212777026493</v>
      </c>
      <c r="U365" s="124">
        <f t="shared" si="156"/>
        <v>0.8214183373569176</v>
      </c>
      <c r="V365" s="124">
        <f t="shared" si="156"/>
        <v>0.83866082899320027</v>
      </c>
      <c r="W365" s="124">
        <f t="shared" ref="W365" si="157">IF(W344=0,"",W344/W323)</f>
        <v>0.85104543315676251</v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0.63912142568694075</v>
      </c>
      <c r="D366" s="111">
        <f t="shared" si="158"/>
        <v>0.64454317538086614</v>
      </c>
      <c r="E366" s="111">
        <f t="shared" si="158"/>
        <v>0.65023042545870013</v>
      </c>
      <c r="F366" s="111">
        <f t="shared" si="158"/>
        <v>0.65611222953622561</v>
      </c>
      <c r="G366" s="111">
        <f t="shared" si="158"/>
        <v>0.66222823473784476</v>
      </c>
      <c r="H366" s="111">
        <f t="shared" si="158"/>
        <v>0.66855657284671566</v>
      </c>
      <c r="I366" s="111">
        <f t="shared" si="158"/>
        <v>0.67508992697879422</v>
      </c>
      <c r="J366" s="111">
        <f t="shared" si="158"/>
        <v>0.68183769372141745</v>
      </c>
      <c r="K366" s="111">
        <f t="shared" si="158"/>
        <v>0.68878727738547441</v>
      </c>
      <c r="L366" s="111">
        <f t="shared" si="158"/>
        <v>0.69589962061279287</v>
      </c>
      <c r="M366" s="111">
        <f t="shared" si="158"/>
        <v>0.70316961146534862</v>
      </c>
      <c r="N366" s="111">
        <f t="shared" si="158"/>
        <v>0.71024727316397895</v>
      </c>
      <c r="O366" s="111">
        <f t="shared" si="158"/>
        <v>0.71702040703433145</v>
      </c>
      <c r="P366" s="111">
        <f t="shared" si="158"/>
        <v>0.72410674544401377</v>
      </c>
      <c r="Q366" s="111">
        <f t="shared" si="158"/>
        <v>0.7344472282586969</v>
      </c>
      <c r="R366" s="111">
        <f t="shared" ref="R366:V366" si="159">IF(R345=0,"",R345/R324)</f>
        <v>0.75228024031287866</v>
      </c>
      <c r="S366" s="111" t="str">
        <f t="shared" si="159"/>
        <v/>
      </c>
      <c r="T366" s="111">
        <f t="shared" si="159"/>
        <v>0.79863130704852159</v>
      </c>
      <c r="U366" s="111">
        <f t="shared" si="159"/>
        <v>0.82030692898367386</v>
      </c>
      <c r="V366" s="111">
        <f t="shared" si="159"/>
        <v>0.83763659976593019</v>
      </c>
      <c r="W366" s="111">
        <f t="shared" ref="W366" si="160">IF(W345=0,"",W345/W324)</f>
        <v>0.8500877330103277</v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>
        <f t="shared" si="161"/>
        <v>1</v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>
        <f t="shared" si="161"/>
        <v>1</v>
      </c>
      <c r="Q367" s="111">
        <f t="shared" si="161"/>
        <v>1</v>
      </c>
      <c r="R367" s="111">
        <f t="shared" ref="R367:V367" si="162">IF(R346=0,"",R346/R325)</f>
        <v>1</v>
      </c>
      <c r="S367" s="111" t="str">
        <f t="shared" si="162"/>
        <v/>
      </c>
      <c r="T367" s="111">
        <f t="shared" si="162"/>
        <v>1</v>
      </c>
      <c r="U367" s="111">
        <f t="shared" si="162"/>
        <v>1</v>
      </c>
      <c r="V367" s="111">
        <f t="shared" si="162"/>
        <v>1</v>
      </c>
      <c r="W367" s="111">
        <f t="shared" ref="W367" si="163">IF(W346=0,"",W346/W325)</f>
        <v>1</v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>
        <f t="shared" si="164"/>
        <v>3.1295681936307065</v>
      </c>
      <c r="E368" s="124">
        <f t="shared" si="164"/>
        <v>3.2487578083949269</v>
      </c>
      <c r="F368" s="124">
        <f t="shared" si="164"/>
        <v>3.3680754293819408</v>
      </c>
      <c r="G368" s="124">
        <f t="shared" si="164"/>
        <v>3.4885268630443198</v>
      </c>
      <c r="H368" s="124">
        <f t="shared" si="164"/>
        <v>3.6099824749763041</v>
      </c>
      <c r="I368" s="124">
        <f t="shared" si="164"/>
        <v>3.7326833018242893</v>
      </c>
      <c r="J368" s="124">
        <f t="shared" si="164"/>
        <v>3.8576319470065217</v>
      </c>
      <c r="K368" s="124">
        <f t="shared" si="164"/>
        <v>3.9856714208878965</v>
      </c>
      <c r="L368" s="124">
        <f t="shared" si="164"/>
        <v>4.11701015284478</v>
      </c>
      <c r="M368" s="124">
        <f t="shared" si="164"/>
        <v>4.2738818922740984</v>
      </c>
      <c r="N368" s="124">
        <f t="shared" si="164"/>
        <v>4.4635628569506771</v>
      </c>
      <c r="O368" s="124">
        <f t="shared" si="164"/>
        <v>4.6900756879452201</v>
      </c>
      <c r="P368" s="124">
        <f t="shared" si="164"/>
        <v>4.935723975637309</v>
      </c>
      <c r="Q368" s="124">
        <f t="shared" si="164"/>
        <v>5.1468300820490462</v>
      </c>
      <c r="R368" s="124">
        <f t="shared" ref="R368:V368" si="165">IF(R347=0,"",R347/R326)</f>
        <v>5.2792692324550661</v>
      </c>
      <c r="S368" s="124" t="str">
        <f t="shared" si="165"/>
        <v/>
      </c>
      <c r="T368" s="124">
        <f t="shared" si="165"/>
        <v>5.4727625898448107</v>
      </c>
      <c r="U368" s="124">
        <f t="shared" si="165"/>
        <v>5.5529465789911905</v>
      </c>
      <c r="V368" s="124">
        <f t="shared" si="165"/>
        <v>5.6347029274577807</v>
      </c>
      <c r="W368" s="124">
        <f t="shared" ref="W368" si="166">IF(W347=0,"",W347/W326)</f>
        <v>5.7147435346253452</v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>
        <f t="shared" si="167"/>
        <v>3.1295681936307065</v>
      </c>
      <c r="E369" s="111">
        <f t="shared" si="167"/>
        <v>3.2487578083949269</v>
      </c>
      <c r="F369" s="111">
        <f t="shared" si="167"/>
        <v>3.3680754293819408</v>
      </c>
      <c r="G369" s="111">
        <f t="shared" si="167"/>
        <v>3.4885268630443198</v>
      </c>
      <c r="H369" s="111">
        <f t="shared" si="167"/>
        <v>3.6099824749763041</v>
      </c>
      <c r="I369" s="111">
        <f t="shared" si="167"/>
        <v>3.7326833018242893</v>
      </c>
      <c r="J369" s="111">
        <f t="shared" si="167"/>
        <v>3.8576319470065217</v>
      </c>
      <c r="K369" s="111">
        <f t="shared" si="167"/>
        <v>3.9856714208878965</v>
      </c>
      <c r="L369" s="111">
        <f t="shared" si="167"/>
        <v>4.11701015284478</v>
      </c>
      <c r="M369" s="111">
        <f t="shared" si="167"/>
        <v>4.2738818922740984</v>
      </c>
      <c r="N369" s="111">
        <f t="shared" si="167"/>
        <v>4.4635628569506771</v>
      </c>
      <c r="O369" s="111">
        <f t="shared" si="167"/>
        <v>4.6900756879452201</v>
      </c>
      <c r="P369" s="111">
        <f t="shared" si="167"/>
        <v>4.935723975637309</v>
      </c>
      <c r="Q369" s="111">
        <f t="shared" si="167"/>
        <v>5.1468300820490462</v>
      </c>
      <c r="R369" s="111">
        <f t="shared" ref="R369:V369" si="168">IF(R348=0,"",R348/R327)</f>
        <v>5.2792692324550661</v>
      </c>
      <c r="S369" s="111" t="str">
        <f t="shared" si="168"/>
        <v/>
      </c>
      <c r="T369" s="111">
        <f t="shared" si="168"/>
        <v>5.4727625898448107</v>
      </c>
      <c r="U369" s="111">
        <f t="shared" si="168"/>
        <v>5.5529465789911905</v>
      </c>
      <c r="V369" s="111">
        <f t="shared" si="168"/>
        <v>5.6347029274577807</v>
      </c>
      <c r="W369" s="111">
        <f t="shared" ref="W369" si="169">IF(W348=0,"",W348/W327)</f>
        <v>5.7147435346253452</v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0.65762188137908273</v>
      </c>
      <c r="D370" s="124">
        <f t="shared" si="170"/>
        <v>0.66012050953996904</v>
      </c>
      <c r="E370" s="124">
        <f t="shared" si="170"/>
        <v>0.66204430282990689</v>
      </c>
      <c r="F370" s="124">
        <f t="shared" si="170"/>
        <v>0.66538709987128208</v>
      </c>
      <c r="G370" s="124">
        <f t="shared" si="170"/>
        <v>0.67020909522338035</v>
      </c>
      <c r="H370" s="124">
        <f t="shared" si="170"/>
        <v>0.6730075945606464</v>
      </c>
      <c r="I370" s="124">
        <f t="shared" si="170"/>
        <v>0.70003480602964319</v>
      </c>
      <c r="J370" s="124">
        <f t="shared" si="170"/>
        <v>0.72135223573522922</v>
      </c>
      <c r="K370" s="124">
        <f t="shared" si="170"/>
        <v>0.72151777489071678</v>
      </c>
      <c r="L370" s="124">
        <f t="shared" si="170"/>
        <v>0.72885918500146896</v>
      </c>
      <c r="M370" s="124">
        <f t="shared" si="170"/>
        <v>0.71464313004699498</v>
      </c>
      <c r="N370" s="124">
        <f t="shared" si="170"/>
        <v>0.71737635488250351</v>
      </c>
      <c r="O370" s="124">
        <f t="shared" si="170"/>
        <v>0.73709119423685432</v>
      </c>
      <c r="P370" s="124">
        <f t="shared" si="170"/>
        <v>0.75290232795149081</v>
      </c>
      <c r="Q370" s="124">
        <f t="shared" si="170"/>
        <v>0.77571346428794763</v>
      </c>
      <c r="R370" s="124">
        <f t="shared" ref="R370:V370" si="171">IF(R349=0,"",R349/R328)</f>
        <v>0.78453238276649995</v>
      </c>
      <c r="S370" s="124" t="str">
        <f t="shared" si="171"/>
        <v/>
      </c>
      <c r="T370" s="124">
        <f t="shared" si="171"/>
        <v>0.8034801442799665</v>
      </c>
      <c r="U370" s="124">
        <f t="shared" si="171"/>
        <v>0.80718530977943315</v>
      </c>
      <c r="V370" s="124">
        <f t="shared" si="171"/>
        <v>0.82066847950346633</v>
      </c>
      <c r="W370" s="124">
        <f t="shared" ref="W370" si="172">IF(W349=0,"",W349/W328)</f>
        <v>0.83478056452026062</v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>
        <f t="shared" ref="C371:Q371" si="173">IF(C350=0,"",C350/C329)</f>
        <v>0.67873931753679162</v>
      </c>
      <c r="D371" s="111">
        <f t="shared" si="173"/>
        <v>0.68435369324488848</v>
      </c>
      <c r="E371" s="111">
        <f t="shared" si="173"/>
        <v>0.69024300213693102</v>
      </c>
      <c r="F371" s="111">
        <f t="shared" si="173"/>
        <v>0.69633377721820089</v>
      </c>
      <c r="G371" s="111">
        <f t="shared" si="173"/>
        <v>0.70266707421142738</v>
      </c>
      <c r="H371" s="111">
        <f t="shared" si="173"/>
        <v>0.70922024795732641</v>
      </c>
      <c r="I371" s="111">
        <f t="shared" si="173"/>
        <v>0.71598572161477569</v>
      </c>
      <c r="J371" s="111">
        <f t="shared" si="173"/>
        <v>0.7229732256166912</v>
      </c>
      <c r="K371" s="111">
        <f t="shared" si="173"/>
        <v>0.7301697167694613</v>
      </c>
      <c r="L371" s="111">
        <f t="shared" si="173"/>
        <v>0.737534750070029</v>
      </c>
      <c r="M371" s="111">
        <f t="shared" si="173"/>
        <v>0.74506303196146473</v>
      </c>
      <c r="N371" s="111">
        <f t="shared" si="173"/>
        <v>0.75239215155461725</v>
      </c>
      <c r="O371" s="111">
        <f t="shared" si="173"/>
        <v>0.75940592393735951</v>
      </c>
      <c r="P371" s="111">
        <f t="shared" si="173"/>
        <v>0.76674402851110068</v>
      </c>
      <c r="Q371" s="111">
        <f t="shared" si="173"/>
        <v>0.77745189198731324</v>
      </c>
      <c r="R371" s="111">
        <f t="shared" ref="R371:V371" si="174">IF(R350=0,"",R350/R329)</f>
        <v>0.79591848217154326</v>
      </c>
      <c r="S371" s="111" t="str">
        <f t="shared" si="174"/>
        <v/>
      </c>
      <c r="T371" s="111">
        <f t="shared" si="174"/>
        <v>0.84391632748272327</v>
      </c>
      <c r="U371" s="111">
        <f t="shared" si="174"/>
        <v>0.86636204927378246</v>
      </c>
      <c r="V371" s="111">
        <f t="shared" si="174"/>
        <v>0.88430741528325107</v>
      </c>
      <c r="W371" s="111">
        <f t="shared" ref="W371" si="175">IF(W350=0,"",W350/W329)</f>
        <v>0.89720091719167461</v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>
        <f t="shared" ref="C372:Q372" si="176">IF(C351=0,"",C351/C330)</f>
        <v>0.5908567819056032</v>
      </c>
      <c r="D372" s="111">
        <f t="shared" si="176"/>
        <v>0.59287749430072711</v>
      </c>
      <c r="E372" s="111">
        <f t="shared" si="176"/>
        <v>0.59523272336657074</v>
      </c>
      <c r="F372" s="111">
        <f t="shared" si="176"/>
        <v>0.59763356834205783</v>
      </c>
      <c r="G372" s="111">
        <f t="shared" si="176"/>
        <v>0.60034248349532682</v>
      </c>
      <c r="H372" s="111">
        <f t="shared" si="176"/>
        <v>0.60332734776518748</v>
      </c>
      <c r="I372" s="111">
        <f t="shared" si="176"/>
        <v>0.60665282989097802</v>
      </c>
      <c r="J372" s="111">
        <f t="shared" si="176"/>
        <v>0.61058385487175582</v>
      </c>
      <c r="K372" s="111">
        <f t="shared" si="176"/>
        <v>0.61534567864028256</v>
      </c>
      <c r="L372" s="111">
        <f t="shared" si="176"/>
        <v>0.62099856639359685</v>
      </c>
      <c r="M372" s="111">
        <f t="shared" si="176"/>
        <v>0.63288791381379472</v>
      </c>
      <c r="N372" s="111">
        <f t="shared" si="176"/>
        <v>0.65271034581609888</v>
      </c>
      <c r="O372" s="111">
        <f t="shared" si="176"/>
        <v>0.68188215966158072</v>
      </c>
      <c r="P372" s="111">
        <f t="shared" si="176"/>
        <v>0.71742669624648159</v>
      </c>
      <c r="Q372" s="111">
        <f t="shared" si="176"/>
        <v>0.74969942785343802</v>
      </c>
      <c r="R372" s="111">
        <f t="shared" ref="R372:V372" si="177">IF(R351=0,"",R351/R330)</f>
        <v>0.77147957363893993</v>
      </c>
      <c r="S372" s="111" t="str">
        <f t="shared" si="177"/>
        <v/>
      </c>
      <c r="T372" s="111">
        <f t="shared" si="177"/>
        <v>0.81147584135416184</v>
      </c>
      <c r="U372" s="111">
        <f t="shared" si="177"/>
        <v>0.82731594737998848</v>
      </c>
      <c r="V372" s="111">
        <f t="shared" si="177"/>
        <v>0.83880002424871281</v>
      </c>
      <c r="W372" s="111">
        <f t="shared" ref="W372" si="178">IF(W351=0,"",W351/W330)</f>
        <v>0.84420199762657677</v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>
        <f t="shared" si="179"/>
        <v>0.65607415201896913</v>
      </c>
      <c r="G373" s="111">
        <f t="shared" si="179"/>
        <v>0.65913460573702398</v>
      </c>
      <c r="H373" s="111">
        <f t="shared" si="179"/>
        <v>0.66011327284691568</v>
      </c>
      <c r="I373" s="111">
        <f t="shared" si="179"/>
        <v>0.66388157189546526</v>
      </c>
      <c r="J373" s="111">
        <f t="shared" si="179"/>
        <v>0.66923404127166175</v>
      </c>
      <c r="K373" s="111">
        <f t="shared" si="179"/>
        <v>0.67386356138478332</v>
      </c>
      <c r="L373" s="111">
        <f t="shared" si="179"/>
        <v>0.67852803591737898</v>
      </c>
      <c r="M373" s="111">
        <f t="shared" si="179"/>
        <v>0.68859440468912514</v>
      </c>
      <c r="N373" s="111">
        <f t="shared" si="179"/>
        <v>0.70738380849620575</v>
      </c>
      <c r="O373" s="111">
        <f t="shared" si="179"/>
        <v>0.73399086296748206</v>
      </c>
      <c r="P373" s="111">
        <f t="shared" si="179"/>
        <v>0.76590125983220692</v>
      </c>
      <c r="Q373" s="111">
        <f t="shared" si="179"/>
        <v>0.79475760630209802</v>
      </c>
      <c r="R373" s="111">
        <f t="shared" ref="R373:V373" si="180">IF(R352=0,"",R352/R331)</f>
        <v>0.81418014352775314</v>
      </c>
      <c r="S373" s="111" t="str">
        <f t="shared" si="180"/>
        <v/>
      </c>
      <c r="T373" s="111">
        <f t="shared" si="180"/>
        <v>0.84890879254130636</v>
      </c>
      <c r="U373" s="111">
        <f t="shared" si="180"/>
        <v>0.86250186080634828</v>
      </c>
      <c r="V373" s="111">
        <f t="shared" si="180"/>
        <v>0.87072861195596729</v>
      </c>
      <c r="W373" s="111">
        <f t="shared" ref="W373" si="181">IF(W352=0,"",W352/W331)</f>
        <v>0.87494768510110887</v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>
        <f t="shared" si="182"/>
        <v>0.59763356834205783</v>
      </c>
      <c r="G374" s="112">
        <f t="shared" si="182"/>
        <v>0.60034248349532682</v>
      </c>
      <c r="H374" s="112">
        <f t="shared" si="182"/>
        <v>0.60332734776518748</v>
      </c>
      <c r="I374" s="112">
        <f t="shared" si="182"/>
        <v>0.60665282989097802</v>
      </c>
      <c r="J374" s="112">
        <f t="shared" si="182"/>
        <v>0.61058385487175582</v>
      </c>
      <c r="K374" s="112">
        <f t="shared" si="182"/>
        <v>0.61534567864028256</v>
      </c>
      <c r="L374" s="112">
        <f t="shared" si="182"/>
        <v>0.62099856639359685</v>
      </c>
      <c r="M374" s="112">
        <f t="shared" si="182"/>
        <v>0.63288791381379472</v>
      </c>
      <c r="N374" s="112">
        <f t="shared" si="182"/>
        <v>0.65271034581609888</v>
      </c>
      <c r="O374" s="112">
        <f t="shared" si="182"/>
        <v>0.68188215966158061</v>
      </c>
      <c r="P374" s="112">
        <f t="shared" si="182"/>
        <v>0.71742669624648159</v>
      </c>
      <c r="Q374" s="112">
        <f t="shared" si="182"/>
        <v>0.74969942785343802</v>
      </c>
      <c r="R374" s="112">
        <f t="shared" ref="R374:V374" si="183">IF(R353=0,"",R353/R332)</f>
        <v>0.77147957363893993</v>
      </c>
      <c r="S374" s="112" t="str">
        <f t="shared" si="183"/>
        <v/>
      </c>
      <c r="T374" s="112">
        <f t="shared" si="183"/>
        <v>0.81147584135416184</v>
      </c>
      <c r="U374" s="112">
        <f t="shared" si="183"/>
        <v>0.82731594737998859</v>
      </c>
      <c r="V374" s="112">
        <f t="shared" si="183"/>
        <v>0.83880002424871292</v>
      </c>
      <c r="W374" s="112">
        <f t="shared" ref="W374" si="184">IF(W353=0,"",W353/W332)</f>
        <v>0.84420199762657677</v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>
        <f t="shared" si="185"/>
        <v>1</v>
      </c>
      <c r="G375" s="113">
        <f t="shared" si="185"/>
        <v>1</v>
      </c>
      <c r="H375" s="113">
        <f t="shared" si="185"/>
        <v>1</v>
      </c>
      <c r="I375" s="113">
        <f t="shared" si="185"/>
        <v>1</v>
      </c>
      <c r="J375" s="113">
        <f t="shared" si="185"/>
        <v>1</v>
      </c>
      <c r="K375" s="113">
        <f t="shared" si="185"/>
        <v>1</v>
      </c>
      <c r="L375" s="113">
        <f t="shared" si="185"/>
        <v>1</v>
      </c>
      <c r="M375" s="113">
        <f t="shared" si="185"/>
        <v>1</v>
      </c>
      <c r="N375" s="113">
        <f t="shared" si="185"/>
        <v>1</v>
      </c>
      <c r="O375" s="113">
        <f t="shared" si="185"/>
        <v>1</v>
      </c>
      <c r="P375" s="113">
        <f t="shared" si="185"/>
        <v>1</v>
      </c>
      <c r="Q375" s="113">
        <f t="shared" si="185"/>
        <v>1</v>
      </c>
      <c r="R375" s="113">
        <f t="shared" ref="R375:V375" si="186">IF(R354=0,"",R354/R333)</f>
        <v>1</v>
      </c>
      <c r="S375" s="113" t="str">
        <f t="shared" si="186"/>
        <v/>
      </c>
      <c r="T375" s="113">
        <f t="shared" si="186"/>
        <v>1</v>
      </c>
      <c r="U375" s="113">
        <f t="shared" si="186"/>
        <v>1</v>
      </c>
      <c r="V375" s="113">
        <f t="shared" si="186"/>
        <v>1</v>
      </c>
      <c r="W375" s="113">
        <f t="shared" ref="W375" si="187">IF(W354=0,"",W354/W333)</f>
        <v>1</v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0.6627399503303768</v>
      </c>
      <c r="D376" s="112">
        <f t="shared" si="188"/>
        <v>0.6641064396320554</v>
      </c>
      <c r="E376" s="112">
        <f t="shared" si="188"/>
        <v>0.66557803128624971</v>
      </c>
      <c r="F376" s="112">
        <f t="shared" si="188"/>
        <v>0.6670637589224685</v>
      </c>
      <c r="G376" s="112">
        <f t="shared" si="188"/>
        <v>0.66864712211338784</v>
      </c>
      <c r="H376" s="112">
        <f t="shared" si="188"/>
        <v>0.67031876167956095</v>
      </c>
      <c r="I376" s="112">
        <f t="shared" si="188"/>
        <v>0.67210042457994978</v>
      </c>
      <c r="J376" s="112" t="str">
        <f t="shared" si="188"/>
        <v/>
      </c>
      <c r="K376" s="112">
        <f t="shared" si="188"/>
        <v>0.67633211258769022</v>
      </c>
      <c r="L376" s="112" t="str">
        <f t="shared" si="188"/>
        <v/>
      </c>
      <c r="M376" s="112">
        <f t="shared" si="188"/>
        <v>0.68351147643201682</v>
      </c>
      <c r="N376" s="112">
        <f t="shared" si="188"/>
        <v>0.69098533024177344</v>
      </c>
      <c r="O376" s="112">
        <f t="shared" si="188"/>
        <v>0.70230506045552299</v>
      </c>
      <c r="P376" s="112">
        <f t="shared" si="188"/>
        <v>0.71703057634598921</v>
      </c>
      <c r="Q376" s="112">
        <f t="shared" si="188"/>
        <v>0.73147984894633833</v>
      </c>
      <c r="R376" s="112">
        <f t="shared" ref="R376:V376" si="189">IF(R355=0,"",R355/R334)</f>
        <v>0.74183789202990813</v>
      </c>
      <c r="S376" s="112" t="str">
        <f t="shared" si="189"/>
        <v/>
      </c>
      <c r="T376" s="112">
        <f t="shared" si="189"/>
        <v>0.76203258670302487</v>
      </c>
      <c r="U376" s="112">
        <f t="shared" si="189"/>
        <v>0.77136878225315952</v>
      </c>
      <c r="V376" s="112">
        <f t="shared" si="189"/>
        <v>0.77966453375882439</v>
      </c>
      <c r="W376" s="112">
        <f t="shared" ref="W376" si="190">IF(W355=0,"",W355/W334)</f>
        <v>0.78619489395641884</v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>
        <f t="shared" ref="C377:Q377" si="191">IF(C356=0,"",C356/C335)</f>
        <v>0.71552208272270978</v>
      </c>
      <c r="D377" s="113">
        <f t="shared" si="191"/>
        <v>0.7177994084134578</v>
      </c>
      <c r="E377" s="113">
        <f t="shared" si="191"/>
        <v>0.7190391349500036</v>
      </c>
      <c r="F377" s="113">
        <f t="shared" si="191"/>
        <v>0.72015370669643108</v>
      </c>
      <c r="G377" s="113">
        <f t="shared" si="191"/>
        <v>0.72201541405744929</v>
      </c>
      <c r="H377" s="113">
        <f t="shared" si="191"/>
        <v>0.72194783405231189</v>
      </c>
      <c r="I377" s="113">
        <f t="shared" si="191"/>
        <v>0.72413077415251592</v>
      </c>
      <c r="J377" s="113">
        <f t="shared" si="191"/>
        <v>0.72741397407076647</v>
      </c>
      <c r="K377" s="113">
        <f t="shared" si="191"/>
        <v>0.7296386666342618</v>
      </c>
      <c r="L377" s="113">
        <f t="shared" si="191"/>
        <v>0.7314114264351419</v>
      </c>
      <c r="M377" s="113">
        <f t="shared" si="191"/>
        <v>0.73472887572556655</v>
      </c>
      <c r="N377" s="113">
        <f t="shared" si="191"/>
        <v>0.74199277765195004</v>
      </c>
      <c r="O377" s="113">
        <f t="shared" si="191"/>
        <v>0.7522842845214277</v>
      </c>
      <c r="P377" s="113">
        <f t="shared" si="191"/>
        <v>0.76548773513153012</v>
      </c>
      <c r="Q377" s="113">
        <f t="shared" si="191"/>
        <v>0.77876231170950672</v>
      </c>
      <c r="R377" s="113">
        <f t="shared" ref="R377:V377" si="192">IF(R356=0,"",R356/R335)</f>
        <v>0.78857965748260672</v>
      </c>
      <c r="S377" s="113" t="str">
        <f t="shared" si="192"/>
        <v/>
      </c>
      <c r="T377" s="113">
        <f t="shared" si="192"/>
        <v>0.80693820649102022</v>
      </c>
      <c r="U377" s="113">
        <f t="shared" si="192"/>
        <v>0.81540026189482384</v>
      </c>
      <c r="V377" s="113">
        <f t="shared" si="192"/>
        <v>0.82083245492750889</v>
      </c>
      <c r="W377" s="113">
        <f t="shared" ref="W377" si="193">IF(W356=0,"",W356/W335)</f>
        <v>0.82597676032194034</v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>
        <f t="shared" ref="C378:Q378" si="194">IF(C357=0,"",C357/C336)</f>
        <v>0.6627399503303768</v>
      </c>
      <c r="D378" s="111">
        <f t="shared" si="194"/>
        <v>0.6641064396320554</v>
      </c>
      <c r="E378" s="111">
        <f t="shared" si="194"/>
        <v>0.66557803128624971</v>
      </c>
      <c r="F378" s="111">
        <f t="shared" si="194"/>
        <v>0.6670637589224685</v>
      </c>
      <c r="G378" s="111">
        <f t="shared" si="194"/>
        <v>0.66864712211338784</v>
      </c>
      <c r="H378" s="111">
        <f t="shared" si="194"/>
        <v>0.67031876167956095</v>
      </c>
      <c r="I378" s="111">
        <f t="shared" si="194"/>
        <v>0.67210042457994978</v>
      </c>
      <c r="J378" s="111">
        <f t="shared" si="194"/>
        <v>0.67407916042045057</v>
      </c>
      <c r="K378" s="111">
        <f t="shared" si="194"/>
        <v>0.67633211258769022</v>
      </c>
      <c r="L378" s="111">
        <f t="shared" si="194"/>
        <v>0.67888628028356601</v>
      </c>
      <c r="M378" s="111">
        <f t="shared" si="194"/>
        <v>0.68351147643201682</v>
      </c>
      <c r="N378" s="111">
        <f t="shared" si="194"/>
        <v>0.69098533024177344</v>
      </c>
      <c r="O378" s="111">
        <f t="shared" si="194"/>
        <v>0.70230506045552299</v>
      </c>
      <c r="P378" s="111">
        <f t="shared" si="194"/>
        <v>0.71703057634598921</v>
      </c>
      <c r="Q378" s="111">
        <f t="shared" si="194"/>
        <v>0.73147984894633833</v>
      </c>
      <c r="R378" s="111">
        <f t="shared" ref="R378:V378" si="195">IF(R357=0,"",R357/R336)</f>
        <v>0.74183789202990813</v>
      </c>
      <c r="S378" s="111" t="str">
        <f t="shared" si="195"/>
        <v/>
      </c>
      <c r="T378" s="111">
        <f t="shared" si="195"/>
        <v>0.76203258670302487</v>
      </c>
      <c r="U378" s="111">
        <f t="shared" si="195"/>
        <v>0.77136878225315952</v>
      </c>
      <c r="V378" s="111">
        <f t="shared" si="195"/>
        <v>0.77966453375882439</v>
      </c>
      <c r="W378" s="111">
        <f t="shared" ref="W378" si="196">IF(W357=0,"",W357/W336)</f>
        <v>0.78619489395641884</v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>
        <f t="shared" ref="C379:Q379" si="197">IF(C358=0,"",C358/C337)</f>
        <v>1</v>
      </c>
      <c r="D379" s="111">
        <f t="shared" si="197"/>
        <v>1</v>
      </c>
      <c r="E379" s="111">
        <f t="shared" si="197"/>
        <v>1</v>
      </c>
      <c r="F379" s="111">
        <f t="shared" si="197"/>
        <v>1</v>
      </c>
      <c r="G379" s="111">
        <f t="shared" si="197"/>
        <v>1</v>
      </c>
      <c r="H379" s="111">
        <f t="shared" si="197"/>
        <v>1</v>
      </c>
      <c r="I379" s="111">
        <f t="shared" si="197"/>
        <v>1</v>
      </c>
      <c r="J379" s="111">
        <f t="shared" si="197"/>
        <v>1</v>
      </c>
      <c r="K379" s="111">
        <f t="shared" si="197"/>
        <v>1</v>
      </c>
      <c r="L379" s="111">
        <f t="shared" si="197"/>
        <v>1</v>
      </c>
      <c r="M379" s="111">
        <f t="shared" si="197"/>
        <v>1</v>
      </c>
      <c r="N379" s="111">
        <f t="shared" si="197"/>
        <v>1</v>
      </c>
      <c r="O379" s="111">
        <f t="shared" si="197"/>
        <v>1</v>
      </c>
      <c r="P379" s="111">
        <f t="shared" si="197"/>
        <v>1</v>
      </c>
      <c r="Q379" s="111">
        <f t="shared" si="197"/>
        <v>1</v>
      </c>
      <c r="R379" s="111">
        <f t="shared" ref="R379:V379" si="198">IF(R358=0,"",R358/R337)</f>
        <v>1</v>
      </c>
      <c r="S379" s="111" t="str">
        <f t="shared" si="198"/>
        <v/>
      </c>
      <c r="T379" s="111">
        <f t="shared" si="198"/>
        <v>1</v>
      </c>
      <c r="U379" s="111">
        <f t="shared" si="198"/>
        <v>1</v>
      </c>
      <c r="V379" s="111">
        <f t="shared" si="198"/>
        <v>1</v>
      </c>
      <c r="W379" s="111">
        <f t="shared" ref="W379" si="199">IF(W358=0,"",W358/W337)</f>
        <v>1</v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0.75010691965911047</v>
      </c>
      <c r="D380" s="124">
        <f t="shared" si="200"/>
        <v>0.75159426226376624</v>
      </c>
      <c r="E380" s="124">
        <f t="shared" si="200"/>
        <v>0.75310456463000186</v>
      </c>
      <c r="F380" s="124">
        <f t="shared" si="200"/>
        <v>0.75458431749788779</v>
      </c>
      <c r="G380" s="124">
        <f t="shared" si="200"/>
        <v>0.75634220554929921</v>
      </c>
      <c r="H380" s="124">
        <f t="shared" si="200"/>
        <v>0.75795410272692043</v>
      </c>
      <c r="I380" s="124">
        <f t="shared" si="200"/>
        <v>0.76026250962861852</v>
      </c>
      <c r="J380" s="124">
        <f t="shared" si="200"/>
        <v>0.7622542822828775</v>
      </c>
      <c r="K380" s="124">
        <f t="shared" si="200"/>
        <v>0.76442516672892857</v>
      </c>
      <c r="L380" s="124">
        <f t="shared" si="200"/>
        <v>0.76561353495701601</v>
      </c>
      <c r="M380" s="124">
        <f t="shared" si="200"/>
        <v>0.76814900006511821</v>
      </c>
      <c r="N380" s="124">
        <f t="shared" si="200"/>
        <v>0.7723122429695598</v>
      </c>
      <c r="O380" s="124">
        <f t="shared" si="200"/>
        <v>0.77757609013411533</v>
      </c>
      <c r="P380" s="124">
        <f t="shared" si="200"/>
        <v>0.78493036003562877</v>
      </c>
      <c r="Q380" s="124">
        <f t="shared" si="200"/>
        <v>0.79361350859991875</v>
      </c>
      <c r="R380" s="124">
        <f t="shared" ref="R380:V380" si="201">IF(R359=0,"",R359/R338)</f>
        <v>0.80312558690210867</v>
      </c>
      <c r="S380" s="124" t="str">
        <f t="shared" si="201"/>
        <v/>
      </c>
      <c r="T380" s="124">
        <f t="shared" si="201"/>
        <v>0.83672941873507656</v>
      </c>
      <c r="U380" s="124">
        <f t="shared" si="201"/>
        <v>0.85277188987936781</v>
      </c>
      <c r="V380" s="124">
        <f t="shared" si="201"/>
        <v>0.86615005889516261</v>
      </c>
      <c r="W380" s="124">
        <f t="shared" ref="W380" si="202">IF(W359=0,"",W359/W338)</f>
        <v>0.87616587489308861</v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0.59200976406208572</v>
      </c>
      <c r="D382" s="111">
        <f t="shared" si="206"/>
        <v>0.59288739645194999</v>
      </c>
      <c r="E382" s="111">
        <f t="shared" si="206"/>
        <v>0.59375265155049084</v>
      </c>
      <c r="F382" s="111">
        <f t="shared" si="206"/>
        <v>0.59461621883657845</v>
      </c>
      <c r="G382" s="111">
        <f t="shared" si="206"/>
        <v>0.59546838736537766</v>
      </c>
      <c r="H382" s="111">
        <f t="shared" si="206"/>
        <v>0.59631034563290941</v>
      </c>
      <c r="I382" s="111">
        <f t="shared" si="206"/>
        <v>0.59713970086208246</v>
      </c>
      <c r="J382" s="111">
        <f t="shared" si="206"/>
        <v>0.59794665068972896</v>
      </c>
      <c r="K382" s="111">
        <f t="shared" si="206"/>
        <v>0.59872286052882762</v>
      </c>
      <c r="L382" s="111">
        <f t="shared" si="206"/>
        <v>0.59946610053564919</v>
      </c>
      <c r="M382" s="111">
        <f t="shared" si="206"/>
        <v>0.59986606206232351</v>
      </c>
      <c r="N382" s="111">
        <f t="shared" si="206"/>
        <v>0.59986606206232351</v>
      </c>
      <c r="O382" s="111">
        <f t="shared" si="206"/>
        <v>0.59986606206232351</v>
      </c>
      <c r="P382" s="111">
        <f t="shared" si="206"/>
        <v>0.59986606206232351</v>
      </c>
      <c r="Q382" s="111">
        <f t="shared" si="206"/>
        <v>0.59986606206232351</v>
      </c>
      <c r="R382" s="111">
        <f t="shared" ref="R382:V382" si="207">IF(R361=0,"",R361/R340)</f>
        <v>0.60239289839063626</v>
      </c>
      <c r="S382" s="111" t="str">
        <f t="shared" si="207"/>
        <v/>
      </c>
      <c r="T382" s="111">
        <f t="shared" si="207"/>
        <v>0.61134545653530781</v>
      </c>
      <c r="U382" s="111">
        <f t="shared" si="207"/>
        <v>0.61633822934675853</v>
      </c>
      <c r="V382" s="111">
        <f t="shared" si="207"/>
        <v>0.62098667299879895</v>
      </c>
      <c r="W382" s="111">
        <f t="shared" ref="W382" si="208">IF(W361=0,"",W361/W340)</f>
        <v>0.62529078749142675</v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0.75283938106822679</v>
      </c>
      <c r="D383" s="45">
        <f t="shared" si="209"/>
        <v>0.75442179007542176</v>
      </c>
      <c r="E383" s="45">
        <f t="shared" si="209"/>
        <v>0.75606271273223302</v>
      </c>
      <c r="F383" s="45">
        <f t="shared" si="209"/>
        <v>0.757711614523083</v>
      </c>
      <c r="G383" s="45">
        <f t="shared" si="209"/>
        <v>0.75941440394351267</v>
      </c>
      <c r="H383" s="45">
        <f t="shared" si="209"/>
        <v>0.76116546237811589</v>
      </c>
      <c r="I383" s="45">
        <f t="shared" si="209"/>
        <v>0.76297610168153562</v>
      </c>
      <c r="J383" s="45">
        <f t="shared" si="209"/>
        <v>0.76489266252951804</v>
      </c>
      <c r="K383" s="45">
        <f t="shared" si="209"/>
        <v>0.76695454668549434</v>
      </c>
      <c r="L383" s="45">
        <f t="shared" si="209"/>
        <v>0.76917229573657298</v>
      </c>
      <c r="M383" s="45">
        <f t="shared" si="209"/>
        <v>0.77218961488733073</v>
      </c>
      <c r="N383" s="45">
        <f t="shared" si="209"/>
        <v>0.77618902912719256</v>
      </c>
      <c r="O383" s="45">
        <f t="shared" si="209"/>
        <v>0.78161434416668474</v>
      </c>
      <c r="P383" s="45">
        <f t="shared" si="209"/>
        <v>0.78869865077057022</v>
      </c>
      <c r="Q383" s="45">
        <f t="shared" si="209"/>
        <v>0.79782937812018173</v>
      </c>
      <c r="R383" s="45">
        <f t="shared" ref="R383:V383" si="210">IF(R362=0,"",R362/R341)</f>
        <v>0.81025032476857384</v>
      </c>
      <c r="S383" s="45" t="str">
        <f t="shared" si="210"/>
        <v/>
      </c>
      <c r="T383" s="45">
        <f t="shared" si="210"/>
        <v>0.84242053308470144</v>
      </c>
      <c r="U383" s="45">
        <f t="shared" si="210"/>
        <v>0.85833708566653444</v>
      </c>
      <c r="V383" s="45">
        <f t="shared" si="210"/>
        <v>0.87158613114028938</v>
      </c>
      <c r="W383" s="45">
        <f t="shared" ref="W383" si="211">IF(W362=0,"",W362/W341)</f>
        <v>0.88149451596075723</v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35.41807558571486</v>
      </c>
      <c r="D385" s="117">
        <f t="shared" si="212"/>
        <v>38.775702868625238</v>
      </c>
      <c r="E385" s="117">
        <f t="shared" si="212"/>
        <v>29.967471578032388</v>
      </c>
      <c r="F385" s="117">
        <f t="shared" si="212"/>
        <v>43.064788259019224</v>
      </c>
      <c r="G385" s="117">
        <f t="shared" si="212"/>
        <v>75.130245796852847</v>
      </c>
      <c r="H385" s="117">
        <f t="shared" si="212"/>
        <v>71.778922471708967</v>
      </c>
      <c r="I385" s="117">
        <f t="shared" si="212"/>
        <v>104.95493443974465</v>
      </c>
      <c r="J385" s="117">
        <f t="shared" si="212"/>
        <v>114.33182497827784</v>
      </c>
      <c r="K385" s="117">
        <f t="shared" si="212"/>
        <v>130.00237294631438</v>
      </c>
      <c r="L385" s="117">
        <f t="shared" si="212"/>
        <v>77.600933419554352</v>
      </c>
      <c r="M385" s="117">
        <f t="shared" si="212"/>
        <v>62.221909456209978</v>
      </c>
      <c r="N385" s="117">
        <f t="shared" si="212"/>
        <v>73.867246328902326</v>
      </c>
      <c r="O385" s="117">
        <f t="shared" si="212"/>
        <v>64.955384208435973</v>
      </c>
      <c r="P385" s="117">
        <f t="shared" si="212"/>
        <v>36.529111064115213</v>
      </c>
      <c r="Q385" s="117">
        <f t="shared" si="212"/>
        <v>9.9475833288285571</v>
      </c>
      <c r="R385" s="117">
        <f t="shared" ref="R385:V385" si="213">R386+R389+R391+R401</f>
        <v>1.6962600082446757</v>
      </c>
      <c r="S385" s="117">
        <f t="shared" si="213"/>
        <v>0</v>
      </c>
      <c r="T385" s="117">
        <f t="shared" si="213"/>
        <v>2.4811348700644777</v>
      </c>
      <c r="U385" s="117">
        <f t="shared" si="213"/>
        <v>7.8971618808436963</v>
      </c>
      <c r="V385" s="117">
        <f t="shared" si="213"/>
        <v>17.994014049193655</v>
      </c>
      <c r="W385" s="117">
        <f t="shared" ref="W385" si="214">W386+W389+W391+W401</f>
        <v>20.628202831727219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34.92718643317663</v>
      </c>
      <c r="D386" s="122">
        <f t="shared" si="215"/>
        <v>38.118183967975881</v>
      </c>
      <c r="E386" s="122">
        <f t="shared" si="215"/>
        <v>29.508444117803247</v>
      </c>
      <c r="F386" s="122">
        <f t="shared" si="215"/>
        <v>42.323175371862455</v>
      </c>
      <c r="G386" s="122">
        <f t="shared" si="215"/>
        <v>73.577132574495792</v>
      </c>
      <c r="H386" s="122">
        <f t="shared" si="215"/>
        <v>70.126904249972526</v>
      </c>
      <c r="I386" s="122">
        <f t="shared" si="215"/>
        <v>97.431945516347028</v>
      </c>
      <c r="J386" s="122">
        <f t="shared" si="215"/>
        <v>104.47337165374091</v>
      </c>
      <c r="K386" s="122">
        <f t="shared" si="215"/>
        <v>121.26957936175253</v>
      </c>
      <c r="L386" s="122">
        <f t="shared" si="215"/>
        <v>71.168109078484562</v>
      </c>
      <c r="M386" s="122">
        <f t="shared" si="215"/>
        <v>58.015836412558492</v>
      </c>
      <c r="N386" s="122">
        <f t="shared" si="215"/>
        <v>68.926462975173564</v>
      </c>
      <c r="O386" s="122">
        <f t="shared" si="215"/>
        <v>60.512805334621305</v>
      </c>
      <c r="P386" s="122">
        <f t="shared" si="215"/>
        <v>35.464036062996712</v>
      </c>
      <c r="Q386" s="122">
        <f t="shared" si="215"/>
        <v>9.5846352718566763</v>
      </c>
      <c r="R386" s="122">
        <f t="shared" ref="R386:V386" si="216">SUM(R387:R388)</f>
        <v>1.5923398786700473</v>
      </c>
      <c r="S386" s="122">
        <f t="shared" si="216"/>
        <v>0</v>
      </c>
      <c r="T386" s="122">
        <f t="shared" si="216"/>
        <v>2.3163543647846936</v>
      </c>
      <c r="U386" s="122">
        <f t="shared" si="216"/>
        <v>7.3494003542761606</v>
      </c>
      <c r="V386" s="122">
        <f t="shared" si="216"/>
        <v>16.48589148608573</v>
      </c>
      <c r="W386" s="122">
        <f t="shared" ref="W386" si="217">SUM(W387:W388)</f>
        <v>18.433779142995704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34.92718643317663</v>
      </c>
      <c r="D387" s="98">
        <v>38.118183967975881</v>
      </c>
      <c r="E387" s="98">
        <v>29.508444117803247</v>
      </c>
      <c r="F387" s="98">
        <v>42.323175371862455</v>
      </c>
      <c r="G387" s="98">
        <v>73.577132574495792</v>
      </c>
      <c r="H387" s="98">
        <v>70.126904249972526</v>
      </c>
      <c r="I387" s="98">
        <v>97.431945516347028</v>
      </c>
      <c r="J387" s="98">
        <v>104.47337165374091</v>
      </c>
      <c r="K387" s="98">
        <v>121.26957936175253</v>
      </c>
      <c r="L387" s="98">
        <v>71.168109078484562</v>
      </c>
      <c r="M387" s="98">
        <v>58.015836412558492</v>
      </c>
      <c r="N387" s="98">
        <v>68.926462975173564</v>
      </c>
      <c r="O387" s="98">
        <v>60.512805334621305</v>
      </c>
      <c r="P387" s="98">
        <v>35.464036062996712</v>
      </c>
      <c r="Q387" s="98">
        <v>9.5846352718566763</v>
      </c>
      <c r="R387" s="98">
        <v>1.5923398786700473</v>
      </c>
      <c r="S387" s="98">
        <v>0</v>
      </c>
      <c r="T387" s="98">
        <v>2.3163543647846936</v>
      </c>
      <c r="U387" s="98">
        <v>7.3494003542761606</v>
      </c>
      <c r="V387" s="98">
        <v>16.48589148608573</v>
      </c>
      <c r="W387" s="98">
        <v>18.433779142995704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0.47971290575033576</v>
      </c>
      <c r="D391" s="122">
        <v>0.64526299022874478</v>
      </c>
      <c r="E391" s="122">
        <v>0.44916527341542078</v>
      </c>
      <c r="F391" s="122">
        <v>0.7269274607061752</v>
      </c>
      <c r="G391" s="122">
        <v>1.5301792541985775</v>
      </c>
      <c r="H391" s="122">
        <v>1.629085020100931</v>
      </c>
      <c r="I391" s="122">
        <v>7.4938719943399592</v>
      </c>
      <c r="J391" s="122">
        <v>9.8304124390396126</v>
      </c>
      <c r="K391" s="122">
        <v>8.7015053646050191</v>
      </c>
      <c r="L391" s="122">
        <v>6.405627902540564</v>
      </c>
      <c r="M391" s="122">
        <v>4.1768390541160754</v>
      </c>
      <c r="N391" s="122">
        <v>4.9053682940930941</v>
      </c>
      <c r="O391" s="122">
        <v>4.4119523617220153</v>
      </c>
      <c r="P391" s="122">
        <v>1.0455395438737121</v>
      </c>
      <c r="Q391" s="122">
        <v>0.35732484574352086</v>
      </c>
      <c r="R391" s="122">
        <v>0.10240092983782426</v>
      </c>
      <c r="S391" s="122">
        <v>0</v>
      </c>
      <c r="T391" s="122">
        <v>0.1629748759923377</v>
      </c>
      <c r="U391" s="122">
        <v>0.54176262831366773</v>
      </c>
      <c r="V391" s="122">
        <v>1.4948728107207159</v>
      </c>
      <c r="W391" s="122">
        <v>2.176764438170423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0.13721514760656792</v>
      </c>
      <c r="D392" s="98">
        <v>0.26353472672801398</v>
      </c>
      <c r="E392" s="98">
        <v>0.1772476489518772</v>
      </c>
      <c r="F392" s="98">
        <v>0.40114354614316</v>
      </c>
      <c r="G392" s="98">
        <v>1.0027037823480822</v>
      </c>
      <c r="H392" s="98">
        <v>1.1800315117718339</v>
      </c>
      <c r="I392" s="98">
        <v>7.0597672701250218</v>
      </c>
      <c r="J392" s="98">
        <v>9.5192979094496639</v>
      </c>
      <c r="K392" s="98">
        <v>8.1517018223190192</v>
      </c>
      <c r="L392" s="98">
        <v>6.0127830550215302</v>
      </c>
      <c r="M392" s="98">
        <v>3.7487235330942155</v>
      </c>
      <c r="N392" s="98">
        <v>4.4395827232752403</v>
      </c>
      <c r="O392" s="98">
        <v>3.8437434658503395</v>
      </c>
      <c r="P392" s="98">
        <v>0.55078532185074891</v>
      </c>
      <c r="Q392" s="98">
        <v>0.20786820584897725</v>
      </c>
      <c r="R392" s="98">
        <v>6.6583640908036798E-2</v>
      </c>
      <c r="S392" s="98">
        <v>0</v>
      </c>
      <c r="T392" s="98">
        <v>0.1196790246970879</v>
      </c>
      <c r="U392" s="98">
        <v>0.43673676823776342</v>
      </c>
      <c r="V392" s="98">
        <v>1.2350592067052768</v>
      </c>
      <c r="W392" s="98">
        <v>1.910139785811839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0.34249775814376787</v>
      </c>
      <c r="D393" s="98">
        <v>0.38172826350073086</v>
      </c>
      <c r="E393" s="98">
        <v>0.27191762446354362</v>
      </c>
      <c r="F393" s="98">
        <v>0.32525926477905354</v>
      </c>
      <c r="G393" s="98">
        <v>0.5269641268194154</v>
      </c>
      <c r="H393" s="98">
        <v>0.44854636423863037</v>
      </c>
      <c r="I393" s="98">
        <v>0.43257969440908006</v>
      </c>
      <c r="J393" s="98">
        <v>0.3081080885383003</v>
      </c>
      <c r="K393" s="98">
        <v>0.54528686442265395</v>
      </c>
      <c r="L393" s="98">
        <v>0.38983175343281562</v>
      </c>
      <c r="M393" s="98">
        <v>0.42547348752373387</v>
      </c>
      <c r="N393" s="98">
        <v>0.46482942419118989</v>
      </c>
      <c r="O393" s="98">
        <v>0.56310432512832653</v>
      </c>
      <c r="P393" s="98">
        <v>0.49161611257259497</v>
      </c>
      <c r="Q393" s="98">
        <v>0.14867698216104555</v>
      </c>
      <c r="R393" s="98">
        <v>3.5363006014360862E-2</v>
      </c>
      <c r="S393" s="98">
        <v>0</v>
      </c>
      <c r="T393" s="98">
        <v>4.2852031073664684E-2</v>
      </c>
      <c r="U393" s="98">
        <v>0.10460964751215213</v>
      </c>
      <c r="V393" s="98">
        <v>0.25796831772142559</v>
      </c>
      <c r="W393" s="98">
        <v>0.26580957327031302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5.2464978396158757E-4</v>
      </c>
      <c r="G394" s="98">
        <v>5.1134503107980503E-4</v>
      </c>
      <c r="H394" s="98">
        <v>5.0714409046694834E-4</v>
      </c>
      <c r="I394" s="98">
        <v>1.5250298058569953E-3</v>
      </c>
      <c r="J394" s="98">
        <v>3.0064410516482841E-3</v>
      </c>
      <c r="K394" s="98">
        <v>4.5166778633473998E-3</v>
      </c>
      <c r="L394" s="98">
        <v>3.0130940862178181E-3</v>
      </c>
      <c r="M394" s="98">
        <v>2.6420334981258351E-3</v>
      </c>
      <c r="N394" s="98">
        <v>9.5614662666418935E-4</v>
      </c>
      <c r="O394" s="98">
        <v>5.1045707433490057E-3</v>
      </c>
      <c r="P394" s="98">
        <v>3.1381094503682072E-3</v>
      </c>
      <c r="Q394" s="98">
        <v>7.7965773349809051E-4</v>
      </c>
      <c r="R394" s="98">
        <v>4.5428291542659247E-4</v>
      </c>
      <c r="S394" s="98">
        <v>0</v>
      </c>
      <c r="T394" s="98">
        <v>4.4382022158512464E-4</v>
      </c>
      <c r="U394" s="98">
        <v>4.1621256375222644E-4</v>
      </c>
      <c r="V394" s="98">
        <v>1.8452862940134909E-3</v>
      </c>
      <c r="W394" s="98">
        <v>8.1507908827076593E-4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5.2464978396158757E-4</v>
      </c>
      <c r="G395" s="101">
        <v>5.1134503107980503E-4</v>
      </c>
      <c r="H395" s="101">
        <v>5.0714409046694834E-4</v>
      </c>
      <c r="I395" s="101">
        <v>1.5250298058569953E-3</v>
      </c>
      <c r="J395" s="101">
        <v>3.0064410516482841E-3</v>
      </c>
      <c r="K395" s="101">
        <v>4.5166778633473998E-3</v>
      </c>
      <c r="L395" s="101">
        <v>3.0130940862178181E-3</v>
      </c>
      <c r="M395" s="101">
        <v>2.6420334981258351E-3</v>
      </c>
      <c r="N395" s="101">
        <v>9.5614662666418935E-4</v>
      </c>
      <c r="O395" s="101">
        <v>5.1045707433490057E-3</v>
      </c>
      <c r="P395" s="101">
        <v>3.1381094503682072E-3</v>
      </c>
      <c r="Q395" s="101">
        <v>7.7965773349809051E-4</v>
      </c>
      <c r="R395" s="101">
        <v>4.5428291542659247E-4</v>
      </c>
      <c r="S395" s="101">
        <v>0</v>
      </c>
      <c r="T395" s="101">
        <v>4.4382022158512464E-4</v>
      </c>
      <c r="U395" s="101">
        <v>4.1621256375222644E-4</v>
      </c>
      <c r="V395" s="101">
        <v>1.8452862940134909E-3</v>
      </c>
      <c r="W395" s="101">
        <v>8.1507908827076593E-4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1.1176246787898398E-2</v>
      </c>
      <c r="D401" s="122">
        <v>1.2255910420610042E-2</v>
      </c>
      <c r="E401" s="122">
        <v>9.8621868137215244E-3</v>
      </c>
      <c r="F401" s="122">
        <v>1.46854264505955E-2</v>
      </c>
      <c r="G401" s="122">
        <v>2.2933968158485724E-2</v>
      </c>
      <c r="H401" s="122">
        <v>2.2933201635516341E-2</v>
      </c>
      <c r="I401" s="122">
        <v>2.9116929057671249E-2</v>
      </c>
      <c r="J401" s="122">
        <v>2.8040885497325294E-2</v>
      </c>
      <c r="K401" s="122">
        <v>3.1288219956823626E-2</v>
      </c>
      <c r="L401" s="122">
        <v>2.7196438529237418E-2</v>
      </c>
      <c r="M401" s="122">
        <v>2.9233989535416526E-2</v>
      </c>
      <c r="N401" s="122">
        <v>3.5415059635670834E-2</v>
      </c>
      <c r="O401" s="122">
        <v>3.0626512092654372E-2</v>
      </c>
      <c r="P401" s="122">
        <v>1.9535457244786694E-2</v>
      </c>
      <c r="Q401" s="122">
        <v>5.6232112283584055E-3</v>
      </c>
      <c r="R401" s="122">
        <v>1.5191997368040559E-3</v>
      </c>
      <c r="S401" s="122">
        <v>0</v>
      </c>
      <c r="T401" s="122">
        <v>1.8056292874465809E-3</v>
      </c>
      <c r="U401" s="122">
        <v>5.998898253867989E-3</v>
      </c>
      <c r="V401" s="122">
        <v>1.3249752387209121E-2</v>
      </c>
      <c r="W401" s="122">
        <v>1.7659250561092306E-2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1.1176246787898398E-2</v>
      </c>
      <c r="D403" s="98">
        <v>1.2255910420610042E-2</v>
      </c>
      <c r="E403" s="98">
        <v>9.8621868137215244E-3</v>
      </c>
      <c r="F403" s="98">
        <v>1.46854264505955E-2</v>
      </c>
      <c r="G403" s="98">
        <v>2.2933968158485724E-2</v>
      </c>
      <c r="H403" s="98">
        <v>2.2933201635516341E-2</v>
      </c>
      <c r="I403" s="98">
        <v>2.9116929057671249E-2</v>
      </c>
      <c r="J403" s="98">
        <v>2.8040885497325294E-2</v>
      </c>
      <c r="K403" s="98">
        <v>3.1288219956823626E-2</v>
      </c>
      <c r="L403" s="98">
        <v>2.7196438529237418E-2</v>
      </c>
      <c r="M403" s="98">
        <v>2.9233989535416526E-2</v>
      </c>
      <c r="N403" s="98">
        <v>3.5415059635670834E-2</v>
      </c>
      <c r="O403" s="98">
        <v>3.0626512092654372E-2</v>
      </c>
      <c r="P403" s="98">
        <v>1.9535457244786694E-2</v>
      </c>
      <c r="Q403" s="98">
        <v>5.6232112283584055E-3</v>
      </c>
      <c r="R403" s="98">
        <v>1.5191997368040559E-3</v>
      </c>
      <c r="S403" s="98">
        <v>0</v>
      </c>
      <c r="T403" s="98">
        <v>1.8056292874465809E-3</v>
      </c>
      <c r="U403" s="98">
        <v>5.998898253867989E-3</v>
      </c>
      <c r="V403" s="98">
        <v>1.3249752387209121E-2</v>
      </c>
      <c r="W403" s="98">
        <v>1.7659250561092306E-2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18775.054512376999</v>
      </c>
      <c r="D406" s="117">
        <f t="shared" si="219"/>
        <v>18911.258529941821</v>
      </c>
      <c r="E406" s="117">
        <f t="shared" si="219"/>
        <v>18740.805222192819</v>
      </c>
      <c r="F406" s="117">
        <f t="shared" si="219"/>
        <v>18842.734200056668</v>
      </c>
      <c r="G406" s="117">
        <f t="shared" si="219"/>
        <v>19554.756332177694</v>
      </c>
      <c r="H406" s="117">
        <f t="shared" si="219"/>
        <v>18898.416698046807</v>
      </c>
      <c r="I406" s="117">
        <f t="shared" si="219"/>
        <v>17597.034086298234</v>
      </c>
      <c r="J406" s="117">
        <f t="shared" si="219"/>
        <v>18129.108596097034</v>
      </c>
      <c r="K406" s="117">
        <f t="shared" si="219"/>
        <v>18066.162435274047</v>
      </c>
      <c r="L406" s="117">
        <f t="shared" si="219"/>
        <v>16765.558032376339</v>
      </c>
      <c r="M406" s="117">
        <f t="shared" si="219"/>
        <v>14916.675458499525</v>
      </c>
      <c r="N406" s="117">
        <f t="shared" si="219"/>
        <v>14107.33421918028</v>
      </c>
      <c r="O406" s="117">
        <f t="shared" si="219"/>
        <v>13774.091996129837</v>
      </c>
      <c r="P406" s="117">
        <f t="shared" si="219"/>
        <v>11958.198620039801</v>
      </c>
      <c r="Q406" s="117">
        <f t="shared" si="219"/>
        <v>11964.135626546484</v>
      </c>
      <c r="R406" s="117">
        <f t="shared" ref="R406:V406" si="220">R407+R410+R412+R422</f>
        <v>11930.053204956532</v>
      </c>
      <c r="S406" s="117">
        <f t="shared" si="220"/>
        <v>0</v>
      </c>
      <c r="T406" s="117">
        <f t="shared" si="220"/>
        <v>10577.259747542546</v>
      </c>
      <c r="U406" s="117">
        <f t="shared" si="220"/>
        <v>9499.4981015208541</v>
      </c>
      <c r="V406" s="117">
        <f t="shared" si="220"/>
        <v>9599.4645171023567</v>
      </c>
      <c r="W406" s="117">
        <f t="shared" ref="W406" si="221">W407+W410+W412+W422</f>
        <v>8110.7486933980026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15397.224842561374</v>
      </c>
      <c r="D407" s="122">
        <f t="shared" si="222"/>
        <v>15627.989875448968</v>
      </c>
      <c r="E407" s="122">
        <f t="shared" si="222"/>
        <v>15609.755402547018</v>
      </c>
      <c r="F407" s="122">
        <f t="shared" si="222"/>
        <v>15682.117513334861</v>
      </c>
      <c r="G407" s="122">
        <f t="shared" si="222"/>
        <v>16563.589146965234</v>
      </c>
      <c r="H407" s="122">
        <f t="shared" si="222"/>
        <v>15935.687401090425</v>
      </c>
      <c r="I407" s="122">
        <f t="shared" si="222"/>
        <v>14748.962104146458</v>
      </c>
      <c r="J407" s="122">
        <f t="shared" si="222"/>
        <v>15300.809668070393</v>
      </c>
      <c r="K407" s="122">
        <f t="shared" si="222"/>
        <v>15087.257942718223</v>
      </c>
      <c r="L407" s="122">
        <f t="shared" si="222"/>
        <v>13903.605295137462</v>
      </c>
      <c r="M407" s="122">
        <f t="shared" si="222"/>
        <v>11914.441835675036</v>
      </c>
      <c r="N407" s="122">
        <f t="shared" si="222"/>
        <v>11088.008631608725</v>
      </c>
      <c r="O407" s="122">
        <f t="shared" si="222"/>
        <v>10845.789135139681</v>
      </c>
      <c r="P407" s="122">
        <f t="shared" si="222"/>
        <v>9101.8996887276753</v>
      </c>
      <c r="Q407" s="122">
        <f t="shared" si="222"/>
        <v>9197.5566572413809</v>
      </c>
      <c r="R407" s="122">
        <f t="shared" ref="R407:V407" si="223">SUM(R408:R409)</f>
        <v>9081.1971236887475</v>
      </c>
      <c r="S407" s="122">
        <f t="shared" si="223"/>
        <v>0</v>
      </c>
      <c r="T407" s="122">
        <f t="shared" si="223"/>
        <v>7682.73391303877</v>
      </c>
      <c r="U407" s="122">
        <f t="shared" si="223"/>
        <v>6660.7839474817447</v>
      </c>
      <c r="V407" s="122">
        <f t="shared" si="223"/>
        <v>6635.4992131638737</v>
      </c>
      <c r="W407" s="122">
        <f t="shared" ref="W407" si="224">SUM(W408:W409)</f>
        <v>5291.2450985447103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15304.398569090825</v>
      </c>
      <c r="D408" s="98">
        <v>15534.925302143825</v>
      </c>
      <c r="E408" s="98">
        <v>15518.485796509605</v>
      </c>
      <c r="F408" s="98">
        <v>15591.283087875127</v>
      </c>
      <c r="G408" s="98">
        <v>16468.540984445153</v>
      </c>
      <c r="H408" s="98">
        <v>15845.010130639517</v>
      </c>
      <c r="I408" s="98">
        <v>14665.206272913916</v>
      </c>
      <c r="J408" s="98">
        <v>15213.13421520631</v>
      </c>
      <c r="K408" s="98">
        <v>15000.382109340915</v>
      </c>
      <c r="L408" s="98">
        <v>13823.588888336129</v>
      </c>
      <c r="M408" s="98">
        <v>11846.677697266816</v>
      </c>
      <c r="N408" s="98">
        <v>11024.628164795949</v>
      </c>
      <c r="O408" s="98">
        <v>10784.430984680361</v>
      </c>
      <c r="P408" s="98">
        <v>9050.8548550935557</v>
      </c>
      <c r="Q408" s="98">
        <v>9145.0902998036072</v>
      </c>
      <c r="R408" s="98">
        <v>9028.8277432790674</v>
      </c>
      <c r="S408" s="98">
        <v>0</v>
      </c>
      <c r="T408" s="98">
        <v>7636.156460391062</v>
      </c>
      <c r="U408" s="98">
        <v>6619.5867493386604</v>
      </c>
      <c r="V408" s="98">
        <v>6593.6408126755123</v>
      </c>
      <c r="W408" s="98">
        <v>5257.4424864739603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92.826273470549069</v>
      </c>
      <c r="D409" s="98">
        <v>93.064573305142034</v>
      </c>
      <c r="E409" s="98">
        <v>91.269606037413666</v>
      </c>
      <c r="F409" s="98">
        <v>90.834425459733495</v>
      </c>
      <c r="G409" s="98">
        <v>95.04816252008068</v>
      </c>
      <c r="H409" s="98">
        <v>90.677270450907571</v>
      </c>
      <c r="I409" s="98">
        <v>83.755831232542448</v>
      </c>
      <c r="J409" s="98">
        <v>87.675452864082246</v>
      </c>
      <c r="K409" s="98">
        <v>86.87583337730797</v>
      </c>
      <c r="L409" s="98">
        <v>80.016406801333602</v>
      </c>
      <c r="M409" s="98">
        <v>67.764138408219281</v>
      </c>
      <c r="N409" s="98">
        <v>63.380466812775445</v>
      </c>
      <c r="O409" s="98">
        <v>61.358150459321159</v>
      </c>
      <c r="P409" s="98">
        <v>51.044833634119335</v>
      </c>
      <c r="Q409" s="98">
        <v>52.466357437774469</v>
      </c>
      <c r="R409" s="98">
        <v>52.369380409680943</v>
      </c>
      <c r="S409" s="98">
        <v>0</v>
      </c>
      <c r="T409" s="98">
        <v>46.577452647708306</v>
      </c>
      <c r="U409" s="98">
        <v>41.19719814308413</v>
      </c>
      <c r="V409" s="98">
        <v>41.858400488361752</v>
      </c>
      <c r="W409" s="98">
        <v>33.802612070749731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0</v>
      </c>
      <c r="D410" s="122">
        <f t="shared" si="225"/>
        <v>0.8968319339933627</v>
      </c>
      <c r="E410" s="122">
        <f t="shared" si="225"/>
        <v>0.54574234879115202</v>
      </c>
      <c r="F410" s="122">
        <f t="shared" si="225"/>
        <v>1.1241238742818969</v>
      </c>
      <c r="G410" s="122">
        <f t="shared" si="225"/>
        <v>1.4473162121641641</v>
      </c>
      <c r="H410" s="122">
        <f t="shared" si="225"/>
        <v>1.8477515172733743</v>
      </c>
      <c r="I410" s="122">
        <f t="shared" si="225"/>
        <v>2.0853892793078046</v>
      </c>
      <c r="J410" s="122">
        <f t="shared" si="225"/>
        <v>1.5774491393717656</v>
      </c>
      <c r="K410" s="122">
        <f t="shared" si="225"/>
        <v>1.2467686339167559</v>
      </c>
      <c r="L410" s="122">
        <f t="shared" si="225"/>
        <v>1.3240619272765313</v>
      </c>
      <c r="M410" s="122">
        <f t="shared" si="225"/>
        <v>1.0232426195326891</v>
      </c>
      <c r="N410" s="122">
        <f t="shared" si="225"/>
        <v>1.1006271484908772</v>
      </c>
      <c r="O410" s="122">
        <f t="shared" si="225"/>
        <v>0.64174290452476368</v>
      </c>
      <c r="P410" s="122">
        <f t="shared" si="225"/>
        <v>0.84676836680833911</v>
      </c>
      <c r="Q410" s="122">
        <f t="shared" si="225"/>
        <v>0.24800778211401511</v>
      </c>
      <c r="R410" s="122">
        <f t="shared" si="225"/>
        <v>0.25842522268215662</v>
      </c>
      <c r="S410" s="122">
        <f t="shared" si="225"/>
        <v>0</v>
      </c>
      <c r="T410" s="122">
        <f t="shared" si="225"/>
        <v>0.26834723157577417</v>
      </c>
      <c r="U410" s="122">
        <f t="shared" si="225"/>
        <v>0.19928860866226686</v>
      </c>
      <c r="V410" s="122">
        <f t="shared" si="225"/>
        <v>0.72242214853354525</v>
      </c>
      <c r="W410" s="122">
        <f t="shared" si="225"/>
        <v>0.49105601702712015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0.8968319339933627</v>
      </c>
      <c r="E411" s="98">
        <f>RES_hhdet_in_fech!E8</f>
        <v>0.54574234879115202</v>
      </c>
      <c r="F411" s="98">
        <f>RES_hhdet_in_fech!F8</f>
        <v>1.1241238742818969</v>
      </c>
      <c r="G411" s="98">
        <f>RES_hhdet_in_fech!G8</f>
        <v>1.4473162121641641</v>
      </c>
      <c r="H411" s="98">
        <f>RES_hhdet_in_fech!H8</f>
        <v>1.8477515172733743</v>
      </c>
      <c r="I411" s="98">
        <f>RES_hhdet_in_fech!I8</f>
        <v>2.0853892793078046</v>
      </c>
      <c r="J411" s="98">
        <f>RES_hhdet_in_fech!J8</f>
        <v>1.5774491393717656</v>
      </c>
      <c r="K411" s="98">
        <f>RES_hhdet_in_fech!K8</f>
        <v>1.2467686339167559</v>
      </c>
      <c r="L411" s="98">
        <f>RES_hhdet_in_fech!L8</f>
        <v>1.3240619272765313</v>
      </c>
      <c r="M411" s="98">
        <f>RES_hhdet_in_fech!M8</f>
        <v>1.0232426195326891</v>
      </c>
      <c r="N411" s="98">
        <f>RES_hhdet_in_fech!N8</f>
        <v>1.1006271484908772</v>
      </c>
      <c r="O411" s="98">
        <f>RES_hhdet_in_fech!O8</f>
        <v>0.64174290452476368</v>
      </c>
      <c r="P411" s="98">
        <f>RES_hhdet_in_fech!P8</f>
        <v>0.84676836680833911</v>
      </c>
      <c r="Q411" s="98">
        <f>RES_hhdet_in_fech!Q8</f>
        <v>0.24800778211401511</v>
      </c>
      <c r="R411" s="98">
        <f>RES_hhdet_in_fech!R8</f>
        <v>0.25842522268215662</v>
      </c>
      <c r="S411" s="98">
        <f>RES_hhdet_in_fech!S8</f>
        <v>0</v>
      </c>
      <c r="T411" s="98">
        <f>RES_hhdet_in_fech!T8</f>
        <v>0.26834723157577417</v>
      </c>
      <c r="U411" s="98">
        <f>RES_hhdet_in_fech!U8</f>
        <v>0.19928860866226686</v>
      </c>
      <c r="V411" s="98">
        <f>RES_hhdet_in_fech!V8</f>
        <v>0.72242214853354525</v>
      </c>
      <c r="W411" s="98">
        <f>RES_hhdet_in_fech!W8</f>
        <v>0.49105601702712015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2915.3815155281095</v>
      </c>
      <c r="D412" s="122">
        <v>2823.9723242832893</v>
      </c>
      <c r="E412" s="122">
        <v>2674.1558269494076</v>
      </c>
      <c r="F412" s="122">
        <v>2706.8771933426201</v>
      </c>
      <c r="G412" s="122">
        <v>2550.6290124247812</v>
      </c>
      <c r="H412" s="122">
        <v>2533.0991620128507</v>
      </c>
      <c r="I412" s="122">
        <v>2414.965533980916</v>
      </c>
      <c r="J412" s="122">
        <v>2411.8683821819864</v>
      </c>
      <c r="K412" s="122">
        <v>2566.0385389268467</v>
      </c>
      <c r="L412" s="122">
        <v>2457.8881132129263</v>
      </c>
      <c r="M412" s="122">
        <v>2593.143704409767</v>
      </c>
      <c r="N412" s="122">
        <v>2607.6420971194443</v>
      </c>
      <c r="O412" s="122">
        <v>2536.7601900005079</v>
      </c>
      <c r="P412" s="122">
        <v>2456.7959185015229</v>
      </c>
      <c r="Q412" s="122">
        <v>2365.3701936704892</v>
      </c>
      <c r="R412" s="122">
        <v>2448.7819507667878</v>
      </c>
      <c r="S412" s="122">
        <v>0</v>
      </c>
      <c r="T412" s="122">
        <v>2507.7427579597106</v>
      </c>
      <c r="U412" s="122">
        <v>2461.6375066738747</v>
      </c>
      <c r="V412" s="122">
        <v>2571.9059268095612</v>
      </c>
      <c r="W412" s="122">
        <v>2430.3526065372807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2728.278490262519</v>
      </c>
      <c r="D413" s="98">
        <v>2820.996573282524</v>
      </c>
      <c r="E413" s="98">
        <v>2547.5378833991194</v>
      </c>
      <c r="F413" s="98">
        <v>2536.364506993154</v>
      </c>
      <c r="G413" s="98">
        <v>2467.5461708476778</v>
      </c>
      <c r="H413" s="98">
        <v>2340.7001922311429</v>
      </c>
      <c r="I413" s="98">
        <v>2334.6252793354552</v>
      </c>
      <c r="J413" s="98">
        <v>2369.1811397968791</v>
      </c>
      <c r="K413" s="98">
        <v>2718.4964575100439</v>
      </c>
      <c r="L413" s="98">
        <v>2407.1460994553945</v>
      </c>
      <c r="M413" s="98">
        <v>2453.6930492841607</v>
      </c>
      <c r="N413" s="98">
        <v>2483.9870124754912</v>
      </c>
      <c r="O413" s="98">
        <v>2464.903151354381</v>
      </c>
      <c r="P413" s="98">
        <v>2415.7881517947844</v>
      </c>
      <c r="Q413" s="98">
        <v>2385.7868875626468</v>
      </c>
      <c r="R413" s="98">
        <v>2456.5278588068659</v>
      </c>
      <c r="S413" s="98">
        <v>0</v>
      </c>
      <c r="T413" s="98">
        <v>2370.0610585389727</v>
      </c>
      <c r="U413" s="98">
        <v>2248.7644822919874</v>
      </c>
      <c r="V413" s="98">
        <v>2376.7985125721166</v>
      </c>
      <c r="W413" s="98">
        <v>2201.3442321428229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3228.5609718792648</v>
      </c>
      <c r="D414" s="98">
        <v>3135.1452548135799</v>
      </c>
      <c r="E414" s="98">
        <v>3030.4589244356139</v>
      </c>
      <c r="F414" s="98">
        <v>2964.4947476305088</v>
      </c>
      <c r="G414" s="98">
        <v>2896.1208180049157</v>
      </c>
      <c r="H414" s="98">
        <v>2849.3266897754629</v>
      </c>
      <c r="I414" s="98">
        <v>2863.6017831761123</v>
      </c>
      <c r="J414" s="98">
        <v>2843.4975646631865</v>
      </c>
      <c r="K414" s="98">
        <v>2850.8940950859815</v>
      </c>
      <c r="L414" s="98">
        <v>2845.9550681821247</v>
      </c>
      <c r="M414" s="98">
        <v>2982.5037567430081</v>
      </c>
      <c r="N414" s="98">
        <v>2706.6989597756296</v>
      </c>
      <c r="O414" s="98">
        <v>2892.5187389615448</v>
      </c>
      <c r="P414" s="98">
        <v>2543.1073216774012</v>
      </c>
      <c r="Q414" s="98">
        <v>2218.6554412636137</v>
      </c>
      <c r="R414" s="98">
        <v>2594.5740164319459</v>
      </c>
      <c r="S414" s="98">
        <v>0</v>
      </c>
      <c r="T414" s="98">
        <v>2549.2230189974844</v>
      </c>
      <c r="U414" s="98">
        <v>2398.4940752147922</v>
      </c>
      <c r="V414" s="98">
        <v>2628.7589523437705</v>
      </c>
      <c r="W414" s="98">
        <v>2317.1138872789356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2702.0573540992486</v>
      </c>
      <c r="G415" s="98">
        <v>2639.2908546941603</v>
      </c>
      <c r="H415" s="98">
        <v>2605.5389141188512</v>
      </c>
      <c r="I415" s="98">
        <v>2618.839744178792</v>
      </c>
      <c r="J415" s="98">
        <v>2596.9448612799893</v>
      </c>
      <c r="K415" s="98">
        <v>2605.6497582566944</v>
      </c>
      <c r="L415" s="98">
        <v>2606.3175701885671</v>
      </c>
      <c r="M415" s="98">
        <v>2742.2606158839594</v>
      </c>
      <c r="N415" s="98">
        <v>2497.7912146785638</v>
      </c>
      <c r="O415" s="98">
        <v>2687.3166203225824</v>
      </c>
      <c r="P415" s="98">
        <v>2382.1562239821528</v>
      </c>
      <c r="Q415" s="98">
        <v>2092.8442373947391</v>
      </c>
      <c r="R415" s="98">
        <v>2459.3902650180567</v>
      </c>
      <c r="S415" s="98">
        <v>0</v>
      </c>
      <c r="T415" s="98">
        <v>2437.8279123077918</v>
      </c>
      <c r="U415" s="98">
        <v>2301.1171923388733</v>
      </c>
      <c r="V415" s="98">
        <v>2532.4125946122108</v>
      </c>
      <c r="W415" s="98">
        <v>2235.1570553921229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2309.6046133191912</v>
      </c>
      <c r="G416" s="101">
        <v>2251.0346499375105</v>
      </c>
      <c r="H416" s="101">
        <v>2232.541338558497</v>
      </c>
      <c r="I416" s="101">
        <v>2237.820340812636</v>
      </c>
      <c r="J416" s="101">
        <v>2205.8175233669981</v>
      </c>
      <c r="K416" s="101">
        <v>2209.2494097882059</v>
      </c>
      <c r="L416" s="101">
        <v>2210.6988365159782</v>
      </c>
      <c r="M416" s="101">
        <v>2326.143245400453</v>
      </c>
      <c r="N416" s="101">
        <v>2104.5664436172506</v>
      </c>
      <c r="O416" s="101">
        <v>2247.1257014214675</v>
      </c>
      <c r="P416" s="101">
        <v>1973.5047986115553</v>
      </c>
      <c r="Q416" s="101">
        <v>1716.0981984022064</v>
      </c>
      <c r="R416" s="101">
        <v>1999.8367469034706</v>
      </c>
      <c r="S416" s="101">
        <v>0</v>
      </c>
      <c r="T416" s="101">
        <v>1953.7780488867959</v>
      </c>
      <c r="U416" s="101">
        <v>1832.2440735702869</v>
      </c>
      <c r="V416" s="101">
        <v>2030.82221123161</v>
      </c>
      <c r="W416" s="101">
        <v>1794.0638498652179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392.45274078005718</v>
      </c>
      <c r="G417" s="104">
        <v>388.25620475664982</v>
      </c>
      <c r="H417" s="104">
        <v>372.99757556035388</v>
      </c>
      <c r="I417" s="104">
        <v>381.01940336615638</v>
      </c>
      <c r="J417" s="104">
        <v>391.12733791299121</v>
      </c>
      <c r="K417" s="104">
        <v>396.40034846848874</v>
      </c>
      <c r="L417" s="104">
        <v>395.61873367258869</v>
      </c>
      <c r="M417" s="104">
        <v>416.11737048350585</v>
      </c>
      <c r="N417" s="104">
        <v>393.22477106131339</v>
      </c>
      <c r="O417" s="104">
        <v>440.19091890111531</v>
      </c>
      <c r="P417" s="104">
        <v>408.65142537059734</v>
      </c>
      <c r="Q417" s="104">
        <v>376.7460389925331</v>
      </c>
      <c r="R417" s="104">
        <v>459.55351811458604</v>
      </c>
      <c r="S417" s="104">
        <v>0</v>
      </c>
      <c r="T417" s="104">
        <v>484.04986342099602</v>
      </c>
      <c r="U417" s="104">
        <v>468.87311876858615</v>
      </c>
      <c r="V417" s="104">
        <v>501.59038338060071</v>
      </c>
      <c r="W417" s="104">
        <v>441.09320552690508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2896.471417313322</v>
      </c>
      <c r="D418" s="101">
        <v>2803.4355251439938</v>
      </c>
      <c r="E418" s="101">
        <v>2656.40690524825</v>
      </c>
      <c r="F418" s="101">
        <v>2706.8103035705894</v>
      </c>
      <c r="G418" s="101">
        <v>2549.1997014346912</v>
      </c>
      <c r="H418" s="101">
        <v>2550.9145449780708</v>
      </c>
      <c r="I418" s="101">
        <v>2534.9057400615279</v>
      </c>
      <c r="J418" s="101">
        <v>0</v>
      </c>
      <c r="K418" s="101">
        <v>2620.5104086917345</v>
      </c>
      <c r="L418" s="101">
        <v>0</v>
      </c>
      <c r="M418" s="101">
        <v>2724.6892877170726</v>
      </c>
      <c r="N418" s="101">
        <v>2718.0116768177227</v>
      </c>
      <c r="O418" s="101">
        <v>2648.9831416272577</v>
      </c>
      <c r="P418" s="101">
        <v>2582.6098888383244</v>
      </c>
      <c r="Q418" s="101">
        <v>2534.3851845153454</v>
      </c>
      <c r="R418" s="101">
        <v>2559.8331054805708</v>
      </c>
      <c r="S418" s="101">
        <v>0</v>
      </c>
      <c r="T418" s="101">
        <v>2638.7884420323171</v>
      </c>
      <c r="U418" s="101">
        <v>2587.669092524573</v>
      </c>
      <c r="V418" s="101">
        <v>2700.4943231880015</v>
      </c>
      <c r="W418" s="101">
        <v>2612.3470628958148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2682.8180359119838</v>
      </c>
      <c r="D419" s="104">
        <v>2593.9445013821787</v>
      </c>
      <c r="E419" s="104">
        <v>2459.2391286632951</v>
      </c>
      <c r="F419" s="104">
        <v>2507.6664951841212</v>
      </c>
      <c r="G419" s="104">
        <v>2361.4935822079751</v>
      </c>
      <c r="H419" s="104">
        <v>2369.0327911418321</v>
      </c>
      <c r="I419" s="104">
        <v>2354.3049599090155</v>
      </c>
      <c r="J419" s="104">
        <v>2447.7866634203851</v>
      </c>
      <c r="K419" s="104">
        <v>2431.4807035737522</v>
      </c>
      <c r="L419" s="104">
        <v>2474.9472580830156</v>
      </c>
      <c r="M419" s="104">
        <v>2536.047192180758</v>
      </c>
      <c r="N419" s="104">
        <v>2531.5586807082268</v>
      </c>
      <c r="O419" s="104">
        <v>2472.958625916428</v>
      </c>
      <c r="P419" s="104">
        <v>2419.2330427707707</v>
      </c>
      <c r="Q419" s="104">
        <v>2381.1997686326854</v>
      </c>
      <c r="R419" s="104">
        <v>2409.432230274303</v>
      </c>
      <c r="S419" s="104">
        <v>0</v>
      </c>
      <c r="T419" s="104">
        <v>2493.4850165072626</v>
      </c>
      <c r="U419" s="104">
        <v>2448.1093187928191</v>
      </c>
      <c r="V419" s="104">
        <v>2564.0210318262602</v>
      </c>
      <c r="W419" s="104">
        <v>2485.6762941852344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2262.9495786346988</v>
      </c>
      <c r="D420" s="98">
        <v>2179.2995139021036</v>
      </c>
      <c r="E420" s="98">
        <v>2066.1021631191334</v>
      </c>
      <c r="F420" s="98">
        <v>2107.7944871595041</v>
      </c>
      <c r="G420" s="98">
        <v>1981.1471680674908</v>
      </c>
      <c r="H420" s="98">
        <v>1998.0351388326042</v>
      </c>
      <c r="I420" s="98">
        <v>1980.7292701339622</v>
      </c>
      <c r="J420" s="98">
        <v>2047.2223861631451</v>
      </c>
      <c r="K420" s="98">
        <v>2031.0274532544229</v>
      </c>
      <c r="L420" s="98">
        <v>2070.1157031963257</v>
      </c>
      <c r="M420" s="98">
        <v>2125.6381820691904</v>
      </c>
      <c r="N420" s="98">
        <v>2113.6874308642273</v>
      </c>
      <c r="O420" s="98">
        <v>2057.7800761583685</v>
      </c>
      <c r="P420" s="98">
        <v>2004.9509688315475</v>
      </c>
      <c r="Q420" s="98">
        <v>1961.9053918410518</v>
      </c>
      <c r="R420" s="98">
        <v>1973.1903779467696</v>
      </c>
      <c r="S420" s="98">
        <v>0</v>
      </c>
      <c r="T420" s="98">
        <v>2022.952145863323</v>
      </c>
      <c r="U420" s="98">
        <v>1976.634440194425</v>
      </c>
      <c r="V420" s="98">
        <v>2084.9541910956191</v>
      </c>
      <c r="W420" s="98">
        <v>2023.1763848375808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419.86845727728536</v>
      </c>
      <c r="D421" s="98">
        <v>414.64498748007424</v>
      </c>
      <c r="E421" s="98">
        <v>393.13696554416128</v>
      </c>
      <c r="F421" s="98">
        <v>399.87200802461734</v>
      </c>
      <c r="G421" s="98">
        <v>380.34641414048383</v>
      </c>
      <c r="H421" s="98">
        <v>370.9976523092277</v>
      </c>
      <c r="I421" s="98">
        <v>373.57568977505326</v>
      </c>
      <c r="J421" s="98">
        <v>400.56427725723944</v>
      </c>
      <c r="K421" s="98">
        <v>400.45325031932924</v>
      </c>
      <c r="L421" s="98">
        <v>404.8315548866895</v>
      </c>
      <c r="M421" s="98">
        <v>410.40901011156762</v>
      </c>
      <c r="N421" s="98">
        <v>417.87124984400003</v>
      </c>
      <c r="O421" s="98">
        <v>415.1785497580596</v>
      </c>
      <c r="P421" s="98">
        <v>414.28207393922298</v>
      </c>
      <c r="Q421" s="98">
        <v>419.29437679163306</v>
      </c>
      <c r="R421" s="98">
        <v>436.24185232753348</v>
      </c>
      <c r="S421" s="98">
        <v>0</v>
      </c>
      <c r="T421" s="98">
        <v>470.53287064393987</v>
      </c>
      <c r="U421" s="98">
        <v>471.47487859839447</v>
      </c>
      <c r="V421" s="98">
        <v>479.06684073064093</v>
      </c>
      <c r="W421" s="98">
        <v>462.49990934765356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462.44815428751531</v>
      </c>
      <c r="D422" s="122">
        <v>458.39949827557217</v>
      </c>
      <c r="E422" s="122">
        <v>456.34825034760138</v>
      </c>
      <c r="F422" s="122">
        <v>452.61536950490284</v>
      </c>
      <c r="G422" s="122">
        <v>439.09085657551174</v>
      </c>
      <c r="H422" s="122">
        <v>427.78238342625832</v>
      </c>
      <c r="I422" s="122">
        <v>431.02105889154927</v>
      </c>
      <c r="J422" s="122">
        <v>414.85309670528301</v>
      </c>
      <c r="K422" s="122">
        <v>411.61918499506339</v>
      </c>
      <c r="L422" s="122">
        <v>402.74056209867553</v>
      </c>
      <c r="M422" s="122">
        <v>408.06667579518989</v>
      </c>
      <c r="N422" s="122">
        <v>410.58286330361983</v>
      </c>
      <c r="O422" s="122">
        <v>390.9009280851219</v>
      </c>
      <c r="P422" s="122">
        <v>398.65624444379523</v>
      </c>
      <c r="Q422" s="122">
        <v>400.96076785249818</v>
      </c>
      <c r="R422" s="122">
        <v>399.81570527831337</v>
      </c>
      <c r="S422" s="122">
        <v>0</v>
      </c>
      <c r="T422" s="122">
        <v>386.51472931249066</v>
      </c>
      <c r="U422" s="122">
        <v>376.87735875657341</v>
      </c>
      <c r="V422" s="122">
        <v>391.33695498038884</v>
      </c>
      <c r="W422" s="122">
        <v>388.65993229898373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585.71296442503285</v>
      </c>
      <c r="D424" s="98">
        <v>580.13727336376223</v>
      </c>
      <c r="E424" s="98">
        <v>578.86874530266607</v>
      </c>
      <c r="F424" s="98">
        <v>562.15601531942605</v>
      </c>
      <c r="G424" s="98">
        <v>564.01975322406383</v>
      </c>
      <c r="H424" s="98">
        <v>545.70898082352551</v>
      </c>
      <c r="I424" s="98">
        <v>547.76950501531451</v>
      </c>
      <c r="J424" s="98">
        <v>534.37715578022494</v>
      </c>
      <c r="K424" s="98">
        <v>513.94210860685382</v>
      </c>
      <c r="L424" s="98">
        <v>520.53788039147685</v>
      </c>
      <c r="M424" s="98">
        <v>523.1438450212471</v>
      </c>
      <c r="N424" s="98">
        <v>523.16641133516202</v>
      </c>
      <c r="O424" s="98">
        <v>528.71970853495964</v>
      </c>
      <c r="P424" s="98">
        <v>505.87451303529747</v>
      </c>
      <c r="Q424" s="98">
        <v>476.04629982580934</v>
      </c>
      <c r="R424" s="98">
        <v>557.31633239568862</v>
      </c>
      <c r="S424" s="98">
        <v>0</v>
      </c>
      <c r="T424" s="98">
        <v>567.76510183086191</v>
      </c>
      <c r="U424" s="98">
        <v>538.94389406980861</v>
      </c>
      <c r="V424" s="98">
        <v>595.18205217257264</v>
      </c>
      <c r="W424" s="98">
        <v>518.26174094888484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460.7721678758042</v>
      </c>
      <c r="D425" s="33">
        <v>456.69212184921099</v>
      </c>
      <c r="E425" s="33">
        <v>454.56223730160923</v>
      </c>
      <c r="F425" s="33">
        <v>450.89772916284261</v>
      </c>
      <c r="G425" s="33">
        <v>437.24135922210093</v>
      </c>
      <c r="H425" s="33">
        <v>425.95368095195039</v>
      </c>
      <c r="I425" s="33">
        <v>429.4982530725436</v>
      </c>
      <c r="J425" s="33">
        <v>413.36844554400369</v>
      </c>
      <c r="K425" s="33">
        <v>410.37202547496332</v>
      </c>
      <c r="L425" s="33">
        <v>400.79782703433136</v>
      </c>
      <c r="M425" s="33">
        <v>405.92270551121453</v>
      </c>
      <c r="N425" s="33">
        <v>408.60608406054882</v>
      </c>
      <c r="O425" s="33">
        <v>388.59913420152827</v>
      </c>
      <c r="P425" s="33">
        <v>396.94317060351744</v>
      </c>
      <c r="Q425" s="33">
        <v>399.58934261097653</v>
      </c>
      <c r="R425" s="33">
        <v>395.84510123333752</v>
      </c>
      <c r="S425" s="33">
        <v>0</v>
      </c>
      <c r="T425" s="33">
        <v>383.42397996382164</v>
      </c>
      <c r="U425" s="33">
        <v>374.22850611136045</v>
      </c>
      <c r="V425" s="33">
        <v>388.387476237611</v>
      </c>
      <c r="W425" s="33">
        <v>386.60645481958318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12138.2995439231</v>
      </c>
      <c r="D427" s="117">
        <f t="shared" si="226"/>
        <v>12317.493835910305</v>
      </c>
      <c r="E427" s="117">
        <f t="shared" si="226"/>
        <v>12297.721793202603</v>
      </c>
      <c r="F427" s="117">
        <f t="shared" si="226"/>
        <v>12466.909692649358</v>
      </c>
      <c r="G427" s="117">
        <f t="shared" si="226"/>
        <v>13047.58769840907</v>
      </c>
      <c r="H427" s="117">
        <f t="shared" si="226"/>
        <v>12719.667677110314</v>
      </c>
      <c r="I427" s="117">
        <f t="shared" si="226"/>
        <v>12010.122041967907</v>
      </c>
      <c r="J427" s="117">
        <f t="shared" si="226"/>
        <v>12522.679217897556</v>
      </c>
      <c r="K427" s="117">
        <f t="shared" si="226"/>
        <v>12590.011877333678</v>
      </c>
      <c r="L427" s="117">
        <f t="shared" si="226"/>
        <v>11805.095798539371</v>
      </c>
      <c r="M427" s="117">
        <f t="shared" si="226"/>
        <v>10568.989452606591</v>
      </c>
      <c r="N427" s="117">
        <f t="shared" si="226"/>
        <v>10086.264231517851</v>
      </c>
      <c r="O427" s="117">
        <f t="shared" si="226"/>
        <v>9970.8038807531229</v>
      </c>
      <c r="P427" s="117">
        <f t="shared" si="226"/>
        <v>8771.6540569951703</v>
      </c>
      <c r="Q427" s="117">
        <f t="shared" si="226"/>
        <v>8923.3864232595242</v>
      </c>
      <c r="R427" s="117">
        <f t="shared" ref="R427:V427" si="227">R428+R431+R433+R443</f>
        <v>9088.1933428592311</v>
      </c>
      <c r="S427" s="117">
        <f t="shared" si="227"/>
        <v>0</v>
      </c>
      <c r="T427" s="117">
        <f t="shared" si="227"/>
        <v>8484.849425899587</v>
      </c>
      <c r="U427" s="117">
        <f t="shared" si="227"/>
        <v>7780.7847655006153</v>
      </c>
      <c r="V427" s="117">
        <f t="shared" si="227"/>
        <v>8018.6425580758169</v>
      </c>
      <c r="W427" s="117">
        <f t="shared" ref="W427" si="228">W428+W431+W433+W443</f>
        <v>6875.2379265151294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9874.195306229054</v>
      </c>
      <c r="D428" s="122">
        <f t="shared" si="229"/>
        <v>10105.994656853483</v>
      </c>
      <c r="E428" s="122">
        <f t="shared" si="229"/>
        <v>10181.861227976649</v>
      </c>
      <c r="F428" s="122">
        <f t="shared" si="229"/>
        <v>10320.465933575933</v>
      </c>
      <c r="G428" s="122">
        <f t="shared" si="229"/>
        <v>11000.980987357043</v>
      </c>
      <c r="H428" s="122">
        <f t="shared" si="229"/>
        <v>10683.962940112755</v>
      </c>
      <c r="I428" s="122">
        <f t="shared" si="229"/>
        <v>9984.0888631429534</v>
      </c>
      <c r="J428" s="122">
        <f t="shared" si="229"/>
        <v>10460.563800434738</v>
      </c>
      <c r="K428" s="122">
        <f t="shared" si="229"/>
        <v>10418.948186212016</v>
      </c>
      <c r="L428" s="122">
        <f t="shared" si="229"/>
        <v>9699.8466697016629</v>
      </c>
      <c r="M428" s="122">
        <f t="shared" si="229"/>
        <v>8397.9878919505391</v>
      </c>
      <c r="N428" s="122">
        <f t="shared" si="229"/>
        <v>7893.5925585058985</v>
      </c>
      <c r="O428" s="122">
        <f t="shared" si="229"/>
        <v>7794.0152447284909</v>
      </c>
      <c r="P428" s="122">
        <f t="shared" si="229"/>
        <v>6604.8298862420652</v>
      </c>
      <c r="Q428" s="122">
        <f t="shared" si="229"/>
        <v>6769.05258030403</v>
      </c>
      <c r="R428" s="122">
        <f t="shared" ref="R428:V428" si="230">SUM(R429:R430)</f>
        <v>6844.5780848672448</v>
      </c>
      <c r="S428" s="122">
        <f t="shared" si="230"/>
        <v>0</v>
      </c>
      <c r="T428" s="122">
        <f t="shared" si="230"/>
        <v>6145.0510674368343</v>
      </c>
      <c r="U428" s="122">
        <f t="shared" si="230"/>
        <v>5471.2900756341014</v>
      </c>
      <c r="V428" s="122">
        <f t="shared" si="230"/>
        <v>5564.9332708957418</v>
      </c>
      <c r="W428" s="122">
        <f t="shared" ref="W428" si="231">SUM(W429:W430)</f>
        <v>4503.0899768295794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9781.3690327585045</v>
      </c>
      <c r="D429" s="98">
        <v>10012.930083548341</v>
      </c>
      <c r="E429" s="98">
        <v>10090.591621939237</v>
      </c>
      <c r="F429" s="98">
        <v>10229.631508116199</v>
      </c>
      <c r="G429" s="98">
        <v>10905.932824836962</v>
      </c>
      <c r="H429" s="98">
        <v>10593.285669661847</v>
      </c>
      <c r="I429" s="98">
        <v>9900.3330319104116</v>
      </c>
      <c r="J429" s="98">
        <v>10372.888347570655</v>
      </c>
      <c r="K429" s="98">
        <v>10332.072352834708</v>
      </c>
      <c r="L429" s="98">
        <v>9619.8302629003301</v>
      </c>
      <c r="M429" s="98">
        <v>8330.2237535423192</v>
      </c>
      <c r="N429" s="98">
        <v>7830.2120916931235</v>
      </c>
      <c r="O429" s="98">
        <v>7732.6570942691696</v>
      </c>
      <c r="P429" s="98">
        <v>6553.7850526079455</v>
      </c>
      <c r="Q429" s="98">
        <v>6716.5862228662554</v>
      </c>
      <c r="R429" s="98">
        <v>6792.2087044575637</v>
      </c>
      <c r="S429" s="98">
        <v>0</v>
      </c>
      <c r="T429" s="98">
        <v>6098.4736147891263</v>
      </c>
      <c r="U429" s="98">
        <v>5430.0928774910171</v>
      </c>
      <c r="V429" s="98">
        <v>5523.0748704073803</v>
      </c>
      <c r="W429" s="98">
        <v>4469.2873647588294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92.826273470549069</v>
      </c>
      <c r="D430" s="98">
        <v>93.064573305142034</v>
      </c>
      <c r="E430" s="98">
        <v>91.269606037413666</v>
      </c>
      <c r="F430" s="98">
        <v>90.834425459733495</v>
      </c>
      <c r="G430" s="98">
        <v>95.04816252008068</v>
      </c>
      <c r="H430" s="98">
        <v>90.677270450907571</v>
      </c>
      <c r="I430" s="98">
        <v>83.755831232542448</v>
      </c>
      <c r="J430" s="98">
        <v>87.675452864082246</v>
      </c>
      <c r="K430" s="98">
        <v>86.87583337730797</v>
      </c>
      <c r="L430" s="98">
        <v>80.016406801333602</v>
      </c>
      <c r="M430" s="98">
        <v>67.764138408219281</v>
      </c>
      <c r="N430" s="98">
        <v>63.380466812775445</v>
      </c>
      <c r="O430" s="98">
        <v>61.358150459321159</v>
      </c>
      <c r="P430" s="98">
        <v>51.044833634119335</v>
      </c>
      <c r="Q430" s="98">
        <v>52.466357437774469</v>
      </c>
      <c r="R430" s="98">
        <v>52.369380409680943</v>
      </c>
      <c r="S430" s="98">
        <v>0</v>
      </c>
      <c r="T430" s="98">
        <v>46.577452647708306</v>
      </c>
      <c r="U430" s="98">
        <v>41.19719814308413</v>
      </c>
      <c r="V430" s="98">
        <v>41.858400488361752</v>
      </c>
      <c r="W430" s="98">
        <v>33.802612070749731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0</v>
      </c>
      <c r="D431" s="122">
        <f t="shared" si="232"/>
        <v>2.8066966956579416</v>
      </c>
      <c r="E431" s="122">
        <f t="shared" si="232"/>
        <v>1.7729847170070427</v>
      </c>
      <c r="F431" s="122">
        <f t="shared" si="232"/>
        <v>3.78613400055049</v>
      </c>
      <c r="G431" s="122">
        <f t="shared" si="232"/>
        <v>5.0490014854542382</v>
      </c>
      <c r="H431" s="122">
        <f t="shared" si="232"/>
        <v>6.6703505954677578</v>
      </c>
      <c r="I431" s="122">
        <f t="shared" si="232"/>
        <v>7.7840977406756293</v>
      </c>
      <c r="J431" s="122">
        <f t="shared" si="232"/>
        <v>6.0852181948184665</v>
      </c>
      <c r="K431" s="122">
        <f t="shared" si="232"/>
        <v>4.9692101126614574</v>
      </c>
      <c r="L431" s="122">
        <f t="shared" si="232"/>
        <v>5.4511763975927057</v>
      </c>
      <c r="M431" s="122">
        <f t="shared" si="232"/>
        <v>4.3732181030238744</v>
      </c>
      <c r="N431" s="122">
        <f t="shared" si="232"/>
        <v>4.9127184593554176</v>
      </c>
      <c r="O431" s="122">
        <f t="shared" si="232"/>
        <v>3.009822794422945</v>
      </c>
      <c r="P431" s="122">
        <f t="shared" si="232"/>
        <v>4.1794149298671668</v>
      </c>
      <c r="Q431" s="122">
        <f t="shared" si="232"/>
        <v>1.2764539135666784</v>
      </c>
      <c r="R431" s="122">
        <f t="shared" si="232"/>
        <v>1.3642963269962585</v>
      </c>
      <c r="S431" s="122">
        <f t="shared" si="232"/>
        <v>0</v>
      </c>
      <c r="T431" s="122">
        <f t="shared" si="232"/>
        <v>1.4686006900563193</v>
      </c>
      <c r="U431" s="122">
        <f t="shared" si="232"/>
        <v>1.1066389977030486</v>
      </c>
      <c r="V431" s="122">
        <f t="shared" si="232"/>
        <v>4.0706341952023068</v>
      </c>
      <c r="W431" s="122">
        <f t="shared" si="232"/>
        <v>2.8062591984446086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2.8066966956579416</v>
      </c>
      <c r="E432" s="98">
        <f>RES_hhdet_in_tesh!E8</f>
        <v>1.7729847170070427</v>
      </c>
      <c r="F432" s="98">
        <f>RES_hhdet_in_tesh!F8</f>
        <v>3.78613400055049</v>
      </c>
      <c r="G432" s="98">
        <f>RES_hhdet_in_tesh!G8</f>
        <v>5.0490014854542382</v>
      </c>
      <c r="H432" s="98">
        <f>RES_hhdet_in_tesh!H8</f>
        <v>6.6703505954677578</v>
      </c>
      <c r="I432" s="98">
        <f>RES_hhdet_in_tesh!I8</f>
        <v>7.7840977406756293</v>
      </c>
      <c r="J432" s="98">
        <f>RES_hhdet_in_tesh!J8</f>
        <v>6.0852181948184665</v>
      </c>
      <c r="K432" s="98">
        <f>RES_hhdet_in_tesh!K8</f>
        <v>4.9692101126614574</v>
      </c>
      <c r="L432" s="98">
        <f>RES_hhdet_in_tesh!L8</f>
        <v>5.4511763975927057</v>
      </c>
      <c r="M432" s="98">
        <f>RES_hhdet_in_tesh!M8</f>
        <v>4.3732181030238744</v>
      </c>
      <c r="N432" s="98">
        <f>RES_hhdet_in_tesh!N8</f>
        <v>4.9127184593554176</v>
      </c>
      <c r="O432" s="98">
        <f>RES_hhdet_in_tesh!O8</f>
        <v>3.009822794422945</v>
      </c>
      <c r="P432" s="98">
        <f>RES_hhdet_in_tesh!P8</f>
        <v>4.1794149298671668</v>
      </c>
      <c r="Q432" s="98">
        <f>RES_hhdet_in_tesh!Q8</f>
        <v>1.2764539135666784</v>
      </c>
      <c r="R432" s="98">
        <f>RES_hhdet_in_tesh!R8</f>
        <v>1.3642963269962585</v>
      </c>
      <c r="S432" s="98">
        <f>RES_hhdet_in_tesh!S8</f>
        <v>0</v>
      </c>
      <c r="T432" s="98">
        <f>RES_hhdet_in_tesh!T8</f>
        <v>1.4686006900563193</v>
      </c>
      <c r="U432" s="98">
        <f>RES_hhdet_in_tesh!U8</f>
        <v>1.1066389977030486</v>
      </c>
      <c r="V432" s="98">
        <f>RES_hhdet_in_tesh!V8</f>
        <v>4.0706341952023068</v>
      </c>
      <c r="W432" s="98">
        <f>RES_hhdet_in_tesh!W8</f>
        <v>2.8062591984446086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1917.218677179397</v>
      </c>
      <c r="D433" s="122">
        <v>1864.1620496326552</v>
      </c>
      <c r="E433" s="122">
        <v>1770.4096301112538</v>
      </c>
      <c r="F433" s="122">
        <v>1801.1211653859618</v>
      </c>
      <c r="G433" s="122">
        <v>1709.454762667717</v>
      </c>
      <c r="H433" s="122">
        <v>1704.7949738098575</v>
      </c>
      <c r="I433" s="122">
        <v>1690.5599291486039</v>
      </c>
      <c r="J433" s="122">
        <v>1739.8066497860864</v>
      </c>
      <c r="K433" s="122">
        <v>1851.4424168903245</v>
      </c>
      <c r="L433" s="122">
        <v>1791.454327021172</v>
      </c>
      <c r="M433" s="122">
        <v>1853.1723335810555</v>
      </c>
      <c r="N433" s="122">
        <v>1870.6607824697141</v>
      </c>
      <c r="O433" s="122">
        <v>1869.8235979399838</v>
      </c>
      <c r="P433" s="122">
        <v>1849.7273663415181</v>
      </c>
      <c r="Q433" s="122">
        <v>1834.8495072555888</v>
      </c>
      <c r="R433" s="122">
        <v>1921.1487387106661</v>
      </c>
      <c r="S433" s="122">
        <v>0</v>
      </c>
      <c r="T433" s="122">
        <v>2014.9215129825095</v>
      </c>
      <c r="U433" s="122">
        <v>1986.997633389223</v>
      </c>
      <c r="V433" s="122">
        <v>2110.6821263807556</v>
      </c>
      <c r="W433" s="122">
        <v>2028.8111208684775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1851.7898805310904</v>
      </c>
      <c r="D434" s="98">
        <v>1930.55942355707</v>
      </c>
      <c r="E434" s="98">
        <v>1758.4201966949713</v>
      </c>
      <c r="F434" s="98">
        <v>1766.1562775567227</v>
      </c>
      <c r="G434" s="98">
        <v>1733.8634483511489</v>
      </c>
      <c r="H434" s="98">
        <v>1660.0719707279327</v>
      </c>
      <c r="I434" s="98">
        <v>1671.5583653250928</v>
      </c>
      <c r="J434" s="98">
        <v>1712.8545307091792</v>
      </c>
      <c r="K434" s="98">
        <v>1984.9637884188926</v>
      </c>
      <c r="L434" s="98">
        <v>1775.35389684388</v>
      </c>
      <c r="M434" s="98">
        <v>1828.1559828024283</v>
      </c>
      <c r="N434" s="98">
        <v>1868.9323327501604</v>
      </c>
      <c r="O434" s="98">
        <v>1871.8620550703829</v>
      </c>
      <c r="P434" s="98">
        <v>1852.291139536519</v>
      </c>
      <c r="Q434" s="98">
        <v>1854.8345296141031</v>
      </c>
      <c r="R434" s="98">
        <v>1955.195924793672</v>
      </c>
      <c r="S434" s="98">
        <v>0</v>
      </c>
      <c r="T434" s="98">
        <v>2000.1332244320254</v>
      </c>
      <c r="U434" s="98">
        <v>1948.2442052125828</v>
      </c>
      <c r="V434" s="98">
        <v>2101.820549301724</v>
      </c>
      <c r="W434" s="98">
        <v>1975.0480641331437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1907.6171460306091</v>
      </c>
      <c r="D435" s="98">
        <v>1858.7570629426898</v>
      </c>
      <c r="E435" s="98">
        <v>1803.8283186423389</v>
      </c>
      <c r="F435" s="98">
        <v>1771.6815743577092</v>
      </c>
      <c r="G435" s="98">
        <v>1738.6643643835885</v>
      </c>
      <c r="H435" s="98">
        <v>1719.0767146587912</v>
      </c>
      <c r="I435" s="98">
        <v>1737.2121254446395</v>
      </c>
      <c r="J435" s="98">
        <v>1736.1937043504979</v>
      </c>
      <c r="K435" s="98">
        <v>1754.2853616722575</v>
      </c>
      <c r="L435" s="98">
        <v>1767.3340173616903</v>
      </c>
      <c r="M435" s="98">
        <v>1887.5905805468881</v>
      </c>
      <c r="N435" s="98">
        <v>1766.6904140552263</v>
      </c>
      <c r="O435" s="98">
        <v>1972.3569245846902</v>
      </c>
      <c r="P435" s="98">
        <v>1824.4930839912561</v>
      </c>
      <c r="Q435" s="98">
        <v>1663.3247149192482</v>
      </c>
      <c r="R435" s="98">
        <v>2001.6608559715899</v>
      </c>
      <c r="S435" s="98">
        <v>0</v>
      </c>
      <c r="T435" s="98">
        <v>2068.6328941403808</v>
      </c>
      <c r="U435" s="98">
        <v>1984.3123981216156</v>
      </c>
      <c r="V435" s="98">
        <v>2205.0030729699756</v>
      </c>
      <c r="W435" s="98">
        <v>1956.1121723691604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1772.7499872972837</v>
      </c>
      <c r="G436" s="98">
        <v>1739.6479369341687</v>
      </c>
      <c r="H436" s="98">
        <v>1719.9508201289934</v>
      </c>
      <c r="I436" s="98">
        <v>1738.5994459077349</v>
      </c>
      <c r="J436" s="98">
        <v>1737.9639044740823</v>
      </c>
      <c r="K436" s="98">
        <v>1755.8524258202558</v>
      </c>
      <c r="L436" s="98">
        <v>1768.4595418770039</v>
      </c>
      <c r="M436" s="98">
        <v>1888.3053162970486</v>
      </c>
      <c r="N436" s="98">
        <v>1766.8970622676864</v>
      </c>
      <c r="O436" s="98">
        <v>1972.4658452174294</v>
      </c>
      <c r="P436" s="98">
        <v>1824.4964530650634</v>
      </c>
      <c r="Q436" s="98">
        <v>1663.3038764749829</v>
      </c>
      <c r="R436" s="98">
        <v>2002.3867189631601</v>
      </c>
      <c r="S436" s="98">
        <v>0</v>
      </c>
      <c r="T436" s="98">
        <v>2069.4935494607016</v>
      </c>
      <c r="U436" s="98">
        <v>1984.7178603257576</v>
      </c>
      <c r="V436" s="98">
        <v>2205.0441034064997</v>
      </c>
      <c r="W436" s="98">
        <v>1955.645491452749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1380.2972465172268</v>
      </c>
      <c r="G437" s="101">
        <v>1351.3917321775189</v>
      </c>
      <c r="H437" s="101">
        <v>1346.9532445686393</v>
      </c>
      <c r="I437" s="101">
        <v>1357.5800425415785</v>
      </c>
      <c r="J437" s="101">
        <v>1346.8365665610906</v>
      </c>
      <c r="K437" s="101">
        <v>1359.452077351767</v>
      </c>
      <c r="L437" s="101">
        <v>1372.840808204415</v>
      </c>
      <c r="M437" s="101">
        <v>1472.1879458135429</v>
      </c>
      <c r="N437" s="101">
        <v>1373.6722912063731</v>
      </c>
      <c r="O437" s="101">
        <v>1532.2749263163143</v>
      </c>
      <c r="P437" s="101">
        <v>1415.8450276944664</v>
      </c>
      <c r="Q437" s="101">
        <v>1286.5578374824497</v>
      </c>
      <c r="R437" s="101">
        <v>1542.8332008485741</v>
      </c>
      <c r="S437" s="101">
        <v>0</v>
      </c>
      <c r="T437" s="101">
        <v>1585.4436860397054</v>
      </c>
      <c r="U437" s="101">
        <v>1515.8447415571713</v>
      </c>
      <c r="V437" s="101">
        <v>1703.4537200258992</v>
      </c>
      <c r="W437" s="101">
        <v>1514.552285925844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392.45274078005718</v>
      </c>
      <c r="G438" s="104">
        <v>388.25620475664982</v>
      </c>
      <c r="H438" s="104">
        <v>372.99757556035388</v>
      </c>
      <c r="I438" s="104">
        <v>381.01940336615638</v>
      </c>
      <c r="J438" s="104">
        <v>391.12733791299121</v>
      </c>
      <c r="K438" s="104">
        <v>396.40034846848874</v>
      </c>
      <c r="L438" s="104">
        <v>395.61873367258869</v>
      </c>
      <c r="M438" s="104">
        <v>416.11737048350585</v>
      </c>
      <c r="N438" s="104">
        <v>393.22477106131339</v>
      </c>
      <c r="O438" s="104">
        <v>440.19091890111531</v>
      </c>
      <c r="P438" s="104">
        <v>408.65142537059734</v>
      </c>
      <c r="Q438" s="104">
        <v>376.7460389925331</v>
      </c>
      <c r="R438" s="104">
        <v>459.55351811458604</v>
      </c>
      <c r="S438" s="104">
        <v>0</v>
      </c>
      <c r="T438" s="104">
        <v>484.04986342099602</v>
      </c>
      <c r="U438" s="104">
        <v>468.87311876858615</v>
      </c>
      <c r="V438" s="104">
        <v>501.59038338060071</v>
      </c>
      <c r="W438" s="104">
        <v>441.09320552690508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1919.607323243587</v>
      </c>
      <c r="D439" s="101">
        <v>1861.7795853413993</v>
      </c>
      <c r="E439" s="101">
        <v>1768.0460782903294</v>
      </c>
      <c r="F439" s="101">
        <v>1805.6150557898652</v>
      </c>
      <c r="G439" s="101">
        <v>1704.515044056614</v>
      </c>
      <c r="H439" s="101">
        <v>1709.925878940081</v>
      </c>
      <c r="I439" s="101">
        <v>1703.711224165505</v>
      </c>
      <c r="J439" s="101">
        <v>0</v>
      </c>
      <c r="K439" s="101">
        <v>1772.3353407685122</v>
      </c>
      <c r="L439" s="101">
        <v>0</v>
      </c>
      <c r="M439" s="101">
        <v>1862.3563978659968</v>
      </c>
      <c r="N439" s="101">
        <v>1878.1061961068904</v>
      </c>
      <c r="O439" s="101">
        <v>1860.3942654261921</v>
      </c>
      <c r="P439" s="101">
        <v>1851.8102570705951</v>
      </c>
      <c r="Q439" s="101">
        <v>1853.8516919411225</v>
      </c>
      <c r="R439" s="101">
        <v>1898.9811949180803</v>
      </c>
      <c r="S439" s="101">
        <v>0</v>
      </c>
      <c r="T439" s="101">
        <v>2010.8427822439312</v>
      </c>
      <c r="U439" s="101">
        <v>1996.0471567748186</v>
      </c>
      <c r="V439" s="101">
        <v>2105.4796474067252</v>
      </c>
      <c r="W439" s="101">
        <v>2053.8139220907374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1919.6155486217924</v>
      </c>
      <c r="D440" s="104">
        <v>1861.9318285494694</v>
      </c>
      <c r="E440" s="104">
        <v>1768.2891757092561</v>
      </c>
      <c r="F440" s="104">
        <v>1805.9053216652931</v>
      </c>
      <c r="G440" s="104">
        <v>1705.0347665518998</v>
      </c>
      <c r="H440" s="104">
        <v>1710.3180923637485</v>
      </c>
      <c r="I440" s="104">
        <v>1704.8246732100233</v>
      </c>
      <c r="J440" s="104">
        <v>1780.5542245160439</v>
      </c>
      <c r="K440" s="104">
        <v>1774.1023385024894</v>
      </c>
      <c r="L440" s="104">
        <v>1810.2047043862415</v>
      </c>
      <c r="M440" s="104">
        <v>1863.3071022979479</v>
      </c>
      <c r="N440" s="104">
        <v>1878.3982572876037</v>
      </c>
      <c r="O440" s="104">
        <v>1860.3679105486328</v>
      </c>
      <c r="P440" s="104">
        <v>1851.8932226659572</v>
      </c>
      <c r="Q440" s="104">
        <v>1854.3886364625323</v>
      </c>
      <c r="R440" s="104">
        <v>1900.0292428772627</v>
      </c>
      <c r="S440" s="104">
        <v>0</v>
      </c>
      <c r="T440" s="104">
        <v>2012.0883271326027</v>
      </c>
      <c r="U440" s="104">
        <v>1996.1889796908235</v>
      </c>
      <c r="V440" s="104">
        <v>2104.6316780397137</v>
      </c>
      <c r="W440" s="104">
        <v>2053.1108526801663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1499.7470913445075</v>
      </c>
      <c r="D441" s="98">
        <v>1447.286841069395</v>
      </c>
      <c r="E441" s="98">
        <v>1375.1522101650949</v>
      </c>
      <c r="F441" s="98">
        <v>1406.0333136406755</v>
      </c>
      <c r="G441" s="98">
        <v>1324.6883524114162</v>
      </c>
      <c r="H441" s="98">
        <v>1339.320440054521</v>
      </c>
      <c r="I441" s="98">
        <v>1331.2489834349703</v>
      </c>
      <c r="J441" s="98">
        <v>1379.9899472588042</v>
      </c>
      <c r="K441" s="98">
        <v>1373.6490881831601</v>
      </c>
      <c r="L441" s="98">
        <v>1405.3731494995523</v>
      </c>
      <c r="M441" s="98">
        <v>1452.8980921863806</v>
      </c>
      <c r="N441" s="98">
        <v>1460.5270074436037</v>
      </c>
      <c r="O441" s="98">
        <v>1445.1893607905733</v>
      </c>
      <c r="P441" s="98">
        <v>1437.6111487267337</v>
      </c>
      <c r="Q441" s="98">
        <v>1435.0942596708992</v>
      </c>
      <c r="R441" s="98">
        <v>1463.7873905497293</v>
      </c>
      <c r="S441" s="98">
        <v>0</v>
      </c>
      <c r="T441" s="98">
        <v>1541.5554564886629</v>
      </c>
      <c r="U441" s="98">
        <v>1524.714101092429</v>
      </c>
      <c r="V441" s="98">
        <v>1625.5648373090728</v>
      </c>
      <c r="W441" s="98">
        <v>1590.6109433325128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419.86845727728536</v>
      </c>
      <c r="D442" s="98">
        <v>414.64498748007424</v>
      </c>
      <c r="E442" s="98">
        <v>393.13696554416128</v>
      </c>
      <c r="F442" s="98">
        <v>399.87200802461734</v>
      </c>
      <c r="G442" s="98">
        <v>380.34641414048383</v>
      </c>
      <c r="H442" s="98">
        <v>370.9976523092277</v>
      </c>
      <c r="I442" s="98">
        <v>373.57568977505326</v>
      </c>
      <c r="J442" s="98">
        <v>400.56427725723944</v>
      </c>
      <c r="K442" s="98">
        <v>400.45325031932924</v>
      </c>
      <c r="L442" s="98">
        <v>404.8315548866895</v>
      </c>
      <c r="M442" s="98">
        <v>410.40901011156762</v>
      </c>
      <c r="N442" s="98">
        <v>417.87124984400003</v>
      </c>
      <c r="O442" s="98">
        <v>415.1785497580596</v>
      </c>
      <c r="P442" s="98">
        <v>414.28207393922298</v>
      </c>
      <c r="Q442" s="98">
        <v>419.29437679163306</v>
      </c>
      <c r="R442" s="98">
        <v>436.24185232753348</v>
      </c>
      <c r="S442" s="98">
        <v>0</v>
      </c>
      <c r="T442" s="98">
        <v>470.53287064393987</v>
      </c>
      <c r="U442" s="98">
        <v>471.47487859839447</v>
      </c>
      <c r="V442" s="98">
        <v>479.06684073064093</v>
      </c>
      <c r="W442" s="98">
        <v>462.49990934765356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346.88556051464923</v>
      </c>
      <c r="D443" s="122">
        <v>344.53043272850931</v>
      </c>
      <c r="E443" s="122">
        <v>343.67795039769345</v>
      </c>
      <c r="F443" s="122">
        <v>341.53645968691143</v>
      </c>
      <c r="G443" s="122">
        <v>332.10294689885365</v>
      </c>
      <c r="H443" s="122">
        <v>324.23941259223307</v>
      </c>
      <c r="I443" s="122">
        <v>327.68915193567381</v>
      </c>
      <c r="J443" s="122">
        <v>316.22354948191469</v>
      </c>
      <c r="K443" s="122">
        <v>314.652064118677</v>
      </c>
      <c r="L443" s="122">
        <v>308.34362541894262</v>
      </c>
      <c r="M443" s="122">
        <v>313.45600897197187</v>
      </c>
      <c r="N443" s="122">
        <v>317.09817208288274</v>
      </c>
      <c r="O443" s="122">
        <v>303.95521529022608</v>
      </c>
      <c r="P443" s="122">
        <v>312.91738948171985</v>
      </c>
      <c r="Q443" s="122">
        <v>318.20788178633859</v>
      </c>
      <c r="R443" s="122">
        <v>321.1022229543259</v>
      </c>
      <c r="S443" s="122">
        <v>0</v>
      </c>
      <c r="T443" s="122">
        <v>323.40824479018568</v>
      </c>
      <c r="U443" s="122">
        <v>321.39041747958765</v>
      </c>
      <c r="V443" s="122">
        <v>338.95652660411736</v>
      </c>
      <c r="W443" s="122">
        <v>340.53056961862768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346.74779387736845</v>
      </c>
      <c r="D445" s="98">
        <v>343.95607758937422</v>
      </c>
      <c r="E445" s="98">
        <v>343.7048524231638</v>
      </c>
      <c r="F445" s="98">
        <v>334.26708422547483</v>
      </c>
      <c r="G445" s="98">
        <v>335.85593289455153</v>
      </c>
      <c r="H445" s="98">
        <v>325.41191096985926</v>
      </c>
      <c r="I445" s="98">
        <v>327.09491836621578</v>
      </c>
      <c r="J445" s="98">
        <v>319.52903050388903</v>
      </c>
      <c r="K445" s="98">
        <v>307.70888941131295</v>
      </c>
      <c r="L445" s="98">
        <v>312.04481333937082</v>
      </c>
      <c r="M445" s="98">
        <v>313.81623820503796</v>
      </c>
      <c r="N445" s="98">
        <v>313.82977497090138</v>
      </c>
      <c r="O445" s="98">
        <v>317.16100949360572</v>
      </c>
      <c r="P445" s="98">
        <v>303.45695203217946</v>
      </c>
      <c r="Q445" s="98">
        <v>285.56401923584843</v>
      </c>
      <c r="R445" s="98">
        <v>335.72340079227808</v>
      </c>
      <c r="S445" s="98">
        <v>0</v>
      </c>
      <c r="T445" s="98">
        <v>347.10061538360384</v>
      </c>
      <c r="U445" s="98">
        <v>332.17172538823286</v>
      </c>
      <c r="V445" s="98">
        <v>369.60012240724348</v>
      </c>
      <c r="W445" s="98">
        <v>324.06429212460603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346.88743367708548</v>
      </c>
      <c r="D446" s="33">
        <v>344.53848807882434</v>
      </c>
      <c r="E446" s="33">
        <v>343.67755823988773</v>
      </c>
      <c r="F446" s="33">
        <v>341.65044634876926</v>
      </c>
      <c r="G446" s="33">
        <v>332.04738619310308</v>
      </c>
      <c r="H446" s="33">
        <v>324.22123051345176</v>
      </c>
      <c r="I446" s="33">
        <v>327.6969028083189</v>
      </c>
      <c r="J446" s="33">
        <v>316.18249091784105</v>
      </c>
      <c r="K446" s="33">
        <v>314.73669077055865</v>
      </c>
      <c r="L446" s="33">
        <v>308.28258474622652</v>
      </c>
      <c r="M446" s="33">
        <v>313.44929764272814</v>
      </c>
      <c r="N446" s="33">
        <v>317.15555968242143</v>
      </c>
      <c r="O446" s="33">
        <v>303.73465742266893</v>
      </c>
      <c r="P446" s="33">
        <v>313.06854308758653</v>
      </c>
      <c r="Q446" s="33">
        <v>318.8041167187676</v>
      </c>
      <c r="R446" s="33">
        <v>320.73362183236065</v>
      </c>
      <c r="S446" s="33">
        <v>0</v>
      </c>
      <c r="T446" s="33">
        <v>323.00423359858047</v>
      </c>
      <c r="U446" s="33">
        <v>321.21420530896597</v>
      </c>
      <c r="V446" s="33">
        <v>338.51313779728042</v>
      </c>
      <c r="W446" s="33">
        <v>340.79146975849278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5656.0325112926967</v>
      </c>
      <c r="D448" s="117">
        <f t="shared" si="233"/>
        <v>5766.7612832577679</v>
      </c>
      <c r="E448" s="117">
        <f t="shared" si="233"/>
        <v>5740.8949383203808</v>
      </c>
      <c r="F448" s="117">
        <f t="shared" si="233"/>
        <v>5781.2845024861363</v>
      </c>
      <c r="G448" s="117">
        <f t="shared" si="233"/>
        <v>6123.0844170214223</v>
      </c>
      <c r="H448" s="117">
        <f t="shared" si="233"/>
        <v>5924.7975626668567</v>
      </c>
      <c r="I448" s="117">
        <f t="shared" si="233"/>
        <v>5775.0046461838137</v>
      </c>
      <c r="J448" s="117">
        <f t="shared" si="233"/>
        <v>6072.4359984213861</v>
      </c>
      <c r="K448" s="117">
        <f t="shared" si="233"/>
        <v>5841.2281158480582</v>
      </c>
      <c r="L448" s="117">
        <f t="shared" si="233"/>
        <v>5474.1064771130341</v>
      </c>
      <c r="M448" s="117">
        <f t="shared" si="233"/>
        <v>4626.1642718371741</v>
      </c>
      <c r="N448" s="117">
        <f t="shared" si="233"/>
        <v>4277.20013485248</v>
      </c>
      <c r="O448" s="117">
        <f t="shared" si="233"/>
        <v>4184.4607491100924</v>
      </c>
      <c r="P448" s="117">
        <f t="shared" si="233"/>
        <v>3379.1962131466435</v>
      </c>
      <c r="Q448" s="117">
        <f t="shared" si="233"/>
        <v>3431.3843838663524</v>
      </c>
      <c r="R448" s="117">
        <f t="shared" ref="R448:V448" si="234">R449+R452+R454+R464</f>
        <v>3475.9426398456467</v>
      </c>
      <c r="S448" s="117">
        <f t="shared" si="234"/>
        <v>0</v>
      </c>
      <c r="T448" s="117">
        <f t="shared" si="234"/>
        <v>2971.4190060652431</v>
      </c>
      <c r="U448" s="117">
        <f t="shared" si="234"/>
        <v>2591.7826980123714</v>
      </c>
      <c r="V448" s="117">
        <f t="shared" si="234"/>
        <v>2618.8348201417048</v>
      </c>
      <c r="W448" s="117">
        <f t="shared" ref="W448" si="235">W449+W452+W454+W464</f>
        <v>2144.9727390794656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5577.6407590508834</v>
      </c>
      <c r="D449" s="122">
        <f t="shared" si="236"/>
        <v>5668.9744152254425</v>
      </c>
      <c r="E449" s="122">
        <f t="shared" si="236"/>
        <v>5652.9586432573269</v>
      </c>
      <c r="F449" s="122">
        <f t="shared" si="236"/>
        <v>5681.725784919111</v>
      </c>
      <c r="G449" s="122">
        <f t="shared" si="236"/>
        <v>5996.5063222897952</v>
      </c>
      <c r="H449" s="122">
        <f t="shared" si="236"/>
        <v>5788.4361741619914</v>
      </c>
      <c r="I449" s="122">
        <f t="shared" si="236"/>
        <v>5361.0622601709592</v>
      </c>
      <c r="J449" s="122">
        <f t="shared" si="236"/>
        <v>5548.8300219747671</v>
      </c>
      <c r="K449" s="122">
        <f t="shared" si="236"/>
        <v>5448.8488210708365</v>
      </c>
      <c r="L449" s="122">
        <f t="shared" si="236"/>
        <v>5020.3237216763946</v>
      </c>
      <c r="M449" s="122">
        <f t="shared" si="236"/>
        <v>4313.4450864355758</v>
      </c>
      <c r="N449" s="122">
        <f t="shared" si="236"/>
        <v>3991.1096106064601</v>
      </c>
      <c r="O449" s="122">
        <f t="shared" si="236"/>
        <v>3898.2674312066806</v>
      </c>
      <c r="P449" s="122">
        <f t="shared" si="236"/>
        <v>3280.6693860311484</v>
      </c>
      <c r="Q449" s="122">
        <f t="shared" si="236"/>
        <v>3306.1867098505268</v>
      </c>
      <c r="R449" s="122">
        <f t="shared" ref="R449:V449" si="237">SUM(R450:R451)</f>
        <v>3262.9915546517364</v>
      </c>
      <c r="S449" s="122">
        <f t="shared" si="237"/>
        <v>0</v>
      </c>
      <c r="T449" s="122">
        <f t="shared" si="237"/>
        <v>2774.0770835744838</v>
      </c>
      <c r="U449" s="122">
        <f t="shared" si="237"/>
        <v>2412.0119311703843</v>
      </c>
      <c r="V449" s="122">
        <f t="shared" si="237"/>
        <v>2399.3438343888415</v>
      </c>
      <c r="W449" s="122">
        <f t="shared" ref="W449" si="238">SUM(W450:W451)</f>
        <v>1916.7910099818762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5577.6407590508834</v>
      </c>
      <c r="D450" s="98">
        <v>5668.9744152254425</v>
      </c>
      <c r="E450" s="98">
        <v>5652.9586432573269</v>
      </c>
      <c r="F450" s="98">
        <v>5681.725784919111</v>
      </c>
      <c r="G450" s="98">
        <v>5996.5063222897952</v>
      </c>
      <c r="H450" s="98">
        <v>5788.4361741619914</v>
      </c>
      <c r="I450" s="98">
        <v>5361.0622601709592</v>
      </c>
      <c r="J450" s="98">
        <v>5548.8300219747671</v>
      </c>
      <c r="K450" s="98">
        <v>5448.8488210708365</v>
      </c>
      <c r="L450" s="98">
        <v>5020.3237216763946</v>
      </c>
      <c r="M450" s="98">
        <v>4313.4450864355758</v>
      </c>
      <c r="N450" s="98">
        <v>3991.1096106064601</v>
      </c>
      <c r="O450" s="98">
        <v>3898.2674312066806</v>
      </c>
      <c r="P450" s="98">
        <v>3280.6693860311484</v>
      </c>
      <c r="Q450" s="98">
        <v>3306.1867098505268</v>
      </c>
      <c r="R450" s="98">
        <v>3262.9915546517364</v>
      </c>
      <c r="S450" s="98">
        <v>0</v>
      </c>
      <c r="T450" s="98">
        <v>2774.0770835744838</v>
      </c>
      <c r="U450" s="98">
        <v>2412.0119311703843</v>
      </c>
      <c r="V450" s="98">
        <v>2399.3438343888415</v>
      </c>
      <c r="W450" s="98">
        <v>1916.7910099818762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76.606979519376523</v>
      </c>
      <c r="D454" s="122">
        <v>95.964156785952525</v>
      </c>
      <c r="E454" s="122">
        <v>86.046987244333479</v>
      </c>
      <c r="F454" s="122">
        <v>97.587254759857046</v>
      </c>
      <c r="G454" s="122">
        <v>124.70898567225571</v>
      </c>
      <c r="H454" s="122">
        <v>134.46842922830632</v>
      </c>
      <c r="I454" s="122">
        <v>412.34026600307908</v>
      </c>
      <c r="J454" s="122">
        <v>522.11665811767648</v>
      </c>
      <c r="K454" s="122">
        <v>390.9734617453729</v>
      </c>
      <c r="L454" s="122">
        <v>451.86427077740996</v>
      </c>
      <c r="M454" s="122">
        <v>310.54565458112086</v>
      </c>
      <c r="N454" s="122">
        <v>284.03985489826835</v>
      </c>
      <c r="O454" s="122">
        <v>284.22034153978069</v>
      </c>
      <c r="P454" s="122">
        <v>96.719661782952087</v>
      </c>
      <c r="Q454" s="122">
        <v>123.25796679666122</v>
      </c>
      <c r="R454" s="122">
        <v>209.83797097914805</v>
      </c>
      <c r="S454" s="122">
        <v>0</v>
      </c>
      <c r="T454" s="122">
        <v>195.17949220639247</v>
      </c>
      <c r="U454" s="122">
        <v>177.80197844229332</v>
      </c>
      <c r="V454" s="122">
        <v>217.56262708786434</v>
      </c>
      <c r="W454" s="122">
        <v>226.34547552983497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994.31266381570958</v>
      </c>
      <c r="D455" s="98">
        <v>1029.4325262813047</v>
      </c>
      <c r="E455" s="98">
        <v>927.99816205171305</v>
      </c>
      <c r="F455" s="98">
        <v>924.29388512248852</v>
      </c>
      <c r="G455" s="98">
        <v>898.48009170975104</v>
      </c>
      <c r="H455" s="98">
        <v>855.09529838538674</v>
      </c>
      <c r="I455" s="98">
        <v>853.45349010215455</v>
      </c>
      <c r="J455" s="98">
        <v>864.13379715410883</v>
      </c>
      <c r="K455" s="98">
        <v>987.48659264918467</v>
      </c>
      <c r="L455" s="98">
        <v>874.20515484465398</v>
      </c>
      <c r="M455" s="98">
        <v>893.4040831969055</v>
      </c>
      <c r="N455" s="98">
        <v>899.24705758056325</v>
      </c>
      <c r="O455" s="98">
        <v>890.99292207935548</v>
      </c>
      <c r="P455" s="98">
        <v>875.65233998529243</v>
      </c>
      <c r="Q455" s="98">
        <v>862.52367572189735</v>
      </c>
      <c r="R455" s="98">
        <v>887.78187877382402</v>
      </c>
      <c r="S455" s="98">
        <v>0</v>
      </c>
      <c r="T455" s="98">
        <v>861.00017767689133</v>
      </c>
      <c r="U455" s="98">
        <v>819.39356142169504</v>
      </c>
      <c r="V455" s="98">
        <v>864.88739965355524</v>
      </c>
      <c r="W455" s="98">
        <v>802.57974193774749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733.39991037209393</v>
      </c>
      <c r="D456" s="98">
        <v>712.17959608345313</v>
      </c>
      <c r="E456" s="98">
        <v>688.39904927479404</v>
      </c>
      <c r="F456" s="98">
        <v>673.41462687174635</v>
      </c>
      <c r="G456" s="98">
        <v>657.8828050179967</v>
      </c>
      <c r="H456" s="98">
        <v>647.25305084939441</v>
      </c>
      <c r="I456" s="98">
        <v>650.49578106628587</v>
      </c>
      <c r="J456" s="98">
        <v>645.92890678888955</v>
      </c>
      <c r="K456" s="98">
        <v>647.60910263973153</v>
      </c>
      <c r="L456" s="98">
        <v>646.48715328825142</v>
      </c>
      <c r="M456" s="98">
        <v>677.50555338174183</v>
      </c>
      <c r="N456" s="98">
        <v>614.85373570263209</v>
      </c>
      <c r="O456" s="98">
        <v>657.06455674250469</v>
      </c>
      <c r="P456" s="98">
        <v>577.69225919223845</v>
      </c>
      <c r="Q456" s="98">
        <v>503.9897700374425</v>
      </c>
      <c r="R456" s="98">
        <v>589.38343357268104</v>
      </c>
      <c r="S456" s="98">
        <v>0</v>
      </c>
      <c r="T456" s="98">
        <v>579.08150099546879</v>
      </c>
      <c r="U456" s="98">
        <v>544.8419141257923</v>
      </c>
      <c r="V456" s="98">
        <v>597.14888361441103</v>
      </c>
      <c r="W456" s="98">
        <v>526.3555906342832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524.64978396158756</v>
      </c>
      <c r="G457" s="98">
        <v>511.34503107980504</v>
      </c>
      <c r="H457" s="98">
        <v>507.14409046694834</v>
      </c>
      <c r="I457" s="98">
        <v>508.34326861899848</v>
      </c>
      <c r="J457" s="98">
        <v>501.07350860804735</v>
      </c>
      <c r="K457" s="98">
        <v>501.85309592748882</v>
      </c>
      <c r="L457" s="98">
        <v>502.18234770296971</v>
      </c>
      <c r="M457" s="98">
        <v>528.40669962516699</v>
      </c>
      <c r="N457" s="98">
        <v>478.0733133320947</v>
      </c>
      <c r="O457" s="98">
        <v>510.4570743349006</v>
      </c>
      <c r="P457" s="98">
        <v>448.30135005260098</v>
      </c>
      <c r="Q457" s="98">
        <v>389.82886674904523</v>
      </c>
      <c r="R457" s="98">
        <v>454.28291542659247</v>
      </c>
      <c r="S457" s="98">
        <v>0</v>
      </c>
      <c r="T457" s="98">
        <v>443.82022158512461</v>
      </c>
      <c r="U457" s="98">
        <v>416.21256375222646</v>
      </c>
      <c r="V457" s="98">
        <v>461.32157350337269</v>
      </c>
      <c r="W457" s="98">
        <v>407.53954413538298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524.64978396158756</v>
      </c>
      <c r="G458" s="101">
        <v>511.34503107980504</v>
      </c>
      <c r="H458" s="101">
        <v>507.14409046694834</v>
      </c>
      <c r="I458" s="101">
        <v>508.34326861899848</v>
      </c>
      <c r="J458" s="101">
        <v>501.07350860804735</v>
      </c>
      <c r="K458" s="101">
        <v>501.85309592748882</v>
      </c>
      <c r="L458" s="101">
        <v>502.18234770296971</v>
      </c>
      <c r="M458" s="101">
        <v>528.40669962516699</v>
      </c>
      <c r="N458" s="101">
        <v>478.0733133320947</v>
      </c>
      <c r="O458" s="101">
        <v>510.4570743349006</v>
      </c>
      <c r="P458" s="101">
        <v>448.30135005260098</v>
      </c>
      <c r="Q458" s="101">
        <v>389.82886674904523</v>
      </c>
      <c r="R458" s="101">
        <v>454.28291542659247</v>
      </c>
      <c r="S458" s="101">
        <v>0</v>
      </c>
      <c r="T458" s="101">
        <v>443.82022158512461</v>
      </c>
      <c r="U458" s="101">
        <v>416.21256375222646</v>
      </c>
      <c r="V458" s="101">
        <v>461.32157350337269</v>
      </c>
      <c r="W458" s="101">
        <v>407.53954413538298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1.7847727224366654</v>
      </c>
      <c r="D464" s="122">
        <v>1.8227112463727011</v>
      </c>
      <c r="E464" s="122">
        <v>1.8893078187205985</v>
      </c>
      <c r="F464" s="122">
        <v>1.9714628071681433</v>
      </c>
      <c r="G464" s="122">
        <v>1.8691090593712898</v>
      </c>
      <c r="H464" s="122">
        <v>1.8929592765593346</v>
      </c>
      <c r="I464" s="122">
        <v>1.6021200097761223</v>
      </c>
      <c r="J464" s="122">
        <v>1.4893183289422824</v>
      </c>
      <c r="K464" s="122">
        <v>1.4058330318486532</v>
      </c>
      <c r="L464" s="122">
        <v>1.9184846592295017</v>
      </c>
      <c r="M464" s="122">
        <v>2.1735308204770649</v>
      </c>
      <c r="N464" s="122">
        <v>2.0506693477516404</v>
      </c>
      <c r="O464" s="122">
        <v>1.9729763636316673</v>
      </c>
      <c r="P464" s="122">
        <v>1.8071653325427097</v>
      </c>
      <c r="Q464" s="122">
        <v>1.9397072191646794</v>
      </c>
      <c r="R464" s="122">
        <v>3.1131142147624096</v>
      </c>
      <c r="S464" s="122">
        <v>0</v>
      </c>
      <c r="T464" s="122">
        <v>2.1624302843671628</v>
      </c>
      <c r="U464" s="122">
        <v>1.9687883996941218</v>
      </c>
      <c r="V464" s="122">
        <v>1.9283586649991442</v>
      </c>
      <c r="W464" s="122">
        <v>1.8362535677542173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133.05055699879046</v>
      </c>
      <c r="D466" s="98">
        <v>131.78398301731227</v>
      </c>
      <c r="E466" s="98">
        <v>131.49582418295367</v>
      </c>
      <c r="F466" s="98">
        <v>127.69936043996087</v>
      </c>
      <c r="G466" s="98">
        <v>128.12272714237835</v>
      </c>
      <c r="H466" s="98">
        <v>123.96325208387211</v>
      </c>
      <c r="I466" s="98">
        <v>124.43132075927883</v>
      </c>
      <c r="J466" s="98">
        <v>121.3891147070359</v>
      </c>
      <c r="K466" s="98">
        <v>116.74708939113293</v>
      </c>
      <c r="L466" s="98">
        <v>118.2453849097279</v>
      </c>
      <c r="M466" s="98">
        <v>118.83735583502651</v>
      </c>
      <c r="N466" s="98">
        <v>118.84248199889541</v>
      </c>
      <c r="O466" s="98">
        <v>120.10396899080146</v>
      </c>
      <c r="P466" s="98">
        <v>114.9144543810982</v>
      </c>
      <c r="Q466" s="98">
        <v>108.13867746843087</v>
      </c>
      <c r="R466" s="98">
        <v>126.59997806700466</v>
      </c>
      <c r="S466" s="98">
        <v>0</v>
      </c>
      <c r="T466" s="98">
        <v>128.97352053189863</v>
      </c>
      <c r="U466" s="98">
        <v>122.42649497689774</v>
      </c>
      <c r="V466" s="98">
        <v>135.20155497152163</v>
      </c>
      <c r="W466" s="98">
        <v>117.72833707394871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169.0476861629659</v>
      </c>
      <c r="D469" s="118">
        <f t="shared" si="240"/>
        <v>168.47280778048963</v>
      </c>
      <c r="E469" s="118">
        <f t="shared" si="240"/>
        <v>166.02061211329263</v>
      </c>
      <c r="F469" s="118">
        <f t="shared" si="240"/>
        <v>166.51884135067286</v>
      </c>
      <c r="G469" s="118">
        <f t="shared" si="240"/>
        <v>172.22603019775414</v>
      </c>
      <c r="H469" s="118">
        <f t="shared" si="240"/>
        <v>165.83944171844985</v>
      </c>
      <c r="I469" s="118">
        <f t="shared" si="240"/>
        <v>153.93644413643099</v>
      </c>
      <c r="J469" s="118">
        <f t="shared" si="240"/>
        <v>156.97467273804506</v>
      </c>
      <c r="K469" s="118">
        <f t="shared" si="240"/>
        <v>155.44064686125597</v>
      </c>
      <c r="L469" s="118">
        <f t="shared" si="240"/>
        <v>143.33715064796769</v>
      </c>
      <c r="M469" s="118">
        <f t="shared" si="240"/>
        <v>125.77332144817039</v>
      </c>
      <c r="N469" s="118">
        <f t="shared" si="240"/>
        <v>118.45663709889969</v>
      </c>
      <c r="O469" s="118">
        <f t="shared" si="240"/>
        <v>115.05347407056641</v>
      </c>
      <c r="P469" s="118">
        <f t="shared" si="240"/>
        <v>99.413798075445584</v>
      </c>
      <c r="Q469" s="118">
        <f t="shared" si="240"/>
        <v>99.056921758999351</v>
      </c>
      <c r="R469" s="118">
        <f t="shared" ref="R469:V469" si="241">R470+R473+R475+R485</f>
        <v>97.925133215321154</v>
      </c>
      <c r="S469" s="118">
        <f t="shared" si="241"/>
        <v>0</v>
      </c>
      <c r="T469" s="118">
        <f t="shared" si="241"/>
        <v>85.721270854294133</v>
      </c>
      <c r="U469" s="118">
        <f t="shared" si="241"/>
        <v>76.523122209627871</v>
      </c>
      <c r="V469" s="118">
        <f t="shared" si="241"/>
        <v>76.902403838858575</v>
      </c>
      <c r="W469" s="118">
        <f t="shared" ref="W469" si="242">W470+W473+W475+W485</f>
        <v>64.19281216587072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138.63423039597896</v>
      </c>
      <c r="D470" s="123">
        <f t="shared" si="243"/>
        <v>139.22348584645209</v>
      </c>
      <c r="E470" s="123">
        <f t="shared" si="243"/>
        <v>138.28334034445518</v>
      </c>
      <c r="F470" s="123">
        <f t="shared" si="243"/>
        <v>138.58753249503266</v>
      </c>
      <c r="G470" s="123">
        <f t="shared" si="243"/>
        <v>145.88170551193679</v>
      </c>
      <c r="H470" s="123">
        <f t="shared" si="243"/>
        <v>139.84057734686877</v>
      </c>
      <c r="I470" s="123">
        <f t="shared" si="243"/>
        <v>129.0219005021481</v>
      </c>
      <c r="J470" s="123">
        <f t="shared" si="243"/>
        <v>132.48525582717019</v>
      </c>
      <c r="K470" s="123">
        <f t="shared" si="243"/>
        <v>129.81025396958731</v>
      </c>
      <c r="L470" s="123">
        <f t="shared" si="243"/>
        <v>118.86888362978794</v>
      </c>
      <c r="M470" s="123">
        <f t="shared" si="243"/>
        <v>100.45930992083287</v>
      </c>
      <c r="N470" s="123">
        <f t="shared" si="243"/>
        <v>93.103926951569832</v>
      </c>
      <c r="O470" s="123">
        <f t="shared" si="243"/>
        <v>90.593682646031155</v>
      </c>
      <c r="P470" s="123">
        <f t="shared" si="243"/>
        <v>75.668120802221836</v>
      </c>
      <c r="Q470" s="123">
        <f t="shared" si="243"/>
        <v>76.151063362135432</v>
      </c>
      <c r="R470" s="123">
        <f t="shared" ref="R470:V470" si="244">SUM(R471:R472)</f>
        <v>74.540944857005954</v>
      </c>
      <c r="S470" s="123">
        <f t="shared" si="244"/>
        <v>0</v>
      </c>
      <c r="T470" s="123">
        <f t="shared" si="244"/>
        <v>62.263169325502872</v>
      </c>
      <c r="U470" s="123">
        <f t="shared" si="244"/>
        <v>53.655885666577504</v>
      </c>
      <c r="V470" s="123">
        <f t="shared" si="244"/>
        <v>53.157740127486676</v>
      </c>
      <c r="W470" s="123">
        <f t="shared" ref="W470" si="245">SUM(W471:W472)</f>
        <v>41.877749585675311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137.79843699069312</v>
      </c>
      <c r="D471" s="99">
        <v>138.39441093613945</v>
      </c>
      <c r="E471" s="99">
        <v>137.47480326816526</v>
      </c>
      <c r="F471" s="99">
        <v>137.78480168528301</v>
      </c>
      <c r="G471" s="99">
        <v>145.0445809049946</v>
      </c>
      <c r="H471" s="99">
        <v>139.0448563005821</v>
      </c>
      <c r="I471" s="99">
        <v>128.28921596153748</v>
      </c>
      <c r="J471" s="99">
        <v>131.7260996090061</v>
      </c>
      <c r="K471" s="99">
        <v>129.06277725530663</v>
      </c>
      <c r="L471" s="99">
        <v>118.184783301374</v>
      </c>
      <c r="M471" s="99">
        <v>99.887941267919061</v>
      </c>
      <c r="N471" s="99">
        <v>92.571733070021878</v>
      </c>
      <c r="O471" s="99">
        <v>90.081164770088918</v>
      </c>
      <c r="P471" s="99">
        <v>75.243762506717943</v>
      </c>
      <c r="Q471" s="99">
        <v>75.716668765992466</v>
      </c>
      <c r="R471" s="99">
        <v>74.111082687498509</v>
      </c>
      <c r="S471" s="99">
        <v>0</v>
      </c>
      <c r="T471" s="99">
        <v>61.885691743462317</v>
      </c>
      <c r="U471" s="99">
        <v>53.324022004465419</v>
      </c>
      <c r="V471" s="99">
        <v>52.822407712572314</v>
      </c>
      <c r="W471" s="99">
        <v>41.610217597026754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0.83579340528584944</v>
      </c>
      <c r="D472" s="99">
        <v>0.82907491031263003</v>
      </c>
      <c r="E472" s="99">
        <v>0.80853707628991134</v>
      </c>
      <c r="F472" s="99">
        <v>0.80273080974964861</v>
      </c>
      <c r="G472" s="99">
        <v>0.83712460694218538</v>
      </c>
      <c r="H472" s="99">
        <v>0.79572104628667628</v>
      </c>
      <c r="I472" s="99">
        <v>0.73268454061060695</v>
      </c>
      <c r="J472" s="99">
        <v>0.75915621816409484</v>
      </c>
      <c r="K472" s="99">
        <v>0.74747671428066598</v>
      </c>
      <c r="L472" s="99">
        <v>0.68410032841395174</v>
      </c>
      <c r="M472" s="99">
        <v>0.57136865291380401</v>
      </c>
      <c r="N472" s="99">
        <v>0.53219388154795177</v>
      </c>
      <c r="O472" s="99">
        <v>0.51251787594223608</v>
      </c>
      <c r="P472" s="99">
        <v>0.42435829550388948</v>
      </c>
      <c r="Q472" s="99">
        <v>0.43439459614296499</v>
      </c>
      <c r="R472" s="99">
        <v>0.42986216950744283</v>
      </c>
      <c r="S472" s="99">
        <v>0</v>
      </c>
      <c r="T472" s="99">
        <v>0.37747758204055604</v>
      </c>
      <c r="U472" s="99">
        <v>0.33186366211208196</v>
      </c>
      <c r="V472" s="99">
        <v>0.33533241491436272</v>
      </c>
      <c r="W472" s="99">
        <v>0.26753198864855443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0</v>
      </c>
      <c r="D473" s="123">
        <f t="shared" si="246"/>
        <v>7.9895155464057496E-3</v>
      </c>
      <c r="E473" s="123">
        <f t="shared" si="246"/>
        <v>4.8346097047718885E-3</v>
      </c>
      <c r="F473" s="123">
        <f t="shared" si="246"/>
        <v>9.9342167167803079E-3</v>
      </c>
      <c r="G473" s="123">
        <f t="shared" si="246"/>
        <v>1.27470535263952E-2</v>
      </c>
      <c r="H473" s="123">
        <f t="shared" si="246"/>
        <v>1.6214590087364578E-2</v>
      </c>
      <c r="I473" s="123">
        <f t="shared" si="246"/>
        <v>1.8242699805124274E-2</v>
      </c>
      <c r="J473" s="123">
        <f t="shared" si="246"/>
        <v>1.3658672796913086E-2</v>
      </c>
      <c r="K473" s="123">
        <f t="shared" si="246"/>
        <v>1.072715490280076E-2</v>
      </c>
      <c r="L473" s="123">
        <f t="shared" si="246"/>
        <v>1.1320068414709025E-2</v>
      </c>
      <c r="M473" s="123">
        <f t="shared" si="246"/>
        <v>8.6277014783895066E-3</v>
      </c>
      <c r="N473" s="123">
        <f t="shared" si="246"/>
        <v>9.2417595475069343E-3</v>
      </c>
      <c r="O473" s="123">
        <f t="shared" si="246"/>
        <v>5.3604078327962037E-3</v>
      </c>
      <c r="P473" s="123">
        <f t="shared" si="246"/>
        <v>7.0395602305423901E-3</v>
      </c>
      <c r="Q473" s="123">
        <f t="shared" si="246"/>
        <v>2.0533775473073877E-3</v>
      </c>
      <c r="R473" s="123">
        <f t="shared" si="246"/>
        <v>2.1212247692940132E-3</v>
      </c>
      <c r="S473" s="123">
        <f t="shared" si="246"/>
        <v>0</v>
      </c>
      <c r="T473" s="123">
        <f t="shared" si="246"/>
        <v>2.1747660802460024E-3</v>
      </c>
      <c r="U473" s="123">
        <f t="shared" si="246"/>
        <v>1.605367609180091E-3</v>
      </c>
      <c r="V473" s="123">
        <f t="shared" si="246"/>
        <v>5.7874061318404042E-3</v>
      </c>
      <c r="W473" s="123">
        <f t="shared" si="246"/>
        <v>3.886480503285853E-3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7.9895155464057496E-3</v>
      </c>
      <c r="E474" s="99">
        <f>RES_hhdet_in_fecs!E8</f>
        <v>4.8346097047718885E-3</v>
      </c>
      <c r="F474" s="99">
        <f>RES_hhdet_in_fecs!F8</f>
        <v>9.9342167167803079E-3</v>
      </c>
      <c r="G474" s="99">
        <f>RES_hhdet_in_fecs!G8</f>
        <v>1.27470535263952E-2</v>
      </c>
      <c r="H474" s="99">
        <f>RES_hhdet_in_fecs!H8</f>
        <v>1.6214590087364578E-2</v>
      </c>
      <c r="I474" s="99">
        <f>RES_hhdet_in_fecs!I8</f>
        <v>1.8242699805124274E-2</v>
      </c>
      <c r="J474" s="99">
        <f>RES_hhdet_in_fecs!J8</f>
        <v>1.3658672796913086E-2</v>
      </c>
      <c r="K474" s="99">
        <f>RES_hhdet_in_fecs!K8</f>
        <v>1.072715490280076E-2</v>
      </c>
      <c r="L474" s="99">
        <f>RES_hhdet_in_fecs!L8</f>
        <v>1.1320068414709025E-2</v>
      </c>
      <c r="M474" s="99">
        <f>RES_hhdet_in_fecs!M8</f>
        <v>8.6277014783895066E-3</v>
      </c>
      <c r="N474" s="99">
        <f>RES_hhdet_in_fecs!N8</f>
        <v>9.2417595475069343E-3</v>
      </c>
      <c r="O474" s="99">
        <f>RES_hhdet_in_fecs!O8</f>
        <v>5.3604078327962037E-3</v>
      </c>
      <c r="P474" s="99">
        <f>RES_hhdet_in_fecs!P8</f>
        <v>7.0395602305423901E-3</v>
      </c>
      <c r="Q474" s="99">
        <f>RES_hhdet_in_fecs!Q8</f>
        <v>2.0533775473073877E-3</v>
      </c>
      <c r="R474" s="99">
        <f>RES_hhdet_in_fecs!R8</f>
        <v>2.1212247692940132E-3</v>
      </c>
      <c r="S474" s="99">
        <f>RES_hhdet_in_fecs!S8</f>
        <v>0</v>
      </c>
      <c r="T474" s="99">
        <f>RES_hhdet_in_fecs!T8</f>
        <v>2.1747660802460024E-3</v>
      </c>
      <c r="U474" s="99">
        <f>RES_hhdet_in_fecs!U8</f>
        <v>1.605367609180091E-3</v>
      </c>
      <c r="V474" s="99">
        <f>RES_hhdet_in_fecs!V8</f>
        <v>5.7874061318404042E-3</v>
      </c>
      <c r="W474" s="99">
        <f>RES_hhdet_in_fecs!W8</f>
        <v>3.886480503285853E-3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26.249644130589125</v>
      </c>
      <c r="D475" s="123">
        <v>25.157635374353092</v>
      </c>
      <c r="E475" s="123">
        <v>23.689749827330072</v>
      </c>
      <c r="F475" s="123">
        <v>23.92147812139806</v>
      </c>
      <c r="G475" s="123">
        <v>22.46434073915243</v>
      </c>
      <c r="H475" s="123">
        <v>22.22872728216969</v>
      </c>
      <c r="I475" s="123">
        <v>21.125787742976538</v>
      </c>
      <c r="J475" s="123">
        <v>20.883666065178943</v>
      </c>
      <c r="K475" s="123">
        <v>22.078108275109763</v>
      </c>
      <c r="L475" s="123">
        <v>21.013716219830144</v>
      </c>
      <c r="M475" s="123">
        <v>21.86467739433116</v>
      </c>
      <c r="N475" s="123">
        <v>21.895881162461059</v>
      </c>
      <c r="O475" s="123">
        <v>21.189278598217182</v>
      </c>
      <c r="P475" s="123">
        <v>20.42443189939894</v>
      </c>
      <c r="Q475" s="123">
        <v>19.584055005662005</v>
      </c>
      <c r="R475" s="123">
        <v>20.100270688188051</v>
      </c>
      <c r="S475" s="123">
        <v>0</v>
      </c>
      <c r="T475" s="123">
        <v>20.323496001684457</v>
      </c>
      <c r="U475" s="123">
        <v>19.829698974185852</v>
      </c>
      <c r="V475" s="123">
        <v>20.603831376915725</v>
      </c>
      <c r="W475" s="123">
        <v>19.235113090764624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24.564997437585482</v>
      </c>
      <c r="D476" s="99">
        <v>25.131125603701879</v>
      </c>
      <c r="E476" s="99">
        <v>22.568069715749171</v>
      </c>
      <c r="F476" s="99">
        <v>22.414606843321103</v>
      </c>
      <c r="G476" s="99">
        <v>21.73259917514083</v>
      </c>
      <c r="H476" s="99">
        <v>20.540366916028486</v>
      </c>
      <c r="I476" s="99">
        <v>20.422982198559975</v>
      </c>
      <c r="J476" s="99">
        <v>20.514049662476474</v>
      </c>
      <c r="K476" s="99">
        <v>23.389851018960133</v>
      </c>
      <c r="L476" s="99">
        <v>20.579897336134231</v>
      </c>
      <c r="M476" s="99">
        <v>20.688867669029602</v>
      </c>
      <c r="N476" s="99">
        <v>20.857572630209273</v>
      </c>
      <c r="O476" s="99">
        <v>20.589064665060445</v>
      </c>
      <c r="P476" s="99">
        <v>20.083516183876636</v>
      </c>
      <c r="Q476" s="99">
        <v>19.753094785265095</v>
      </c>
      <c r="R476" s="99">
        <v>20.163851215757127</v>
      </c>
      <c r="S476" s="99">
        <v>0</v>
      </c>
      <c r="T476" s="99">
        <v>19.207682404456058</v>
      </c>
      <c r="U476" s="99">
        <v>18.114902225366006</v>
      </c>
      <c r="V476" s="99">
        <v>19.040803654388913</v>
      </c>
      <c r="W476" s="99">
        <v>17.422618077341152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29.069463503951663</v>
      </c>
      <c r="D477" s="99">
        <v>27.929750050312869</v>
      </c>
      <c r="E477" s="99">
        <v>26.846159471483062</v>
      </c>
      <c r="F477" s="99">
        <v>26.198121001149783</v>
      </c>
      <c r="G477" s="99">
        <v>25.507215890862099</v>
      </c>
      <c r="H477" s="99">
        <v>25.003721478671732</v>
      </c>
      <c r="I477" s="99">
        <v>25.050396206716933</v>
      </c>
      <c r="J477" s="99">
        <v>24.621017480171464</v>
      </c>
      <c r="K477" s="99">
        <v>24.528995787609151</v>
      </c>
      <c r="L477" s="99">
        <v>24.331494934889946</v>
      </c>
      <c r="M477" s="99">
        <v>25.147654700999144</v>
      </c>
      <c r="N477" s="99">
        <v>22.727643042452947</v>
      </c>
      <c r="O477" s="99">
        <v>24.160890592660927</v>
      </c>
      <c r="P477" s="99">
        <v>21.141976797219559</v>
      </c>
      <c r="Q477" s="99">
        <v>18.369331919623747</v>
      </c>
      <c r="R477" s="99">
        <v>21.296971759568521</v>
      </c>
      <c r="S477" s="99">
        <v>0</v>
      </c>
      <c r="T477" s="99">
        <v>20.659664421142242</v>
      </c>
      <c r="U477" s="99">
        <v>19.321047625384061</v>
      </c>
      <c r="V477" s="99">
        <v>21.059287441293414</v>
      </c>
      <c r="W477" s="99">
        <v>18.338881175556644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23.878883769761963</v>
      </c>
      <c r="G478" s="99">
        <v>23.245218642445334</v>
      </c>
      <c r="H478" s="99">
        <v>22.864408473849817</v>
      </c>
      <c r="I478" s="99">
        <v>22.909251411630844</v>
      </c>
      <c r="J478" s="99">
        <v>22.48618940955194</v>
      </c>
      <c r="K478" s="99">
        <v>22.418921858384799</v>
      </c>
      <c r="L478" s="99">
        <v>22.28271397069701</v>
      </c>
      <c r="M478" s="99">
        <v>23.121990345355741</v>
      </c>
      <c r="N478" s="99">
        <v>20.973483924675239</v>
      </c>
      <c r="O478" s="99">
        <v>22.446859886122393</v>
      </c>
      <c r="P478" s="99">
        <v>19.803919081780517</v>
      </c>
      <c r="Q478" s="99">
        <v>17.327679520565979</v>
      </c>
      <c r="R478" s="99">
        <v>20.187346627280586</v>
      </c>
      <c r="S478" s="99">
        <v>0</v>
      </c>
      <c r="T478" s="99">
        <v>19.756885219316487</v>
      </c>
      <c r="U478" s="99">
        <v>18.536629014098317</v>
      </c>
      <c r="V478" s="99">
        <v>20.287445793514493</v>
      </c>
      <c r="W478" s="99">
        <v>17.690230882729498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20.410662279942581</v>
      </c>
      <c r="G479" s="102">
        <v>19.825701482067732</v>
      </c>
      <c r="H479" s="102">
        <v>19.591239579248313</v>
      </c>
      <c r="I479" s="102">
        <v>19.576145854550631</v>
      </c>
      <c r="J479" s="102">
        <v>19.099531673880779</v>
      </c>
      <c r="K479" s="102">
        <v>19.008306748356624</v>
      </c>
      <c r="L479" s="102">
        <v>18.900371318094681</v>
      </c>
      <c r="M479" s="102">
        <v>19.613402661484926</v>
      </c>
      <c r="N479" s="102">
        <v>17.671649341315202</v>
      </c>
      <c r="O479" s="102">
        <v>18.769993600626531</v>
      </c>
      <c r="P479" s="102">
        <v>16.406618905067081</v>
      </c>
      <c r="Q479" s="102">
        <v>14.208415072853542</v>
      </c>
      <c r="R479" s="102">
        <v>16.41520590772004</v>
      </c>
      <c r="S479" s="102">
        <v>0</v>
      </c>
      <c r="T479" s="102">
        <v>15.834000612182248</v>
      </c>
      <c r="U479" s="102">
        <v>14.75962578878122</v>
      </c>
      <c r="V479" s="102">
        <v>16.26914808996025</v>
      </c>
      <c r="W479" s="102">
        <v>14.199182847536605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3.4682214898193795</v>
      </c>
      <c r="G480" s="105">
        <v>3.4195171603776022</v>
      </c>
      <c r="H480" s="105">
        <v>3.2731688946015001</v>
      </c>
      <c r="I480" s="105">
        <v>3.3331055570802151</v>
      </c>
      <c r="J480" s="105">
        <v>3.3866577356711609</v>
      </c>
      <c r="K480" s="105">
        <v>3.410615110028179</v>
      </c>
      <c r="L480" s="105">
        <v>3.3823426526023277</v>
      </c>
      <c r="M480" s="105">
        <v>3.5085876838708092</v>
      </c>
      <c r="N480" s="105">
        <v>3.3018345833600371</v>
      </c>
      <c r="O480" s="105">
        <v>3.6768662854958674</v>
      </c>
      <c r="P480" s="105">
        <v>3.3973001767134363</v>
      </c>
      <c r="Q480" s="105">
        <v>3.119264447712442</v>
      </c>
      <c r="R480" s="105">
        <v>3.772140719560547</v>
      </c>
      <c r="S480" s="105">
        <v>0</v>
      </c>
      <c r="T480" s="105">
        <v>3.9228846071342418</v>
      </c>
      <c r="U480" s="105">
        <v>3.777003225317094</v>
      </c>
      <c r="V480" s="105">
        <v>4.0182977035542438</v>
      </c>
      <c r="W480" s="105">
        <v>3.4910480351928945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26.079380531822107</v>
      </c>
      <c r="D481" s="102">
        <v>24.974681278075305</v>
      </c>
      <c r="E481" s="102">
        <v>23.532516090025783</v>
      </c>
      <c r="F481" s="102">
        <v>23.920886996605951</v>
      </c>
      <c r="G481" s="102">
        <v>22.45175226433026</v>
      </c>
      <c r="H481" s="102">
        <v>22.385062768478331</v>
      </c>
      <c r="I481" s="102">
        <v>22.175008239026852</v>
      </c>
      <c r="J481" s="102">
        <v>0</v>
      </c>
      <c r="K481" s="102">
        <v>22.54678238906903</v>
      </c>
      <c r="L481" s="102">
        <v>0</v>
      </c>
      <c r="M481" s="102">
        <v>22.973833719440421</v>
      </c>
      <c r="N481" s="102">
        <v>22.822633803743326</v>
      </c>
      <c r="O481" s="102">
        <v>22.12666455866659</v>
      </c>
      <c r="P481" s="102">
        <v>21.470379122684921</v>
      </c>
      <c r="Q481" s="102">
        <v>20.983412656462026</v>
      </c>
      <c r="R481" s="102">
        <v>21.011808879362622</v>
      </c>
      <c r="S481" s="102">
        <v>0</v>
      </c>
      <c r="T481" s="102">
        <v>21.385529349337098</v>
      </c>
      <c r="U481" s="102">
        <v>20.844945289649839</v>
      </c>
      <c r="V481" s="102">
        <v>21.633967669379569</v>
      </c>
      <c r="W481" s="102">
        <v>20.675514759449374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24.155678539746386</v>
      </c>
      <c r="D482" s="105">
        <v>23.108409875667967</v>
      </c>
      <c r="E482" s="105">
        <v>21.785850748299286</v>
      </c>
      <c r="F482" s="105">
        <v>22.160993985188565</v>
      </c>
      <c r="G482" s="105">
        <v>20.798554484256289</v>
      </c>
      <c r="H482" s="105">
        <v>20.788994219619855</v>
      </c>
      <c r="I482" s="105">
        <v>20.595137348932361</v>
      </c>
      <c r="J482" s="105">
        <v>21.194672004209202</v>
      </c>
      <c r="K482" s="105">
        <v>20.920377238290481</v>
      </c>
      <c r="L482" s="105">
        <v>21.159563391361655</v>
      </c>
      <c r="M482" s="105">
        <v>21.383255243254144</v>
      </c>
      <c r="N482" s="105">
        <v>21.257022997832436</v>
      </c>
      <c r="O482" s="105">
        <v>20.656351157259785</v>
      </c>
      <c r="P482" s="105">
        <v>20.112155087340298</v>
      </c>
      <c r="Q482" s="105">
        <v>19.715115787439611</v>
      </c>
      <c r="R482" s="105">
        <v>19.777277441216505</v>
      </c>
      <c r="S482" s="105">
        <v>0</v>
      </c>
      <c r="T482" s="105">
        <v>20.207947008279074</v>
      </c>
      <c r="U482" s="105">
        <v>19.720722777398034</v>
      </c>
      <c r="V482" s="105">
        <v>20.540664584939723</v>
      </c>
      <c r="W482" s="105">
        <v>19.672974405885775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20.375247907774121</v>
      </c>
      <c r="D483" s="99">
        <v>19.414504197086508</v>
      </c>
      <c r="E483" s="99">
        <v>18.303138085200214</v>
      </c>
      <c r="F483" s="99">
        <v>18.627206226051889</v>
      </c>
      <c r="G483" s="99">
        <v>17.448701799077284</v>
      </c>
      <c r="H483" s="99">
        <v>17.533375269055771</v>
      </c>
      <c r="I483" s="99">
        <v>17.327148378872721</v>
      </c>
      <c r="J483" s="99">
        <v>17.726302558480153</v>
      </c>
      <c r="K483" s="99">
        <v>17.474891098644534</v>
      </c>
      <c r="L483" s="99">
        <v>17.698455717057797</v>
      </c>
      <c r="M483" s="99">
        <v>17.922798890389316</v>
      </c>
      <c r="N483" s="99">
        <v>17.748236558964717</v>
      </c>
      <c r="O483" s="99">
        <v>17.188410437634435</v>
      </c>
      <c r="P483" s="99">
        <v>16.668044836833882</v>
      </c>
      <c r="Q483" s="99">
        <v>16.243572871821037</v>
      </c>
      <c r="R483" s="99">
        <v>16.196485237748053</v>
      </c>
      <c r="S483" s="99">
        <v>0</v>
      </c>
      <c r="T483" s="99">
        <v>16.39460814613297</v>
      </c>
      <c r="U483" s="99">
        <v>15.922761098982813</v>
      </c>
      <c r="V483" s="99">
        <v>16.702805547486388</v>
      </c>
      <c r="W483" s="99">
        <v>16.01250224359913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3.7804306319722696</v>
      </c>
      <c r="D484" s="99">
        <v>3.6939056785814541</v>
      </c>
      <c r="E484" s="99">
        <v>3.4827126630990684</v>
      </c>
      <c r="F484" s="99">
        <v>3.5337877591366764</v>
      </c>
      <c r="G484" s="99">
        <v>3.3498526851789991</v>
      </c>
      <c r="H484" s="99">
        <v>3.2556189505640827</v>
      </c>
      <c r="I484" s="99">
        <v>3.2679889700596414</v>
      </c>
      <c r="J484" s="99">
        <v>3.4683694457290435</v>
      </c>
      <c r="K484" s="99">
        <v>3.4454861396459457</v>
      </c>
      <c r="L484" s="99">
        <v>3.4611076743038565</v>
      </c>
      <c r="M484" s="99">
        <v>3.4604563528648313</v>
      </c>
      <c r="N484" s="99">
        <v>3.5087864388677241</v>
      </c>
      <c r="O484" s="99">
        <v>3.4679407196253496</v>
      </c>
      <c r="P484" s="99">
        <v>3.4441102505064141</v>
      </c>
      <c r="Q484" s="99">
        <v>3.4715429156185702</v>
      </c>
      <c r="R484" s="99">
        <v>3.5807922034684525</v>
      </c>
      <c r="S484" s="99">
        <v>0</v>
      </c>
      <c r="T484" s="99">
        <v>3.8133388621461064</v>
      </c>
      <c r="U484" s="99">
        <v>3.7979616784152261</v>
      </c>
      <c r="V484" s="99">
        <v>3.8378590374533341</v>
      </c>
      <c r="W484" s="99">
        <v>3.660472162286645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4.1638116363978188</v>
      </c>
      <c r="D485" s="123">
        <v>4.0836970441380203</v>
      </c>
      <c r="E485" s="123">
        <v>4.0426873318025978</v>
      </c>
      <c r="F485" s="123">
        <v>3.999896517525384</v>
      </c>
      <c r="G485" s="123">
        <v>3.8672368931385286</v>
      </c>
      <c r="H485" s="123">
        <v>3.753922499324013</v>
      </c>
      <c r="I485" s="123">
        <v>3.7705131915012315</v>
      </c>
      <c r="J485" s="123">
        <v>3.5920921728990125</v>
      </c>
      <c r="K485" s="123">
        <v>3.5415574616560823</v>
      </c>
      <c r="L485" s="123">
        <v>3.4432307299348954</v>
      </c>
      <c r="M485" s="123">
        <v>3.4407064315279698</v>
      </c>
      <c r="N485" s="123">
        <v>3.4475872253213047</v>
      </c>
      <c r="O485" s="123">
        <v>3.2651524184852683</v>
      </c>
      <c r="P485" s="123">
        <v>3.3142058135942745</v>
      </c>
      <c r="Q485" s="123">
        <v>3.3197500136546032</v>
      </c>
      <c r="R485" s="123">
        <v>3.2817964453578541</v>
      </c>
      <c r="S485" s="123">
        <v>0</v>
      </c>
      <c r="T485" s="123">
        <v>3.1324307610265492</v>
      </c>
      <c r="U485" s="123">
        <v>3.0359322012553296</v>
      </c>
      <c r="V485" s="123">
        <v>3.1350449283243269</v>
      </c>
      <c r="W485" s="123">
        <v>3.0760630089275063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5.2736689167230475</v>
      </c>
      <c r="D487" s="99">
        <v>5.1682099944308222</v>
      </c>
      <c r="E487" s="99">
        <v>5.1280690604796417</v>
      </c>
      <c r="F487" s="99">
        <v>4.9679397552092226</v>
      </c>
      <c r="G487" s="99">
        <v>4.9675322668712445</v>
      </c>
      <c r="H487" s="99">
        <v>4.7887648032372523</v>
      </c>
      <c r="I487" s="99">
        <v>4.7918126085853707</v>
      </c>
      <c r="J487" s="99">
        <v>4.6270161989843901</v>
      </c>
      <c r="K487" s="99">
        <v>4.4219404147007708</v>
      </c>
      <c r="L487" s="99">
        <v>4.4503389887507003</v>
      </c>
      <c r="M487" s="99">
        <v>4.4110056001786706</v>
      </c>
      <c r="N487" s="99">
        <v>4.3929301430744685</v>
      </c>
      <c r="O487" s="99">
        <v>4.4163375192801348</v>
      </c>
      <c r="P487" s="99">
        <v>4.2055587374277987</v>
      </c>
      <c r="Q487" s="99">
        <v>3.9414198022693347</v>
      </c>
      <c r="R487" s="99">
        <v>4.5746045851872514</v>
      </c>
      <c r="S487" s="99">
        <v>0</v>
      </c>
      <c r="T487" s="99">
        <v>4.6013378925450672</v>
      </c>
      <c r="U487" s="99">
        <v>4.3414577306388402</v>
      </c>
      <c r="V487" s="99">
        <v>4.7680712244178318</v>
      </c>
      <c r="W487" s="99">
        <v>4.1018011834800161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4.1487213140366475</v>
      </c>
      <c r="D488" s="110">
        <v>4.0684867132109765</v>
      </c>
      <c r="E488" s="110">
        <v>4.0268654407140119</v>
      </c>
      <c r="F488" s="110">
        <v>3.9847172194160798</v>
      </c>
      <c r="G488" s="110">
        <v>3.8509476803440408</v>
      </c>
      <c r="H488" s="110">
        <v>3.7378750704703716</v>
      </c>
      <c r="I488" s="110">
        <v>3.7571918947566556</v>
      </c>
      <c r="J488" s="110">
        <v>3.5792370107747065</v>
      </c>
      <c r="K488" s="110">
        <v>3.5308269435818609</v>
      </c>
      <c r="L488" s="110">
        <v>3.426621315082778</v>
      </c>
      <c r="M488" s="110">
        <v>3.422629061375889</v>
      </c>
      <c r="N488" s="110">
        <v>3.4309885811137595</v>
      </c>
      <c r="O488" s="110">
        <v>3.245925787577312</v>
      </c>
      <c r="P488" s="110">
        <v>3.2999642725179865</v>
      </c>
      <c r="Q488" s="110">
        <v>3.3083953143191747</v>
      </c>
      <c r="R488" s="110">
        <v>3.2492046435134152</v>
      </c>
      <c r="S488" s="110">
        <v>0</v>
      </c>
      <c r="T488" s="110">
        <v>3.1073824055560744</v>
      </c>
      <c r="U488" s="110">
        <v>3.0145943924028304</v>
      </c>
      <c r="V488" s="110">
        <v>3.1114163181047538</v>
      </c>
      <c r="W488" s="110">
        <v>3.059810687581475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109.29137119151825</v>
      </c>
      <c r="D490" s="118">
        <f t="shared" si="247"/>
        <v>109.7316060731293</v>
      </c>
      <c r="E490" s="118">
        <f t="shared" si="247"/>
        <v>108.94277356283111</v>
      </c>
      <c r="F490" s="118">
        <f t="shared" si="247"/>
        <v>110.1737855664918</v>
      </c>
      <c r="G490" s="118">
        <f t="shared" si="247"/>
        <v>114.91496977931386</v>
      </c>
      <c r="H490" s="118">
        <f t="shared" si="247"/>
        <v>111.61901127062137</v>
      </c>
      <c r="I490" s="118">
        <f t="shared" si="247"/>
        <v>105.06290274363104</v>
      </c>
      <c r="J490" s="118">
        <f t="shared" si="247"/>
        <v>108.43023315863343</v>
      </c>
      <c r="K490" s="118">
        <f t="shared" si="247"/>
        <v>108.32403379605483</v>
      </c>
      <c r="L490" s="118">
        <f t="shared" si="247"/>
        <v>100.92767515529513</v>
      </c>
      <c r="M490" s="118">
        <f t="shared" si="247"/>
        <v>89.114823976918885</v>
      </c>
      <c r="N490" s="118">
        <f t="shared" si="247"/>
        <v>84.692467279331723</v>
      </c>
      <c r="O490" s="118">
        <f t="shared" si="247"/>
        <v>83.285027142207184</v>
      </c>
      <c r="P490" s="118">
        <f t="shared" si="247"/>
        <v>72.922642692054438</v>
      </c>
      <c r="Q490" s="118">
        <f t="shared" si="247"/>
        <v>73.88107409889713</v>
      </c>
      <c r="R490" s="118">
        <f t="shared" ref="R490:V490" si="248">R491+R494+R496+R506</f>
        <v>74.598371733693199</v>
      </c>
      <c r="S490" s="118">
        <f t="shared" si="248"/>
        <v>0</v>
      </c>
      <c r="T490" s="118">
        <f t="shared" si="248"/>
        <v>68.763752914777768</v>
      </c>
      <c r="U490" s="118">
        <f t="shared" si="248"/>
        <v>62.678042264347638</v>
      </c>
      <c r="V490" s="118">
        <f t="shared" si="248"/>
        <v>64.238259034342889</v>
      </c>
      <c r="W490" s="118">
        <f t="shared" ref="W490" si="249">W491+W494+W496+W506</f>
        <v>54.414317777062855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88.905726912209715</v>
      </c>
      <c r="D491" s="123">
        <f t="shared" si="250"/>
        <v>90.030247990056395</v>
      </c>
      <c r="E491" s="123">
        <f t="shared" si="250"/>
        <v>90.198836895200117</v>
      </c>
      <c r="F491" s="123">
        <f t="shared" si="250"/>
        <v>91.205024239687404</v>
      </c>
      <c r="G491" s="123">
        <f t="shared" si="250"/>
        <v>96.889741377947274</v>
      </c>
      <c r="H491" s="123">
        <f t="shared" si="250"/>
        <v>93.755073646567908</v>
      </c>
      <c r="I491" s="123">
        <f t="shared" si="250"/>
        <v>87.33944197625172</v>
      </c>
      <c r="J491" s="123">
        <f t="shared" si="250"/>
        <v>90.574976178486509</v>
      </c>
      <c r="K491" s="123">
        <f t="shared" si="250"/>
        <v>89.644275671771254</v>
      </c>
      <c r="L491" s="123">
        <f t="shared" si="250"/>
        <v>82.928846190045235</v>
      </c>
      <c r="M491" s="123">
        <f t="shared" si="250"/>
        <v>70.809533504350028</v>
      </c>
      <c r="N491" s="123">
        <f t="shared" si="250"/>
        <v>66.281014866594717</v>
      </c>
      <c r="O491" s="123">
        <f t="shared" si="250"/>
        <v>65.102551305518077</v>
      </c>
      <c r="P491" s="123">
        <f t="shared" si="250"/>
        <v>54.908874279205726</v>
      </c>
      <c r="Q491" s="123">
        <f t="shared" si="250"/>
        <v>56.044292104307985</v>
      </c>
      <c r="R491" s="123">
        <f t="shared" ref="R491:V491" si="251">SUM(R492:R493)</f>
        <v>56.182165263506455</v>
      </c>
      <c r="S491" s="123">
        <f t="shared" si="251"/>
        <v>0</v>
      </c>
      <c r="T491" s="123">
        <f t="shared" si="251"/>
        <v>49.801328466723767</v>
      </c>
      <c r="U491" s="123">
        <f t="shared" si="251"/>
        <v>44.073928393652963</v>
      </c>
      <c r="V491" s="123">
        <f t="shared" si="251"/>
        <v>44.581314402723081</v>
      </c>
      <c r="W491" s="123">
        <f t="shared" ref="W491" si="252">SUM(W492:W493)</f>
        <v>35.639867535771472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88.06993350692386</v>
      </c>
      <c r="D492" s="99">
        <v>89.201173079743768</v>
      </c>
      <c r="E492" s="99">
        <v>89.390299818910208</v>
      </c>
      <c r="F492" s="99">
        <v>90.402293429937757</v>
      </c>
      <c r="G492" s="99">
        <v>96.052616771005091</v>
      </c>
      <c r="H492" s="99">
        <v>92.959352600281235</v>
      </c>
      <c r="I492" s="99">
        <v>86.606757435641114</v>
      </c>
      <c r="J492" s="99">
        <v>89.815819960322415</v>
      </c>
      <c r="K492" s="99">
        <v>88.896798957490589</v>
      </c>
      <c r="L492" s="99">
        <v>82.244745861631287</v>
      </c>
      <c r="M492" s="99">
        <v>70.238164851436224</v>
      </c>
      <c r="N492" s="99">
        <v>65.748820985046763</v>
      </c>
      <c r="O492" s="99">
        <v>64.59003342957584</v>
      </c>
      <c r="P492" s="99">
        <v>54.48451598370184</v>
      </c>
      <c r="Q492" s="99">
        <v>55.60989750816502</v>
      </c>
      <c r="R492" s="99">
        <v>55.752303093999011</v>
      </c>
      <c r="S492" s="99">
        <v>0</v>
      </c>
      <c r="T492" s="99">
        <v>49.423850884683212</v>
      </c>
      <c r="U492" s="99">
        <v>43.742064731540879</v>
      </c>
      <c r="V492" s="99">
        <v>44.245981987808719</v>
      </c>
      <c r="W492" s="99">
        <v>35.372335547122916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0.83579340528584944</v>
      </c>
      <c r="D493" s="99">
        <v>0.82907491031263003</v>
      </c>
      <c r="E493" s="99">
        <v>0.80853707628991134</v>
      </c>
      <c r="F493" s="99">
        <v>0.80273080974964861</v>
      </c>
      <c r="G493" s="99">
        <v>0.83712460694218538</v>
      </c>
      <c r="H493" s="99">
        <v>0.79572104628667628</v>
      </c>
      <c r="I493" s="99">
        <v>0.73268454061060695</v>
      </c>
      <c r="J493" s="99">
        <v>0.75915621816409484</v>
      </c>
      <c r="K493" s="99">
        <v>0.74747671428066598</v>
      </c>
      <c r="L493" s="99">
        <v>0.68410032841395174</v>
      </c>
      <c r="M493" s="99">
        <v>0.57136865291380401</v>
      </c>
      <c r="N493" s="99">
        <v>0.53219388154795177</v>
      </c>
      <c r="O493" s="99">
        <v>0.51251787594223608</v>
      </c>
      <c r="P493" s="99">
        <v>0.42435829550388948</v>
      </c>
      <c r="Q493" s="99">
        <v>0.43439459614296499</v>
      </c>
      <c r="R493" s="99">
        <v>0.42986216950744283</v>
      </c>
      <c r="S493" s="99">
        <v>0</v>
      </c>
      <c r="T493" s="99">
        <v>0.37747758204055604</v>
      </c>
      <c r="U493" s="99">
        <v>0.33186366211208196</v>
      </c>
      <c r="V493" s="99">
        <v>0.33533241491436272</v>
      </c>
      <c r="W493" s="99">
        <v>0.26753198864855443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</v>
      </c>
      <c r="D494" s="123">
        <f t="shared" si="253"/>
        <v>2.5003733736549492E-2</v>
      </c>
      <c r="E494" s="123">
        <f t="shared" si="253"/>
        <v>1.5706476028919565E-2</v>
      </c>
      <c r="F494" s="123">
        <f t="shared" si="253"/>
        <v>3.3459191233943086E-2</v>
      </c>
      <c r="G494" s="123">
        <f t="shared" si="253"/>
        <v>4.4468438651493476E-2</v>
      </c>
      <c r="H494" s="123">
        <f t="shared" si="253"/>
        <v>5.853438605431064E-2</v>
      </c>
      <c r="I494" s="123">
        <f t="shared" si="253"/>
        <v>6.8094220942780573E-2</v>
      </c>
      <c r="J494" s="123">
        <f t="shared" si="253"/>
        <v>5.2690132535080841E-2</v>
      </c>
      <c r="K494" s="123">
        <f t="shared" si="253"/>
        <v>4.2754914723530463E-2</v>
      </c>
      <c r="L494" s="123">
        <f t="shared" si="253"/>
        <v>4.6604836594254566E-2</v>
      </c>
      <c r="M494" s="123">
        <f t="shared" si="253"/>
        <v>3.6873777120435373E-2</v>
      </c>
      <c r="N494" s="123">
        <f t="shared" si="253"/>
        <v>4.1251174649121251E-2</v>
      </c>
      <c r="O494" s="123">
        <f t="shared" si="253"/>
        <v>2.5140718454068602E-2</v>
      </c>
      <c r="P494" s="123">
        <f t="shared" si="253"/>
        <v>3.4745326207830975E-2</v>
      </c>
      <c r="Q494" s="123">
        <f t="shared" si="253"/>
        <v>1.0568385330285751E-2</v>
      </c>
      <c r="R494" s="123">
        <f t="shared" si="253"/>
        <v>1.119851665965548E-2</v>
      </c>
      <c r="S494" s="123">
        <f t="shared" si="253"/>
        <v>0</v>
      </c>
      <c r="T494" s="123">
        <f t="shared" si="253"/>
        <v>1.1901978445633761E-2</v>
      </c>
      <c r="U494" s="123">
        <f t="shared" si="253"/>
        <v>8.914520573419852E-3</v>
      </c>
      <c r="V494" s="123">
        <f t="shared" si="253"/>
        <v>3.2610314273468236E-2</v>
      </c>
      <c r="W494" s="123">
        <f t="shared" si="253"/>
        <v>2.2210239328600289E-2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2.5003733736549492E-2</v>
      </c>
      <c r="E495" s="99">
        <f>RES_hhdet_in_tess!E8</f>
        <v>1.5706476028919565E-2</v>
      </c>
      <c r="F495" s="99">
        <f>RES_hhdet_in_tess!F8</f>
        <v>3.3459191233943086E-2</v>
      </c>
      <c r="G495" s="99">
        <f>RES_hhdet_in_tess!G8</f>
        <v>4.4468438651493476E-2</v>
      </c>
      <c r="H495" s="99">
        <f>RES_hhdet_in_tess!H8</f>
        <v>5.853438605431064E-2</v>
      </c>
      <c r="I495" s="99">
        <f>RES_hhdet_in_tess!I8</f>
        <v>6.8094220942780573E-2</v>
      </c>
      <c r="J495" s="99">
        <f>RES_hhdet_in_tess!J8</f>
        <v>5.2690132535080841E-2</v>
      </c>
      <c r="K495" s="99">
        <f>RES_hhdet_in_tess!K8</f>
        <v>4.2754914723530463E-2</v>
      </c>
      <c r="L495" s="99">
        <f>RES_hhdet_in_tess!L8</f>
        <v>4.6604836594254566E-2</v>
      </c>
      <c r="M495" s="99">
        <f>RES_hhdet_in_tess!M8</f>
        <v>3.6873777120435373E-2</v>
      </c>
      <c r="N495" s="99">
        <f>RES_hhdet_in_tess!N8</f>
        <v>4.1251174649121251E-2</v>
      </c>
      <c r="O495" s="99">
        <f>RES_hhdet_in_tess!O8</f>
        <v>2.5140718454068602E-2</v>
      </c>
      <c r="P495" s="99">
        <f>RES_hhdet_in_tess!P8</f>
        <v>3.4745326207830975E-2</v>
      </c>
      <c r="Q495" s="99">
        <f>RES_hhdet_in_tess!Q8</f>
        <v>1.0568385330285751E-2</v>
      </c>
      <c r="R495" s="99">
        <f>RES_hhdet_in_tess!R8</f>
        <v>1.119851665965548E-2</v>
      </c>
      <c r="S495" s="99">
        <f>RES_hhdet_in_tess!S8</f>
        <v>0</v>
      </c>
      <c r="T495" s="99">
        <f>RES_hhdet_in_tess!T8</f>
        <v>1.1901978445633761E-2</v>
      </c>
      <c r="U495" s="99">
        <f>RES_hhdet_in_tess!U8</f>
        <v>8.914520573419852E-3</v>
      </c>
      <c r="V495" s="99">
        <f>RES_hhdet_in_tess!V8</f>
        <v>3.2610314273468236E-2</v>
      </c>
      <c r="W495" s="99">
        <f>RES_hhdet_in_tess!W8</f>
        <v>2.2210239328600289E-2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17.262340358689418</v>
      </c>
      <c r="D496" s="123">
        <v>16.60707108213871</v>
      </c>
      <c r="E496" s="123">
        <v>15.683663908649645</v>
      </c>
      <c r="F496" s="123">
        <v>15.917042951831382</v>
      </c>
      <c r="G496" s="123">
        <v>15.055805481577075</v>
      </c>
      <c r="H496" s="123">
        <v>14.960102278317635</v>
      </c>
      <c r="I496" s="123">
        <v>14.788786724877991</v>
      </c>
      <c r="J496" s="123">
        <v>15.064479206464769</v>
      </c>
      <c r="K496" s="123">
        <v>15.929747556453519</v>
      </c>
      <c r="L496" s="123">
        <v>15.316040077837551</v>
      </c>
      <c r="M496" s="123">
        <v>15.625441490552594</v>
      </c>
      <c r="N496" s="123">
        <v>15.707587415266786</v>
      </c>
      <c r="O496" s="123">
        <v>15.618430666977321</v>
      </c>
      <c r="P496" s="123">
        <v>15.377602324144153</v>
      </c>
      <c r="Q496" s="123">
        <v>15.191615153247795</v>
      </c>
      <c r="R496" s="123">
        <v>15.76931325725581</v>
      </c>
      <c r="S496" s="123">
        <v>0</v>
      </c>
      <c r="T496" s="123">
        <v>16.329525499706751</v>
      </c>
      <c r="U496" s="123">
        <v>16.006241709311116</v>
      </c>
      <c r="V496" s="123">
        <v>16.908914968039237</v>
      </c>
      <c r="W496" s="123">
        <v>16.057098564519546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16.673229596079807</v>
      </c>
      <c r="D497" s="99">
        <v>17.198578622294558</v>
      </c>
      <c r="E497" s="99">
        <v>15.577452193034265</v>
      </c>
      <c r="F497" s="99">
        <v>15.608047848070715</v>
      </c>
      <c r="G497" s="99">
        <v>15.270781877405888</v>
      </c>
      <c r="H497" s="99">
        <v>14.567644117320187</v>
      </c>
      <c r="I497" s="99">
        <v>14.62256364696168</v>
      </c>
      <c r="J497" s="99">
        <v>14.831108654941616</v>
      </c>
      <c r="K497" s="99">
        <v>17.078560893794016</v>
      </c>
      <c r="L497" s="99">
        <v>15.178389438272617</v>
      </c>
      <c r="M497" s="99">
        <v>15.414510473336714</v>
      </c>
      <c r="N497" s="99">
        <v>15.693073947449848</v>
      </c>
      <c r="O497" s="99">
        <v>15.635457674976267</v>
      </c>
      <c r="P497" s="99">
        <v>15.398916105493456</v>
      </c>
      <c r="Q497" s="99">
        <v>15.357080913409078</v>
      </c>
      <c r="R497" s="99">
        <v>16.048781854378241</v>
      </c>
      <c r="S497" s="99">
        <v>0</v>
      </c>
      <c r="T497" s="99">
        <v>16.209676794223078</v>
      </c>
      <c r="U497" s="99">
        <v>15.694063814362297</v>
      </c>
      <c r="V497" s="99">
        <v>16.837923864528541</v>
      </c>
      <c r="W497" s="99">
        <v>15.631588918870735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17.175889657667259</v>
      </c>
      <c r="D498" s="99">
        <v>16.558920226275102</v>
      </c>
      <c r="E498" s="99">
        <v>15.979712614144118</v>
      </c>
      <c r="F498" s="99">
        <v>15.656876537774151</v>
      </c>
      <c r="G498" s="99">
        <v>15.313065334971618</v>
      </c>
      <c r="H498" s="99">
        <v>15.085428963986468</v>
      </c>
      <c r="I498" s="99">
        <v>15.196893748695048</v>
      </c>
      <c r="J498" s="99">
        <v>15.033195763907974</v>
      </c>
      <c r="K498" s="99">
        <v>15.093811559290987</v>
      </c>
      <c r="L498" s="99">
        <v>15.109823472779716</v>
      </c>
      <c r="M498" s="99">
        <v>15.915646721025016</v>
      </c>
      <c r="N498" s="99">
        <v>14.834567749824316</v>
      </c>
      <c r="O498" s="99">
        <v>16.474880256670801</v>
      </c>
      <c r="P498" s="99">
        <v>15.167818565748997</v>
      </c>
      <c r="Q498" s="99">
        <v>13.771477630191818</v>
      </c>
      <c r="R498" s="99">
        <v>16.430178692872467</v>
      </c>
      <c r="S498" s="99">
        <v>0</v>
      </c>
      <c r="T498" s="99">
        <v>16.764818568241051</v>
      </c>
      <c r="U498" s="99">
        <v>15.984610820568495</v>
      </c>
      <c r="V498" s="99">
        <v>17.664530816417528</v>
      </c>
      <c r="W498" s="99">
        <v>15.481720122641347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15.666318420406103</v>
      </c>
      <c r="G499" s="99">
        <v>15.321728025159128</v>
      </c>
      <c r="H499" s="99">
        <v>15.093099509381753</v>
      </c>
      <c r="I499" s="99">
        <v>15.209029838101895</v>
      </c>
      <c r="J499" s="99">
        <v>15.048523411354486</v>
      </c>
      <c r="K499" s="99">
        <v>15.107294525898347</v>
      </c>
      <c r="L499" s="99">
        <v>15.119446145445782</v>
      </c>
      <c r="M499" s="99">
        <v>15.921673177087934</v>
      </c>
      <c r="N499" s="99">
        <v>14.836302936070718</v>
      </c>
      <c r="O499" s="99">
        <v>16.475790058725131</v>
      </c>
      <c r="P499" s="99">
        <v>15.167846574350779</v>
      </c>
      <c r="Q499" s="99">
        <v>13.771305098534906</v>
      </c>
      <c r="R499" s="99">
        <v>16.43613677444381</v>
      </c>
      <c r="S499" s="99">
        <v>0</v>
      </c>
      <c r="T499" s="99">
        <v>16.771793575907147</v>
      </c>
      <c r="U499" s="99">
        <v>15.987877017736741</v>
      </c>
      <c r="V499" s="99">
        <v>17.664859515918803</v>
      </c>
      <c r="W499" s="99">
        <v>15.47802655974832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12.198096930586726</v>
      </c>
      <c r="G500" s="102">
        <v>11.902210864781527</v>
      </c>
      <c r="H500" s="102">
        <v>11.819930614780251</v>
      </c>
      <c r="I500" s="102">
        <v>11.875924281021678</v>
      </c>
      <c r="J500" s="102">
        <v>11.661865675683321</v>
      </c>
      <c r="K500" s="102">
        <v>11.696679415870166</v>
      </c>
      <c r="L500" s="102">
        <v>11.737103492843453</v>
      </c>
      <c r="M500" s="102">
        <v>12.413085493217126</v>
      </c>
      <c r="N500" s="102">
        <v>11.534468352710682</v>
      </c>
      <c r="O500" s="102">
        <v>12.798923773229266</v>
      </c>
      <c r="P500" s="102">
        <v>11.770546397637345</v>
      </c>
      <c r="Q500" s="102">
        <v>10.652040650822464</v>
      </c>
      <c r="R500" s="102">
        <v>12.663996054883263</v>
      </c>
      <c r="S500" s="102">
        <v>0</v>
      </c>
      <c r="T500" s="102">
        <v>12.848908968772903</v>
      </c>
      <c r="U500" s="102">
        <v>12.210873792419646</v>
      </c>
      <c r="V500" s="102">
        <v>13.64656181236456</v>
      </c>
      <c r="W500" s="102">
        <v>11.986978524555427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3.4682214898193795</v>
      </c>
      <c r="G501" s="105">
        <v>3.4195171603776022</v>
      </c>
      <c r="H501" s="105">
        <v>3.2731688946015001</v>
      </c>
      <c r="I501" s="105">
        <v>3.3331055570802151</v>
      </c>
      <c r="J501" s="105">
        <v>3.3866577356711609</v>
      </c>
      <c r="K501" s="105">
        <v>3.410615110028179</v>
      </c>
      <c r="L501" s="105">
        <v>3.3823426526023277</v>
      </c>
      <c r="M501" s="105">
        <v>3.5085876838708092</v>
      </c>
      <c r="N501" s="105">
        <v>3.3018345833600371</v>
      </c>
      <c r="O501" s="105">
        <v>3.6768662854958674</v>
      </c>
      <c r="P501" s="105">
        <v>3.3973001767134363</v>
      </c>
      <c r="Q501" s="105">
        <v>3.119264447712442</v>
      </c>
      <c r="R501" s="105">
        <v>3.772140719560547</v>
      </c>
      <c r="S501" s="105">
        <v>0</v>
      </c>
      <c r="T501" s="105">
        <v>3.9228846071342418</v>
      </c>
      <c r="U501" s="105">
        <v>3.777003225317094</v>
      </c>
      <c r="V501" s="105">
        <v>4.0182977035542438</v>
      </c>
      <c r="W501" s="105">
        <v>3.4910480351928945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17.283847358306776</v>
      </c>
      <c r="D502" s="102">
        <v>16.585846664527942</v>
      </c>
      <c r="E502" s="102">
        <v>15.662725730411355</v>
      </c>
      <c r="F502" s="102">
        <v>15.956756796715561</v>
      </c>
      <c r="G502" s="102">
        <v>15.01229953794717</v>
      </c>
      <c r="H502" s="102">
        <v>15.005127555085638</v>
      </c>
      <c r="I502" s="102">
        <v>14.903832452513834</v>
      </c>
      <c r="J502" s="102">
        <v>0</v>
      </c>
      <c r="K502" s="102">
        <v>15.249112965253985</v>
      </c>
      <c r="L502" s="102">
        <v>0</v>
      </c>
      <c r="M502" s="102">
        <v>15.702879004878376</v>
      </c>
      <c r="N502" s="102">
        <v>15.770105155866643</v>
      </c>
      <c r="O502" s="102">
        <v>15.539668490553415</v>
      </c>
      <c r="P502" s="102">
        <v>15.394918316705665</v>
      </c>
      <c r="Q502" s="102">
        <v>15.348943520327524</v>
      </c>
      <c r="R502" s="102">
        <v>15.587356006801674</v>
      </c>
      <c r="S502" s="102">
        <v>0</v>
      </c>
      <c r="T502" s="102">
        <v>16.296470248088802</v>
      </c>
      <c r="U502" s="102">
        <v>16.079140064210932</v>
      </c>
      <c r="V502" s="102">
        <v>16.867237316300301</v>
      </c>
      <c r="W502" s="102">
        <v>16.254984133799674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17.283921418339599</v>
      </c>
      <c r="D503" s="105">
        <v>16.587202938130172</v>
      </c>
      <c r="E503" s="105">
        <v>15.664879276207007</v>
      </c>
      <c r="F503" s="105">
        <v>15.95932196251086</v>
      </c>
      <c r="G503" s="105">
        <v>15.016876927746718</v>
      </c>
      <c r="H503" s="105">
        <v>15.008569348980584</v>
      </c>
      <c r="I503" s="105">
        <v>14.913572752259785</v>
      </c>
      <c r="J503" s="105">
        <v>15.417300591708232</v>
      </c>
      <c r="K503" s="105">
        <v>15.264316153632027</v>
      </c>
      <c r="L503" s="105">
        <v>15.476346442820635</v>
      </c>
      <c r="M503" s="105">
        <v>15.710895084228943</v>
      </c>
      <c r="N503" s="105">
        <v>15.772557538773075</v>
      </c>
      <c r="O503" s="105">
        <v>15.539448351162539</v>
      </c>
      <c r="P503" s="105">
        <v>15.395608046422204</v>
      </c>
      <c r="Q503" s="105">
        <v>15.353389146247061</v>
      </c>
      <c r="R503" s="105">
        <v>15.595958670532994</v>
      </c>
      <c r="S503" s="105">
        <v>0</v>
      </c>
      <c r="T503" s="105">
        <v>16.306564515726297</v>
      </c>
      <c r="U503" s="105">
        <v>16.080282517445575</v>
      </c>
      <c r="V503" s="105">
        <v>16.860444137098614</v>
      </c>
      <c r="W503" s="105">
        <v>16.249419665669983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13.503490786367335</v>
      </c>
      <c r="D504" s="99">
        <v>12.893297259548715</v>
      </c>
      <c r="E504" s="99">
        <v>12.182166613107938</v>
      </c>
      <c r="F504" s="99">
        <v>12.425534203374182</v>
      </c>
      <c r="G504" s="99">
        <v>11.66702424256772</v>
      </c>
      <c r="H504" s="99">
        <v>11.752950398416504</v>
      </c>
      <c r="I504" s="99">
        <v>11.645583782200147</v>
      </c>
      <c r="J504" s="99">
        <v>11.948931145979188</v>
      </c>
      <c r="K504" s="99">
        <v>11.818830013986082</v>
      </c>
      <c r="L504" s="99">
        <v>12.015238768516781</v>
      </c>
      <c r="M504" s="99">
        <v>12.250438731364113</v>
      </c>
      <c r="N504" s="99">
        <v>12.26377109990535</v>
      </c>
      <c r="O504" s="99">
        <v>12.071507631537191</v>
      </c>
      <c r="P504" s="99">
        <v>11.951497795915786</v>
      </c>
      <c r="Q504" s="99">
        <v>11.88184623062849</v>
      </c>
      <c r="R504" s="99">
        <v>12.015166467064541</v>
      </c>
      <c r="S504" s="99">
        <v>0</v>
      </c>
      <c r="T504" s="99">
        <v>12.493225653580192</v>
      </c>
      <c r="U504" s="99">
        <v>12.28232083903035</v>
      </c>
      <c r="V504" s="99">
        <v>13.022585099645282</v>
      </c>
      <c r="W504" s="99">
        <v>12.588947503383338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3.7804306319722696</v>
      </c>
      <c r="D505" s="99">
        <v>3.6939056785814541</v>
      </c>
      <c r="E505" s="99">
        <v>3.4827126630990684</v>
      </c>
      <c r="F505" s="99">
        <v>3.5337877591366764</v>
      </c>
      <c r="G505" s="99">
        <v>3.3498526851789991</v>
      </c>
      <c r="H505" s="99">
        <v>3.2556189505640827</v>
      </c>
      <c r="I505" s="99">
        <v>3.2679889700596414</v>
      </c>
      <c r="J505" s="99">
        <v>3.4683694457290435</v>
      </c>
      <c r="K505" s="99">
        <v>3.4454861396459457</v>
      </c>
      <c r="L505" s="99">
        <v>3.4611076743038565</v>
      </c>
      <c r="M505" s="99">
        <v>3.4604563528648313</v>
      </c>
      <c r="N505" s="99">
        <v>3.5087864388677241</v>
      </c>
      <c r="O505" s="99">
        <v>3.4679407196253496</v>
      </c>
      <c r="P505" s="99">
        <v>3.4441102505064141</v>
      </c>
      <c r="Q505" s="99">
        <v>3.4715429156185702</v>
      </c>
      <c r="R505" s="99">
        <v>3.5807922034684525</v>
      </c>
      <c r="S505" s="99">
        <v>0</v>
      </c>
      <c r="T505" s="99">
        <v>3.8133388621461064</v>
      </c>
      <c r="U505" s="99">
        <v>3.7979616784152261</v>
      </c>
      <c r="V505" s="99">
        <v>3.8378590374533341</v>
      </c>
      <c r="W505" s="99">
        <v>3.660472162286645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3.1233039206191284</v>
      </c>
      <c r="D506" s="123">
        <v>3.0692832671976387</v>
      </c>
      <c r="E506" s="123">
        <v>3.0445662829524194</v>
      </c>
      <c r="F506" s="123">
        <v>3.0182591837390702</v>
      </c>
      <c r="G506" s="123">
        <v>2.9249544811380148</v>
      </c>
      <c r="H506" s="123">
        <v>2.8453009596815306</v>
      </c>
      <c r="I506" s="123">
        <v>2.8665798215585383</v>
      </c>
      <c r="J506" s="123">
        <v>2.7380876411470787</v>
      </c>
      <c r="K506" s="123">
        <v>2.7072556531065315</v>
      </c>
      <c r="L506" s="123">
        <v>2.6361840508180823</v>
      </c>
      <c r="M506" s="123">
        <v>2.6429752048958313</v>
      </c>
      <c r="N506" s="123">
        <v>2.6626138228210974</v>
      </c>
      <c r="O506" s="123">
        <v>2.5389044512577259</v>
      </c>
      <c r="P506" s="123">
        <v>2.601420762496728</v>
      </c>
      <c r="Q506" s="123">
        <v>2.6345984560110578</v>
      </c>
      <c r="R506" s="123">
        <v>2.6356946962712802</v>
      </c>
      <c r="S506" s="123">
        <v>0</v>
      </c>
      <c r="T506" s="123">
        <v>2.6209969699016176</v>
      </c>
      <c r="U506" s="123">
        <v>2.5889576408101367</v>
      </c>
      <c r="V506" s="123">
        <v>2.7154193493070964</v>
      </c>
      <c r="W506" s="123">
        <v>2.695141437443235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3.1220634911307656</v>
      </c>
      <c r="D508" s="99">
        <v>3.0641665679150374</v>
      </c>
      <c r="E508" s="99">
        <v>3.0448046019938224</v>
      </c>
      <c r="F508" s="99">
        <v>2.9540175526504253</v>
      </c>
      <c r="G508" s="99">
        <v>2.9580084281392982</v>
      </c>
      <c r="H508" s="99">
        <v>2.8555899949731174</v>
      </c>
      <c r="I508" s="99">
        <v>2.8613815476778224</v>
      </c>
      <c r="J508" s="99">
        <v>2.7667088388698367</v>
      </c>
      <c r="K508" s="99">
        <v>2.6475168141776759</v>
      </c>
      <c r="L508" s="99">
        <v>2.6678273596481468</v>
      </c>
      <c r="M508" s="99">
        <v>2.6460125591140349</v>
      </c>
      <c r="N508" s="99">
        <v>2.6351697058409611</v>
      </c>
      <c r="O508" s="99">
        <v>2.6492109964286654</v>
      </c>
      <c r="P508" s="99">
        <v>2.5227719585926112</v>
      </c>
      <c r="Q508" s="99">
        <v>2.3643239757217676</v>
      </c>
      <c r="R508" s="99">
        <v>2.7557093150620422</v>
      </c>
      <c r="S508" s="99">
        <v>0</v>
      </c>
      <c r="T508" s="99">
        <v>2.8130070145911756</v>
      </c>
      <c r="U508" s="99">
        <v>2.6758063704857395</v>
      </c>
      <c r="V508" s="99">
        <v>2.9609086862725396</v>
      </c>
      <c r="W508" s="99">
        <v>2.5648184921514856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3.1233207862839096</v>
      </c>
      <c r="D509" s="110">
        <v>3.069355029078694</v>
      </c>
      <c r="E509" s="110">
        <v>3.044562808913915</v>
      </c>
      <c r="F509" s="110">
        <v>3.0192665177416877</v>
      </c>
      <c r="G509" s="110">
        <v>2.9244651372861226</v>
      </c>
      <c r="H509" s="110">
        <v>2.8451414063262126</v>
      </c>
      <c r="I509" s="110">
        <v>2.866647625130895</v>
      </c>
      <c r="J509" s="110">
        <v>2.7377321269956583</v>
      </c>
      <c r="K509" s="110">
        <v>2.7079837779397558</v>
      </c>
      <c r="L509" s="110">
        <v>2.6356621835420948</v>
      </c>
      <c r="M509" s="110">
        <v>2.6429186168060341</v>
      </c>
      <c r="N509" s="110">
        <v>2.6630956957211729</v>
      </c>
      <c r="O509" s="110">
        <v>2.5370621556709696</v>
      </c>
      <c r="P509" s="110">
        <v>2.6026773693260226</v>
      </c>
      <c r="Q509" s="110">
        <v>2.6395349761989899</v>
      </c>
      <c r="R509" s="110">
        <v>2.6326691176463024</v>
      </c>
      <c r="S509" s="110">
        <v>0</v>
      </c>
      <c r="T509" s="110">
        <v>2.6177227425865701</v>
      </c>
      <c r="U509" s="110">
        <v>2.5875381652417224</v>
      </c>
      <c r="V509" s="110">
        <v>2.7118673110636862</v>
      </c>
      <c r="W509" s="110">
        <v>2.6972063409811837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50.926041693579535</v>
      </c>
      <c r="D511" s="118">
        <f t="shared" si="254"/>
        <v>51.373760432285955</v>
      </c>
      <c r="E511" s="118">
        <f t="shared" si="254"/>
        <v>50.857307380228562</v>
      </c>
      <c r="F511" s="118">
        <f t="shared" si="254"/>
        <v>51.090929089776033</v>
      </c>
      <c r="G511" s="118">
        <f t="shared" si="254"/>
        <v>53.928287512028035</v>
      </c>
      <c r="H511" s="118">
        <f t="shared" si="254"/>
        <v>51.991927989875151</v>
      </c>
      <c r="I511" s="118">
        <f t="shared" si="254"/>
        <v>50.518949713071422</v>
      </c>
      <c r="J511" s="118">
        <f t="shared" si="254"/>
        <v>52.579455218230464</v>
      </c>
      <c r="K511" s="118">
        <f t="shared" si="254"/>
        <v>50.257727951055273</v>
      </c>
      <c r="L511" s="118">
        <f t="shared" si="254"/>
        <v>46.800877325868036</v>
      </c>
      <c r="M511" s="118">
        <f t="shared" si="254"/>
        <v>39.006549928139698</v>
      </c>
      <c r="N511" s="118">
        <f t="shared" si="254"/>
        <v>35.914846582760354</v>
      </c>
      <c r="O511" s="118">
        <f t="shared" si="254"/>
        <v>34.952339975100514</v>
      </c>
      <c r="P511" s="118">
        <f t="shared" si="254"/>
        <v>28.09275382231046</v>
      </c>
      <c r="Q511" s="118">
        <f t="shared" si="254"/>
        <v>28.410107094031353</v>
      </c>
      <c r="R511" s="118">
        <f t="shared" ref="R511:V511" si="255">R512+R515+R517+R527</f>
        <v>28.531486004964574</v>
      </c>
      <c r="S511" s="118">
        <f t="shared" si="255"/>
        <v>0</v>
      </c>
      <c r="T511" s="118">
        <f t="shared" si="255"/>
        <v>24.081266747722136</v>
      </c>
      <c r="U511" s="118">
        <f t="shared" si="255"/>
        <v>20.878082401958395</v>
      </c>
      <c r="V511" s="118">
        <f t="shared" si="255"/>
        <v>20.979784087643452</v>
      </c>
      <c r="W511" s="118">
        <f t="shared" ref="W511" si="256">W512+W515+W517+W527</f>
        <v>16.976463868584652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50.220214484289521</v>
      </c>
      <c r="D512" s="123">
        <f t="shared" si="257"/>
        <v>50.502616494647832</v>
      </c>
      <c r="E512" s="123">
        <f t="shared" si="257"/>
        <v>50.07829936214965</v>
      </c>
      <c r="F512" s="123">
        <f t="shared" si="257"/>
        <v>50.211099118201631</v>
      </c>
      <c r="G512" s="123">
        <f t="shared" si="257"/>
        <v>52.813467035858203</v>
      </c>
      <c r="H512" s="123">
        <f t="shared" si="257"/>
        <v>50.795314701951582</v>
      </c>
      <c r="I512" s="123">
        <f t="shared" si="257"/>
        <v>46.897838412856096</v>
      </c>
      <c r="J512" s="123">
        <f t="shared" si="257"/>
        <v>48.045703524885347</v>
      </c>
      <c r="K512" s="123">
        <f t="shared" si="257"/>
        <v>46.881709850163581</v>
      </c>
      <c r="L512" s="123">
        <f t="shared" si="257"/>
        <v>42.921261326694989</v>
      </c>
      <c r="M512" s="123">
        <f t="shared" si="257"/>
        <v>36.36978741775647</v>
      </c>
      <c r="N512" s="123">
        <f t="shared" si="257"/>
        <v>33.512598157826254</v>
      </c>
      <c r="O512" s="123">
        <f t="shared" si="257"/>
        <v>32.561798697329074</v>
      </c>
      <c r="P512" s="123">
        <f t="shared" si="257"/>
        <v>27.273656698479485</v>
      </c>
      <c r="Q512" s="123">
        <f t="shared" si="257"/>
        <v>27.373534408255622</v>
      </c>
      <c r="R512" s="123">
        <f t="shared" ref="R512:V512" si="258">SUM(R513:R514)</f>
        <v>26.78352536910613</v>
      </c>
      <c r="S512" s="123">
        <f t="shared" si="258"/>
        <v>0</v>
      </c>
      <c r="T512" s="123">
        <f t="shared" si="258"/>
        <v>22.481948891065759</v>
      </c>
      <c r="U512" s="123">
        <f t="shared" si="258"/>
        <v>19.429940593438481</v>
      </c>
      <c r="V512" s="123">
        <f t="shared" si="258"/>
        <v>19.221416795875911</v>
      </c>
      <c r="W512" s="123">
        <f t="shared" ref="W512" si="259">SUM(W513:W514)</f>
        <v>15.170511369086297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50.220214484289521</v>
      </c>
      <c r="D513" s="99">
        <v>50.502616494647832</v>
      </c>
      <c r="E513" s="99">
        <v>50.07829936214965</v>
      </c>
      <c r="F513" s="99">
        <v>50.211099118201631</v>
      </c>
      <c r="G513" s="99">
        <v>52.813467035858203</v>
      </c>
      <c r="H513" s="99">
        <v>50.795314701951582</v>
      </c>
      <c r="I513" s="99">
        <v>46.897838412856096</v>
      </c>
      <c r="J513" s="99">
        <v>48.045703524885347</v>
      </c>
      <c r="K513" s="99">
        <v>46.881709850163581</v>
      </c>
      <c r="L513" s="99">
        <v>42.921261326694989</v>
      </c>
      <c r="M513" s="99">
        <v>36.36978741775647</v>
      </c>
      <c r="N513" s="99">
        <v>33.512598157826254</v>
      </c>
      <c r="O513" s="99">
        <v>32.561798697329074</v>
      </c>
      <c r="P513" s="99">
        <v>27.273656698479485</v>
      </c>
      <c r="Q513" s="99">
        <v>27.373534408255622</v>
      </c>
      <c r="R513" s="99">
        <v>26.78352536910613</v>
      </c>
      <c r="S513" s="99">
        <v>0</v>
      </c>
      <c r="T513" s="99">
        <v>22.481948891065759</v>
      </c>
      <c r="U513" s="99">
        <v>19.429940593438481</v>
      </c>
      <c r="V513" s="99">
        <v>19.221416795875911</v>
      </c>
      <c r="W513" s="99">
        <v>15.170511369086297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0.68975739181727502</v>
      </c>
      <c r="D517" s="123">
        <v>0.8549061351162377</v>
      </c>
      <c r="E517" s="123">
        <v>0.76227106164531189</v>
      </c>
      <c r="F517" s="123">
        <v>0.86240756891616432</v>
      </c>
      <c r="G517" s="123">
        <v>1.0983585357685364</v>
      </c>
      <c r="H517" s="123">
        <v>1.1800019857898452</v>
      </c>
      <c r="I517" s="123">
        <v>3.6070961737925864</v>
      </c>
      <c r="J517" s="123">
        <v>4.5208561195749457</v>
      </c>
      <c r="K517" s="123">
        <v>3.3639223613215226</v>
      </c>
      <c r="L517" s="123">
        <v>3.8632139131771783</v>
      </c>
      <c r="M517" s="123">
        <v>2.618435893884675</v>
      </c>
      <c r="N517" s="123">
        <v>2.3850293393887818</v>
      </c>
      <c r="O517" s="123">
        <v>2.3740612234086056</v>
      </c>
      <c r="P517" s="123">
        <v>0.80407335853264061</v>
      </c>
      <c r="Q517" s="123">
        <v>1.0205129024163837</v>
      </c>
      <c r="R517" s="123">
        <v>1.7224073446066948</v>
      </c>
      <c r="S517" s="123">
        <v>0</v>
      </c>
      <c r="T517" s="123">
        <v>1.5817928760343565</v>
      </c>
      <c r="U517" s="123">
        <v>1.4322822511301874</v>
      </c>
      <c r="V517" s="123">
        <v>1.7429189908193223</v>
      </c>
      <c r="W517" s="123">
        <v>1.791419404611603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8.9526373960604975</v>
      </c>
      <c r="D518" s="99">
        <v>9.170800972795309</v>
      </c>
      <c r="E518" s="99">
        <v>8.220928667536139</v>
      </c>
      <c r="F518" s="99">
        <v>8.168259721969962</v>
      </c>
      <c r="G518" s="99">
        <v>7.913249174690784</v>
      </c>
      <c r="H518" s="99">
        <v>7.5037252678929471</v>
      </c>
      <c r="I518" s="99">
        <v>7.4658942443288394</v>
      </c>
      <c r="J518" s="99">
        <v>7.482282942436207</v>
      </c>
      <c r="K518" s="99">
        <v>8.4963010422461309</v>
      </c>
      <c r="L518" s="99">
        <v>7.4740176101038056</v>
      </c>
      <c r="M518" s="99">
        <v>7.5329385057449887</v>
      </c>
      <c r="N518" s="99">
        <v>7.5508087287850252</v>
      </c>
      <c r="O518" s="99">
        <v>7.4423657897971411</v>
      </c>
      <c r="P518" s="99">
        <v>7.2796854842087875</v>
      </c>
      <c r="Q518" s="99">
        <v>7.1412547406845936</v>
      </c>
      <c r="R518" s="99">
        <v>7.2871559959980559</v>
      </c>
      <c r="S518" s="99">
        <v>0</v>
      </c>
      <c r="T518" s="99">
        <v>6.9778024930685651</v>
      </c>
      <c r="U518" s="99">
        <v>6.6006175240369807</v>
      </c>
      <c r="V518" s="99">
        <v>6.9287114885211221</v>
      </c>
      <c r="W518" s="99">
        <v>6.3520462253107439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6.6034193295576609</v>
      </c>
      <c r="D519" s="99">
        <v>6.3445220214290741</v>
      </c>
      <c r="E519" s="99">
        <v>6.0983735855420926</v>
      </c>
      <c r="F519" s="99">
        <v>5.9511651666211849</v>
      </c>
      <c r="G519" s="99">
        <v>5.7942191617682353</v>
      </c>
      <c r="H519" s="99">
        <v>5.6798453710950731</v>
      </c>
      <c r="I519" s="99">
        <v>5.6904480023178197</v>
      </c>
      <c r="J519" s="99">
        <v>5.5929103307957506</v>
      </c>
      <c r="K519" s="99">
        <v>5.5720066831132948</v>
      </c>
      <c r="L519" s="99">
        <v>5.5271423894095992</v>
      </c>
      <c r="M519" s="99">
        <v>5.7125412418789665</v>
      </c>
      <c r="N519" s="99">
        <v>5.1628113935236115</v>
      </c>
      <c r="O519" s="99">
        <v>5.4883879070288577</v>
      </c>
      <c r="P519" s="99">
        <v>4.8026114492563945</v>
      </c>
      <c r="Q519" s="99">
        <v>4.17277743886173</v>
      </c>
      <c r="R519" s="99">
        <v>4.8378201049035869</v>
      </c>
      <c r="S519" s="99">
        <v>0</v>
      </c>
      <c r="T519" s="99">
        <v>4.6930493699066735</v>
      </c>
      <c r="U519" s="99">
        <v>4.3889691785822444</v>
      </c>
      <c r="V519" s="99">
        <v>4.7838277351642127</v>
      </c>
      <c r="W519" s="99">
        <v>4.1658602478394489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4.6364860435117574</v>
      </c>
      <c r="G520" s="99">
        <v>4.5036063486665077</v>
      </c>
      <c r="H520" s="99">
        <v>4.4503459828220482</v>
      </c>
      <c r="I520" s="99">
        <v>4.4469172923197222</v>
      </c>
      <c r="J520" s="99">
        <v>4.3386496150387579</v>
      </c>
      <c r="K520" s="99">
        <v>4.3179269609566902</v>
      </c>
      <c r="L520" s="99">
        <v>4.2934083486183878</v>
      </c>
      <c r="M520" s="99">
        <v>4.4553805485829168</v>
      </c>
      <c r="N520" s="99">
        <v>4.0142918643731615</v>
      </c>
      <c r="O520" s="99">
        <v>4.263791746318323</v>
      </c>
      <c r="P520" s="99">
        <v>3.7269275504750388</v>
      </c>
      <c r="Q520" s="99">
        <v>3.2275835679494107</v>
      </c>
      <c r="R520" s="99">
        <v>3.7288781739976851</v>
      </c>
      <c r="S520" s="99">
        <v>0</v>
      </c>
      <c r="T520" s="99">
        <v>3.59685157906332</v>
      </c>
      <c r="U520" s="99">
        <v>3.3527965941795426</v>
      </c>
      <c r="V520" s="99">
        <v>3.6956996801153719</v>
      </c>
      <c r="W520" s="99">
        <v>3.2254863756464158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4.6364860435117574</v>
      </c>
      <c r="G521" s="102">
        <v>4.5036063486665077</v>
      </c>
      <c r="H521" s="102">
        <v>4.4503459828220482</v>
      </c>
      <c r="I521" s="102">
        <v>4.4469172923197222</v>
      </c>
      <c r="J521" s="102">
        <v>4.3386496150387579</v>
      </c>
      <c r="K521" s="102">
        <v>4.3179269609566902</v>
      </c>
      <c r="L521" s="102">
        <v>4.2934083486183878</v>
      </c>
      <c r="M521" s="102">
        <v>4.4553805485829168</v>
      </c>
      <c r="N521" s="102">
        <v>4.0142918643731615</v>
      </c>
      <c r="O521" s="102">
        <v>4.263791746318323</v>
      </c>
      <c r="P521" s="102">
        <v>3.7269275504750388</v>
      </c>
      <c r="Q521" s="102">
        <v>3.2275835679494107</v>
      </c>
      <c r="R521" s="102">
        <v>3.7288781739976851</v>
      </c>
      <c r="S521" s="102">
        <v>0</v>
      </c>
      <c r="T521" s="102">
        <v>3.59685157906332</v>
      </c>
      <c r="U521" s="102">
        <v>3.3527965941795426</v>
      </c>
      <c r="V521" s="102">
        <v>3.6956996801153719</v>
      </c>
      <c r="W521" s="102">
        <v>3.2254863756464158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1.6069817472742866E-2</v>
      </c>
      <c r="D527" s="123">
        <v>1.6237802521883737E-2</v>
      </c>
      <c r="E527" s="123">
        <v>1.6736956433599938E-2</v>
      </c>
      <c r="F527" s="123">
        <v>1.7422402658240386E-2</v>
      </c>
      <c r="G527" s="123">
        <v>1.6461940401296046E-2</v>
      </c>
      <c r="H527" s="123">
        <v>1.661130213372879E-2</v>
      </c>
      <c r="I527" s="123">
        <v>1.4015126422741452E-2</v>
      </c>
      <c r="J527" s="123">
        <v>1.2895573770175216E-2</v>
      </c>
      <c r="K527" s="123">
        <v>1.2095739570170672E-2</v>
      </c>
      <c r="L527" s="123">
        <v>1.6402085995870494E-2</v>
      </c>
      <c r="M527" s="123">
        <v>1.832661649855765E-2</v>
      </c>
      <c r="N527" s="123">
        <v>1.7219085545317734E-2</v>
      </c>
      <c r="O527" s="123">
        <v>1.6480054362836907E-2</v>
      </c>
      <c r="P527" s="123">
        <v>1.5023765298334581E-2</v>
      </c>
      <c r="Q527" s="123">
        <v>1.6059783359345332E-2</v>
      </c>
      <c r="R527" s="123">
        <v>2.5553291251749252E-2</v>
      </c>
      <c r="S527" s="123">
        <v>0</v>
      </c>
      <c r="T527" s="123">
        <v>1.7524980622020996E-2</v>
      </c>
      <c r="U527" s="123">
        <v>1.5859557389728923E-2</v>
      </c>
      <c r="V527" s="123">
        <v>1.5448300948216852E-2</v>
      </c>
      <c r="W527" s="123">
        <v>1.453309488675243E-2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1.1979666311228072</v>
      </c>
      <c r="D529" s="99">
        <v>1.1740105823349059</v>
      </c>
      <c r="E529" s="99">
        <v>1.164892167778556</v>
      </c>
      <c r="F529" s="99">
        <v>1.1285171947933275</v>
      </c>
      <c r="G529" s="99">
        <v>1.128424629742472</v>
      </c>
      <c r="H529" s="99">
        <v>1.0878158127033746</v>
      </c>
      <c r="I529" s="99">
        <v>1.0885081521662527</v>
      </c>
      <c r="J529" s="99">
        <v>1.0510729997612942</v>
      </c>
      <c r="K529" s="99">
        <v>1.0044879846034271</v>
      </c>
      <c r="L529" s="99">
        <v>1.0109390046846092</v>
      </c>
      <c r="M529" s="99">
        <v>1.0020040321365871</v>
      </c>
      <c r="N529" s="99">
        <v>0.99789801130079625</v>
      </c>
      <c r="O529" s="99">
        <v>1.0032152308796758</v>
      </c>
      <c r="P529" s="99">
        <v>0.95533472279409892</v>
      </c>
      <c r="Q529" s="99">
        <v>0.89533292228350225</v>
      </c>
      <c r="R529" s="99">
        <v>1.0391671775711362</v>
      </c>
      <c r="S529" s="99">
        <v>0</v>
      </c>
      <c r="T529" s="99">
        <v>1.0452399156705379</v>
      </c>
      <c r="U529" s="99">
        <v>0.98620553809191902</v>
      </c>
      <c r="V529" s="99">
        <v>1.0831150593387551</v>
      </c>
      <c r="W529" s="99">
        <v>0.93176515683932071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30135</v>
      </c>
      <c r="C5" s="120">
        <v>28988</v>
      </c>
      <c r="D5" s="120">
        <v>26992</v>
      </c>
      <c r="E5" s="120">
        <v>25287</v>
      </c>
      <c r="F5" s="120">
        <v>24246</v>
      </c>
      <c r="G5" s="120">
        <v>24047</v>
      </c>
      <c r="H5" s="120">
        <v>23124</v>
      </c>
      <c r="I5" s="120">
        <v>21463</v>
      </c>
      <c r="J5" s="120">
        <v>19801</v>
      </c>
      <c r="K5" s="120">
        <v>18879</v>
      </c>
      <c r="L5" s="120">
        <v>18937</v>
      </c>
      <c r="M5" s="120">
        <v>19568</v>
      </c>
      <c r="N5" s="120">
        <v>21422</v>
      </c>
      <c r="O5" s="120">
        <v>24128</v>
      </c>
      <c r="P5" s="120">
        <v>26176</v>
      </c>
      <c r="Q5" s="120">
        <v>28093</v>
      </c>
      <c r="R5" s="120">
        <v>31450</v>
      </c>
      <c r="S5" s="120">
        <v>33696</v>
      </c>
      <c r="T5" s="120">
        <v>35440</v>
      </c>
      <c r="U5" s="120">
        <v>35219</v>
      </c>
      <c r="V5" s="120">
        <v>34785</v>
      </c>
      <c r="W5" s="120">
        <v>33565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30135</v>
      </c>
      <c r="C7" s="52">
        <v>28988</v>
      </c>
      <c r="D7" s="52">
        <v>26992</v>
      </c>
      <c r="E7" s="52">
        <v>25287</v>
      </c>
      <c r="F7" s="52">
        <v>24246</v>
      </c>
      <c r="G7" s="52">
        <v>24047</v>
      </c>
      <c r="H7" s="52">
        <v>23124</v>
      </c>
      <c r="I7" s="52">
        <v>21463</v>
      </c>
      <c r="J7" s="52">
        <v>19801</v>
      </c>
      <c r="K7" s="52">
        <v>18879</v>
      </c>
      <c r="L7" s="52">
        <v>18937</v>
      </c>
      <c r="M7" s="52">
        <v>19568</v>
      </c>
      <c r="N7" s="52">
        <v>21422</v>
      </c>
      <c r="O7" s="52">
        <v>24128</v>
      </c>
      <c r="P7" s="52">
        <v>26176</v>
      </c>
      <c r="Q7" s="52">
        <v>28093</v>
      </c>
      <c r="R7" s="52">
        <v>31450</v>
      </c>
      <c r="S7" s="52">
        <v>33696</v>
      </c>
      <c r="T7" s="52">
        <v>35440</v>
      </c>
      <c r="U7" s="52">
        <v>35219</v>
      </c>
      <c r="V7" s="52">
        <v>34785</v>
      </c>
      <c r="W7" s="52">
        <v>33565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175</v>
      </c>
      <c r="C9" s="52">
        <v>168</v>
      </c>
      <c r="D9" s="52">
        <v>171</v>
      </c>
      <c r="E9" s="52">
        <v>156</v>
      </c>
      <c r="F9" s="52">
        <v>143</v>
      </c>
      <c r="G9" s="52">
        <v>150</v>
      </c>
      <c r="H9" s="52">
        <v>162</v>
      </c>
      <c r="I9" s="52">
        <v>178</v>
      </c>
      <c r="J9" s="52">
        <v>185</v>
      </c>
      <c r="K9" s="52">
        <v>180</v>
      </c>
      <c r="L9" s="52">
        <v>193</v>
      </c>
      <c r="M9" s="52">
        <v>220</v>
      </c>
      <c r="N9" s="52">
        <v>277</v>
      </c>
      <c r="O9" s="52">
        <v>352</v>
      </c>
      <c r="P9" s="52">
        <v>460</v>
      </c>
      <c r="Q9" s="52">
        <v>549</v>
      </c>
      <c r="R9" s="52">
        <v>624</v>
      </c>
      <c r="S9" s="52">
        <v>691</v>
      </c>
      <c r="T9" s="52">
        <v>716</v>
      </c>
      <c r="U9" s="52">
        <v>689</v>
      </c>
      <c r="V9" s="52">
        <v>638</v>
      </c>
      <c r="W9" s="52">
        <v>549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2007</v>
      </c>
      <c r="C11" s="52">
        <v>1965</v>
      </c>
      <c r="D11" s="52">
        <v>1877</v>
      </c>
      <c r="E11" s="52">
        <v>1799</v>
      </c>
      <c r="F11" s="52">
        <v>1739</v>
      </c>
      <c r="G11" s="52">
        <v>1746</v>
      </c>
      <c r="H11" s="52">
        <v>1666</v>
      </c>
      <c r="I11" s="52">
        <v>1542</v>
      </c>
      <c r="J11" s="52">
        <v>1395</v>
      </c>
      <c r="K11" s="52">
        <v>1291</v>
      </c>
      <c r="L11" s="52">
        <v>1327</v>
      </c>
      <c r="M11" s="52">
        <v>1360</v>
      </c>
      <c r="N11" s="52">
        <v>1449</v>
      </c>
      <c r="O11" s="52">
        <v>1693</v>
      </c>
      <c r="P11" s="52">
        <v>1891</v>
      </c>
      <c r="Q11" s="52">
        <v>2198</v>
      </c>
      <c r="R11" s="52">
        <v>2905</v>
      </c>
      <c r="S11" s="52">
        <v>3356</v>
      </c>
      <c r="T11" s="52">
        <v>3678</v>
      </c>
      <c r="U11" s="52">
        <v>3658</v>
      </c>
      <c r="V11" s="52">
        <v>3600</v>
      </c>
      <c r="W11" s="52">
        <v>3370</v>
      </c>
      <c r="DA11" s="63" t="s">
        <v>1070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1</v>
      </c>
      <c r="L12" s="52">
        <v>3</v>
      </c>
      <c r="M12" s="52">
        <v>5</v>
      </c>
      <c r="N12" s="52">
        <v>5</v>
      </c>
      <c r="O12" s="52">
        <v>8</v>
      </c>
      <c r="P12" s="52">
        <v>9</v>
      </c>
      <c r="Q12" s="52">
        <v>10</v>
      </c>
      <c r="R12" s="52">
        <v>22</v>
      </c>
      <c r="S12" s="52">
        <v>23</v>
      </c>
      <c r="T12" s="52">
        <v>23</v>
      </c>
      <c r="U12" s="52">
        <v>22</v>
      </c>
      <c r="V12" s="52">
        <v>21</v>
      </c>
      <c r="W12" s="52">
        <v>19</v>
      </c>
      <c r="DA12" s="63" t="s">
        <v>1071</v>
      </c>
    </row>
    <row r="13" spans="1:105" ht="12" customHeight="1" x14ac:dyDescent="0.25">
      <c r="A13" s="97" t="s">
        <v>122</v>
      </c>
      <c r="B13" s="52">
        <v>27872</v>
      </c>
      <c r="C13" s="52">
        <v>26771</v>
      </c>
      <c r="D13" s="52">
        <v>24815</v>
      </c>
      <c r="E13" s="52">
        <v>23123</v>
      </c>
      <c r="F13" s="52">
        <v>22047</v>
      </c>
      <c r="G13" s="52">
        <v>21491</v>
      </c>
      <c r="H13" s="52">
        <v>20393</v>
      </c>
      <c r="I13" s="52">
        <v>18236</v>
      </c>
      <c r="J13" s="52">
        <v>15580</v>
      </c>
      <c r="K13" s="52">
        <v>12848</v>
      </c>
      <c r="L13" s="52">
        <v>9964</v>
      </c>
      <c r="M13" s="52">
        <v>8938</v>
      </c>
      <c r="N13" s="52">
        <v>9349</v>
      </c>
      <c r="O13" s="52">
        <v>8831</v>
      </c>
      <c r="P13" s="52">
        <v>8749</v>
      </c>
      <c r="Q13" s="52">
        <v>8208</v>
      </c>
      <c r="R13" s="52">
        <v>8022</v>
      </c>
      <c r="S13" s="52">
        <v>8095</v>
      </c>
      <c r="T13" s="52">
        <v>8182</v>
      </c>
      <c r="U13" s="52">
        <v>8291</v>
      </c>
      <c r="V13" s="52">
        <v>8362</v>
      </c>
      <c r="W13" s="52">
        <v>8253</v>
      </c>
      <c r="DA13" s="63" t="s">
        <v>1072</v>
      </c>
    </row>
    <row r="14" spans="1:105" ht="12" customHeight="1" x14ac:dyDescent="0.25">
      <c r="A14" s="97" t="s">
        <v>121</v>
      </c>
      <c r="B14" s="52">
        <v>256</v>
      </c>
      <c r="C14" s="52">
        <v>252</v>
      </c>
      <c r="D14" s="52">
        <v>300</v>
      </c>
      <c r="E14" s="52">
        <v>365</v>
      </c>
      <c r="F14" s="52">
        <v>460</v>
      </c>
      <c r="G14" s="52">
        <v>810</v>
      </c>
      <c r="H14" s="52">
        <v>1065</v>
      </c>
      <c r="I14" s="52">
        <v>1685</v>
      </c>
      <c r="J14" s="52">
        <v>2826</v>
      </c>
      <c r="K14" s="52">
        <v>4739</v>
      </c>
      <c r="L14" s="52">
        <v>7643</v>
      </c>
      <c r="M14" s="52">
        <v>9265</v>
      </c>
      <c r="N14" s="52">
        <v>10619</v>
      </c>
      <c r="O14" s="52">
        <v>13596</v>
      </c>
      <c r="P14" s="52">
        <v>15527</v>
      </c>
      <c r="Q14" s="52">
        <v>17677</v>
      </c>
      <c r="R14" s="52">
        <v>20501</v>
      </c>
      <c r="S14" s="52">
        <v>22222</v>
      </c>
      <c r="T14" s="52">
        <v>23557</v>
      </c>
      <c r="U14" s="52">
        <v>23248</v>
      </c>
      <c r="V14" s="52">
        <v>22802</v>
      </c>
      <c r="W14" s="52">
        <v>21923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446</v>
      </c>
      <c r="C16" s="52">
        <v>424</v>
      </c>
      <c r="D16" s="52">
        <v>393</v>
      </c>
      <c r="E16" s="52">
        <v>366</v>
      </c>
      <c r="F16" s="52">
        <v>352</v>
      </c>
      <c r="G16" s="52">
        <v>348</v>
      </c>
      <c r="H16" s="52">
        <v>337</v>
      </c>
      <c r="I16" s="52">
        <v>308</v>
      </c>
      <c r="J16" s="52">
        <v>278</v>
      </c>
      <c r="K16" s="52">
        <v>260</v>
      </c>
      <c r="L16" s="52">
        <v>267</v>
      </c>
      <c r="M16" s="52">
        <v>293</v>
      </c>
      <c r="N16" s="52">
        <v>332</v>
      </c>
      <c r="O16" s="52">
        <v>385</v>
      </c>
      <c r="P16" s="52">
        <v>419</v>
      </c>
      <c r="Q16" s="52">
        <v>467</v>
      </c>
      <c r="R16" s="52">
        <v>566</v>
      </c>
      <c r="S16" s="52">
        <v>625</v>
      </c>
      <c r="T16" s="52">
        <v>647</v>
      </c>
      <c r="U16" s="52">
        <v>629</v>
      </c>
      <c r="V16" s="52">
        <v>598</v>
      </c>
      <c r="W16" s="52">
        <v>548</v>
      </c>
      <c r="DA16" s="63" t="s">
        <v>1074</v>
      </c>
    </row>
    <row r="17" spans="1:105" ht="12" customHeight="1" x14ac:dyDescent="0.25">
      <c r="A17" s="109" t="s">
        <v>120</v>
      </c>
      <c r="B17" s="36">
        <v>29689</v>
      </c>
      <c r="C17" s="36">
        <v>28564</v>
      </c>
      <c r="D17" s="36">
        <v>26599</v>
      </c>
      <c r="E17" s="36">
        <v>24921</v>
      </c>
      <c r="F17" s="36">
        <v>23894</v>
      </c>
      <c r="G17" s="36">
        <v>23699</v>
      </c>
      <c r="H17" s="36">
        <v>22787</v>
      </c>
      <c r="I17" s="36">
        <v>21155</v>
      </c>
      <c r="J17" s="36">
        <v>19523</v>
      </c>
      <c r="K17" s="36">
        <v>18619</v>
      </c>
      <c r="L17" s="36">
        <v>18670</v>
      </c>
      <c r="M17" s="36">
        <v>19275</v>
      </c>
      <c r="N17" s="36">
        <v>21090</v>
      </c>
      <c r="O17" s="36">
        <v>23743</v>
      </c>
      <c r="P17" s="36">
        <v>25757</v>
      </c>
      <c r="Q17" s="36">
        <v>27626</v>
      </c>
      <c r="R17" s="36">
        <v>30884</v>
      </c>
      <c r="S17" s="36">
        <v>33071</v>
      </c>
      <c r="T17" s="36">
        <v>34793</v>
      </c>
      <c r="U17" s="36">
        <v>34590</v>
      </c>
      <c r="V17" s="36">
        <v>34187</v>
      </c>
      <c r="W17" s="36">
        <v>33017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2354</v>
      </c>
      <c r="D21" s="52">
        <v>2355</v>
      </c>
      <c r="E21" s="52">
        <v>2356</v>
      </c>
      <c r="F21" s="52">
        <v>2359</v>
      </c>
      <c r="G21" s="52">
        <v>2370</v>
      </c>
      <c r="H21" s="52">
        <v>2381</v>
      </c>
      <c r="I21" s="52">
        <v>2403</v>
      </c>
      <c r="J21" s="52">
        <v>2434</v>
      </c>
      <c r="K21" s="52">
        <v>2476</v>
      </c>
      <c r="L21" s="52">
        <v>2534</v>
      </c>
      <c r="M21" s="52">
        <v>2602</v>
      </c>
      <c r="N21" s="52">
        <v>2693</v>
      </c>
      <c r="O21" s="52">
        <v>2337</v>
      </c>
      <c r="P21" s="52">
        <v>598</v>
      </c>
      <c r="Q21" s="52">
        <v>784</v>
      </c>
      <c r="R21" s="52">
        <v>1000</v>
      </c>
      <c r="S21" s="52">
        <v>1272</v>
      </c>
      <c r="T21" s="52">
        <v>1348</v>
      </c>
      <c r="U21" s="52">
        <v>1629</v>
      </c>
      <c r="V21" s="52">
        <v>1893</v>
      </c>
      <c r="W21" s="52">
        <v>2072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27</v>
      </c>
      <c r="D23" s="52">
        <v>28</v>
      </c>
      <c r="E23" s="52">
        <v>27</v>
      </c>
      <c r="F23" s="52">
        <v>28</v>
      </c>
      <c r="G23" s="52">
        <v>30</v>
      </c>
      <c r="H23" s="52">
        <v>32</v>
      </c>
      <c r="I23" s="52">
        <v>19</v>
      </c>
      <c r="J23" s="52">
        <v>12</v>
      </c>
      <c r="K23" s="52">
        <v>29</v>
      </c>
      <c r="L23" s="52">
        <v>24</v>
      </c>
      <c r="M23" s="52">
        <v>22</v>
      </c>
      <c r="N23" s="52">
        <v>30</v>
      </c>
      <c r="O23" s="52">
        <v>39</v>
      </c>
      <c r="P23" s="52">
        <v>33</v>
      </c>
      <c r="Q23" s="52">
        <v>36</v>
      </c>
      <c r="R23" s="52">
        <v>35</v>
      </c>
      <c r="S23" s="52">
        <v>50</v>
      </c>
      <c r="T23" s="52">
        <v>70</v>
      </c>
      <c r="U23" s="52">
        <v>87</v>
      </c>
      <c r="V23" s="52">
        <v>111</v>
      </c>
      <c r="W23" s="52">
        <v>119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314</v>
      </c>
      <c r="D25" s="52">
        <v>313</v>
      </c>
      <c r="E25" s="52">
        <v>319</v>
      </c>
      <c r="F25" s="52">
        <v>325</v>
      </c>
      <c r="G25" s="52">
        <v>345</v>
      </c>
      <c r="H25" s="52">
        <v>378</v>
      </c>
      <c r="I25" s="52">
        <v>231</v>
      </c>
      <c r="J25" s="52">
        <v>228</v>
      </c>
      <c r="K25" s="52">
        <v>250</v>
      </c>
      <c r="L25" s="52">
        <v>248</v>
      </c>
      <c r="M25" s="52">
        <v>261</v>
      </c>
      <c r="N25" s="52">
        <v>271</v>
      </c>
      <c r="O25" s="52">
        <v>253</v>
      </c>
      <c r="P25" s="52">
        <v>127</v>
      </c>
      <c r="Q25" s="52">
        <v>142</v>
      </c>
      <c r="R25" s="52">
        <v>201</v>
      </c>
      <c r="S25" s="52">
        <v>275</v>
      </c>
      <c r="T25" s="52">
        <v>354</v>
      </c>
      <c r="U25" s="52">
        <v>397</v>
      </c>
      <c r="V25" s="52">
        <v>469</v>
      </c>
      <c r="W25" s="52">
        <v>523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1</v>
      </c>
      <c r="S26" s="52">
        <v>2</v>
      </c>
      <c r="T26" s="52">
        <v>2</v>
      </c>
      <c r="U26" s="52">
        <v>1</v>
      </c>
      <c r="V26" s="52">
        <v>2</v>
      </c>
      <c r="W26" s="52">
        <v>2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4355</v>
      </c>
      <c r="D27" s="52">
        <v>4361</v>
      </c>
      <c r="E27" s="52">
        <v>4405</v>
      </c>
      <c r="F27" s="52">
        <v>4514</v>
      </c>
      <c r="G27" s="52">
        <v>4722</v>
      </c>
      <c r="H27" s="52">
        <v>5072</v>
      </c>
      <c r="I27" s="52">
        <v>2994</v>
      </c>
      <c r="J27" s="52">
        <v>2656</v>
      </c>
      <c r="K27" s="52">
        <v>2981</v>
      </c>
      <c r="L27" s="52">
        <v>2884</v>
      </c>
      <c r="M27" s="52">
        <v>3090</v>
      </c>
      <c r="N27" s="52">
        <v>3215</v>
      </c>
      <c r="O27" s="52">
        <v>2692</v>
      </c>
      <c r="P27" s="52">
        <v>790</v>
      </c>
      <c r="Q27" s="52">
        <v>552</v>
      </c>
      <c r="R27" s="52">
        <v>643</v>
      </c>
      <c r="S27" s="52">
        <v>1059</v>
      </c>
      <c r="T27" s="52">
        <v>1468</v>
      </c>
      <c r="U27" s="52">
        <v>2108</v>
      </c>
      <c r="V27" s="52">
        <v>1982</v>
      </c>
      <c r="W27" s="52">
        <v>1186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40</v>
      </c>
      <c r="D28" s="52">
        <v>40</v>
      </c>
      <c r="E28" s="52">
        <v>40</v>
      </c>
      <c r="F28" s="52">
        <v>42</v>
      </c>
      <c r="G28" s="52">
        <v>48</v>
      </c>
      <c r="H28" s="52">
        <v>58</v>
      </c>
      <c r="I28" s="52">
        <v>48</v>
      </c>
      <c r="J28" s="52">
        <v>118</v>
      </c>
      <c r="K28" s="52">
        <v>131</v>
      </c>
      <c r="L28" s="52">
        <v>216</v>
      </c>
      <c r="M28" s="52">
        <v>341</v>
      </c>
      <c r="N28" s="52">
        <v>544</v>
      </c>
      <c r="O28" s="52">
        <v>827</v>
      </c>
      <c r="P28" s="52">
        <v>952</v>
      </c>
      <c r="Q28" s="52">
        <v>1473</v>
      </c>
      <c r="R28" s="52">
        <v>2035</v>
      </c>
      <c r="S28" s="52">
        <v>2530</v>
      </c>
      <c r="T28" s="52">
        <v>2734</v>
      </c>
      <c r="U28" s="52">
        <v>2688</v>
      </c>
      <c r="V28" s="52">
        <v>3188</v>
      </c>
      <c r="W28" s="52">
        <v>3791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70</v>
      </c>
      <c r="D30" s="52">
        <v>69</v>
      </c>
      <c r="E30" s="52">
        <v>70</v>
      </c>
      <c r="F30" s="52">
        <v>73</v>
      </c>
      <c r="G30" s="52">
        <v>75</v>
      </c>
      <c r="H30" s="52">
        <v>80</v>
      </c>
      <c r="I30" s="52">
        <v>47</v>
      </c>
      <c r="J30" s="52">
        <v>43</v>
      </c>
      <c r="K30" s="52">
        <v>48</v>
      </c>
      <c r="L30" s="52">
        <v>48</v>
      </c>
      <c r="M30" s="52">
        <v>49</v>
      </c>
      <c r="N30" s="52">
        <v>60</v>
      </c>
      <c r="O30" s="52">
        <v>53</v>
      </c>
      <c r="P30" s="52">
        <v>23</v>
      </c>
      <c r="Q30" s="52">
        <v>21</v>
      </c>
      <c r="R30" s="52">
        <v>45</v>
      </c>
      <c r="S30" s="52">
        <v>60</v>
      </c>
      <c r="T30" s="52">
        <v>73</v>
      </c>
      <c r="U30" s="52">
        <v>85</v>
      </c>
      <c r="V30" s="52">
        <v>92</v>
      </c>
      <c r="W30" s="52">
        <v>104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4639</v>
      </c>
      <c r="D31" s="36">
        <v>4646</v>
      </c>
      <c r="E31" s="36">
        <v>4691</v>
      </c>
      <c r="F31" s="36">
        <v>4814</v>
      </c>
      <c r="G31" s="36">
        <v>5040</v>
      </c>
      <c r="H31" s="36">
        <v>5422</v>
      </c>
      <c r="I31" s="36">
        <v>3234</v>
      </c>
      <c r="J31" s="36">
        <v>2961</v>
      </c>
      <c r="K31" s="36">
        <v>3319</v>
      </c>
      <c r="L31" s="36">
        <v>3307</v>
      </c>
      <c r="M31" s="36">
        <v>3636</v>
      </c>
      <c r="N31" s="36">
        <v>3980</v>
      </c>
      <c r="O31" s="36">
        <v>3713</v>
      </c>
      <c r="P31" s="36">
        <v>1858</v>
      </c>
      <c r="Q31" s="36">
        <v>2153</v>
      </c>
      <c r="R31" s="36">
        <v>2830</v>
      </c>
      <c r="S31" s="36">
        <v>3802</v>
      </c>
      <c r="T31" s="36">
        <v>4492</v>
      </c>
      <c r="U31" s="36">
        <v>5110</v>
      </c>
      <c r="V31" s="36">
        <v>5543</v>
      </c>
      <c r="W31" s="36">
        <v>5411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1207</v>
      </c>
      <c r="D35" s="52">
        <v>359</v>
      </c>
      <c r="E35" s="52">
        <v>651</v>
      </c>
      <c r="F35" s="52">
        <v>1318</v>
      </c>
      <c r="G35" s="52">
        <v>2171</v>
      </c>
      <c r="H35" s="52">
        <v>1458</v>
      </c>
      <c r="I35" s="52">
        <v>742</v>
      </c>
      <c r="J35" s="52">
        <v>772</v>
      </c>
      <c r="K35" s="52">
        <v>1554</v>
      </c>
      <c r="L35" s="52">
        <v>2592</v>
      </c>
      <c r="M35" s="52">
        <v>3233</v>
      </c>
      <c r="N35" s="52">
        <v>4547</v>
      </c>
      <c r="O35" s="52">
        <v>5043</v>
      </c>
      <c r="P35" s="52">
        <v>2646</v>
      </c>
      <c r="Q35" s="52">
        <v>2701</v>
      </c>
      <c r="R35" s="52">
        <v>4357</v>
      </c>
      <c r="S35" s="52">
        <v>3518</v>
      </c>
      <c r="T35" s="52">
        <v>3092</v>
      </c>
      <c r="U35" s="52">
        <v>1408</v>
      </c>
      <c r="V35" s="52">
        <v>1459</v>
      </c>
      <c r="W35" s="52">
        <v>852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20</v>
      </c>
      <c r="D37" s="52">
        <v>31</v>
      </c>
      <c r="E37" s="52">
        <v>12</v>
      </c>
      <c r="F37" s="52">
        <v>15</v>
      </c>
      <c r="G37" s="52">
        <v>37</v>
      </c>
      <c r="H37" s="52">
        <v>44</v>
      </c>
      <c r="I37" s="52">
        <v>35</v>
      </c>
      <c r="J37" s="52">
        <v>19</v>
      </c>
      <c r="K37" s="52">
        <v>24</v>
      </c>
      <c r="L37" s="52">
        <v>37</v>
      </c>
      <c r="M37" s="52">
        <v>49</v>
      </c>
      <c r="N37" s="52">
        <v>87</v>
      </c>
      <c r="O37" s="52">
        <v>114</v>
      </c>
      <c r="P37" s="52">
        <v>141</v>
      </c>
      <c r="Q37" s="52">
        <v>125</v>
      </c>
      <c r="R37" s="52">
        <v>110</v>
      </c>
      <c r="S37" s="52">
        <v>117</v>
      </c>
      <c r="T37" s="52">
        <v>95</v>
      </c>
      <c r="U37" s="52">
        <v>60</v>
      </c>
      <c r="V37" s="52">
        <v>60</v>
      </c>
      <c r="W37" s="52">
        <v>30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272</v>
      </c>
      <c r="D39" s="52">
        <v>225</v>
      </c>
      <c r="E39" s="52">
        <v>241</v>
      </c>
      <c r="F39" s="52">
        <v>265</v>
      </c>
      <c r="G39" s="52">
        <v>352</v>
      </c>
      <c r="H39" s="52">
        <v>298</v>
      </c>
      <c r="I39" s="52">
        <v>107</v>
      </c>
      <c r="J39" s="52">
        <v>81</v>
      </c>
      <c r="K39" s="52">
        <v>146</v>
      </c>
      <c r="L39" s="52">
        <v>284</v>
      </c>
      <c r="M39" s="52">
        <v>294</v>
      </c>
      <c r="N39" s="52">
        <v>360</v>
      </c>
      <c r="O39" s="52">
        <v>497</v>
      </c>
      <c r="P39" s="52">
        <v>325</v>
      </c>
      <c r="Q39" s="52">
        <v>449</v>
      </c>
      <c r="R39" s="52">
        <v>908</v>
      </c>
      <c r="S39" s="52">
        <v>726</v>
      </c>
      <c r="T39" s="52">
        <v>676</v>
      </c>
      <c r="U39" s="52">
        <v>377</v>
      </c>
      <c r="V39" s="52">
        <v>411</v>
      </c>
      <c r="W39" s="52">
        <v>293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1</v>
      </c>
      <c r="L40" s="52">
        <v>2</v>
      </c>
      <c r="M40" s="52">
        <v>2</v>
      </c>
      <c r="N40" s="52">
        <v>0</v>
      </c>
      <c r="O40" s="52">
        <v>3</v>
      </c>
      <c r="P40" s="52">
        <v>1</v>
      </c>
      <c r="Q40" s="52">
        <v>1</v>
      </c>
      <c r="R40" s="52">
        <v>13</v>
      </c>
      <c r="S40" s="52">
        <v>3</v>
      </c>
      <c r="T40" s="52">
        <v>2</v>
      </c>
      <c r="U40" s="52">
        <v>0</v>
      </c>
      <c r="V40" s="52">
        <v>1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3254</v>
      </c>
      <c r="D41" s="52">
        <v>2405</v>
      </c>
      <c r="E41" s="52">
        <v>2713</v>
      </c>
      <c r="F41" s="52">
        <v>3438</v>
      </c>
      <c r="G41" s="52">
        <v>4166</v>
      </c>
      <c r="H41" s="52">
        <v>3974</v>
      </c>
      <c r="I41" s="52">
        <v>837</v>
      </c>
      <c r="J41" s="52">
        <v>0</v>
      </c>
      <c r="K41" s="52">
        <v>249</v>
      </c>
      <c r="L41" s="52">
        <v>0</v>
      </c>
      <c r="M41" s="52">
        <v>2064</v>
      </c>
      <c r="N41" s="52">
        <v>3626</v>
      </c>
      <c r="O41" s="52">
        <v>2174</v>
      </c>
      <c r="P41" s="52">
        <v>708</v>
      </c>
      <c r="Q41" s="52">
        <v>11</v>
      </c>
      <c r="R41" s="52">
        <v>457</v>
      </c>
      <c r="S41" s="52">
        <v>1132</v>
      </c>
      <c r="T41" s="52">
        <v>1555</v>
      </c>
      <c r="U41" s="52">
        <v>2217</v>
      </c>
      <c r="V41" s="52">
        <v>2053</v>
      </c>
      <c r="W41" s="52">
        <v>1077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36</v>
      </c>
      <c r="D42" s="52">
        <v>88</v>
      </c>
      <c r="E42" s="52">
        <v>105</v>
      </c>
      <c r="F42" s="52">
        <v>137</v>
      </c>
      <c r="G42" s="52">
        <v>398</v>
      </c>
      <c r="H42" s="52">
        <v>313</v>
      </c>
      <c r="I42" s="52">
        <v>668</v>
      </c>
      <c r="J42" s="52">
        <v>1259</v>
      </c>
      <c r="K42" s="52">
        <v>2044</v>
      </c>
      <c r="L42" s="52">
        <v>3120</v>
      </c>
      <c r="M42" s="52">
        <v>1963</v>
      </c>
      <c r="N42" s="52">
        <v>1898</v>
      </c>
      <c r="O42" s="52">
        <v>3804</v>
      </c>
      <c r="P42" s="52">
        <v>2883</v>
      </c>
      <c r="Q42" s="52">
        <v>3623</v>
      </c>
      <c r="R42" s="52">
        <v>4859</v>
      </c>
      <c r="S42" s="52">
        <v>4251</v>
      </c>
      <c r="T42" s="52">
        <v>4069</v>
      </c>
      <c r="U42" s="52">
        <v>2379</v>
      </c>
      <c r="V42" s="52">
        <v>2742</v>
      </c>
      <c r="W42" s="52">
        <v>2912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48</v>
      </c>
      <c r="D44" s="52">
        <v>38</v>
      </c>
      <c r="E44" s="52">
        <v>43</v>
      </c>
      <c r="F44" s="52">
        <v>59</v>
      </c>
      <c r="G44" s="52">
        <v>71</v>
      </c>
      <c r="H44" s="52">
        <v>69</v>
      </c>
      <c r="I44" s="52">
        <v>18</v>
      </c>
      <c r="J44" s="52">
        <v>13</v>
      </c>
      <c r="K44" s="52">
        <v>30</v>
      </c>
      <c r="L44" s="52">
        <v>55</v>
      </c>
      <c r="M44" s="52">
        <v>75</v>
      </c>
      <c r="N44" s="52">
        <v>99</v>
      </c>
      <c r="O44" s="52">
        <v>106</v>
      </c>
      <c r="P44" s="52">
        <v>57</v>
      </c>
      <c r="Q44" s="52">
        <v>69</v>
      </c>
      <c r="R44" s="52">
        <v>144</v>
      </c>
      <c r="S44" s="52">
        <v>119</v>
      </c>
      <c r="T44" s="52">
        <v>95</v>
      </c>
      <c r="U44" s="52">
        <v>67</v>
      </c>
      <c r="V44" s="52">
        <v>61</v>
      </c>
      <c r="W44" s="52">
        <v>54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3514</v>
      </c>
      <c r="D45" s="36">
        <v>2681</v>
      </c>
      <c r="E45" s="36">
        <v>3013</v>
      </c>
      <c r="F45" s="36">
        <v>3787</v>
      </c>
      <c r="G45" s="36">
        <v>4845</v>
      </c>
      <c r="H45" s="36">
        <v>4510</v>
      </c>
      <c r="I45" s="36">
        <v>1602</v>
      </c>
      <c r="J45" s="36">
        <v>1329</v>
      </c>
      <c r="K45" s="36">
        <v>2415</v>
      </c>
      <c r="L45" s="36">
        <v>3358</v>
      </c>
      <c r="M45" s="36">
        <v>4241</v>
      </c>
      <c r="N45" s="36">
        <v>5795</v>
      </c>
      <c r="O45" s="36">
        <v>6366</v>
      </c>
      <c r="P45" s="36">
        <v>3872</v>
      </c>
      <c r="Q45" s="36">
        <v>4022</v>
      </c>
      <c r="R45" s="36">
        <v>6088</v>
      </c>
      <c r="S45" s="36">
        <v>5989</v>
      </c>
      <c r="T45" s="36">
        <v>6214</v>
      </c>
      <c r="U45" s="36">
        <v>4907</v>
      </c>
      <c r="V45" s="36">
        <v>5140</v>
      </c>
      <c r="W45" s="36">
        <v>4241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527</v>
      </c>
      <c r="D49" s="52">
        <v>165</v>
      </c>
      <c r="E49" s="52">
        <v>301</v>
      </c>
      <c r="F49" s="52">
        <v>561</v>
      </c>
      <c r="G49" s="52">
        <v>1119</v>
      </c>
      <c r="H49" s="52">
        <v>671</v>
      </c>
      <c r="I49" s="52">
        <v>397</v>
      </c>
      <c r="J49" s="52">
        <v>427</v>
      </c>
      <c r="K49" s="52">
        <v>826</v>
      </c>
      <c r="L49" s="52">
        <v>1117</v>
      </c>
      <c r="M49" s="52">
        <v>917</v>
      </c>
      <c r="N49" s="52">
        <v>1469</v>
      </c>
      <c r="O49" s="52">
        <v>1524</v>
      </c>
      <c r="P49" s="52">
        <v>1466</v>
      </c>
      <c r="Q49" s="52">
        <v>1274</v>
      </c>
      <c r="R49" s="52">
        <v>1833</v>
      </c>
      <c r="S49" s="52">
        <v>1474</v>
      </c>
      <c r="T49" s="52">
        <v>1437</v>
      </c>
      <c r="U49" s="52">
        <v>528</v>
      </c>
      <c r="V49" s="52">
        <v>643</v>
      </c>
      <c r="W49" s="52">
        <v>309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1</v>
      </c>
      <c r="E51" s="52">
        <v>2</v>
      </c>
      <c r="F51" s="52">
        <v>7</v>
      </c>
      <c r="G51" s="52">
        <v>19</v>
      </c>
      <c r="H51" s="52">
        <v>14</v>
      </c>
      <c r="I51" s="52">
        <v>10</v>
      </c>
      <c r="J51" s="52">
        <v>8</v>
      </c>
      <c r="K51" s="52">
        <v>13</v>
      </c>
      <c r="L51" s="52">
        <v>19</v>
      </c>
      <c r="M51" s="52">
        <v>13</v>
      </c>
      <c r="N51" s="52">
        <v>20</v>
      </c>
      <c r="O51" s="52">
        <v>15</v>
      </c>
      <c r="P51" s="52">
        <v>18</v>
      </c>
      <c r="Q51" s="52">
        <v>5</v>
      </c>
      <c r="R51" s="52">
        <v>10</v>
      </c>
      <c r="S51" s="52">
        <v>8</v>
      </c>
      <c r="T51" s="52">
        <v>7</v>
      </c>
      <c r="U51" s="52">
        <v>2</v>
      </c>
      <c r="V51" s="52">
        <v>9</v>
      </c>
      <c r="W51" s="52">
        <v>3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40</v>
      </c>
      <c r="D53" s="52">
        <v>14</v>
      </c>
      <c r="E53" s="52">
        <v>24</v>
      </c>
      <c r="F53" s="52">
        <v>39</v>
      </c>
      <c r="G53" s="52">
        <v>80</v>
      </c>
      <c r="H53" s="52">
        <v>43</v>
      </c>
      <c r="I53" s="52">
        <v>27</v>
      </c>
      <c r="J53" s="52">
        <v>26</v>
      </c>
      <c r="K53" s="52">
        <v>49</v>
      </c>
      <c r="L53" s="52">
        <v>92</v>
      </c>
      <c r="M53" s="52">
        <v>62</v>
      </c>
      <c r="N53" s="52">
        <v>90</v>
      </c>
      <c r="O53" s="52">
        <v>117</v>
      </c>
      <c r="P53" s="52">
        <v>123</v>
      </c>
      <c r="Q53" s="52">
        <v>141</v>
      </c>
      <c r="R53" s="52">
        <v>267</v>
      </c>
      <c r="S53" s="52">
        <v>175</v>
      </c>
      <c r="T53" s="52">
        <v>155</v>
      </c>
      <c r="U53" s="52">
        <v>40</v>
      </c>
      <c r="V53" s="52">
        <v>51</v>
      </c>
      <c r="W53" s="52">
        <v>22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1</v>
      </c>
      <c r="L54" s="52">
        <v>1</v>
      </c>
      <c r="M54" s="52">
        <v>1</v>
      </c>
      <c r="N54" s="52">
        <v>0</v>
      </c>
      <c r="O54" s="52">
        <v>1</v>
      </c>
      <c r="P54" s="52">
        <v>1</v>
      </c>
      <c r="Q54" s="52">
        <v>1</v>
      </c>
      <c r="R54" s="52">
        <v>5</v>
      </c>
      <c r="S54" s="52">
        <v>2</v>
      </c>
      <c r="T54" s="52">
        <v>1</v>
      </c>
      <c r="U54" s="52">
        <v>0</v>
      </c>
      <c r="V54" s="52">
        <v>0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482</v>
      </c>
      <c r="D55" s="52">
        <v>146</v>
      </c>
      <c r="E55" s="52">
        <v>267</v>
      </c>
      <c r="F55" s="52">
        <v>502</v>
      </c>
      <c r="G55" s="52">
        <v>948</v>
      </c>
      <c r="H55" s="52">
        <v>582</v>
      </c>
      <c r="I55" s="52">
        <v>205</v>
      </c>
      <c r="J55" s="52">
        <v>0</v>
      </c>
      <c r="K55" s="52">
        <v>84</v>
      </c>
      <c r="L55" s="52">
        <v>0</v>
      </c>
      <c r="M55" s="52">
        <v>437</v>
      </c>
      <c r="N55" s="52">
        <v>905</v>
      </c>
      <c r="O55" s="52">
        <v>512</v>
      </c>
      <c r="P55" s="52">
        <v>267</v>
      </c>
      <c r="Q55" s="52">
        <v>5</v>
      </c>
      <c r="R55" s="52">
        <v>135</v>
      </c>
      <c r="S55" s="52">
        <v>274</v>
      </c>
      <c r="T55" s="52">
        <v>355</v>
      </c>
      <c r="U55" s="52">
        <v>237</v>
      </c>
      <c r="V55" s="52">
        <v>254</v>
      </c>
      <c r="W55" s="52">
        <v>78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5</v>
      </c>
      <c r="D56" s="52">
        <v>5</v>
      </c>
      <c r="E56" s="52">
        <v>10</v>
      </c>
      <c r="F56" s="52">
        <v>20</v>
      </c>
      <c r="G56" s="52">
        <v>91</v>
      </c>
      <c r="H56" s="52">
        <v>46</v>
      </c>
      <c r="I56" s="52">
        <v>165</v>
      </c>
      <c r="J56" s="52">
        <v>401</v>
      </c>
      <c r="K56" s="52">
        <v>692</v>
      </c>
      <c r="L56" s="52">
        <v>1024</v>
      </c>
      <c r="M56" s="52">
        <v>417</v>
      </c>
      <c r="N56" s="52">
        <v>474</v>
      </c>
      <c r="O56" s="52">
        <v>894</v>
      </c>
      <c r="P56" s="52">
        <v>1075</v>
      </c>
      <c r="Q56" s="52">
        <v>1127</v>
      </c>
      <c r="R56" s="52">
        <v>1426</v>
      </c>
      <c r="S56" s="52">
        <v>1023</v>
      </c>
      <c r="T56" s="52">
        <v>926</v>
      </c>
      <c r="U56" s="52">
        <v>251</v>
      </c>
      <c r="V56" s="52">
        <v>338</v>
      </c>
      <c r="W56" s="52">
        <v>209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7</v>
      </c>
      <c r="D58" s="52">
        <v>2</v>
      </c>
      <c r="E58" s="52">
        <v>4</v>
      </c>
      <c r="F58" s="52">
        <v>9</v>
      </c>
      <c r="G58" s="52">
        <v>16</v>
      </c>
      <c r="H58" s="52">
        <v>10</v>
      </c>
      <c r="I58" s="52">
        <v>5</v>
      </c>
      <c r="J58" s="52">
        <v>5</v>
      </c>
      <c r="K58" s="52">
        <v>10</v>
      </c>
      <c r="L58" s="52">
        <v>18</v>
      </c>
      <c r="M58" s="52">
        <v>17</v>
      </c>
      <c r="N58" s="52">
        <v>25</v>
      </c>
      <c r="O58" s="52">
        <v>25</v>
      </c>
      <c r="P58" s="52">
        <v>23</v>
      </c>
      <c r="Q58" s="52">
        <v>23</v>
      </c>
      <c r="R58" s="52">
        <v>45</v>
      </c>
      <c r="S58" s="52">
        <v>31</v>
      </c>
      <c r="T58" s="52">
        <v>24</v>
      </c>
      <c r="U58" s="52">
        <v>9</v>
      </c>
      <c r="V58" s="52">
        <v>9</v>
      </c>
      <c r="W58" s="52">
        <v>5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520</v>
      </c>
      <c r="D59" s="36">
        <v>163</v>
      </c>
      <c r="E59" s="36">
        <v>297</v>
      </c>
      <c r="F59" s="36">
        <v>552</v>
      </c>
      <c r="G59" s="36">
        <v>1103</v>
      </c>
      <c r="H59" s="36">
        <v>661</v>
      </c>
      <c r="I59" s="36">
        <v>392</v>
      </c>
      <c r="J59" s="36">
        <v>422</v>
      </c>
      <c r="K59" s="36">
        <v>816</v>
      </c>
      <c r="L59" s="36">
        <v>1099</v>
      </c>
      <c r="M59" s="36">
        <v>900</v>
      </c>
      <c r="N59" s="36">
        <v>1444</v>
      </c>
      <c r="O59" s="36">
        <v>1499</v>
      </c>
      <c r="P59" s="36">
        <v>1443</v>
      </c>
      <c r="Q59" s="36">
        <v>1251</v>
      </c>
      <c r="R59" s="36">
        <v>1788</v>
      </c>
      <c r="S59" s="36">
        <v>1443</v>
      </c>
      <c r="T59" s="36">
        <v>1413</v>
      </c>
      <c r="U59" s="36">
        <v>519</v>
      </c>
      <c r="V59" s="36">
        <v>634</v>
      </c>
      <c r="W59" s="36">
        <v>304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680</v>
      </c>
      <c r="D63" s="52">
        <v>194</v>
      </c>
      <c r="E63" s="52">
        <v>350</v>
      </c>
      <c r="F63" s="52">
        <v>757</v>
      </c>
      <c r="G63" s="52">
        <v>1052</v>
      </c>
      <c r="H63" s="52">
        <v>787</v>
      </c>
      <c r="I63" s="52">
        <v>345</v>
      </c>
      <c r="J63" s="52">
        <v>345</v>
      </c>
      <c r="K63" s="52">
        <v>728</v>
      </c>
      <c r="L63" s="52">
        <v>1475</v>
      </c>
      <c r="M63" s="52">
        <v>2316</v>
      </c>
      <c r="N63" s="52">
        <v>3078</v>
      </c>
      <c r="O63" s="52">
        <v>3519</v>
      </c>
      <c r="P63" s="52">
        <v>1180</v>
      </c>
      <c r="Q63" s="52">
        <v>1427</v>
      </c>
      <c r="R63" s="52">
        <v>2524</v>
      </c>
      <c r="S63" s="52">
        <v>2044</v>
      </c>
      <c r="T63" s="52">
        <v>1655</v>
      </c>
      <c r="U63" s="52">
        <v>880</v>
      </c>
      <c r="V63" s="52">
        <v>816</v>
      </c>
      <c r="W63" s="52">
        <v>543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20</v>
      </c>
      <c r="D65" s="52">
        <v>30</v>
      </c>
      <c r="E65" s="52">
        <v>10</v>
      </c>
      <c r="F65" s="52">
        <v>8</v>
      </c>
      <c r="G65" s="52">
        <v>18</v>
      </c>
      <c r="H65" s="52">
        <v>30</v>
      </c>
      <c r="I65" s="52">
        <v>25</v>
      </c>
      <c r="J65" s="52">
        <v>11</v>
      </c>
      <c r="K65" s="52">
        <v>11</v>
      </c>
      <c r="L65" s="52">
        <v>18</v>
      </c>
      <c r="M65" s="52">
        <v>36</v>
      </c>
      <c r="N65" s="52">
        <v>67</v>
      </c>
      <c r="O65" s="52">
        <v>99</v>
      </c>
      <c r="P65" s="52">
        <v>123</v>
      </c>
      <c r="Q65" s="52">
        <v>120</v>
      </c>
      <c r="R65" s="52">
        <v>100</v>
      </c>
      <c r="S65" s="52">
        <v>109</v>
      </c>
      <c r="T65" s="52">
        <v>88</v>
      </c>
      <c r="U65" s="52">
        <v>58</v>
      </c>
      <c r="V65" s="52">
        <v>51</v>
      </c>
      <c r="W65" s="52">
        <v>27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232</v>
      </c>
      <c r="D67" s="52">
        <f t="shared" si="0"/>
        <v>211</v>
      </c>
      <c r="E67" s="52">
        <f t="shared" si="0"/>
        <v>217</v>
      </c>
      <c r="F67" s="52">
        <f t="shared" si="0"/>
        <v>226</v>
      </c>
      <c r="G67" s="52">
        <f t="shared" si="0"/>
        <v>272</v>
      </c>
      <c r="H67" s="52">
        <f t="shared" si="0"/>
        <v>255</v>
      </c>
      <c r="I67" s="52">
        <f t="shared" si="0"/>
        <v>80</v>
      </c>
      <c r="J67" s="52">
        <f t="shared" si="0"/>
        <v>55</v>
      </c>
      <c r="K67" s="52">
        <f t="shared" si="0"/>
        <v>97</v>
      </c>
      <c r="L67" s="52">
        <f t="shared" si="0"/>
        <v>192</v>
      </c>
      <c r="M67" s="52">
        <f t="shared" si="0"/>
        <v>232</v>
      </c>
      <c r="N67" s="52">
        <f t="shared" si="0"/>
        <v>270</v>
      </c>
      <c r="O67" s="52">
        <f t="shared" si="0"/>
        <v>380</v>
      </c>
      <c r="P67" s="52">
        <f t="shared" si="0"/>
        <v>202</v>
      </c>
      <c r="Q67" s="52">
        <f t="shared" si="0"/>
        <v>308</v>
      </c>
      <c r="R67" s="52">
        <f t="shared" ref="R67:V67" si="1">R39-R53</f>
        <v>641</v>
      </c>
      <c r="S67" s="52">
        <f t="shared" si="1"/>
        <v>551</v>
      </c>
      <c r="T67" s="52">
        <f t="shared" si="1"/>
        <v>521</v>
      </c>
      <c r="U67" s="52">
        <f t="shared" si="1"/>
        <v>337</v>
      </c>
      <c r="V67" s="52">
        <f t="shared" si="1"/>
        <v>360</v>
      </c>
      <c r="W67" s="52">
        <f t="shared" ref="W67" si="2">W39-W53</f>
        <v>271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1</v>
      </c>
      <c r="M68" s="52">
        <f t="shared" si="3"/>
        <v>1</v>
      </c>
      <c r="N68" s="52">
        <f t="shared" si="3"/>
        <v>0</v>
      </c>
      <c r="O68" s="52">
        <f t="shared" si="3"/>
        <v>2</v>
      </c>
      <c r="P68" s="52">
        <f t="shared" si="3"/>
        <v>0</v>
      </c>
      <c r="Q68" s="52">
        <f t="shared" si="3"/>
        <v>0</v>
      </c>
      <c r="R68" s="52">
        <f t="shared" ref="R68:V68" si="4">R40-R54</f>
        <v>8</v>
      </c>
      <c r="S68" s="52">
        <f t="shared" si="4"/>
        <v>1</v>
      </c>
      <c r="T68" s="52">
        <f t="shared" si="4"/>
        <v>1</v>
      </c>
      <c r="U68" s="52">
        <f t="shared" si="4"/>
        <v>0</v>
      </c>
      <c r="V68" s="52">
        <f t="shared" si="4"/>
        <v>1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2772</v>
      </c>
      <c r="D69" s="52">
        <f t="shared" si="6"/>
        <v>2259</v>
      </c>
      <c r="E69" s="52">
        <f t="shared" si="6"/>
        <v>2446</v>
      </c>
      <c r="F69" s="52">
        <f t="shared" si="6"/>
        <v>2936</v>
      </c>
      <c r="G69" s="52">
        <f t="shared" si="6"/>
        <v>3218</v>
      </c>
      <c r="H69" s="52">
        <f t="shared" si="6"/>
        <v>3392</v>
      </c>
      <c r="I69" s="52">
        <f t="shared" si="6"/>
        <v>632</v>
      </c>
      <c r="J69" s="52">
        <f t="shared" si="6"/>
        <v>0</v>
      </c>
      <c r="K69" s="52">
        <f t="shared" si="6"/>
        <v>165</v>
      </c>
      <c r="L69" s="52">
        <f t="shared" si="6"/>
        <v>0</v>
      </c>
      <c r="M69" s="52">
        <f t="shared" si="6"/>
        <v>1627</v>
      </c>
      <c r="N69" s="52">
        <f t="shared" si="6"/>
        <v>2721</v>
      </c>
      <c r="O69" s="52">
        <f t="shared" si="6"/>
        <v>1662</v>
      </c>
      <c r="P69" s="52">
        <f t="shared" si="6"/>
        <v>441</v>
      </c>
      <c r="Q69" s="52">
        <f t="shared" si="6"/>
        <v>6</v>
      </c>
      <c r="R69" s="52">
        <f t="shared" ref="R69:V69" si="7">R41-R55</f>
        <v>322</v>
      </c>
      <c r="S69" s="52">
        <f t="shared" si="7"/>
        <v>858</v>
      </c>
      <c r="T69" s="52">
        <f t="shared" si="7"/>
        <v>1200</v>
      </c>
      <c r="U69" s="52">
        <f t="shared" si="7"/>
        <v>1980</v>
      </c>
      <c r="V69" s="52">
        <f t="shared" si="7"/>
        <v>1799</v>
      </c>
      <c r="W69" s="52">
        <f t="shared" ref="W69" si="8">W41-W55</f>
        <v>999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31</v>
      </c>
      <c r="D70" s="52">
        <f t="shared" si="9"/>
        <v>83</v>
      </c>
      <c r="E70" s="52">
        <f t="shared" si="9"/>
        <v>95</v>
      </c>
      <c r="F70" s="52">
        <f t="shared" si="9"/>
        <v>117</v>
      </c>
      <c r="G70" s="52">
        <f t="shared" si="9"/>
        <v>307</v>
      </c>
      <c r="H70" s="52">
        <f t="shared" si="9"/>
        <v>267</v>
      </c>
      <c r="I70" s="52">
        <f t="shared" si="9"/>
        <v>503</v>
      </c>
      <c r="J70" s="52">
        <f t="shared" si="9"/>
        <v>858</v>
      </c>
      <c r="K70" s="52">
        <f t="shared" si="9"/>
        <v>1352</v>
      </c>
      <c r="L70" s="52">
        <f t="shared" si="9"/>
        <v>2096</v>
      </c>
      <c r="M70" s="52">
        <f t="shared" si="9"/>
        <v>1546</v>
      </c>
      <c r="N70" s="52">
        <f t="shared" si="9"/>
        <v>1424</v>
      </c>
      <c r="O70" s="52">
        <f t="shared" si="9"/>
        <v>2910</v>
      </c>
      <c r="P70" s="52">
        <f t="shared" si="9"/>
        <v>1808</v>
      </c>
      <c r="Q70" s="52">
        <f t="shared" si="9"/>
        <v>2496</v>
      </c>
      <c r="R70" s="52">
        <f t="shared" ref="R70:V70" si="10">R42-R56</f>
        <v>3433</v>
      </c>
      <c r="S70" s="52">
        <f t="shared" si="10"/>
        <v>3228</v>
      </c>
      <c r="T70" s="52">
        <f t="shared" si="10"/>
        <v>3143</v>
      </c>
      <c r="U70" s="52">
        <f t="shared" si="10"/>
        <v>2128</v>
      </c>
      <c r="V70" s="52">
        <f t="shared" si="10"/>
        <v>2404</v>
      </c>
      <c r="W70" s="52">
        <f t="shared" ref="W70" si="11">W42-W56</f>
        <v>2703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41</v>
      </c>
      <c r="D72" s="52">
        <v>36</v>
      </c>
      <c r="E72" s="52">
        <v>39</v>
      </c>
      <c r="F72" s="52">
        <v>50</v>
      </c>
      <c r="G72" s="52">
        <v>55</v>
      </c>
      <c r="H72" s="52">
        <v>59</v>
      </c>
      <c r="I72" s="52">
        <v>13</v>
      </c>
      <c r="J72" s="52">
        <v>8</v>
      </c>
      <c r="K72" s="52">
        <v>20</v>
      </c>
      <c r="L72" s="52">
        <v>37</v>
      </c>
      <c r="M72" s="52">
        <v>58</v>
      </c>
      <c r="N72" s="52">
        <v>74</v>
      </c>
      <c r="O72" s="52">
        <v>81</v>
      </c>
      <c r="P72" s="52">
        <v>34</v>
      </c>
      <c r="Q72" s="52">
        <v>46</v>
      </c>
      <c r="R72" s="52">
        <v>99</v>
      </c>
      <c r="S72" s="52">
        <v>88</v>
      </c>
      <c r="T72" s="52">
        <v>71</v>
      </c>
      <c r="U72" s="52">
        <v>58</v>
      </c>
      <c r="V72" s="52">
        <v>52</v>
      </c>
      <c r="W72" s="52">
        <v>49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2994</v>
      </c>
      <c r="D73" s="36">
        <v>2518</v>
      </c>
      <c r="E73" s="36">
        <v>2716</v>
      </c>
      <c r="F73" s="36">
        <v>3235</v>
      </c>
      <c r="G73" s="36">
        <v>3742</v>
      </c>
      <c r="H73" s="36">
        <v>3849</v>
      </c>
      <c r="I73" s="36">
        <v>1210</v>
      </c>
      <c r="J73" s="36">
        <v>907</v>
      </c>
      <c r="K73" s="36">
        <v>1599</v>
      </c>
      <c r="L73" s="36">
        <v>2259</v>
      </c>
      <c r="M73" s="36">
        <v>3341</v>
      </c>
      <c r="N73" s="36">
        <v>4351</v>
      </c>
      <c r="O73" s="36">
        <v>4867</v>
      </c>
      <c r="P73" s="36">
        <v>2429</v>
      </c>
      <c r="Q73" s="36">
        <v>2771</v>
      </c>
      <c r="R73" s="36">
        <v>4300</v>
      </c>
      <c r="S73" s="36">
        <v>4546</v>
      </c>
      <c r="T73" s="36">
        <v>4801</v>
      </c>
      <c r="U73" s="36">
        <v>4388</v>
      </c>
      <c r="V73" s="36">
        <v>4506</v>
      </c>
      <c r="W73" s="36">
        <v>3937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257</v>
      </c>
      <c r="I79" s="52">
        <f>RES_hhdet_numvin!I26</f>
        <v>245</v>
      </c>
      <c r="J79" s="52">
        <f>RES_hhdet_numvin!J26</f>
        <v>358</v>
      </c>
      <c r="K79" s="52">
        <f>RES_hhdet_numvin!K26</f>
        <v>898</v>
      </c>
      <c r="L79" s="52">
        <f>RES_hhdet_numvin!L26</f>
        <v>1750</v>
      </c>
      <c r="M79" s="52">
        <f>RES_hhdet_numvin!M26</f>
        <v>2442</v>
      </c>
      <c r="N79" s="52">
        <f>RES_hhdet_numvin!N26</f>
        <v>3739</v>
      </c>
      <c r="O79" s="52">
        <f>RES_hhdet_numvin!O26</f>
        <v>4415</v>
      </c>
      <c r="P79" s="52">
        <f>RES_hhdet_numvin!P26</f>
        <v>2424</v>
      </c>
      <c r="Q79" s="52">
        <f>RES_hhdet_numvin!Q26</f>
        <v>2560</v>
      </c>
      <c r="R79" s="52">
        <f>RES_hhdet_numvin!R26</f>
        <v>4225</v>
      </c>
      <c r="S79" s="52">
        <f>RES_hhdet_numvin!S26</f>
        <v>3463</v>
      </c>
      <c r="T79" s="52">
        <f>RES_hhdet_numvin!T26</f>
        <v>3072</v>
      </c>
      <c r="U79" s="52">
        <f>RES_hhdet_numvin!U26</f>
        <v>1406</v>
      </c>
      <c r="V79" s="52">
        <f>RES_hhdet_numvin!V26</f>
        <v>1459</v>
      </c>
      <c r="W79" s="52">
        <f>RES_hhdet_numvin!W26</f>
        <v>852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45</v>
      </c>
      <c r="Q82" s="138">
        <f>RES_hhdet_numvin!Q29</f>
        <v>75</v>
      </c>
      <c r="R82" s="138">
        <f>RES_hhdet_numvin!R29</f>
        <v>85</v>
      </c>
      <c r="S82" s="138">
        <f>RES_hhdet_numvin!S29</f>
        <v>103</v>
      </c>
      <c r="T82" s="138">
        <f>RES_hhdet_numvin!T29</f>
        <v>91</v>
      </c>
      <c r="U82" s="138">
        <f>RES_hhdet_numvin!U29</f>
        <v>60</v>
      </c>
      <c r="V82" s="138">
        <f>RES_hhdet_numvin!V29</f>
        <v>60</v>
      </c>
      <c r="W82" s="138">
        <f>RES_hhdet_numvin!W29</f>
        <v>30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107</v>
      </c>
      <c r="Q84" s="138">
        <f>RES_hhdet_numvin!Q31</f>
        <v>259</v>
      </c>
      <c r="R84" s="138">
        <f>RES_hhdet_numvin!R31</f>
        <v>684</v>
      </c>
      <c r="S84" s="138">
        <f>RES_hhdet_numvin!S31</f>
        <v>627</v>
      </c>
      <c r="T84" s="138">
        <f>RES_hhdet_numvin!T31</f>
        <v>626</v>
      </c>
      <c r="U84" s="138">
        <f>RES_hhdet_numvin!U31</f>
        <v>365</v>
      </c>
      <c r="V84" s="138">
        <f>RES_hhdet_numvin!V31</f>
        <v>409</v>
      </c>
      <c r="W84" s="138">
        <f>RES_hhdet_numvin!W31</f>
        <v>293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1</v>
      </c>
      <c r="R85" s="138">
        <f>RES_hhdet_numvin!R32</f>
        <v>12</v>
      </c>
      <c r="S85" s="138">
        <f>RES_hhdet_numvin!S32</f>
        <v>3</v>
      </c>
      <c r="T85" s="138">
        <f>RES_hhdet_numvin!T32</f>
        <v>2</v>
      </c>
      <c r="U85" s="138">
        <f>RES_hhdet_numvin!U32</f>
        <v>0</v>
      </c>
      <c r="V85" s="138">
        <f>RES_hhdet_numvin!V32</f>
        <v>1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229</v>
      </c>
      <c r="Q88" s="138">
        <f>RES_hhdet_numvin!Q35</f>
        <v>9</v>
      </c>
      <c r="R88" s="138">
        <f>RES_hhdet_numvin!R35</f>
        <v>346</v>
      </c>
      <c r="S88" s="138">
        <f>RES_hhdet_numvin!S35</f>
        <v>977</v>
      </c>
      <c r="T88" s="138">
        <f>RES_hhdet_numvin!T35</f>
        <v>1442</v>
      </c>
      <c r="U88" s="138">
        <f>RES_hhdet_numvin!U35</f>
        <v>2134</v>
      </c>
      <c r="V88" s="138">
        <f>RES_hhdet_numvin!V35</f>
        <v>2039</v>
      </c>
      <c r="W88" s="138">
        <f>RES_hhdet_numvin!W35</f>
        <v>1077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932</v>
      </c>
      <c r="Q89" s="138">
        <f>RES_hhdet_numvin!Q36</f>
        <v>2061</v>
      </c>
      <c r="R89" s="138">
        <f>RES_hhdet_numvin!R36</f>
        <v>3639</v>
      </c>
      <c r="S89" s="138">
        <f>RES_hhdet_numvin!S36</f>
        <v>3640</v>
      </c>
      <c r="T89" s="138">
        <f>RES_hhdet_numvin!T36</f>
        <v>3745</v>
      </c>
      <c r="U89" s="138">
        <f>RES_hhdet_numvin!U36</f>
        <v>2283</v>
      </c>
      <c r="V89" s="138">
        <f>RES_hhdet_numvin!V36</f>
        <v>2711</v>
      </c>
      <c r="W89" s="138">
        <f>RES_hhdet_numvin!W36</f>
        <v>2912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15</v>
      </c>
      <c r="Q93" s="138">
        <f>RES_hhdet_numvin!Q40</f>
        <v>41</v>
      </c>
      <c r="R93" s="138">
        <f>RES_hhdet_numvin!R40</f>
        <v>112</v>
      </c>
      <c r="S93" s="138">
        <f>RES_hhdet_numvin!S40</f>
        <v>107</v>
      </c>
      <c r="T93" s="138">
        <f>RES_hhdet_numvin!T40</f>
        <v>92</v>
      </c>
      <c r="U93" s="138">
        <f>RES_hhdet_numvin!U40</f>
        <v>66</v>
      </c>
      <c r="V93" s="138">
        <f>RES_hhdet_numvin!V40</f>
        <v>61</v>
      </c>
      <c r="W93" s="138">
        <f>RES_hhdet_numvin!W40</f>
        <v>54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1251</v>
      </c>
      <c r="Q94" s="39">
        <f>RES_hhdet_numvin!Q41</f>
        <v>2290</v>
      </c>
      <c r="R94" s="39">
        <f>RES_hhdet_numvin!R41</f>
        <v>4556</v>
      </c>
      <c r="S94" s="39">
        <f>RES_hhdet_numvin!S41</f>
        <v>5134</v>
      </c>
      <c r="T94" s="39">
        <f>RES_hhdet_numvin!T41</f>
        <v>5725</v>
      </c>
      <c r="U94" s="39">
        <f>RES_hhdet_numvin!U41</f>
        <v>4721</v>
      </c>
      <c r="V94" s="39">
        <f>RES_hhdet_numvin!V41</f>
        <v>5099</v>
      </c>
      <c r="W94" s="39">
        <f>RES_hhdet_numvin!W41</f>
        <v>4241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60.119525189119692</v>
      </c>
      <c r="C98" s="117">
        <f t="shared" si="12"/>
        <v>59.624473212541716</v>
      </c>
      <c r="D98" s="117">
        <f t="shared" si="12"/>
        <v>54.264049503618338</v>
      </c>
      <c r="E98" s="117">
        <f t="shared" si="12"/>
        <v>50.981999059456797</v>
      </c>
      <c r="F98" s="117">
        <f t="shared" si="12"/>
        <v>49.82248798294318</v>
      </c>
      <c r="G98" s="117">
        <f t="shared" si="12"/>
        <v>53.685641147640325</v>
      </c>
      <c r="H98" s="117">
        <f t="shared" si="12"/>
        <v>50.178877028241764</v>
      </c>
      <c r="I98" s="117">
        <f t="shared" si="12"/>
        <v>46.609543415757337</v>
      </c>
      <c r="J98" s="117">
        <f t="shared" si="12"/>
        <v>39.758279398211741</v>
      </c>
      <c r="K98" s="117">
        <f t="shared" si="12"/>
        <v>28.487329329213903</v>
      </c>
      <c r="L98" s="117">
        <f t="shared" si="12"/>
        <v>36.231489769418701</v>
      </c>
      <c r="M98" s="117">
        <f t="shared" si="12"/>
        <v>32.625043855642502</v>
      </c>
      <c r="N98" s="117">
        <f t="shared" si="12"/>
        <v>31.999921609876814</v>
      </c>
      <c r="O98" s="117">
        <f t="shared" si="12"/>
        <v>38.391987314848315</v>
      </c>
      <c r="P98" s="117">
        <f t="shared" si="12"/>
        <v>34.975029872220361</v>
      </c>
      <c r="Q98" s="117">
        <f t="shared" si="12"/>
        <v>36.262755247703772</v>
      </c>
      <c r="R98" s="117">
        <f t="shared" ref="R98:V98" si="13">R99+R102+R104+R113</f>
        <v>46.653969550105217</v>
      </c>
      <c r="S98" s="117">
        <f t="shared" si="13"/>
        <v>46.193188718130649</v>
      </c>
      <c r="T98" s="117">
        <f t="shared" si="13"/>
        <v>52.227451229777863</v>
      </c>
      <c r="U98" s="117">
        <f t="shared" si="13"/>
        <v>48.71011388041029</v>
      </c>
      <c r="V98" s="117">
        <f t="shared" si="13"/>
        <v>53.223552095835132</v>
      </c>
      <c r="W98" s="117">
        <f t="shared" ref="W98" si="14">W99+W102+W104+W113</f>
        <v>46.760586915667965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50.84019461055825</v>
      </c>
      <c r="C99" s="122">
        <f t="shared" si="15"/>
        <v>50.935470180653169</v>
      </c>
      <c r="D99" s="122">
        <f t="shared" si="15"/>
        <v>46.403481659751968</v>
      </c>
      <c r="E99" s="122">
        <f t="shared" si="15"/>
        <v>43.950055756935072</v>
      </c>
      <c r="F99" s="122">
        <f t="shared" si="15"/>
        <v>43.012918441106272</v>
      </c>
      <c r="G99" s="122">
        <f t="shared" si="15"/>
        <v>47.310160162291588</v>
      </c>
      <c r="H99" s="122">
        <f t="shared" si="15"/>
        <v>44.101868010747978</v>
      </c>
      <c r="I99" s="122">
        <f t="shared" si="15"/>
        <v>40.991403232772896</v>
      </c>
      <c r="J99" s="122">
        <f t="shared" si="15"/>
        <v>34.434141088668753</v>
      </c>
      <c r="K99" s="122">
        <f t="shared" si="15"/>
        <v>23.459539105961902</v>
      </c>
      <c r="L99" s="122">
        <f t="shared" si="15"/>
        <v>31.167811272507716</v>
      </c>
      <c r="M99" s="122">
        <f t="shared" si="15"/>
        <v>27.265429779985716</v>
      </c>
      <c r="N99" s="122">
        <f t="shared" si="15"/>
        <v>26.15244391059128</v>
      </c>
      <c r="O99" s="122">
        <f t="shared" si="15"/>
        <v>31.917600793859386</v>
      </c>
      <c r="P99" s="122">
        <f t="shared" si="15"/>
        <v>28.023717412120092</v>
      </c>
      <c r="Q99" s="122">
        <f t="shared" si="15"/>
        <v>28.873599738498807</v>
      </c>
      <c r="R99" s="122">
        <f t="shared" ref="R99:V99" si="16">SUM(R100:R101)</f>
        <v>38.182288388555179</v>
      </c>
      <c r="S99" s="122">
        <f t="shared" si="16"/>
        <v>37.005781558883761</v>
      </c>
      <c r="T99" s="122">
        <f t="shared" si="16"/>
        <v>42.390579317921528</v>
      </c>
      <c r="U99" s="122">
        <f t="shared" si="16"/>
        <v>39.105291506807554</v>
      </c>
      <c r="V99" s="122">
        <f t="shared" si="16"/>
        <v>43.226815134481996</v>
      </c>
      <c r="W99" s="122">
        <f t="shared" ref="W99" si="17">SUM(W100:W101)</f>
        <v>37.355129506949254</v>
      </c>
      <c r="DA99" s="130" t="s">
        <v>1592</v>
      </c>
    </row>
    <row r="100" spans="1:105" ht="12" customHeight="1" x14ac:dyDescent="0.25">
      <c r="A100" s="97" t="s">
        <v>74</v>
      </c>
      <c r="B100" s="98">
        <v>50.258441044936447</v>
      </c>
      <c r="C100" s="98">
        <v>50.369805577694528</v>
      </c>
      <c r="D100" s="98">
        <v>45.897539806299001</v>
      </c>
      <c r="E100" s="98">
        <v>43.481577931071122</v>
      </c>
      <c r="F100" s="98">
        <v>42.558622495412742</v>
      </c>
      <c r="G100" s="98">
        <v>46.81199697972086</v>
      </c>
      <c r="H100" s="98">
        <v>43.63979782870306</v>
      </c>
      <c r="I100" s="98">
        <v>40.562499490651739</v>
      </c>
      <c r="J100" s="98">
        <v>34.069597449575646</v>
      </c>
      <c r="K100" s="98">
        <v>23.207237216066957</v>
      </c>
      <c r="L100" s="98">
        <v>30.825677167994538</v>
      </c>
      <c r="M100" s="98">
        <v>26.961127036350504</v>
      </c>
      <c r="N100" s="98">
        <v>25.847599971297686</v>
      </c>
      <c r="O100" s="98">
        <v>31.535263289390535</v>
      </c>
      <c r="P100" s="98">
        <v>27.689411282118126</v>
      </c>
      <c r="Q100" s="98">
        <v>28.522491927008684</v>
      </c>
      <c r="R100" s="98">
        <v>37.713122957867597</v>
      </c>
      <c r="S100" s="98">
        <v>36.547322849144976</v>
      </c>
      <c r="T100" s="98">
        <v>41.85665831069074</v>
      </c>
      <c r="U100" s="98">
        <v>38.610701475112279</v>
      </c>
      <c r="V100" s="98">
        <v>42.674373607146286</v>
      </c>
      <c r="W100" s="98">
        <v>36.873907340403214</v>
      </c>
      <c r="DA100" s="63" t="s">
        <v>1593</v>
      </c>
    </row>
    <row r="101" spans="1:105" ht="12" customHeight="1" x14ac:dyDescent="0.25">
      <c r="A101" s="97" t="s">
        <v>53</v>
      </c>
      <c r="B101" s="98">
        <v>0.58175356562180613</v>
      </c>
      <c r="C101" s="98">
        <v>0.56566460295864041</v>
      </c>
      <c r="D101" s="98">
        <v>0.50594185345296461</v>
      </c>
      <c r="E101" s="98">
        <v>0.46847782586395004</v>
      </c>
      <c r="F101" s="98">
        <v>0.45429594569353338</v>
      </c>
      <c r="G101" s="98">
        <v>0.49816318257073022</v>
      </c>
      <c r="H101" s="98">
        <v>0.46207018204492123</v>
      </c>
      <c r="I101" s="98">
        <v>0.42890374212115401</v>
      </c>
      <c r="J101" s="98">
        <v>0.36454363909310772</v>
      </c>
      <c r="K101" s="98">
        <v>0.25230188989494462</v>
      </c>
      <c r="L101" s="98">
        <v>0.34213410451317955</v>
      </c>
      <c r="M101" s="98">
        <v>0.30430274363521126</v>
      </c>
      <c r="N101" s="98">
        <v>0.30484393929359299</v>
      </c>
      <c r="O101" s="98">
        <v>0.38233750446884884</v>
      </c>
      <c r="P101" s="98">
        <v>0.33430613000196741</v>
      </c>
      <c r="Q101" s="98">
        <v>0.35110781149012521</v>
      </c>
      <c r="R101" s="98">
        <v>0.46916543068758143</v>
      </c>
      <c r="S101" s="98">
        <v>0.45845870973878378</v>
      </c>
      <c r="T101" s="98">
        <v>0.53392100723079094</v>
      </c>
      <c r="U101" s="98">
        <v>0.4945900316952716</v>
      </c>
      <c r="V101" s="98">
        <v>0.55244152733570739</v>
      </c>
      <c r="W101" s="98">
        <v>0.48122216654604311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1.8344691309812576E-3</v>
      </c>
      <c r="C102" s="122">
        <f t="shared" si="18"/>
        <v>1.6931733210125604E-3</v>
      </c>
      <c r="D102" s="122">
        <f t="shared" si="18"/>
        <v>1.8268077166572114E-3</v>
      </c>
      <c r="E102" s="122">
        <f t="shared" si="18"/>
        <v>1.6444625379225437E-3</v>
      </c>
      <c r="F102" s="122">
        <f t="shared" si="18"/>
        <v>1.4397486090088096E-3</v>
      </c>
      <c r="G102" s="122">
        <f t="shared" si="18"/>
        <v>1.2879776750712299E-3</v>
      </c>
      <c r="H102" s="122">
        <f t="shared" si="18"/>
        <v>1.3845538959908728E-3</v>
      </c>
      <c r="I102" s="122">
        <f t="shared" si="18"/>
        <v>1.4338128761167105E-3</v>
      </c>
      <c r="J102" s="122">
        <f t="shared" si="18"/>
        <v>1.4627839063704839E-3</v>
      </c>
      <c r="K102" s="122">
        <f t="shared" si="18"/>
        <v>1.3659295115333384E-3</v>
      </c>
      <c r="L102" s="122">
        <f t="shared" si="18"/>
        <v>1.5084212652531838E-3</v>
      </c>
      <c r="M102" s="122">
        <f t="shared" si="18"/>
        <v>1.6156897291681228E-3</v>
      </c>
      <c r="N102" s="122">
        <f t="shared" si="18"/>
        <v>2.1294873603637074E-3</v>
      </c>
      <c r="O102" s="122">
        <f t="shared" si="18"/>
        <v>2.3966681273337154E-3</v>
      </c>
      <c r="P102" s="122">
        <f t="shared" si="18"/>
        <v>3.2474042043948701E-3</v>
      </c>
      <c r="Q102" s="122">
        <f t="shared" si="18"/>
        <v>3.6848048009899552E-3</v>
      </c>
      <c r="R102" s="122">
        <f t="shared" si="18"/>
        <v>4.1170854499403163E-3</v>
      </c>
      <c r="S102" s="122">
        <f t="shared" si="18"/>
        <v>4.3595572157768209E-3</v>
      </c>
      <c r="T102" s="122">
        <f t="shared" si="18"/>
        <v>4.3650454885673998E-3</v>
      </c>
      <c r="U102" s="122">
        <f t="shared" si="18"/>
        <v>4.2668316175324614E-3</v>
      </c>
      <c r="V102" s="122">
        <f t="shared" si="18"/>
        <v>3.813543626516445E-3</v>
      </c>
      <c r="W102" s="122">
        <f t="shared" si="18"/>
        <v>3.0354042633250751E-3</v>
      </c>
      <c r="DA102" s="130" t="s">
        <v>1595</v>
      </c>
    </row>
    <row r="103" spans="1:105" ht="12" customHeight="1" x14ac:dyDescent="0.25">
      <c r="A103" s="97" t="s">
        <v>53</v>
      </c>
      <c r="B103" s="98">
        <v>1.8344691309812576E-3</v>
      </c>
      <c r="C103" s="98">
        <v>1.6931733210125604E-3</v>
      </c>
      <c r="D103" s="98">
        <v>1.8268077166572114E-3</v>
      </c>
      <c r="E103" s="98">
        <v>1.6444625379225437E-3</v>
      </c>
      <c r="F103" s="98">
        <v>1.4397486090088096E-3</v>
      </c>
      <c r="G103" s="98">
        <v>1.2879776750712299E-3</v>
      </c>
      <c r="H103" s="98">
        <v>1.3845538959908728E-3</v>
      </c>
      <c r="I103" s="98">
        <v>1.4338128761167105E-3</v>
      </c>
      <c r="J103" s="98">
        <v>1.4627839063704839E-3</v>
      </c>
      <c r="K103" s="98">
        <v>1.3659295115333384E-3</v>
      </c>
      <c r="L103" s="98">
        <v>1.5084212652531838E-3</v>
      </c>
      <c r="M103" s="98">
        <v>1.6156897291681228E-3</v>
      </c>
      <c r="N103" s="98">
        <v>2.1294873603637074E-3</v>
      </c>
      <c r="O103" s="98">
        <v>2.3966681273337154E-3</v>
      </c>
      <c r="P103" s="98">
        <v>3.2474042043948701E-3</v>
      </c>
      <c r="Q103" s="98">
        <v>3.6848048009899552E-3</v>
      </c>
      <c r="R103" s="98">
        <v>4.1170854499403163E-3</v>
      </c>
      <c r="S103" s="98">
        <v>4.3595572157768209E-3</v>
      </c>
      <c r="T103" s="98">
        <v>4.3650454885673998E-3</v>
      </c>
      <c r="U103" s="98">
        <v>4.2668316175324614E-3</v>
      </c>
      <c r="V103" s="98">
        <v>3.813543626516445E-3</v>
      </c>
      <c r="W103" s="98">
        <v>3.0354042633250751E-3</v>
      </c>
      <c r="DA103" s="63" t="s">
        <v>1596</v>
      </c>
    </row>
    <row r="104" spans="1:105" ht="12" customHeight="1" x14ac:dyDescent="0.25">
      <c r="A104" s="121" t="s">
        <v>55</v>
      </c>
      <c r="B104" s="122">
        <v>8.0283330296000095</v>
      </c>
      <c r="C104" s="122">
        <v>7.5147186436501414</v>
      </c>
      <c r="D104" s="122">
        <v>6.776811090422262</v>
      </c>
      <c r="E104" s="122">
        <v>6.02234897900669</v>
      </c>
      <c r="F104" s="122">
        <v>5.8518003564742962</v>
      </c>
      <c r="G104" s="122">
        <v>5.4568311102267213</v>
      </c>
      <c r="H104" s="122">
        <v>5.2194898813423469</v>
      </c>
      <c r="I104" s="122">
        <v>4.8159937472277266</v>
      </c>
      <c r="J104" s="122">
        <v>4.6105834932284626</v>
      </c>
      <c r="K104" s="122">
        <v>4.3524634454590476</v>
      </c>
      <c r="L104" s="122">
        <v>4.4013481956339744</v>
      </c>
      <c r="M104" s="122">
        <v>4.6662194789385865</v>
      </c>
      <c r="N104" s="122">
        <v>5.0830052992183017</v>
      </c>
      <c r="O104" s="122">
        <v>5.6533145325160312</v>
      </c>
      <c r="P104" s="122">
        <v>6.0372004748933374</v>
      </c>
      <c r="Q104" s="122">
        <v>6.3959282952130216</v>
      </c>
      <c r="R104" s="122">
        <v>7.3580636644721791</v>
      </c>
      <c r="S104" s="122">
        <v>8.0065212823709775</v>
      </c>
      <c r="T104" s="122">
        <v>8.6012996125174741</v>
      </c>
      <c r="U104" s="122">
        <v>8.4009672598176923</v>
      </c>
      <c r="V104" s="122">
        <v>8.7617830696113259</v>
      </c>
      <c r="W104" s="122">
        <v>8.2271454294500472</v>
      </c>
      <c r="DA104" s="130" t="s">
        <v>1597</v>
      </c>
    </row>
    <row r="105" spans="1:105" ht="12" customHeight="1" x14ac:dyDescent="0.25">
      <c r="A105" s="97" t="s">
        <v>141</v>
      </c>
      <c r="B105" s="98">
        <v>0.5943335179286019</v>
      </c>
      <c r="C105" s="98">
        <v>0.56296122970817652</v>
      </c>
      <c r="D105" s="98">
        <v>0.52269836101531053</v>
      </c>
      <c r="E105" s="98">
        <v>0.48453015510699848</v>
      </c>
      <c r="F105" s="98">
        <v>0.45791445472673981</v>
      </c>
      <c r="G105" s="98">
        <v>0.44811813406931977</v>
      </c>
      <c r="H105" s="98">
        <v>0.41979056460547837</v>
      </c>
      <c r="I105" s="98">
        <v>0.39197520390537</v>
      </c>
      <c r="J105" s="98">
        <v>0.35489456364779159</v>
      </c>
      <c r="K105" s="98">
        <v>0.33143640749565356</v>
      </c>
      <c r="L105" s="98">
        <v>0.34130899388331803</v>
      </c>
      <c r="M105" s="98">
        <v>0.37068350826047547</v>
      </c>
      <c r="N105" s="98">
        <v>0.36398360999586554</v>
      </c>
      <c r="O105" s="98">
        <v>0.46256654716580586</v>
      </c>
      <c r="P105" s="98">
        <v>0.46989554352863516</v>
      </c>
      <c r="Q105" s="98">
        <v>0.48607426878462218</v>
      </c>
      <c r="R105" s="98">
        <v>0.74281694857487979</v>
      </c>
      <c r="S105" s="98">
        <v>0.84043747387972245</v>
      </c>
      <c r="T105" s="98">
        <v>0.92646618393846381</v>
      </c>
      <c r="U105" s="98">
        <v>0.87351468128989196</v>
      </c>
      <c r="V105" s="98">
        <v>0.94402679869887429</v>
      </c>
      <c r="W105" s="98">
        <v>0.78526938387435008</v>
      </c>
      <c r="DA105" s="63" t="s">
        <v>1598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2.2404555101089373E-4</v>
      </c>
      <c r="L106" s="98">
        <v>6.8281448519144682E-4</v>
      </c>
      <c r="M106" s="98">
        <v>1.214926492457992E-3</v>
      </c>
      <c r="N106" s="98">
        <v>1.1423575972668494E-3</v>
      </c>
      <c r="O106" s="98">
        <v>2.0002429376339203E-3</v>
      </c>
      <c r="P106" s="98">
        <v>2.0669586064870032E-3</v>
      </c>
      <c r="Q106" s="98">
        <v>2.0762837277880216E-3</v>
      </c>
      <c r="R106" s="98">
        <v>5.120958245713271E-3</v>
      </c>
      <c r="S106" s="98">
        <v>5.2866404872176391E-3</v>
      </c>
      <c r="T106" s="98">
        <v>5.3701783961412333E-3</v>
      </c>
      <c r="U106" s="98">
        <v>4.942734258209772E-3</v>
      </c>
      <c r="V106" s="98">
        <v>5.2903298281735834E-3</v>
      </c>
      <c r="W106" s="98">
        <v>4.2898953868704725E-3</v>
      </c>
      <c r="DA106" s="63" t="s">
        <v>1599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1.8996125621566684E-4</v>
      </c>
      <c r="L107" s="101">
        <v>5.794349230323194E-4</v>
      </c>
      <c r="M107" s="101">
        <v>1.0326329502357502E-3</v>
      </c>
      <c r="N107" s="101">
        <v>9.6909771433000176E-4</v>
      </c>
      <c r="O107" s="101">
        <v>1.6875757775820979E-3</v>
      </c>
      <c r="P107" s="101">
        <v>1.7395914177641798E-3</v>
      </c>
      <c r="Q107" s="101">
        <v>1.7398718355182798E-3</v>
      </c>
      <c r="R107" s="101">
        <v>4.2121866788565419E-3</v>
      </c>
      <c r="S107" s="101">
        <v>4.3230890155812607E-3</v>
      </c>
      <c r="T107" s="101">
        <v>4.3580922330219013E-3</v>
      </c>
      <c r="U107" s="101">
        <v>3.9971429794230353E-3</v>
      </c>
      <c r="V107" s="101">
        <v>4.3102230295994793E-3</v>
      </c>
      <c r="W107" s="101">
        <v>3.4950018699718634E-3</v>
      </c>
      <c r="DA107" s="131" t="s">
        <v>1600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3.4084294795226893E-5</v>
      </c>
      <c r="L108" s="104">
        <v>1.0337956215912737E-4</v>
      </c>
      <c r="M108" s="104">
        <v>1.822935422222417E-4</v>
      </c>
      <c r="N108" s="104">
        <v>1.7325988293684767E-4</v>
      </c>
      <c r="O108" s="104">
        <v>3.1266716005182231E-4</v>
      </c>
      <c r="P108" s="104">
        <v>3.2736718872282362E-4</v>
      </c>
      <c r="Q108" s="104">
        <v>3.3641189226974193E-4</v>
      </c>
      <c r="R108" s="104">
        <v>9.0877156685672893E-4</v>
      </c>
      <c r="S108" s="104">
        <v>9.6355147163637838E-4</v>
      </c>
      <c r="T108" s="104">
        <v>1.0120861631193318E-3</v>
      </c>
      <c r="U108" s="104">
        <v>9.4559127878673639E-4</v>
      </c>
      <c r="V108" s="104">
        <v>9.8010679857410388E-4</v>
      </c>
      <c r="W108" s="104">
        <v>7.9489351689860906E-4</v>
      </c>
      <c r="DA108" s="132" t="s">
        <v>1601</v>
      </c>
    </row>
    <row r="109" spans="1:105" ht="12" customHeight="1" x14ac:dyDescent="0.25">
      <c r="A109" s="106" t="s">
        <v>122</v>
      </c>
      <c r="B109" s="101">
        <v>7.3716533219379095</v>
      </c>
      <c r="C109" s="101">
        <v>6.8919938848897981</v>
      </c>
      <c r="D109" s="101">
        <v>6.1856431786898911</v>
      </c>
      <c r="E109" s="101">
        <v>5.4590831908998831</v>
      </c>
      <c r="F109" s="101">
        <v>5.2928947605305154</v>
      </c>
      <c r="G109" s="101">
        <v>4.8417010287466056</v>
      </c>
      <c r="H109" s="101">
        <v>4.5789418410482616</v>
      </c>
      <c r="I109" s="101">
        <v>4.076192485581883</v>
      </c>
      <c r="J109" s="101">
        <v>3.6482279617035127</v>
      </c>
      <c r="K109" s="101">
        <v>3.0064193877343621</v>
      </c>
      <c r="L109" s="101">
        <v>2.3883548987121834</v>
      </c>
      <c r="M109" s="101">
        <v>2.2008369479905405</v>
      </c>
      <c r="N109" s="101">
        <v>2.2965990338639535</v>
      </c>
      <c r="O109" s="101">
        <v>2.1281203614466437</v>
      </c>
      <c r="P109" s="101">
        <v>2.0984304119462576</v>
      </c>
      <c r="Q109" s="101">
        <v>1.9824201395440786</v>
      </c>
      <c r="R109" s="101">
        <v>1.9898583217817392</v>
      </c>
      <c r="S109" s="101">
        <v>2.0504202658317388</v>
      </c>
      <c r="T109" s="101">
        <v>2.1124138173722562</v>
      </c>
      <c r="U109" s="101">
        <v>2.0797508192851542</v>
      </c>
      <c r="V109" s="101">
        <v>2.1692531369557377</v>
      </c>
      <c r="W109" s="101">
        <v>2.0983691916520506</v>
      </c>
      <c r="DA109" s="131" t="s">
        <v>1602</v>
      </c>
    </row>
    <row r="110" spans="1:105" ht="12" customHeight="1" x14ac:dyDescent="0.25">
      <c r="A110" s="107" t="s">
        <v>121</v>
      </c>
      <c r="B110" s="104">
        <v>6.2346189733498758E-2</v>
      </c>
      <c r="C110" s="104">
        <v>5.9763529052166427E-2</v>
      </c>
      <c r="D110" s="104">
        <v>6.8469550717060748E-2</v>
      </c>
      <c r="E110" s="104">
        <v>7.8735632999808472E-2</v>
      </c>
      <c r="F110" s="104">
        <v>0.10099114121704091</v>
      </c>
      <c r="G110" s="104">
        <v>0.16701194741079595</v>
      </c>
      <c r="H110" s="104">
        <v>0.22075747568860668</v>
      </c>
      <c r="I110" s="104">
        <v>0.34782605774047326</v>
      </c>
      <c r="J110" s="104">
        <v>0.60746096787715864</v>
      </c>
      <c r="K110" s="104">
        <v>1.014383604678021</v>
      </c>
      <c r="L110" s="104">
        <v>1.6710014885532813</v>
      </c>
      <c r="M110" s="104">
        <v>2.0934840961951129</v>
      </c>
      <c r="N110" s="104">
        <v>2.421280297761216</v>
      </c>
      <c r="O110" s="104">
        <v>3.0606273809659479</v>
      </c>
      <c r="P110" s="104">
        <v>3.4668075608119584</v>
      </c>
      <c r="Q110" s="104">
        <v>3.9253576031565327</v>
      </c>
      <c r="R110" s="104">
        <v>4.620267435869847</v>
      </c>
      <c r="S110" s="104">
        <v>5.1103769021722991</v>
      </c>
      <c r="T110" s="104">
        <v>5.5570494328106133</v>
      </c>
      <c r="U110" s="104">
        <v>5.4427590249844364</v>
      </c>
      <c r="V110" s="104">
        <v>5.6432128041285399</v>
      </c>
      <c r="W110" s="104">
        <v>5.3392169585367757</v>
      </c>
      <c r="DA110" s="132" t="s">
        <v>1603</v>
      </c>
    </row>
    <row r="111" spans="1:105" ht="12" customHeight="1" x14ac:dyDescent="0.25">
      <c r="A111" s="108" t="s">
        <v>53</v>
      </c>
      <c r="B111" s="98">
        <v>5.2827984421702986E-2</v>
      </c>
      <c r="C111" s="98">
        <v>5.0647907219567162E-2</v>
      </c>
      <c r="D111" s="98">
        <v>5.7728971026319846E-2</v>
      </c>
      <c r="E111" s="98">
        <v>6.6316247184026886E-2</v>
      </c>
      <c r="F111" s="98">
        <v>8.5031808012312304E-2</v>
      </c>
      <c r="G111" s="98">
        <v>0.14022913535399442</v>
      </c>
      <c r="H111" s="98">
        <v>0.18629954066037857</v>
      </c>
      <c r="I111" s="98">
        <v>0.29279503970124376</v>
      </c>
      <c r="J111" s="98">
        <v>0.50833847900520035</v>
      </c>
      <c r="K111" s="98">
        <v>0.8478327616256347</v>
      </c>
      <c r="L111" s="98">
        <v>1.398637169310226</v>
      </c>
      <c r="M111" s="98">
        <v>1.7570753474049805</v>
      </c>
      <c r="N111" s="98">
        <v>2.0267438378089078</v>
      </c>
      <c r="O111" s="98">
        <v>2.5562796249835853</v>
      </c>
      <c r="P111" s="98">
        <v>2.8898955326800828</v>
      </c>
      <c r="Q111" s="98">
        <v>3.2576673188175977</v>
      </c>
      <c r="R111" s="98">
        <v>3.8107921120742216</v>
      </c>
      <c r="S111" s="98">
        <v>4.1993992140120637</v>
      </c>
      <c r="T111" s="98">
        <v>4.5405754445652198</v>
      </c>
      <c r="U111" s="98">
        <v>4.4284809570676131</v>
      </c>
      <c r="V111" s="98">
        <v>4.6228706524473537</v>
      </c>
      <c r="W111" s="98">
        <v>4.3748677708055013</v>
      </c>
      <c r="DA111" s="63" t="s">
        <v>1604</v>
      </c>
    </row>
    <row r="112" spans="1:105" ht="12" customHeight="1" x14ac:dyDescent="0.25">
      <c r="A112" s="108" t="s">
        <v>52</v>
      </c>
      <c r="B112" s="98">
        <v>9.5182053117957681E-3</v>
      </c>
      <c r="C112" s="98">
        <v>9.1156218325992647E-3</v>
      </c>
      <c r="D112" s="98">
        <v>1.0740579690740907E-2</v>
      </c>
      <c r="E112" s="98">
        <v>1.2419385815781586E-2</v>
      </c>
      <c r="F112" s="98">
        <v>1.5959333204728605E-2</v>
      </c>
      <c r="G112" s="98">
        <v>2.6782812056801539E-2</v>
      </c>
      <c r="H112" s="98">
        <v>3.4457935028228109E-2</v>
      </c>
      <c r="I112" s="98">
        <v>5.5031018039229475E-2</v>
      </c>
      <c r="J112" s="98">
        <v>9.9122488871958264E-2</v>
      </c>
      <c r="K112" s="98">
        <v>0.16655084305238643</v>
      </c>
      <c r="L112" s="98">
        <v>0.27236431924305532</v>
      </c>
      <c r="M112" s="98">
        <v>0.33640874879013222</v>
      </c>
      <c r="N112" s="98">
        <v>0.39453645995230829</v>
      </c>
      <c r="O112" s="98">
        <v>0.50434775598236259</v>
      </c>
      <c r="P112" s="98">
        <v>0.5769120281318757</v>
      </c>
      <c r="Q112" s="98">
        <v>0.66769028433893518</v>
      </c>
      <c r="R112" s="98">
        <v>0.80947532379562492</v>
      </c>
      <c r="S112" s="98">
        <v>0.91097768816023572</v>
      </c>
      <c r="T112" s="98">
        <v>1.016473988245393</v>
      </c>
      <c r="U112" s="98">
        <v>1.0142780679168237</v>
      </c>
      <c r="V112" s="98">
        <v>1.0203421516811861</v>
      </c>
      <c r="W112" s="98">
        <v>0.96434918773127454</v>
      </c>
      <c r="DA112" s="63" t="s">
        <v>1605</v>
      </c>
    </row>
    <row r="113" spans="1:105" ht="12" customHeight="1" x14ac:dyDescent="0.25">
      <c r="A113" s="121" t="s">
        <v>54</v>
      </c>
      <c r="B113" s="122">
        <v>1.2491630798304487</v>
      </c>
      <c r="C113" s="122">
        <v>1.1725912149173885</v>
      </c>
      <c r="D113" s="122">
        <v>1.0819299457274518</v>
      </c>
      <c r="E113" s="122">
        <v>1.0079498609771058</v>
      </c>
      <c r="F113" s="122">
        <v>0.95632943675359583</v>
      </c>
      <c r="G113" s="122">
        <v>0.91736189744694341</v>
      </c>
      <c r="H113" s="122">
        <v>0.85613458225544692</v>
      </c>
      <c r="I113" s="122">
        <v>0.8007126228805973</v>
      </c>
      <c r="J113" s="122">
        <v>0.71209203240815733</v>
      </c>
      <c r="K113" s="122">
        <v>0.67396084828142278</v>
      </c>
      <c r="L113" s="122">
        <v>0.6608218800117629</v>
      </c>
      <c r="M113" s="122">
        <v>0.69177890698903188</v>
      </c>
      <c r="N113" s="122">
        <v>0.76234291270687216</v>
      </c>
      <c r="O113" s="122">
        <v>0.81867532034556678</v>
      </c>
      <c r="P113" s="122">
        <v>0.9108645810025322</v>
      </c>
      <c r="Q113" s="122">
        <v>0.98954240919095482</v>
      </c>
      <c r="R113" s="122">
        <v>1.1095004116279217</v>
      </c>
      <c r="S113" s="122">
        <v>1.1765263196601337</v>
      </c>
      <c r="T113" s="122">
        <v>1.2312072538502921</v>
      </c>
      <c r="U113" s="122">
        <v>1.1995882821675075</v>
      </c>
      <c r="V113" s="122">
        <v>1.2311403481152987</v>
      </c>
      <c r="W113" s="122">
        <v>1.1752765750053411</v>
      </c>
      <c r="DA113" s="130" t="s">
        <v>1606</v>
      </c>
    </row>
    <row r="114" spans="1:105" ht="12" customHeight="1" x14ac:dyDescent="0.25">
      <c r="A114" s="97" t="s">
        <v>50</v>
      </c>
      <c r="B114" s="98">
        <v>2.3152595328270135E-2</v>
      </c>
      <c r="C114" s="98">
        <v>2.1573266570346469E-2</v>
      </c>
      <c r="D114" s="98">
        <v>1.9808119253346235E-2</v>
      </c>
      <c r="E114" s="98">
        <v>1.8398965042923182E-2</v>
      </c>
      <c r="F114" s="98">
        <v>1.7162147087112965E-2</v>
      </c>
      <c r="G114" s="98">
        <v>1.6989654674518059E-2</v>
      </c>
      <c r="H114" s="98">
        <v>1.5880020863855749E-2</v>
      </c>
      <c r="I114" s="98">
        <v>1.4563108668939041E-2</v>
      </c>
      <c r="J114" s="98">
        <v>1.2833407490784437E-2</v>
      </c>
      <c r="K114" s="98">
        <v>1.1544971470435289E-2</v>
      </c>
      <c r="L114" s="98">
        <v>1.2002356204158054E-2</v>
      </c>
      <c r="M114" s="98">
        <v>1.3221970657636027E-2</v>
      </c>
      <c r="N114" s="98">
        <v>1.4957661604528173E-2</v>
      </c>
      <c r="O114" s="98">
        <v>1.7511752952296233E-2</v>
      </c>
      <c r="P114" s="98">
        <v>1.8230641844598116E-2</v>
      </c>
      <c r="Q114" s="98">
        <v>1.9118953829056984E-2</v>
      </c>
      <c r="R114" s="98">
        <v>2.7210090337984272E-2</v>
      </c>
      <c r="S114" s="98">
        <v>2.9472316671235965E-2</v>
      </c>
      <c r="T114" s="98">
        <v>3.2006751069558047E-2</v>
      </c>
      <c r="U114" s="98">
        <v>2.9688233490994406E-2</v>
      </c>
      <c r="V114" s="98">
        <v>3.1286191754549948E-2</v>
      </c>
      <c r="W114" s="98">
        <v>2.5018337469289914E-2</v>
      </c>
      <c r="DA114" s="63" t="s">
        <v>1607</v>
      </c>
    </row>
    <row r="115" spans="1:105" ht="12" customHeight="1" x14ac:dyDescent="0.25">
      <c r="A115" s="109" t="s">
        <v>120</v>
      </c>
      <c r="B115" s="33">
        <v>1.2260104845021786</v>
      </c>
      <c r="C115" s="33">
        <v>1.151017948347042</v>
      </c>
      <c r="D115" s="33">
        <v>1.0621218264741057</v>
      </c>
      <c r="E115" s="33">
        <v>0.98955089593418266</v>
      </c>
      <c r="F115" s="33">
        <v>0.93916728966648289</v>
      </c>
      <c r="G115" s="33">
        <v>0.90037224277242534</v>
      </c>
      <c r="H115" s="33">
        <v>0.84025456139159116</v>
      </c>
      <c r="I115" s="33">
        <v>0.78614951421165824</v>
      </c>
      <c r="J115" s="33">
        <v>0.6992586249173729</v>
      </c>
      <c r="K115" s="33">
        <v>0.66241587681098746</v>
      </c>
      <c r="L115" s="33">
        <v>0.64881952380760488</v>
      </c>
      <c r="M115" s="33">
        <v>0.67855693633139591</v>
      </c>
      <c r="N115" s="33">
        <v>0.74738525110234399</v>
      </c>
      <c r="O115" s="33">
        <v>0.80116356739327055</v>
      </c>
      <c r="P115" s="33">
        <v>0.8926339391579341</v>
      </c>
      <c r="Q115" s="33">
        <v>0.97042345536189778</v>
      </c>
      <c r="R115" s="33">
        <v>1.0822903212899373</v>
      </c>
      <c r="S115" s="33">
        <v>1.1470540029888976</v>
      </c>
      <c r="T115" s="33">
        <v>1.199200502780734</v>
      </c>
      <c r="U115" s="33">
        <v>1.169900048676513</v>
      </c>
      <c r="V115" s="33">
        <v>1.1998541563607488</v>
      </c>
      <c r="W115" s="33">
        <v>1.1502582375360513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30.26674017520973</v>
      </c>
      <c r="C117" s="117">
        <f t="shared" si="19"/>
        <v>30.06849539876962</v>
      </c>
      <c r="D117" s="117">
        <f t="shared" si="19"/>
        <v>27.42267692350093</v>
      </c>
      <c r="E117" s="117">
        <f t="shared" si="19"/>
        <v>25.813022411002233</v>
      </c>
      <c r="F117" s="117">
        <f t="shared" si="19"/>
        <v>25.429275413794905</v>
      </c>
      <c r="G117" s="117">
        <f t="shared" si="19"/>
        <v>27.62401969677121</v>
      </c>
      <c r="H117" s="117">
        <f t="shared" si="19"/>
        <v>26.155407554065185</v>
      </c>
      <c r="I117" s="117">
        <f t="shared" si="19"/>
        <v>24.524147453882776</v>
      </c>
      <c r="J117" s="117">
        <f t="shared" si="19"/>
        <v>21.249345401401278</v>
      </c>
      <c r="K117" s="117">
        <f t="shared" si="19"/>
        <v>15.71797599388951</v>
      </c>
      <c r="L117" s="117">
        <f t="shared" si="19"/>
        <v>20.326445223430376</v>
      </c>
      <c r="M117" s="117">
        <f t="shared" si="19"/>
        <v>19.037713836665873</v>
      </c>
      <c r="N117" s="117">
        <f t="shared" si="19"/>
        <v>19.528573767271389</v>
      </c>
      <c r="O117" s="117">
        <f t="shared" si="19"/>
        <v>24.324399172774012</v>
      </c>
      <c r="P117" s="117">
        <f t="shared" si="19"/>
        <v>22.566954796630579</v>
      </c>
      <c r="Q117" s="117">
        <f t="shared" si="19"/>
        <v>23.776185862337087</v>
      </c>
      <c r="R117" s="117">
        <f t="shared" ref="R117:V117" si="20">R118+R121+R123+R132</f>
        <v>31.139820356018362</v>
      </c>
      <c r="S117" s="117">
        <f t="shared" si="20"/>
        <v>31.461845188325078</v>
      </c>
      <c r="T117" s="117">
        <f t="shared" si="20"/>
        <v>36.069610230427244</v>
      </c>
      <c r="U117" s="117">
        <f t="shared" si="20"/>
        <v>34.071924721019876</v>
      </c>
      <c r="V117" s="117">
        <f t="shared" si="20"/>
        <v>37.617229660359932</v>
      </c>
      <c r="W117" s="117">
        <f t="shared" ref="W117" si="21">W118+W121+W123+W132</f>
        <v>33.454398686996598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24.245547696801836</v>
      </c>
      <c r="C118" s="122">
        <f t="shared" si="22"/>
        <v>24.40794124918304</v>
      </c>
      <c r="D118" s="122">
        <f t="shared" si="22"/>
        <v>22.279900407391729</v>
      </c>
      <c r="E118" s="122">
        <f t="shared" si="22"/>
        <v>21.186079796400691</v>
      </c>
      <c r="F118" s="122">
        <f t="shared" si="22"/>
        <v>20.919136655832155</v>
      </c>
      <c r="G118" s="122">
        <f t="shared" si="22"/>
        <v>23.362084213240081</v>
      </c>
      <c r="H118" s="122">
        <f t="shared" si="22"/>
        <v>22.054433575844069</v>
      </c>
      <c r="I118" s="122">
        <f t="shared" si="22"/>
        <v>20.70827927045903</v>
      </c>
      <c r="J118" s="122">
        <f t="shared" si="22"/>
        <v>17.616215994829531</v>
      </c>
      <c r="K118" s="122">
        <f t="shared" si="22"/>
        <v>12.254725486017364</v>
      </c>
      <c r="L118" s="122">
        <f t="shared" si="22"/>
        <v>16.795119906476668</v>
      </c>
      <c r="M118" s="122">
        <f t="shared" si="22"/>
        <v>15.267438129656258</v>
      </c>
      <c r="N118" s="122">
        <f t="shared" si="22"/>
        <v>15.369376086632823</v>
      </c>
      <c r="O118" s="122">
        <f t="shared" si="22"/>
        <v>19.655961589968523</v>
      </c>
      <c r="P118" s="122">
        <f t="shared" si="22"/>
        <v>17.503295520831255</v>
      </c>
      <c r="Q118" s="122">
        <f t="shared" si="22"/>
        <v>18.330216745760577</v>
      </c>
      <c r="R118" s="122">
        <f t="shared" ref="R118:V118" si="23">SUM(R119:R120)</f>
        <v>24.809109857890977</v>
      </c>
      <c r="S118" s="122">
        <f t="shared" si="23"/>
        <v>24.497800571864186</v>
      </c>
      <c r="T118" s="122">
        <f t="shared" si="23"/>
        <v>28.496834304412307</v>
      </c>
      <c r="U118" s="122">
        <f t="shared" si="23"/>
        <v>26.570827537545156</v>
      </c>
      <c r="V118" s="122">
        <f t="shared" si="23"/>
        <v>29.7095605896913</v>
      </c>
      <c r="W118" s="122">
        <f t="shared" ref="W118" si="24">SUM(W119:W120)</f>
        <v>25.9315648097073</v>
      </c>
      <c r="DA118" s="130" t="s">
        <v>1760</v>
      </c>
    </row>
    <row r="119" spans="1:105" ht="12" customHeight="1" x14ac:dyDescent="0.25">
      <c r="A119" s="97" t="s">
        <v>74</v>
      </c>
      <c r="B119" s="98">
        <v>23.66379413118003</v>
      </c>
      <c r="C119" s="98">
        <v>23.842276646224398</v>
      </c>
      <c r="D119" s="98">
        <v>21.773958553938765</v>
      </c>
      <c r="E119" s="98">
        <v>20.717601970536741</v>
      </c>
      <c r="F119" s="98">
        <v>20.46484071013862</v>
      </c>
      <c r="G119" s="98">
        <v>22.863921030669349</v>
      </c>
      <c r="H119" s="98">
        <v>21.592363393799147</v>
      </c>
      <c r="I119" s="98">
        <v>20.279375528337876</v>
      </c>
      <c r="J119" s="98">
        <v>17.251672355736424</v>
      </c>
      <c r="K119" s="98">
        <v>12.002423596122419</v>
      </c>
      <c r="L119" s="98">
        <v>16.452985801963489</v>
      </c>
      <c r="M119" s="98">
        <v>14.963135386021046</v>
      </c>
      <c r="N119" s="98">
        <v>15.06453214733923</v>
      </c>
      <c r="O119" s="98">
        <v>19.273624085499673</v>
      </c>
      <c r="P119" s="98">
        <v>17.168989390829289</v>
      </c>
      <c r="Q119" s="98">
        <v>17.979108934270453</v>
      </c>
      <c r="R119" s="98">
        <v>24.339944427203395</v>
      </c>
      <c r="S119" s="98">
        <v>24.039341862125401</v>
      </c>
      <c r="T119" s="98">
        <v>27.962913297181515</v>
      </c>
      <c r="U119" s="98">
        <v>26.076237505849885</v>
      </c>
      <c r="V119" s="98">
        <v>29.157119062355594</v>
      </c>
      <c r="W119" s="98">
        <v>25.450342643161257</v>
      </c>
      <c r="DA119" s="63" t="s">
        <v>1761</v>
      </c>
    </row>
    <row r="120" spans="1:105" ht="12" customHeight="1" x14ac:dyDescent="0.25">
      <c r="A120" s="97" t="s">
        <v>53</v>
      </c>
      <c r="B120" s="98">
        <v>0.58175356562180613</v>
      </c>
      <c r="C120" s="98">
        <v>0.56566460295864041</v>
      </c>
      <c r="D120" s="98">
        <v>0.50594185345296461</v>
      </c>
      <c r="E120" s="98">
        <v>0.46847782586395004</v>
      </c>
      <c r="F120" s="98">
        <v>0.45429594569353338</v>
      </c>
      <c r="G120" s="98">
        <v>0.49816318257073022</v>
      </c>
      <c r="H120" s="98">
        <v>0.46207018204492123</v>
      </c>
      <c r="I120" s="98">
        <v>0.42890374212115401</v>
      </c>
      <c r="J120" s="98">
        <v>0.36454363909310772</v>
      </c>
      <c r="K120" s="98">
        <v>0.25230188989494462</v>
      </c>
      <c r="L120" s="98">
        <v>0.34213410451317955</v>
      </c>
      <c r="M120" s="98">
        <v>0.30430274363521126</v>
      </c>
      <c r="N120" s="98">
        <v>0.30484393929359299</v>
      </c>
      <c r="O120" s="98">
        <v>0.38233750446884884</v>
      </c>
      <c r="P120" s="98">
        <v>0.33430613000196741</v>
      </c>
      <c r="Q120" s="98">
        <v>0.35110781149012521</v>
      </c>
      <c r="R120" s="98">
        <v>0.46916543068758143</v>
      </c>
      <c r="S120" s="98">
        <v>0.45845870973878378</v>
      </c>
      <c r="T120" s="98">
        <v>0.53392100723079094</v>
      </c>
      <c r="U120" s="98">
        <v>0.4945900316952716</v>
      </c>
      <c r="V120" s="98">
        <v>0.55244152733570739</v>
      </c>
      <c r="W120" s="98">
        <v>0.48122216654604311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4.0868609198063217E-3</v>
      </c>
      <c r="C121" s="122">
        <f t="shared" si="25"/>
        <v>3.8926885315285591E-3</v>
      </c>
      <c r="D121" s="122">
        <f t="shared" si="25"/>
        <v>4.4370894749475075E-3</v>
      </c>
      <c r="E121" s="122">
        <f t="shared" si="25"/>
        <v>4.1416128746646031E-3</v>
      </c>
      <c r="F121" s="122">
        <f t="shared" si="25"/>
        <v>3.8183691246285066E-3</v>
      </c>
      <c r="G121" s="122">
        <f t="shared" si="25"/>
        <v>3.766243256309215E-3</v>
      </c>
      <c r="H121" s="122">
        <f t="shared" si="25"/>
        <v>4.5066740858246083E-3</v>
      </c>
      <c r="I121" s="122">
        <f t="shared" si="25"/>
        <v>4.9403129166238008E-3</v>
      </c>
      <c r="J121" s="122">
        <f t="shared" si="25"/>
        <v>5.1291889388799406E-3</v>
      </c>
      <c r="K121" s="122">
        <f t="shared" si="25"/>
        <v>4.9432534110444024E-3</v>
      </c>
      <c r="L121" s="122">
        <f t="shared" si="25"/>
        <v>5.6428344389351211E-3</v>
      </c>
      <c r="M121" s="122">
        <f t="shared" si="25"/>
        <v>6.2654498182864362E-3</v>
      </c>
      <c r="N121" s="122">
        <f t="shared" si="25"/>
        <v>8.6911174992058866E-3</v>
      </c>
      <c r="O121" s="122">
        <f t="shared" si="25"/>
        <v>1.033849385072799E-2</v>
      </c>
      <c r="P121" s="122">
        <f t="shared" si="25"/>
        <v>1.4720858752939214E-2</v>
      </c>
      <c r="Q121" s="122">
        <f t="shared" si="25"/>
        <v>1.7315159468384717E-2</v>
      </c>
      <c r="R121" s="122">
        <f t="shared" si="25"/>
        <v>1.9849345606839475E-2</v>
      </c>
      <c r="S121" s="122">
        <f t="shared" si="25"/>
        <v>2.154526154446822E-2</v>
      </c>
      <c r="T121" s="122">
        <f t="shared" si="25"/>
        <v>2.2049569912654918E-2</v>
      </c>
      <c r="U121" s="122">
        <f t="shared" si="25"/>
        <v>2.195634795743124E-2</v>
      </c>
      <c r="V121" s="122">
        <f t="shared" si="25"/>
        <v>2.0051377423589204E-2</v>
      </c>
      <c r="W121" s="122">
        <f t="shared" si="25"/>
        <v>1.6255466081519131E-2</v>
      </c>
      <c r="DA121" s="130" t="s">
        <v>1763</v>
      </c>
    </row>
    <row r="122" spans="1:105" ht="12" customHeight="1" x14ac:dyDescent="0.25">
      <c r="A122" s="97" t="s">
        <v>53</v>
      </c>
      <c r="B122" s="98">
        <v>4.0868609198063217E-3</v>
      </c>
      <c r="C122" s="98">
        <v>3.8926885315285591E-3</v>
      </c>
      <c r="D122" s="98">
        <v>4.4370894749475075E-3</v>
      </c>
      <c r="E122" s="98">
        <v>4.1416128746646031E-3</v>
      </c>
      <c r="F122" s="98">
        <v>3.8183691246285066E-3</v>
      </c>
      <c r="G122" s="98">
        <v>3.766243256309215E-3</v>
      </c>
      <c r="H122" s="98">
        <v>4.5066740858246083E-3</v>
      </c>
      <c r="I122" s="98">
        <v>4.9403129166238008E-3</v>
      </c>
      <c r="J122" s="98">
        <v>5.1291889388799406E-3</v>
      </c>
      <c r="K122" s="98">
        <v>4.9432534110444024E-3</v>
      </c>
      <c r="L122" s="98">
        <v>5.6428344389351211E-3</v>
      </c>
      <c r="M122" s="98">
        <v>6.2654498182864362E-3</v>
      </c>
      <c r="N122" s="98">
        <v>8.6911174992058866E-3</v>
      </c>
      <c r="O122" s="98">
        <v>1.033849385072799E-2</v>
      </c>
      <c r="P122" s="98">
        <v>1.4720858752939214E-2</v>
      </c>
      <c r="Q122" s="98">
        <v>1.7315159468384717E-2</v>
      </c>
      <c r="R122" s="98">
        <v>1.9849345606839475E-2</v>
      </c>
      <c r="S122" s="98">
        <v>2.154526154446822E-2</v>
      </c>
      <c r="T122" s="98">
        <v>2.2049569912654918E-2</v>
      </c>
      <c r="U122" s="98">
        <v>2.195634795743124E-2</v>
      </c>
      <c r="V122" s="98">
        <v>2.0051377423589204E-2</v>
      </c>
      <c r="W122" s="98">
        <v>1.6255466081519131E-2</v>
      </c>
      <c r="DA122" s="63" t="s">
        <v>1764</v>
      </c>
    </row>
    <row r="123" spans="1:105" ht="12" customHeight="1" x14ac:dyDescent="0.25">
      <c r="A123" s="121" t="s">
        <v>55</v>
      </c>
      <c r="B123" s="122">
        <v>5.09820335612417</v>
      </c>
      <c r="C123" s="122">
        <v>4.7920429124603592</v>
      </c>
      <c r="D123" s="122">
        <v>4.3387217152927837</v>
      </c>
      <c r="E123" s="122">
        <v>3.8755452489424305</v>
      </c>
      <c r="F123" s="122">
        <v>3.794277587573736</v>
      </c>
      <c r="G123" s="122">
        <v>3.5714909195493134</v>
      </c>
      <c r="H123" s="122">
        <v>3.4517817500762313</v>
      </c>
      <c r="I123" s="122">
        <v>3.2061838280508215</v>
      </c>
      <c r="J123" s="122">
        <v>3.0895943843853115</v>
      </c>
      <c r="K123" s="122">
        <v>2.9475517293790747</v>
      </c>
      <c r="L123" s="122">
        <v>3.0236229964981218</v>
      </c>
      <c r="M123" s="122">
        <v>3.2366084197143143</v>
      </c>
      <c r="N123" s="122">
        <v>3.5664135073360423</v>
      </c>
      <c r="O123" s="122">
        <v>4.0275162033278047</v>
      </c>
      <c r="P123" s="122">
        <v>4.3446516649218445</v>
      </c>
      <c r="Q123" s="122">
        <v>4.6598972137327301</v>
      </c>
      <c r="R123" s="122">
        <v>5.4427995341612085</v>
      </c>
      <c r="S123" s="122">
        <v>6.0125293713401433</v>
      </c>
      <c r="T123" s="122">
        <v>6.5650977750404893</v>
      </c>
      <c r="U123" s="122">
        <v>6.5058187910713476</v>
      </c>
      <c r="V123" s="122">
        <v>6.8735360496444269</v>
      </c>
      <c r="W123" s="122">
        <v>6.5238183777511649</v>
      </c>
      <c r="DA123" s="130" t="s">
        <v>1765</v>
      </c>
    </row>
    <row r="124" spans="1:105" ht="12" customHeight="1" x14ac:dyDescent="0.25">
      <c r="A124" s="97" t="s">
        <v>141</v>
      </c>
      <c r="B124" s="98">
        <v>0.33935246317372481</v>
      </c>
      <c r="C124" s="98">
        <v>0.32294296956582685</v>
      </c>
      <c r="D124" s="98">
        <v>0.30125201772269061</v>
      </c>
      <c r="E124" s="98">
        <v>0.28088902334720794</v>
      </c>
      <c r="F124" s="98">
        <v>0.26738007876168463</v>
      </c>
      <c r="G124" s="98">
        <v>0.2641282864362085</v>
      </c>
      <c r="H124" s="98">
        <v>0.24993456060493377</v>
      </c>
      <c r="I124" s="98">
        <v>0.23455179933912063</v>
      </c>
      <c r="J124" s="98">
        <v>0.21281498177302041</v>
      </c>
      <c r="K124" s="98">
        <v>0.1996508772893632</v>
      </c>
      <c r="L124" s="98">
        <v>0.20728078883659262</v>
      </c>
      <c r="M124" s="98">
        <v>0.22770879623491447</v>
      </c>
      <c r="N124" s="98">
        <v>0.22783684752304009</v>
      </c>
      <c r="O124" s="98">
        <v>0.29832793300649735</v>
      </c>
      <c r="P124" s="98">
        <v>0.30942580576856876</v>
      </c>
      <c r="Q124" s="98">
        <v>0.32937715198629769</v>
      </c>
      <c r="R124" s="98">
        <v>0.5260102291886416</v>
      </c>
      <c r="S124" s="98">
        <v>0.61447758024081045</v>
      </c>
      <c r="T124" s="98">
        <v>0.69754811239586756</v>
      </c>
      <c r="U124" s="98">
        <v>0.67154892729026916</v>
      </c>
      <c r="V124" s="98">
        <v>0.74132346981070318</v>
      </c>
      <c r="W124" s="98">
        <v>0.6271176151520822</v>
      </c>
      <c r="DA124" s="63" t="s">
        <v>1766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1.5097613291661699E-4</v>
      </c>
      <c r="L125" s="98">
        <v>4.6211808889383459E-4</v>
      </c>
      <c r="M125" s="98">
        <v>8.2723262550877803E-4</v>
      </c>
      <c r="N125" s="98">
        <v>7.7851753170002087E-4</v>
      </c>
      <c r="O125" s="98">
        <v>1.4010404750350893E-3</v>
      </c>
      <c r="P125" s="98">
        <v>1.4615886244199741E-3</v>
      </c>
      <c r="Q125" s="98">
        <v>1.4852318182318998E-3</v>
      </c>
      <c r="R125" s="98">
        <v>3.9597392780518874E-3</v>
      </c>
      <c r="S125" s="98">
        <v>4.1774043042944317E-3</v>
      </c>
      <c r="T125" s="98">
        <v>4.3270455057482773E-3</v>
      </c>
      <c r="U125" s="98">
        <v>4.0026434113032937E-3</v>
      </c>
      <c r="V125" s="98">
        <v>4.3086526147862242E-3</v>
      </c>
      <c r="W125" s="98">
        <v>3.5242663070514327E-3</v>
      </c>
      <c r="DA125" s="63" t="s">
        <v>1767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1.1689183812139011E-4</v>
      </c>
      <c r="L126" s="101">
        <v>3.5873852673470722E-4</v>
      </c>
      <c r="M126" s="101">
        <v>6.4493908328653639E-4</v>
      </c>
      <c r="N126" s="101">
        <v>6.0525764876317317E-4</v>
      </c>
      <c r="O126" s="101">
        <v>1.088373314983267E-3</v>
      </c>
      <c r="P126" s="101">
        <v>1.1342214356971504E-3</v>
      </c>
      <c r="Q126" s="101">
        <v>1.1488199259621578E-3</v>
      </c>
      <c r="R126" s="101">
        <v>3.0509677111951582E-3</v>
      </c>
      <c r="S126" s="101">
        <v>3.2138528326580533E-3</v>
      </c>
      <c r="T126" s="101">
        <v>3.3149593426289457E-3</v>
      </c>
      <c r="U126" s="101">
        <v>3.057052132516557E-3</v>
      </c>
      <c r="V126" s="101">
        <v>3.3285458162121205E-3</v>
      </c>
      <c r="W126" s="101">
        <v>2.7293727901528237E-3</v>
      </c>
      <c r="DA126" s="131" t="s">
        <v>1768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3.4084294795226893E-5</v>
      </c>
      <c r="L127" s="104">
        <v>1.0337956215912737E-4</v>
      </c>
      <c r="M127" s="104">
        <v>1.822935422222417E-4</v>
      </c>
      <c r="N127" s="104">
        <v>1.7325988293684767E-4</v>
      </c>
      <c r="O127" s="104">
        <v>3.1266716005182231E-4</v>
      </c>
      <c r="P127" s="104">
        <v>3.2736718872282362E-4</v>
      </c>
      <c r="Q127" s="104">
        <v>3.3641189226974193E-4</v>
      </c>
      <c r="R127" s="104">
        <v>9.0877156685672893E-4</v>
      </c>
      <c r="S127" s="104">
        <v>9.6355147163637838E-4</v>
      </c>
      <c r="T127" s="104">
        <v>1.0120861631193318E-3</v>
      </c>
      <c r="U127" s="104">
        <v>9.4559127878673639E-4</v>
      </c>
      <c r="V127" s="104">
        <v>9.8010679857410388E-4</v>
      </c>
      <c r="W127" s="104">
        <v>7.9489351689860906E-4</v>
      </c>
      <c r="DA127" s="132" t="s">
        <v>1769</v>
      </c>
    </row>
    <row r="128" spans="1:105" ht="12" customHeight="1" x14ac:dyDescent="0.25">
      <c r="A128" s="106" t="s">
        <v>122</v>
      </c>
      <c r="B128" s="101">
        <v>4.7155393944935584</v>
      </c>
      <c r="C128" s="101">
        <v>4.4274238200471858</v>
      </c>
      <c r="D128" s="101">
        <v>3.9892399400978085</v>
      </c>
      <c r="E128" s="101">
        <v>3.538795120098297</v>
      </c>
      <c r="F128" s="101">
        <v>3.4548218341304802</v>
      </c>
      <c r="G128" s="101">
        <v>3.1872993854916745</v>
      </c>
      <c r="H128" s="101">
        <v>3.0429943521623666</v>
      </c>
      <c r="I128" s="101">
        <v>2.720496208279604</v>
      </c>
      <c r="J128" s="101">
        <v>2.436168553552061</v>
      </c>
      <c r="K128" s="101">
        <v>2.0098903632591707</v>
      </c>
      <c r="L128" s="101">
        <v>1.5980027624489306</v>
      </c>
      <c r="M128" s="101">
        <v>1.4807355257947685</v>
      </c>
      <c r="N128" s="101">
        <v>1.5642935063737038</v>
      </c>
      <c r="O128" s="101">
        <v>1.4678622372531636</v>
      </c>
      <c r="P128" s="101">
        <v>1.4548946013366799</v>
      </c>
      <c r="Q128" s="101">
        <v>1.3760801887791345</v>
      </c>
      <c r="R128" s="101">
        <v>1.3872008842802706</v>
      </c>
      <c r="S128" s="101">
        <v>1.4460812004801866</v>
      </c>
      <c r="T128" s="101">
        <v>1.516585911857252</v>
      </c>
      <c r="U128" s="101">
        <v>1.5358905877553544</v>
      </c>
      <c r="V128" s="101">
        <v>1.6453469387362984</v>
      </c>
      <c r="W128" s="101">
        <v>1.6122766667179766</v>
      </c>
      <c r="DA128" s="131" t="s">
        <v>1770</v>
      </c>
    </row>
    <row r="129" spans="1:105" ht="12" customHeight="1" x14ac:dyDescent="0.25">
      <c r="A129" s="107" t="s">
        <v>121</v>
      </c>
      <c r="B129" s="104">
        <v>4.3311498456886879E-2</v>
      </c>
      <c r="C129" s="104">
        <v>4.1676122847346078E-2</v>
      </c>
      <c r="D129" s="104">
        <v>4.8229757472284709E-2</v>
      </c>
      <c r="E129" s="104">
        <v>5.5861105496925731E-2</v>
      </c>
      <c r="F129" s="104">
        <v>7.207567468157132E-2</v>
      </c>
      <c r="G129" s="104">
        <v>0.12006324762143035</v>
      </c>
      <c r="H129" s="104">
        <v>0.15885283730893102</v>
      </c>
      <c r="I129" s="104">
        <v>0.25113582043209653</v>
      </c>
      <c r="J129" s="104">
        <v>0.44061084906023018</v>
      </c>
      <c r="K129" s="104">
        <v>0.73785951269762418</v>
      </c>
      <c r="L129" s="104">
        <v>1.2178773271237049</v>
      </c>
      <c r="M129" s="104">
        <v>1.5273368650591226</v>
      </c>
      <c r="N129" s="104">
        <v>1.7735046359075983</v>
      </c>
      <c r="O129" s="104">
        <v>2.2599249925931089</v>
      </c>
      <c r="P129" s="104">
        <v>2.5788696691921755</v>
      </c>
      <c r="Q129" s="104">
        <v>2.9529546411490664</v>
      </c>
      <c r="R129" s="104">
        <v>3.5256286814142439</v>
      </c>
      <c r="S129" s="104">
        <v>3.9477931863148514</v>
      </c>
      <c r="T129" s="104">
        <v>4.3466367052816217</v>
      </c>
      <c r="U129" s="104">
        <v>4.294376632614421</v>
      </c>
      <c r="V129" s="104">
        <v>4.4825569884826386</v>
      </c>
      <c r="W129" s="104">
        <v>4.2808998295740546</v>
      </c>
      <c r="DA129" s="132" t="s">
        <v>1771</v>
      </c>
    </row>
    <row r="130" spans="1:105" ht="12" customHeight="1" x14ac:dyDescent="0.25">
      <c r="A130" s="108" t="s">
        <v>53</v>
      </c>
      <c r="B130" s="98">
        <v>3.3793293145091108E-2</v>
      </c>
      <c r="C130" s="98">
        <v>3.2560501014746814E-2</v>
      </c>
      <c r="D130" s="98">
        <v>3.74891777815438E-2</v>
      </c>
      <c r="E130" s="98">
        <v>4.3441719681144145E-2</v>
      </c>
      <c r="F130" s="98">
        <v>5.6116341476842711E-2</v>
      </c>
      <c r="G130" s="98">
        <v>9.3280435564628811E-2</v>
      </c>
      <c r="H130" s="98">
        <v>0.12439490228070292</v>
      </c>
      <c r="I130" s="98">
        <v>0.19610480239286704</v>
      </c>
      <c r="J130" s="98">
        <v>0.34148836018827194</v>
      </c>
      <c r="K130" s="98">
        <v>0.57130866964523774</v>
      </c>
      <c r="L130" s="98">
        <v>0.94551300788064963</v>
      </c>
      <c r="M130" s="98">
        <v>1.1909281162689904</v>
      </c>
      <c r="N130" s="98">
        <v>1.3789681759552901</v>
      </c>
      <c r="O130" s="98">
        <v>1.7555772366107465</v>
      </c>
      <c r="P130" s="98">
        <v>2.0019576410602999</v>
      </c>
      <c r="Q130" s="98">
        <v>2.285264356810131</v>
      </c>
      <c r="R130" s="98">
        <v>2.716153357618619</v>
      </c>
      <c r="S130" s="98">
        <v>3.0368154981546156</v>
      </c>
      <c r="T130" s="98">
        <v>3.3301627170362287</v>
      </c>
      <c r="U130" s="98">
        <v>3.2800985646975973</v>
      </c>
      <c r="V130" s="98">
        <v>3.4622148368014529</v>
      </c>
      <c r="W130" s="98">
        <v>3.3165506418427801</v>
      </c>
      <c r="DA130" s="63" t="s">
        <v>1772</v>
      </c>
    </row>
    <row r="131" spans="1:105" ht="12" customHeight="1" x14ac:dyDescent="0.25">
      <c r="A131" s="108" t="s">
        <v>52</v>
      </c>
      <c r="B131" s="98">
        <v>9.5182053117957681E-3</v>
      </c>
      <c r="C131" s="98">
        <v>9.1156218325992647E-3</v>
      </c>
      <c r="D131" s="98">
        <v>1.0740579690740907E-2</v>
      </c>
      <c r="E131" s="98">
        <v>1.2419385815781586E-2</v>
      </c>
      <c r="F131" s="98">
        <v>1.5959333204728605E-2</v>
      </c>
      <c r="G131" s="98">
        <v>2.6782812056801539E-2</v>
      </c>
      <c r="H131" s="98">
        <v>3.4457935028228109E-2</v>
      </c>
      <c r="I131" s="98">
        <v>5.5031018039229475E-2</v>
      </c>
      <c r="J131" s="98">
        <v>9.9122488871958264E-2</v>
      </c>
      <c r="K131" s="98">
        <v>0.16655084305238643</v>
      </c>
      <c r="L131" s="98">
        <v>0.27236431924305532</v>
      </c>
      <c r="M131" s="98">
        <v>0.33640874879013222</v>
      </c>
      <c r="N131" s="98">
        <v>0.39453645995230829</v>
      </c>
      <c r="O131" s="98">
        <v>0.50434775598236259</v>
      </c>
      <c r="P131" s="98">
        <v>0.5769120281318757</v>
      </c>
      <c r="Q131" s="98">
        <v>0.66769028433893518</v>
      </c>
      <c r="R131" s="98">
        <v>0.80947532379562492</v>
      </c>
      <c r="S131" s="98">
        <v>0.91097768816023572</v>
      </c>
      <c r="T131" s="98">
        <v>1.016473988245393</v>
      </c>
      <c r="U131" s="98">
        <v>1.0142780679168237</v>
      </c>
      <c r="V131" s="98">
        <v>1.0203421516811861</v>
      </c>
      <c r="W131" s="98">
        <v>0.96434918773127454</v>
      </c>
      <c r="DA131" s="63" t="s">
        <v>1773</v>
      </c>
    </row>
    <row r="132" spans="1:105" ht="12" customHeight="1" x14ac:dyDescent="0.25">
      <c r="A132" s="121" t="s">
        <v>54</v>
      </c>
      <c r="B132" s="122">
        <v>0.91890226136391728</v>
      </c>
      <c r="C132" s="122">
        <v>0.86461854859469267</v>
      </c>
      <c r="D132" s="122">
        <v>0.79961771134146831</v>
      </c>
      <c r="E132" s="122">
        <v>0.747255752784447</v>
      </c>
      <c r="F132" s="122">
        <v>0.71204280126439023</v>
      </c>
      <c r="G132" s="122">
        <v>0.68667832072550761</v>
      </c>
      <c r="H132" s="122">
        <v>0.64468555405906081</v>
      </c>
      <c r="I132" s="122">
        <v>0.60474404245630076</v>
      </c>
      <c r="J132" s="122">
        <v>0.53840583324755686</v>
      </c>
      <c r="K132" s="122">
        <v>0.51075552508202715</v>
      </c>
      <c r="L132" s="122">
        <v>0.50205948601665129</v>
      </c>
      <c r="M132" s="122">
        <v>0.52740183747701341</v>
      </c>
      <c r="N132" s="122">
        <v>0.58409305580331961</v>
      </c>
      <c r="O132" s="122">
        <v>0.63058288562695231</v>
      </c>
      <c r="P132" s="122">
        <v>0.70428675212454317</v>
      </c>
      <c r="Q132" s="122">
        <v>0.76875674337539424</v>
      </c>
      <c r="R132" s="122">
        <v>0.86806161835933293</v>
      </c>
      <c r="S132" s="122">
        <v>0.92996998357627991</v>
      </c>
      <c r="T132" s="122">
        <v>0.98562858106178686</v>
      </c>
      <c r="U132" s="122">
        <v>0.97332204444594272</v>
      </c>
      <c r="V132" s="122">
        <v>1.0140816436006197</v>
      </c>
      <c r="W132" s="122">
        <v>0.98276003345661345</v>
      </c>
      <c r="DA132" s="130" t="s">
        <v>1774</v>
      </c>
    </row>
    <row r="133" spans="1:105" ht="12" customHeight="1" x14ac:dyDescent="0.25">
      <c r="A133" s="97" t="s">
        <v>50</v>
      </c>
      <c r="B133" s="98">
        <v>1.3549380599843199E-2</v>
      </c>
      <c r="C133" s="98">
        <v>1.2641536079450063E-2</v>
      </c>
      <c r="D133" s="98">
        <v>1.1622935381996905E-2</v>
      </c>
      <c r="E133" s="98">
        <v>1.0816506963618052E-2</v>
      </c>
      <c r="F133" s="98">
        <v>1.0117112093496744E-2</v>
      </c>
      <c r="G133" s="98">
        <v>1.0049687415933274E-2</v>
      </c>
      <c r="H133" s="98">
        <v>9.4293907134000519E-3</v>
      </c>
      <c r="I133" s="98">
        <v>8.6625309421147403E-3</v>
      </c>
      <c r="J133" s="98">
        <v>7.6379252347447239E-3</v>
      </c>
      <c r="K133" s="98">
        <v>6.8791325233827473E-3</v>
      </c>
      <c r="L133" s="98">
        <v>7.1638835048677537E-3</v>
      </c>
      <c r="M133" s="98">
        <v>7.9061184689661283E-3</v>
      </c>
      <c r="N133" s="98">
        <v>8.9588551410437842E-3</v>
      </c>
      <c r="O133" s="98">
        <v>1.0499311148326591E-2</v>
      </c>
      <c r="P133" s="98">
        <v>1.0932799905544549E-2</v>
      </c>
      <c r="Q133" s="98">
        <v>1.1466758124087803E-2</v>
      </c>
      <c r="R133" s="98">
        <v>1.6338731285333554E-2</v>
      </c>
      <c r="S133" s="98">
        <v>1.773334648231616E-2</v>
      </c>
      <c r="T133" s="98">
        <v>1.9309896659775748E-2</v>
      </c>
      <c r="U133" s="98">
        <v>1.7965263565709263E-2</v>
      </c>
      <c r="V133" s="98">
        <v>1.9004374307784278E-2</v>
      </c>
      <c r="W133" s="98">
        <v>1.526975340363578E-2</v>
      </c>
      <c r="DA133" s="63" t="s">
        <v>1775</v>
      </c>
    </row>
    <row r="134" spans="1:105" ht="12" customHeight="1" x14ac:dyDescent="0.25">
      <c r="A134" s="109" t="s">
        <v>120</v>
      </c>
      <c r="B134" s="33">
        <v>0.90535288076407405</v>
      </c>
      <c r="C134" s="33">
        <v>0.8519770125152426</v>
      </c>
      <c r="D134" s="33">
        <v>0.78799477595947143</v>
      </c>
      <c r="E134" s="33">
        <v>0.73643924582082898</v>
      </c>
      <c r="F134" s="33">
        <v>0.70192568917089349</v>
      </c>
      <c r="G134" s="33">
        <v>0.67662863330957435</v>
      </c>
      <c r="H134" s="33">
        <v>0.63525616334566071</v>
      </c>
      <c r="I134" s="33">
        <v>0.59608151151418598</v>
      </c>
      <c r="J134" s="33">
        <v>0.53076790801281215</v>
      </c>
      <c r="K134" s="33">
        <v>0.50387639255864436</v>
      </c>
      <c r="L134" s="33">
        <v>0.49489560251178349</v>
      </c>
      <c r="M134" s="33">
        <v>0.51949571900804725</v>
      </c>
      <c r="N134" s="33">
        <v>0.57513420066227583</v>
      </c>
      <c r="O134" s="33">
        <v>0.62008357447862572</v>
      </c>
      <c r="P134" s="33">
        <v>0.69335395221899865</v>
      </c>
      <c r="Q134" s="33">
        <v>0.75728998525130642</v>
      </c>
      <c r="R134" s="33">
        <v>0.85172288707399935</v>
      </c>
      <c r="S134" s="33">
        <v>0.91223663709396374</v>
      </c>
      <c r="T134" s="33">
        <v>0.96631868440201107</v>
      </c>
      <c r="U134" s="33">
        <v>0.95535678088023346</v>
      </c>
      <c r="V134" s="33">
        <v>0.99507726929283546</v>
      </c>
      <c r="W134" s="33">
        <v>0.96749028005297766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0.50344276805245536</v>
      </c>
      <c r="C136" s="119">
        <f t="shared" si="26"/>
        <v>0.50429787935543324</v>
      </c>
      <c r="D136" s="119">
        <f t="shared" si="26"/>
        <v>0.50535625657042749</v>
      </c>
      <c r="E136" s="119">
        <f t="shared" si="26"/>
        <v>0.50631640357802132</v>
      </c>
      <c r="F136" s="119">
        <f t="shared" si="26"/>
        <v>0.51039754222030553</v>
      </c>
      <c r="G136" s="119">
        <f t="shared" si="26"/>
        <v>0.5145513605919817</v>
      </c>
      <c r="H136" s="119">
        <f t="shared" si="26"/>
        <v>0.52124338173898055</v>
      </c>
      <c r="I136" s="119">
        <f t="shared" si="26"/>
        <v>0.52616150377460835</v>
      </c>
      <c r="J136" s="119">
        <f t="shared" si="26"/>
        <v>0.53446340543492021</v>
      </c>
      <c r="K136" s="119">
        <f t="shared" si="26"/>
        <v>0.55175323078708693</v>
      </c>
      <c r="L136" s="119">
        <f t="shared" si="26"/>
        <v>0.5610159933469524</v>
      </c>
      <c r="M136" s="119">
        <f t="shared" si="26"/>
        <v>0.58353067419320259</v>
      </c>
      <c r="N136" s="119">
        <f t="shared" si="26"/>
        <v>0.61026942519896277</v>
      </c>
      <c r="O136" s="119">
        <f t="shared" si="26"/>
        <v>0.63358010027697664</v>
      </c>
      <c r="P136" s="119">
        <f t="shared" si="26"/>
        <v>0.64523046525129202</v>
      </c>
      <c r="Q136" s="119">
        <f t="shared" si="26"/>
        <v>0.65566407461117127</v>
      </c>
      <c r="R136" s="119">
        <f t="shared" ref="R136:V136" si="27">IF(R117=0,"",R117/R98)</f>
        <v>0.66746346894608743</v>
      </c>
      <c r="S136" s="119">
        <f t="shared" si="27"/>
        <v>0.68109273382931512</v>
      </c>
      <c r="T136" s="119">
        <f t="shared" si="27"/>
        <v>0.69062551170143816</v>
      </c>
      <c r="U136" s="119">
        <f t="shared" si="27"/>
        <v>0.69948357757222479</v>
      </c>
      <c r="V136" s="119">
        <f t="shared" si="27"/>
        <v>0.70677788646322925</v>
      </c>
      <c r="W136" s="119">
        <f t="shared" ref="W136" si="28">IF(W117=0,"",W117/W98)</f>
        <v>0.71544009375526263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0.4768972243817225</v>
      </c>
      <c r="C137" s="124">
        <f t="shared" si="29"/>
        <v>0.47919340221294182</v>
      </c>
      <c r="D137" s="124">
        <f t="shared" si="29"/>
        <v>0.4801342401580222</v>
      </c>
      <c r="E137" s="124">
        <f t="shared" si="29"/>
        <v>0.48204898563883269</v>
      </c>
      <c r="F137" s="124">
        <f t="shared" si="29"/>
        <v>0.4863454379287202</v>
      </c>
      <c r="G137" s="124">
        <f t="shared" si="29"/>
        <v>0.49380691447882175</v>
      </c>
      <c r="H137" s="124">
        <f t="shared" si="29"/>
        <v>0.50007935197822517</v>
      </c>
      <c r="I137" s="124">
        <f t="shared" si="29"/>
        <v>0.50518590819800546</v>
      </c>
      <c r="J137" s="124">
        <f t="shared" si="29"/>
        <v>0.51159156110406079</v>
      </c>
      <c r="K137" s="124">
        <f t="shared" si="29"/>
        <v>0.52237707785584764</v>
      </c>
      <c r="L137" s="124">
        <f t="shared" si="29"/>
        <v>0.53886106276866441</v>
      </c>
      <c r="M137" s="124">
        <f t="shared" si="29"/>
        <v>0.55995589480358654</v>
      </c>
      <c r="N137" s="124">
        <f t="shared" si="29"/>
        <v>0.58768412386914615</v>
      </c>
      <c r="O137" s="124">
        <f t="shared" si="29"/>
        <v>0.61583455839669898</v>
      </c>
      <c r="P137" s="124">
        <f t="shared" si="29"/>
        <v>0.62458863909543927</v>
      </c>
      <c r="Q137" s="124">
        <f t="shared" si="29"/>
        <v>0.63484348719151429</v>
      </c>
      <c r="R137" s="124">
        <f t="shared" ref="R137:V137" si="30">IF(R118=0,"",R118/R99)</f>
        <v>0.64975439935463108</v>
      </c>
      <c r="S137" s="124">
        <f t="shared" si="30"/>
        <v>0.66199927524522562</v>
      </c>
      <c r="T137" s="124">
        <f t="shared" si="30"/>
        <v>0.67224451193958223</v>
      </c>
      <c r="U137" s="124">
        <f t="shared" si="30"/>
        <v>0.67946885226311726</v>
      </c>
      <c r="V137" s="124">
        <f t="shared" si="30"/>
        <v>0.68729469190044512</v>
      </c>
      <c r="W137" s="124">
        <f t="shared" ref="W137" si="31">IF(W118=0,"",W118/W99)</f>
        <v>0.69419019963197282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0.47084218370446579</v>
      </c>
      <c r="C138" s="111">
        <f t="shared" si="32"/>
        <v>0.47334462328722138</v>
      </c>
      <c r="D138" s="111">
        <f t="shared" si="32"/>
        <v>0.47440360955796801</v>
      </c>
      <c r="E138" s="111">
        <f t="shared" si="32"/>
        <v>0.47646849439041011</v>
      </c>
      <c r="F138" s="111">
        <f t="shared" si="32"/>
        <v>0.48086238487499122</v>
      </c>
      <c r="G138" s="111">
        <f t="shared" si="32"/>
        <v>0.48842011676139535</v>
      </c>
      <c r="H138" s="111">
        <f t="shared" si="32"/>
        <v>0.49478605465942999</v>
      </c>
      <c r="I138" s="111">
        <f t="shared" si="32"/>
        <v>0.4999537943417805</v>
      </c>
      <c r="J138" s="111">
        <f t="shared" si="32"/>
        <v>0.50636560591212099</v>
      </c>
      <c r="K138" s="111">
        <f t="shared" si="32"/>
        <v>0.51718450948624073</v>
      </c>
      <c r="L138" s="111">
        <f t="shared" si="32"/>
        <v>0.53374288299645778</v>
      </c>
      <c r="M138" s="111">
        <f t="shared" si="32"/>
        <v>0.55498923935364075</v>
      </c>
      <c r="N138" s="111">
        <f t="shared" si="32"/>
        <v>0.58282131277439875</v>
      </c>
      <c r="O138" s="111">
        <f t="shared" si="32"/>
        <v>0.61117688819119298</v>
      </c>
      <c r="P138" s="111">
        <f t="shared" si="32"/>
        <v>0.62005613683513217</v>
      </c>
      <c r="Q138" s="111">
        <f t="shared" si="32"/>
        <v>0.63034846254950017</v>
      </c>
      <c r="R138" s="111">
        <f t="shared" ref="R138:V138" si="33">IF(R119=0,"",R119/R100)</f>
        <v>0.64539721238136472</v>
      </c>
      <c r="S138" s="111">
        <f t="shared" si="33"/>
        <v>0.65775931006907662</v>
      </c>
      <c r="T138" s="111">
        <f t="shared" si="33"/>
        <v>0.66806368271495342</v>
      </c>
      <c r="U138" s="111">
        <f t="shared" si="33"/>
        <v>0.67536295663154766</v>
      </c>
      <c r="V138" s="111">
        <f t="shared" si="33"/>
        <v>0.68324656222892788</v>
      </c>
      <c r="W138" s="111">
        <f t="shared" ref="W138" si="34">IF(W119=0,"",W119/W100)</f>
        <v>0.69019923514519954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2.2278166750182709</v>
      </c>
      <c r="C140" s="124">
        <f t="shared" si="38"/>
        <v>2.2990490596678153</v>
      </c>
      <c r="D140" s="124">
        <f t="shared" si="38"/>
        <v>2.4288760302954744</v>
      </c>
      <c r="E140" s="124">
        <f t="shared" si="38"/>
        <v>2.5185206589726996</v>
      </c>
      <c r="F140" s="124">
        <f t="shared" si="38"/>
        <v>2.6521082227384478</v>
      </c>
      <c r="G140" s="124">
        <f t="shared" si="38"/>
        <v>2.9241525914654756</v>
      </c>
      <c r="H140" s="124">
        <f t="shared" si="38"/>
        <v>3.2549647210369894</v>
      </c>
      <c r="I140" s="124">
        <f t="shared" si="38"/>
        <v>3.4455771732249851</v>
      </c>
      <c r="J140" s="124">
        <f t="shared" si="38"/>
        <v>3.5064570484690956</v>
      </c>
      <c r="K140" s="124">
        <f t="shared" si="38"/>
        <v>3.6189666957962583</v>
      </c>
      <c r="L140" s="124">
        <f t="shared" si="38"/>
        <v>3.7408876213290383</v>
      </c>
      <c r="M140" s="124">
        <f t="shared" si="38"/>
        <v>3.8778793385734747</v>
      </c>
      <c r="N140" s="124">
        <f t="shared" si="38"/>
        <v>4.0813191291830355</v>
      </c>
      <c r="O140" s="124">
        <f t="shared" si="38"/>
        <v>4.3136943879791678</v>
      </c>
      <c r="P140" s="124">
        <f t="shared" si="38"/>
        <v>4.5331156290974679</v>
      </c>
      <c r="Q140" s="124">
        <f t="shared" si="38"/>
        <v>4.6990710237168729</v>
      </c>
      <c r="R140" s="124">
        <f t="shared" ref="R140:V140" si="39">IF(R121=0,"",R121/R102)</f>
        <v>4.8212129304061984</v>
      </c>
      <c r="S140" s="124">
        <f t="shared" si="39"/>
        <v>4.9420756462371864</v>
      </c>
      <c r="T140" s="124">
        <f t="shared" si="39"/>
        <v>5.051395219226352</v>
      </c>
      <c r="U140" s="124">
        <f t="shared" si="39"/>
        <v>5.1458201132691404</v>
      </c>
      <c r="V140" s="124">
        <f t="shared" si="39"/>
        <v>5.2579383867978775</v>
      </c>
      <c r="W140" s="124">
        <f t="shared" ref="W140" si="40">IF(W121=0,"",W121/W102)</f>
        <v>5.3552886770055448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2.2278166750182709</v>
      </c>
      <c r="C141" s="111">
        <f t="shared" si="41"/>
        <v>2.2990490596678153</v>
      </c>
      <c r="D141" s="111">
        <f t="shared" si="41"/>
        <v>2.4288760302954744</v>
      </c>
      <c r="E141" s="111">
        <f t="shared" si="41"/>
        <v>2.5185206589726996</v>
      </c>
      <c r="F141" s="111">
        <f t="shared" si="41"/>
        <v>2.6521082227384478</v>
      </c>
      <c r="G141" s="111">
        <f t="shared" si="41"/>
        <v>2.9241525914654756</v>
      </c>
      <c r="H141" s="111">
        <f t="shared" si="41"/>
        <v>3.2549647210369894</v>
      </c>
      <c r="I141" s="111">
        <f t="shared" si="41"/>
        <v>3.4455771732249851</v>
      </c>
      <c r="J141" s="111">
        <f t="shared" si="41"/>
        <v>3.5064570484690956</v>
      </c>
      <c r="K141" s="111">
        <f t="shared" si="41"/>
        <v>3.6189666957962583</v>
      </c>
      <c r="L141" s="111">
        <f t="shared" si="41"/>
        <v>3.7408876213290383</v>
      </c>
      <c r="M141" s="111">
        <f t="shared" si="41"/>
        <v>3.8778793385734747</v>
      </c>
      <c r="N141" s="111">
        <f t="shared" si="41"/>
        <v>4.0813191291830355</v>
      </c>
      <c r="O141" s="111">
        <f t="shared" si="41"/>
        <v>4.3136943879791678</v>
      </c>
      <c r="P141" s="111">
        <f t="shared" si="41"/>
        <v>4.5331156290974679</v>
      </c>
      <c r="Q141" s="111">
        <f t="shared" si="41"/>
        <v>4.6990710237168729</v>
      </c>
      <c r="R141" s="111">
        <f t="shared" ref="R141:V141" si="42">IF(R122=0,"",R122/R103)</f>
        <v>4.8212129304061984</v>
      </c>
      <c r="S141" s="111">
        <f t="shared" si="42"/>
        <v>4.9420756462371864</v>
      </c>
      <c r="T141" s="111">
        <f t="shared" si="42"/>
        <v>5.051395219226352</v>
      </c>
      <c r="U141" s="111">
        <f t="shared" si="42"/>
        <v>5.1458201132691404</v>
      </c>
      <c r="V141" s="111">
        <f t="shared" si="42"/>
        <v>5.2579383867978775</v>
      </c>
      <c r="W141" s="111">
        <f t="shared" ref="W141" si="43">IF(W122=0,"",W122/W103)</f>
        <v>5.3552886770055448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0.63502639182098986</v>
      </c>
      <c r="C142" s="124">
        <f t="shared" si="44"/>
        <v>0.63768760211795628</v>
      </c>
      <c r="D142" s="124">
        <f t="shared" si="44"/>
        <v>0.64023058299865321</v>
      </c>
      <c r="E142" s="124">
        <f t="shared" si="44"/>
        <v>0.64352717892174571</v>
      </c>
      <c r="F142" s="124">
        <f t="shared" si="44"/>
        <v>0.64839491377655001</v>
      </c>
      <c r="G142" s="124">
        <f t="shared" si="44"/>
        <v>0.65449907600327484</v>
      </c>
      <c r="H142" s="124">
        <f t="shared" si="44"/>
        <v>0.66132549895632775</v>
      </c>
      <c r="I142" s="124">
        <f t="shared" si="44"/>
        <v>0.66573670904295212</v>
      </c>
      <c r="J142" s="124">
        <f t="shared" si="44"/>
        <v>0.67010919310386219</v>
      </c>
      <c r="K142" s="124">
        <f t="shared" si="44"/>
        <v>0.67721458578917504</v>
      </c>
      <c r="L142" s="124">
        <f t="shared" si="44"/>
        <v>0.68697654948033404</v>
      </c>
      <c r="M142" s="124">
        <f t="shared" si="44"/>
        <v>0.69362541439018166</v>
      </c>
      <c r="N142" s="124">
        <f t="shared" si="44"/>
        <v>0.70163481983473619</v>
      </c>
      <c r="O142" s="124">
        <f t="shared" si="44"/>
        <v>0.71241679198332908</v>
      </c>
      <c r="P142" s="124">
        <f t="shared" si="44"/>
        <v>0.71964674404796936</v>
      </c>
      <c r="Q142" s="124">
        <f t="shared" si="44"/>
        <v>0.72857246026669664</v>
      </c>
      <c r="R142" s="124">
        <f t="shared" ref="R142:V142" si="45">IF(R123=0,"",R123/R104)</f>
        <v>0.73970541467877349</v>
      </c>
      <c r="S142" s="124">
        <f t="shared" si="45"/>
        <v>0.7509540235131491</v>
      </c>
      <c r="T142" s="124">
        <f t="shared" si="45"/>
        <v>0.76326811886500268</v>
      </c>
      <c r="U142" s="124">
        <f t="shared" si="45"/>
        <v>0.77441306338486182</v>
      </c>
      <c r="V142" s="124">
        <f t="shared" si="45"/>
        <v>0.78449055346782715</v>
      </c>
      <c r="W142" s="124">
        <f t="shared" ref="W142" si="46">IF(W123=0,"",W123/W104)</f>
        <v>0.79296256930117948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0.57097985043221422</v>
      </c>
      <c r="C143" s="111">
        <f t="shared" si="47"/>
        <v>0.5736504620988403</v>
      </c>
      <c r="D143" s="111">
        <f t="shared" si="47"/>
        <v>0.57634008481971599</v>
      </c>
      <c r="E143" s="111">
        <f t="shared" si="47"/>
        <v>0.57971422497982483</v>
      </c>
      <c r="F143" s="111">
        <f t="shared" si="47"/>
        <v>0.58390836105237942</v>
      </c>
      <c r="G143" s="111">
        <f t="shared" si="47"/>
        <v>0.58941664341427935</v>
      </c>
      <c r="H143" s="111">
        <f t="shared" si="47"/>
        <v>0.59537917637530446</v>
      </c>
      <c r="I143" s="111">
        <f t="shared" si="47"/>
        <v>0.59838427788852111</v>
      </c>
      <c r="J143" s="111">
        <f t="shared" si="47"/>
        <v>0.59965692228586687</v>
      </c>
      <c r="K143" s="111">
        <f t="shared" si="47"/>
        <v>0.60238064610322395</v>
      </c>
      <c r="L143" s="111">
        <f t="shared" si="47"/>
        <v>0.60731124157675986</v>
      </c>
      <c r="M143" s="111">
        <f t="shared" si="47"/>
        <v>0.61429438094911371</v>
      </c>
      <c r="N143" s="111">
        <f t="shared" si="47"/>
        <v>0.62595359039828213</v>
      </c>
      <c r="O143" s="111">
        <f t="shared" si="47"/>
        <v>0.64494057089598056</v>
      </c>
      <c r="P143" s="111">
        <f t="shared" si="47"/>
        <v>0.65849912822106293</v>
      </c>
      <c r="Q143" s="111">
        <f t="shared" si="47"/>
        <v>0.67762721283286764</v>
      </c>
      <c r="R143" s="111">
        <f t="shared" ref="R143:V143" si="48">IF(R124=0,"",R124/R105)</f>
        <v>0.70812900836176473</v>
      </c>
      <c r="S143" s="111">
        <f t="shared" si="48"/>
        <v>0.73114014943216366</v>
      </c>
      <c r="T143" s="111">
        <f t="shared" si="48"/>
        <v>0.7529126529265735</v>
      </c>
      <c r="U143" s="111">
        <f t="shared" si="48"/>
        <v>0.76878951398803486</v>
      </c>
      <c r="V143" s="111">
        <f t="shared" si="48"/>
        <v>0.78527799298965728</v>
      </c>
      <c r="W143" s="111">
        <f t="shared" ref="W143" si="49">IF(W124=0,"",W124/W105)</f>
        <v>0.79860189131278603</v>
      </c>
      <c r="DA143" s="63" t="s">
        <v>1934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>
        <f t="shared" si="50"/>
        <v>0.67386356138478332</v>
      </c>
      <c r="L144" s="111">
        <f t="shared" si="50"/>
        <v>0.67678424947922189</v>
      </c>
      <c r="M144" s="111">
        <f t="shared" si="50"/>
        <v>0.68089109147266447</v>
      </c>
      <c r="N144" s="111">
        <f t="shared" si="50"/>
        <v>0.6815007258345942</v>
      </c>
      <c r="O144" s="111">
        <f t="shared" si="50"/>
        <v>0.7004351564877288</v>
      </c>
      <c r="P144" s="111">
        <f t="shared" si="50"/>
        <v>0.70712041345815135</v>
      </c>
      <c r="Q144" s="111">
        <f t="shared" si="50"/>
        <v>0.71533182019116348</v>
      </c>
      <c r="R144" s="111">
        <f t="shared" ref="R144:V144" si="51">IF(R125=0,"",R125/R106)</f>
        <v>0.77324185983483962</v>
      </c>
      <c r="S144" s="111">
        <f t="shared" si="51"/>
        <v>0.79018127190506215</v>
      </c>
      <c r="T144" s="111">
        <f t="shared" si="51"/>
        <v>0.80575451811014254</v>
      </c>
      <c r="U144" s="111">
        <f t="shared" si="51"/>
        <v>0.8098034816771692</v>
      </c>
      <c r="V144" s="111">
        <f t="shared" si="51"/>
        <v>0.81443931753376697</v>
      </c>
      <c r="W144" s="111">
        <f t="shared" ref="W144" si="52">IF(W125=0,"",W125/W106)</f>
        <v>0.82152733090827779</v>
      </c>
      <c r="DA144" s="63" t="s">
        <v>1935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>
        <f t="shared" si="53"/>
        <v>0.61534567864028256</v>
      </c>
      <c r="L145" s="112">
        <f t="shared" si="53"/>
        <v>0.61911788964556025</v>
      </c>
      <c r="M145" s="112">
        <f t="shared" si="53"/>
        <v>0.62455791589770282</v>
      </c>
      <c r="N145" s="112">
        <f t="shared" si="53"/>
        <v>0.62455791589770271</v>
      </c>
      <c r="O145" s="112">
        <f t="shared" si="53"/>
        <v>0.64493300356719496</v>
      </c>
      <c r="P145" s="112">
        <f t="shared" si="53"/>
        <v>0.65200450181279646</v>
      </c>
      <c r="Q145" s="112">
        <f t="shared" si="53"/>
        <v>0.66028997223231833</v>
      </c>
      <c r="R145" s="112">
        <f t="shared" ref="R145:V145" si="54">IF(R126=0,"",R126/R107)</f>
        <v>0.72431920610493616</v>
      </c>
      <c r="S145" s="112">
        <f t="shared" si="54"/>
        <v>0.74341583554599444</v>
      </c>
      <c r="T145" s="112">
        <f t="shared" si="54"/>
        <v>0.76064460442370052</v>
      </c>
      <c r="U145" s="112">
        <f t="shared" si="54"/>
        <v>0.76480930210753306</v>
      </c>
      <c r="V145" s="112">
        <f t="shared" si="54"/>
        <v>0.7722444507753049</v>
      </c>
      <c r="W145" s="112">
        <f t="shared" ref="W145" si="55">IF(W126=0,"",W126/W107)</f>
        <v>0.7809360028110075</v>
      </c>
      <c r="DA145" s="131" t="s">
        <v>1936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0.63968545298517998</v>
      </c>
      <c r="C147" s="112">
        <f t="shared" si="59"/>
        <v>0.64240100818342205</v>
      </c>
      <c r="D147" s="112">
        <f t="shared" si="59"/>
        <v>0.64491918218643884</v>
      </c>
      <c r="E147" s="112">
        <f t="shared" si="59"/>
        <v>0.64823982275949832</v>
      </c>
      <c r="F147" s="112">
        <f t="shared" si="59"/>
        <v>0.65272823104160826</v>
      </c>
      <c r="G147" s="112">
        <f t="shared" si="59"/>
        <v>0.65830156933849049</v>
      </c>
      <c r="H147" s="112">
        <f t="shared" si="59"/>
        <v>0.66456278716694317</v>
      </c>
      <c r="I147" s="112">
        <f t="shared" si="59"/>
        <v>0.66741112396002289</v>
      </c>
      <c r="J147" s="112">
        <f t="shared" si="59"/>
        <v>0.66776763380063298</v>
      </c>
      <c r="K147" s="112">
        <f t="shared" si="59"/>
        <v>0.66853293038860562</v>
      </c>
      <c r="L147" s="112">
        <f t="shared" si="59"/>
        <v>0.66908094911295812</v>
      </c>
      <c r="M147" s="112">
        <f t="shared" si="59"/>
        <v>0.67280564657311126</v>
      </c>
      <c r="N147" s="112">
        <f t="shared" si="59"/>
        <v>0.68113479249437403</v>
      </c>
      <c r="O147" s="112">
        <f t="shared" si="59"/>
        <v>0.68974587332802317</v>
      </c>
      <c r="P147" s="112">
        <f t="shared" si="59"/>
        <v>0.69332516010730638</v>
      </c>
      <c r="Q147" s="112">
        <f t="shared" si="59"/>
        <v>0.69414155018401325</v>
      </c>
      <c r="R147" s="112">
        <f t="shared" ref="R147:V147" si="60">IF(R128=0,"",R128/R109)</f>
        <v>0.69713550411878411</v>
      </c>
      <c r="S147" s="112">
        <f t="shared" si="60"/>
        <v>0.70526087972194018</v>
      </c>
      <c r="T147" s="112">
        <f t="shared" si="60"/>
        <v>0.71793978025755101</v>
      </c>
      <c r="U147" s="112">
        <f t="shared" si="60"/>
        <v>0.73849740724384771</v>
      </c>
      <c r="V147" s="112">
        <f t="shared" si="60"/>
        <v>0.75848544861174061</v>
      </c>
      <c r="W147" s="112">
        <f t="shared" ref="W147" si="61">IF(W128=0,"",W128/W109)</f>
        <v>0.76834747342464926</v>
      </c>
      <c r="DA147" s="131" t="s">
        <v>1938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0.69469359141310139</v>
      </c>
      <c r="C148" s="113">
        <f t="shared" si="62"/>
        <v>0.69735043275252029</v>
      </c>
      <c r="D148" s="113">
        <f t="shared" si="62"/>
        <v>0.70439716585239931</v>
      </c>
      <c r="E148" s="113">
        <f t="shared" si="62"/>
        <v>0.70947680698854121</v>
      </c>
      <c r="F148" s="113">
        <f t="shared" si="62"/>
        <v>0.71368313906536496</v>
      </c>
      <c r="G148" s="113">
        <f t="shared" si="62"/>
        <v>0.71889017212710649</v>
      </c>
      <c r="H148" s="113">
        <f t="shared" si="62"/>
        <v>0.71958078345217025</v>
      </c>
      <c r="I148" s="113">
        <f t="shared" si="62"/>
        <v>0.72201554438879578</v>
      </c>
      <c r="J148" s="113">
        <f t="shared" si="62"/>
        <v>0.72533195112106519</v>
      </c>
      <c r="K148" s="113">
        <f t="shared" si="62"/>
        <v>0.72739692291441427</v>
      </c>
      <c r="L148" s="113">
        <f t="shared" si="62"/>
        <v>0.72883078529039369</v>
      </c>
      <c r="M148" s="113">
        <f t="shared" si="62"/>
        <v>0.72956697776450397</v>
      </c>
      <c r="N148" s="113">
        <f t="shared" si="62"/>
        <v>0.73246564536432679</v>
      </c>
      <c r="O148" s="113">
        <f t="shared" si="62"/>
        <v>0.73838619057242649</v>
      </c>
      <c r="P148" s="113">
        <f t="shared" si="62"/>
        <v>0.74387447931727146</v>
      </c>
      <c r="Q148" s="113">
        <f t="shared" si="62"/>
        <v>0.75227659227135912</v>
      </c>
      <c r="R148" s="113">
        <f t="shared" ref="R148:V148" si="63">IF(R129=0,"",R129/R110)</f>
        <v>0.76307891920773241</v>
      </c>
      <c r="S148" s="113">
        <f t="shared" si="63"/>
        <v>0.77250528911805683</v>
      </c>
      <c r="T148" s="113">
        <f t="shared" si="63"/>
        <v>0.78218427923596934</v>
      </c>
      <c r="U148" s="113">
        <f t="shared" si="63"/>
        <v>0.78900730546796549</v>
      </c>
      <c r="V148" s="113">
        <f t="shared" si="63"/>
        <v>0.79432712252198379</v>
      </c>
      <c r="W148" s="113">
        <f t="shared" ref="W148" si="64">IF(W129=0,"",W129/W110)</f>
        <v>0.80178420596477218</v>
      </c>
      <c r="DA148" s="132" t="s">
        <v>1939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0.63968545298517998</v>
      </c>
      <c r="C149" s="111">
        <f t="shared" si="65"/>
        <v>0.64287949497284436</v>
      </c>
      <c r="D149" s="111">
        <f t="shared" si="65"/>
        <v>0.64939972279172786</v>
      </c>
      <c r="E149" s="111">
        <f t="shared" si="65"/>
        <v>0.65506902947318224</v>
      </c>
      <c r="F149" s="111">
        <f t="shared" si="65"/>
        <v>0.65994529328033646</v>
      </c>
      <c r="G149" s="111">
        <f t="shared" si="65"/>
        <v>0.66520010502205329</v>
      </c>
      <c r="H149" s="111">
        <f t="shared" si="65"/>
        <v>0.66771448732379357</v>
      </c>
      <c r="I149" s="111">
        <f t="shared" si="65"/>
        <v>0.66976818525670534</v>
      </c>
      <c r="J149" s="111">
        <f t="shared" si="65"/>
        <v>0.67177358058070302</v>
      </c>
      <c r="K149" s="111">
        <f t="shared" si="65"/>
        <v>0.67384594639845052</v>
      </c>
      <c r="L149" s="111">
        <f t="shared" si="65"/>
        <v>0.67602451059337554</v>
      </c>
      <c r="M149" s="111">
        <f t="shared" si="65"/>
        <v>0.67779000941984002</v>
      </c>
      <c r="N149" s="111">
        <f t="shared" si="65"/>
        <v>0.68038602127739967</v>
      </c>
      <c r="O149" s="111">
        <f t="shared" si="65"/>
        <v>0.6867704219259736</v>
      </c>
      <c r="P149" s="111">
        <f t="shared" si="65"/>
        <v>0.69274394815361673</v>
      </c>
      <c r="Q149" s="111">
        <f t="shared" si="65"/>
        <v>0.70150329458429472</v>
      </c>
      <c r="R149" s="111">
        <f t="shared" ref="R149:V149" si="66">IF(R130=0,"",R130/R111)</f>
        <v>0.71275295994569787</v>
      </c>
      <c r="S149" s="111">
        <f t="shared" si="66"/>
        <v>0.72315475223734982</v>
      </c>
      <c r="T149" s="111">
        <f t="shared" si="66"/>
        <v>0.73342305566626398</v>
      </c>
      <c r="U149" s="111">
        <f t="shared" si="66"/>
        <v>0.74068254927521804</v>
      </c>
      <c r="V149" s="111">
        <f t="shared" si="66"/>
        <v>0.74893179954506228</v>
      </c>
      <c r="W149" s="111">
        <f t="shared" ref="W149" si="67">IF(W130=0,"",W130/W111)</f>
        <v>0.75809163055735884</v>
      </c>
      <c r="DA149" s="63" t="s">
        <v>1940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0.7356143294666071</v>
      </c>
      <c r="C151" s="124">
        <f t="shared" si="71"/>
        <v>0.73735717750162988</v>
      </c>
      <c r="D151" s="124">
        <f t="shared" si="71"/>
        <v>0.73906606846327128</v>
      </c>
      <c r="E151" s="124">
        <f t="shared" si="71"/>
        <v>0.74136202773028592</v>
      </c>
      <c r="F151" s="124">
        <f t="shared" si="71"/>
        <v>0.74455807162176946</v>
      </c>
      <c r="G151" s="124">
        <f t="shared" si="71"/>
        <v>0.74853590784243618</v>
      </c>
      <c r="H151" s="124">
        <f t="shared" si="71"/>
        <v>0.75301893816818677</v>
      </c>
      <c r="I151" s="124">
        <f t="shared" si="71"/>
        <v>0.75525728604191189</v>
      </c>
      <c r="J151" s="124">
        <f t="shared" si="71"/>
        <v>0.75609023657626473</v>
      </c>
      <c r="K151" s="124">
        <f t="shared" si="71"/>
        <v>0.75784153691484657</v>
      </c>
      <c r="L151" s="124">
        <f t="shared" si="71"/>
        <v>0.75975009484812217</v>
      </c>
      <c r="M151" s="124">
        <f t="shared" si="71"/>
        <v>0.76238496454384574</v>
      </c>
      <c r="N151" s="124">
        <f t="shared" si="71"/>
        <v>0.76618152548879104</v>
      </c>
      <c r="O151" s="124">
        <f t="shared" si="71"/>
        <v>0.77024782591562702</v>
      </c>
      <c r="P151" s="124">
        <f t="shared" si="71"/>
        <v>0.77320687049811332</v>
      </c>
      <c r="Q151" s="124">
        <f t="shared" si="71"/>
        <v>0.77688104747721332</v>
      </c>
      <c r="R151" s="124">
        <f t="shared" ref="R151:V151" si="72">IF(R132=0,"",R132/R113)</f>
        <v>0.78238963164120312</v>
      </c>
      <c r="S151" s="124">
        <f t="shared" si="72"/>
        <v>0.79043704168464579</v>
      </c>
      <c r="T151" s="124">
        <f t="shared" si="72"/>
        <v>0.8005383155268786</v>
      </c>
      <c r="U151" s="124">
        <f t="shared" si="72"/>
        <v>0.81138008674715489</v>
      </c>
      <c r="V151" s="124">
        <f t="shared" si="72"/>
        <v>0.82369296494346478</v>
      </c>
      <c r="W151" s="124">
        <f t="shared" ref="W151" si="73">IF(W132=0,"",W132/W113)</f>
        <v>0.83619469183425799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0.58522081035549944</v>
      </c>
      <c r="C152" s="111">
        <f t="shared" si="74"/>
        <v>0.58598154517899881</v>
      </c>
      <c r="D152" s="111">
        <f t="shared" si="74"/>
        <v>0.58677632304911598</v>
      </c>
      <c r="E152" s="111">
        <f t="shared" si="74"/>
        <v>0.58788670658290199</v>
      </c>
      <c r="F152" s="111">
        <f t="shared" si="74"/>
        <v>0.58950153743255529</v>
      </c>
      <c r="G152" s="111">
        <f t="shared" si="74"/>
        <v>0.59151805074686425</v>
      </c>
      <c r="H152" s="111">
        <f t="shared" si="74"/>
        <v>0.59378956704409191</v>
      </c>
      <c r="I152" s="111">
        <f t="shared" si="74"/>
        <v>0.59482704819683441</v>
      </c>
      <c r="J152" s="111">
        <f t="shared" si="74"/>
        <v>0.59515956617363353</v>
      </c>
      <c r="K152" s="111">
        <f t="shared" si="74"/>
        <v>0.59585530730838421</v>
      </c>
      <c r="L152" s="111">
        <f t="shared" si="74"/>
        <v>0.59687309583312675</v>
      </c>
      <c r="M152" s="111">
        <f t="shared" si="74"/>
        <v>0.59795310953894321</v>
      </c>
      <c r="N152" s="111">
        <f t="shared" si="74"/>
        <v>0.59894757468852255</v>
      </c>
      <c r="O152" s="111">
        <f t="shared" si="74"/>
        <v>0.5995579755452104</v>
      </c>
      <c r="P152" s="111">
        <f t="shared" si="74"/>
        <v>0.59969363661126529</v>
      </c>
      <c r="Q152" s="111">
        <f t="shared" si="74"/>
        <v>0.59975865973694786</v>
      </c>
      <c r="R152" s="111">
        <f t="shared" ref="R152:V152" si="75">IF(R133=0,"",R133/R114)</f>
        <v>0.60046589637834813</v>
      </c>
      <c r="S152" s="111">
        <f t="shared" si="75"/>
        <v>0.6016950306327068</v>
      </c>
      <c r="T152" s="111">
        <f t="shared" si="75"/>
        <v>0.6033069903849626</v>
      </c>
      <c r="U152" s="111">
        <f t="shared" si="75"/>
        <v>0.6051307691028105</v>
      </c>
      <c r="V152" s="111">
        <f t="shared" si="75"/>
        <v>0.60743648370116743</v>
      </c>
      <c r="W152" s="111">
        <f t="shared" ref="W152" si="76">IF(W133=0,"",W133/W114)</f>
        <v>0.61034245070758397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0.73845443591919402</v>
      </c>
      <c r="C153" s="45">
        <f t="shared" si="77"/>
        <v>0.74019437641155195</v>
      </c>
      <c r="D153" s="45">
        <f t="shared" si="77"/>
        <v>0.74190620729013201</v>
      </c>
      <c r="E153" s="45">
        <f t="shared" si="77"/>
        <v>0.74421563241130273</v>
      </c>
      <c r="F153" s="45">
        <f t="shared" si="77"/>
        <v>0.74739154237384198</v>
      </c>
      <c r="G153" s="45">
        <f t="shared" si="77"/>
        <v>0.7514987703598015</v>
      </c>
      <c r="H153" s="45">
        <f t="shared" si="77"/>
        <v>0.75602822351071619</v>
      </c>
      <c r="I153" s="45">
        <f t="shared" si="77"/>
        <v>0.75822919271524292</v>
      </c>
      <c r="J153" s="45">
        <f t="shared" si="77"/>
        <v>0.75904377736567741</v>
      </c>
      <c r="K153" s="45">
        <f t="shared" si="77"/>
        <v>0.76066472770008731</v>
      </c>
      <c r="L153" s="45">
        <f t="shared" si="77"/>
        <v>0.76276311724943624</v>
      </c>
      <c r="M153" s="45">
        <f t="shared" si="77"/>
        <v>0.76558898921097196</v>
      </c>
      <c r="N153" s="45">
        <f t="shared" si="77"/>
        <v>0.76952843237673041</v>
      </c>
      <c r="O153" s="45">
        <f t="shared" si="77"/>
        <v>0.77397874755610629</v>
      </c>
      <c r="P153" s="45">
        <f t="shared" si="77"/>
        <v>0.77675060492666659</v>
      </c>
      <c r="Q153" s="45">
        <f t="shared" si="77"/>
        <v>0.78037065269500516</v>
      </c>
      <c r="R153" s="45">
        <f t="shared" ref="R153:V153" si="78">IF(R134=0,"",R134/R115)</f>
        <v>0.78696341482465249</v>
      </c>
      <c r="S153" s="45">
        <f t="shared" si="78"/>
        <v>0.79528656429159716</v>
      </c>
      <c r="T153" s="45">
        <f t="shared" si="78"/>
        <v>0.80580243433961951</v>
      </c>
      <c r="U153" s="45">
        <f t="shared" si="78"/>
        <v>0.81661401925832167</v>
      </c>
      <c r="V153" s="45">
        <f t="shared" si="78"/>
        <v>0.82933185172353152</v>
      </c>
      <c r="W153" s="45">
        <f t="shared" ref="W153" si="79">IF(W134=0,"",W134/W115)</f>
        <v>0.8411070214332238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134.40762638215796</v>
      </c>
      <c r="C155" s="117">
        <f t="shared" si="80"/>
        <v>134.61478317469928</v>
      </c>
      <c r="D155" s="117">
        <f t="shared" si="80"/>
        <v>122.68860223513157</v>
      </c>
      <c r="E155" s="117">
        <f t="shared" si="80"/>
        <v>116.20138483101499</v>
      </c>
      <c r="F155" s="117">
        <f t="shared" si="80"/>
        <v>113.68947306094931</v>
      </c>
      <c r="G155" s="117">
        <f t="shared" si="80"/>
        <v>124.90000259634765</v>
      </c>
      <c r="H155" s="117">
        <f t="shared" si="80"/>
        <v>116.44169299972438</v>
      </c>
      <c r="I155" s="117">
        <f t="shared" si="80"/>
        <v>108.23490467643906</v>
      </c>
      <c r="J155" s="117">
        <f t="shared" si="80"/>
        <v>90.978964459082619</v>
      </c>
      <c r="K155" s="117">
        <f t="shared" si="80"/>
        <v>62.217136692930765</v>
      </c>
      <c r="L155" s="117">
        <f t="shared" si="80"/>
        <v>82.372390131659813</v>
      </c>
      <c r="M155" s="117">
        <f t="shared" si="80"/>
        <v>72.244771009977072</v>
      </c>
      <c r="N155" s="117">
        <f t="shared" si="80"/>
        <v>69.289693725561989</v>
      </c>
      <c r="O155" s="117">
        <f t="shared" si="80"/>
        <v>84.584854454518052</v>
      </c>
      <c r="P155" s="117">
        <f t="shared" si="80"/>
        <v>74.446009227041912</v>
      </c>
      <c r="Q155" s="117">
        <f t="shared" si="80"/>
        <v>76.691990304978972</v>
      </c>
      <c r="R155" s="117">
        <f t="shared" ref="R155:V155" si="81">R156+R159+R161+R170</f>
        <v>101.67863832150543</v>
      </c>
      <c r="S155" s="117">
        <f t="shared" si="81"/>
        <v>98.862915370255692</v>
      </c>
      <c r="T155" s="117">
        <f t="shared" si="81"/>
        <v>113.12355855279334</v>
      </c>
      <c r="U155" s="117">
        <f t="shared" si="81"/>
        <v>104.40119013697135</v>
      </c>
      <c r="V155" s="117">
        <f t="shared" si="81"/>
        <v>115.32821950371346</v>
      </c>
      <c r="W155" s="117">
        <f t="shared" ref="W155" si="82">W156+W159+W161+W170</f>
        <v>99.566007898519459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132.77630785013912</v>
      </c>
      <c r="C156" s="122">
        <f t="shared" si="83"/>
        <v>133.07051855738834</v>
      </c>
      <c r="D156" s="122">
        <f t="shared" si="83"/>
        <v>121.25537020609903</v>
      </c>
      <c r="E156" s="122">
        <f t="shared" si="83"/>
        <v>114.87271107402123</v>
      </c>
      <c r="F156" s="122">
        <f t="shared" si="83"/>
        <v>112.43438205885407</v>
      </c>
      <c r="G156" s="122">
        <f t="shared" si="83"/>
        <v>123.67124791041275</v>
      </c>
      <c r="H156" s="122">
        <f t="shared" si="83"/>
        <v>115.29070760155405</v>
      </c>
      <c r="I156" s="122">
        <f t="shared" si="83"/>
        <v>107.16088297936771</v>
      </c>
      <c r="J156" s="122">
        <f t="shared" si="83"/>
        <v>90.00747466978838</v>
      </c>
      <c r="K156" s="122">
        <f t="shared" si="83"/>
        <v>61.310522349800593</v>
      </c>
      <c r="L156" s="122">
        <f t="shared" si="83"/>
        <v>81.437456400351479</v>
      </c>
      <c r="M156" s="122">
        <f t="shared" si="83"/>
        <v>71.227814252424949</v>
      </c>
      <c r="N156" s="122">
        <f t="shared" si="83"/>
        <v>68.286019614252211</v>
      </c>
      <c r="O156" s="122">
        <f t="shared" si="83"/>
        <v>83.312091254552811</v>
      </c>
      <c r="P156" s="122">
        <f t="shared" si="83"/>
        <v>73.15184713541845</v>
      </c>
      <c r="Q156" s="122">
        <f t="shared" si="83"/>
        <v>75.352738565199985</v>
      </c>
      <c r="R156" s="122">
        <f t="shared" ref="R156:V156" si="84">SUM(R157:R158)</f>
        <v>99.633198319200048</v>
      </c>
      <c r="S156" s="122">
        <f t="shared" si="84"/>
        <v>96.553305053328927</v>
      </c>
      <c r="T156" s="122">
        <f t="shared" si="84"/>
        <v>110.57988337659121</v>
      </c>
      <c r="U156" s="122">
        <f t="shared" si="84"/>
        <v>102.00448479461608</v>
      </c>
      <c r="V156" s="122">
        <f t="shared" si="84"/>
        <v>112.74018154101049</v>
      </c>
      <c r="W156" s="122">
        <f t="shared" ref="W156" si="85">SUM(W157:W158)</f>
        <v>97.416099084516929</v>
      </c>
      <c r="DA156" s="130" t="s">
        <v>2096</v>
      </c>
    </row>
    <row r="157" spans="1:105" ht="12" customHeight="1" x14ac:dyDescent="0.25">
      <c r="A157" s="97" t="s">
        <v>74</v>
      </c>
      <c r="B157" s="98">
        <v>132.77630785013912</v>
      </c>
      <c r="C157" s="98">
        <v>133.07051855738834</v>
      </c>
      <c r="D157" s="98">
        <v>121.25537020609903</v>
      </c>
      <c r="E157" s="98">
        <v>114.87271107402123</v>
      </c>
      <c r="F157" s="98">
        <v>112.43438205885407</v>
      </c>
      <c r="G157" s="98">
        <v>123.67124791041275</v>
      </c>
      <c r="H157" s="98">
        <v>115.29070760155405</v>
      </c>
      <c r="I157" s="98">
        <v>107.16088297936771</v>
      </c>
      <c r="J157" s="98">
        <v>90.00747466978838</v>
      </c>
      <c r="K157" s="98">
        <v>61.310522349800593</v>
      </c>
      <c r="L157" s="98">
        <v>81.437456400351479</v>
      </c>
      <c r="M157" s="98">
        <v>71.227814252424949</v>
      </c>
      <c r="N157" s="98">
        <v>68.286019614252211</v>
      </c>
      <c r="O157" s="98">
        <v>83.312091254552811</v>
      </c>
      <c r="P157" s="98">
        <v>73.15184713541845</v>
      </c>
      <c r="Q157" s="98">
        <v>75.352738565199985</v>
      </c>
      <c r="R157" s="98">
        <v>99.633198319200048</v>
      </c>
      <c r="S157" s="98">
        <v>96.553305053328927</v>
      </c>
      <c r="T157" s="98">
        <v>110.57988337659121</v>
      </c>
      <c r="U157" s="98">
        <v>102.00448479461608</v>
      </c>
      <c r="V157" s="98">
        <v>112.74018154101049</v>
      </c>
      <c r="W157" s="98">
        <v>97.416099084516929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1.57015236647685</v>
      </c>
      <c r="C161" s="122">
        <v>1.4872708342981242</v>
      </c>
      <c r="D161" s="122">
        <v>1.3809015371742077</v>
      </c>
      <c r="E161" s="122">
        <v>1.2800660684966503</v>
      </c>
      <c r="F161" s="122">
        <v>1.209750826840496</v>
      </c>
      <c r="G161" s="122">
        <v>1.1838702133482213</v>
      </c>
      <c r="H161" s="122">
        <v>1.1090324347467271</v>
      </c>
      <c r="I161" s="122">
        <v>1.0355478455216431</v>
      </c>
      <c r="J161" s="122">
        <v>0.93758558477984222</v>
      </c>
      <c r="K161" s="122">
        <v>0.87611402011559592</v>
      </c>
      <c r="L161" s="122">
        <v>0.903225056921376</v>
      </c>
      <c r="M161" s="122">
        <v>0.98202601935325473</v>
      </c>
      <c r="N161" s="122">
        <v>0.96415790188050066</v>
      </c>
      <c r="O161" s="122">
        <v>1.2264994111837471</v>
      </c>
      <c r="P161" s="122">
        <v>1.245999091268952</v>
      </c>
      <c r="Q161" s="122">
        <v>1.2887419339314432</v>
      </c>
      <c r="R161" s="122">
        <v>1.973554459176097</v>
      </c>
      <c r="S161" s="122">
        <v>2.2317482641046666</v>
      </c>
      <c r="T161" s="122">
        <v>2.4591174751485845</v>
      </c>
      <c r="U161" s="122">
        <v>2.318272865191835</v>
      </c>
      <c r="V161" s="122">
        <v>2.5053838862634215</v>
      </c>
      <c r="W161" s="122">
        <v>2.0838135987778608</v>
      </c>
      <c r="DA161" s="130" t="s">
        <v>2101</v>
      </c>
    </row>
    <row r="162" spans="1:105" ht="12" customHeight="1" x14ac:dyDescent="0.25">
      <c r="A162" s="97" t="s">
        <v>141</v>
      </c>
      <c r="B162" s="98">
        <v>1.57015236647685</v>
      </c>
      <c r="C162" s="98">
        <v>1.4872708342981242</v>
      </c>
      <c r="D162" s="98">
        <v>1.3809015371742077</v>
      </c>
      <c r="E162" s="98">
        <v>1.2800660684966503</v>
      </c>
      <c r="F162" s="98">
        <v>1.209750826840496</v>
      </c>
      <c r="G162" s="98">
        <v>1.1838702133482213</v>
      </c>
      <c r="H162" s="98">
        <v>1.1090324347467271</v>
      </c>
      <c r="I162" s="98">
        <v>1.0355478455216431</v>
      </c>
      <c r="J162" s="98">
        <v>0.93758558477984222</v>
      </c>
      <c r="K162" s="98">
        <v>0.87561216701966837</v>
      </c>
      <c r="L162" s="98">
        <v>0.90169426471771663</v>
      </c>
      <c r="M162" s="98">
        <v>0.97929793651490904</v>
      </c>
      <c r="N162" s="98">
        <v>0.96159767092666548</v>
      </c>
      <c r="O162" s="98">
        <v>1.2220410540141655</v>
      </c>
      <c r="P162" s="98">
        <v>1.2414033154984303</v>
      </c>
      <c r="Q162" s="98">
        <v>1.284145417333445</v>
      </c>
      <c r="R162" s="98">
        <v>1.9624264061850769</v>
      </c>
      <c r="S162" s="98">
        <v>2.2203272214686018</v>
      </c>
      <c r="T162" s="98">
        <v>2.4476039585344571</v>
      </c>
      <c r="U162" s="98">
        <v>2.3077129298710721</v>
      </c>
      <c r="V162" s="98">
        <v>2.4939968339000349</v>
      </c>
      <c r="W162" s="98">
        <v>2.0745802553916368</v>
      </c>
      <c r="DA162" s="63" t="s">
        <v>2102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5.0185309592748885E-4</v>
      </c>
      <c r="L163" s="98">
        <v>1.5307922036593322E-3</v>
      </c>
      <c r="M163" s="98">
        <v>2.7280828383456821E-3</v>
      </c>
      <c r="N163" s="98">
        <v>2.5602309538351737E-3</v>
      </c>
      <c r="O163" s="98">
        <v>4.4583571695814396E-3</v>
      </c>
      <c r="P163" s="98">
        <v>4.5957757705217886E-3</v>
      </c>
      <c r="Q163" s="98">
        <v>4.5965165979981468E-3</v>
      </c>
      <c r="R163" s="98">
        <v>1.1128052991020078E-2</v>
      </c>
      <c r="S163" s="98">
        <v>1.1421042636064879E-2</v>
      </c>
      <c r="T163" s="98">
        <v>1.1513516614127358E-2</v>
      </c>
      <c r="U163" s="98">
        <v>1.055993532076272E-2</v>
      </c>
      <c r="V163" s="98">
        <v>1.1387052363386404E-2</v>
      </c>
      <c r="W163" s="98">
        <v>9.2333433862240646E-3</v>
      </c>
      <c r="DA163" s="63" t="s">
        <v>2103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5.0185309592748885E-4</v>
      </c>
      <c r="L164" s="101">
        <v>1.5307922036593322E-3</v>
      </c>
      <c r="M164" s="101">
        <v>2.7280828383456821E-3</v>
      </c>
      <c r="N164" s="101">
        <v>2.5602309538351737E-3</v>
      </c>
      <c r="O164" s="101">
        <v>4.4583571695814396E-3</v>
      </c>
      <c r="P164" s="101">
        <v>4.5957757705217886E-3</v>
      </c>
      <c r="Q164" s="101">
        <v>4.5965165979981468E-3</v>
      </c>
      <c r="R164" s="101">
        <v>1.1128052991020078E-2</v>
      </c>
      <c r="S164" s="101">
        <v>1.1421042636064879E-2</v>
      </c>
      <c r="T164" s="101">
        <v>1.1513516614127358E-2</v>
      </c>
      <c r="U164" s="101">
        <v>1.055993532076272E-2</v>
      </c>
      <c r="V164" s="101">
        <v>1.1387052363386404E-2</v>
      </c>
      <c r="W164" s="101">
        <v>9.2333433862240646E-3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6.1166165541973294E-2</v>
      </c>
      <c r="C170" s="122">
        <v>5.6993783012814492E-2</v>
      </c>
      <c r="D170" s="122">
        <v>5.2330491858333238E-2</v>
      </c>
      <c r="E170" s="122">
        <v>4.8607688497119508E-2</v>
      </c>
      <c r="F170" s="122">
        <v>4.5340175254748809E-2</v>
      </c>
      <c r="G170" s="122">
        <v>4.4884472586692772E-2</v>
      </c>
      <c r="H170" s="122">
        <v>4.1952963423611295E-2</v>
      </c>
      <c r="I170" s="122">
        <v>3.8473851549696923E-2</v>
      </c>
      <c r="J170" s="122">
        <v>3.3904204514404679E-2</v>
      </c>
      <c r="K170" s="122">
        <v>3.0500323014576058E-2</v>
      </c>
      <c r="L170" s="122">
        <v>3.1708674386964009E-2</v>
      </c>
      <c r="M170" s="122">
        <v>3.493073819886542E-2</v>
      </c>
      <c r="N170" s="122">
        <v>3.9516209429284133E-2</v>
      </c>
      <c r="O170" s="122">
        <v>4.6263788781485217E-2</v>
      </c>
      <c r="P170" s="122">
        <v>4.8163000354501904E-2</v>
      </c>
      <c r="Q170" s="122">
        <v>5.0509805847533847E-2</v>
      </c>
      <c r="R170" s="122">
        <v>7.1885543129282789E-2</v>
      </c>
      <c r="S170" s="122">
        <v>7.7862052822091507E-2</v>
      </c>
      <c r="T170" s="122">
        <v>8.455770105353419E-2</v>
      </c>
      <c r="U170" s="122">
        <v>7.8432477163440192E-2</v>
      </c>
      <c r="V170" s="122">
        <v>8.2654076439546295E-2</v>
      </c>
      <c r="W170" s="122">
        <v>6.6095215224662926E-2</v>
      </c>
      <c r="DA170" s="130" t="s">
        <v>2110</v>
      </c>
    </row>
    <row r="171" spans="1:105" ht="12" customHeight="1" x14ac:dyDescent="0.25">
      <c r="A171" s="97" t="s">
        <v>50</v>
      </c>
      <c r="B171" s="98">
        <v>6.1166165541973294E-2</v>
      </c>
      <c r="C171" s="98">
        <v>5.6993783012814492E-2</v>
      </c>
      <c r="D171" s="98">
        <v>5.2330491858333238E-2</v>
      </c>
      <c r="E171" s="98">
        <v>4.8607688497119508E-2</v>
      </c>
      <c r="F171" s="98">
        <v>4.5340175254748809E-2</v>
      </c>
      <c r="G171" s="98">
        <v>4.4884472586692772E-2</v>
      </c>
      <c r="H171" s="98">
        <v>4.1952963423611295E-2</v>
      </c>
      <c r="I171" s="98">
        <v>3.8473851549696923E-2</v>
      </c>
      <c r="J171" s="98">
        <v>3.3904204514404679E-2</v>
      </c>
      <c r="K171" s="98">
        <v>3.0500323014576058E-2</v>
      </c>
      <c r="L171" s="98">
        <v>3.1708674386964009E-2</v>
      </c>
      <c r="M171" s="98">
        <v>3.493073819886542E-2</v>
      </c>
      <c r="N171" s="98">
        <v>3.9516209429284133E-2</v>
      </c>
      <c r="O171" s="98">
        <v>4.6263788781485217E-2</v>
      </c>
      <c r="P171" s="98">
        <v>4.8163000354501904E-2</v>
      </c>
      <c r="Q171" s="98">
        <v>5.0509805847533847E-2</v>
      </c>
      <c r="R171" s="98">
        <v>7.1885543129282789E-2</v>
      </c>
      <c r="S171" s="98">
        <v>7.7862052822091507E-2</v>
      </c>
      <c r="T171" s="98">
        <v>8.455770105353419E-2</v>
      </c>
      <c r="U171" s="98">
        <v>7.8432477163440192E-2</v>
      </c>
      <c r="V171" s="98">
        <v>8.2654076439546295E-2</v>
      </c>
      <c r="W171" s="98">
        <v>6.6095215224662926E-2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23201.927258983309</v>
      </c>
      <c r="C174" s="117">
        <f t="shared" si="87"/>
        <v>23921.3682717628</v>
      </c>
      <c r="D174" s="117">
        <f t="shared" si="87"/>
        <v>23380.664483072072</v>
      </c>
      <c r="E174" s="117">
        <f t="shared" si="87"/>
        <v>23447.646975184183</v>
      </c>
      <c r="F174" s="117">
        <f t="shared" si="87"/>
        <v>23898.190845567482</v>
      </c>
      <c r="G174" s="117">
        <f t="shared" si="87"/>
        <v>25964.320145841761</v>
      </c>
      <c r="H174" s="117">
        <f t="shared" si="87"/>
        <v>25236.997917248387</v>
      </c>
      <c r="I174" s="117">
        <f t="shared" si="87"/>
        <v>25255.974930124299</v>
      </c>
      <c r="J174" s="117">
        <f t="shared" si="87"/>
        <v>23351.78977835476</v>
      </c>
      <c r="K174" s="117">
        <f t="shared" si="87"/>
        <v>17549.003660085687</v>
      </c>
      <c r="L174" s="117">
        <f t="shared" si="87"/>
        <v>22251.266093802584</v>
      </c>
      <c r="M174" s="117">
        <f t="shared" si="87"/>
        <v>19390.29333816038</v>
      </c>
      <c r="N174" s="117">
        <f t="shared" si="87"/>
        <v>17372.751765608598</v>
      </c>
      <c r="O174" s="117">
        <f t="shared" si="87"/>
        <v>18505.421604429954</v>
      </c>
      <c r="P174" s="117">
        <f t="shared" si="87"/>
        <v>15539.410047903528</v>
      </c>
      <c r="Q174" s="117">
        <f t="shared" si="87"/>
        <v>15012.132685394756</v>
      </c>
      <c r="R174" s="117">
        <f t="shared" ref="R174:V174" si="88">R175+R178+R180+R189</f>
        <v>17252.32641868756</v>
      </c>
      <c r="S174" s="117">
        <f t="shared" si="88"/>
        <v>15943.34000450675</v>
      </c>
      <c r="T174" s="117">
        <f t="shared" si="88"/>
        <v>17138.974542954758</v>
      </c>
      <c r="U174" s="117">
        <f t="shared" si="88"/>
        <v>16085.028661494411</v>
      </c>
      <c r="V174" s="117">
        <f t="shared" si="88"/>
        <v>17794.736549505898</v>
      </c>
      <c r="W174" s="117">
        <f t="shared" ref="W174" si="89">W175+W178+W180+W189</f>
        <v>16202.163736905064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19620.755378158039</v>
      </c>
      <c r="C175" s="122">
        <f t="shared" si="90"/>
        <v>20435.335939043616</v>
      </c>
      <c r="D175" s="122">
        <f t="shared" si="90"/>
        <v>19993.794150226564</v>
      </c>
      <c r="E175" s="122">
        <f t="shared" si="90"/>
        <v>20213.514788355867</v>
      </c>
      <c r="F175" s="122">
        <f t="shared" si="90"/>
        <v>20631.86676029308</v>
      </c>
      <c r="G175" s="122">
        <f t="shared" si="90"/>
        <v>22880.906669748871</v>
      </c>
      <c r="H175" s="122">
        <f t="shared" si="90"/>
        <v>22180.622944343493</v>
      </c>
      <c r="I175" s="122">
        <f t="shared" si="90"/>
        <v>22211.714093889426</v>
      </c>
      <c r="J175" s="122">
        <f t="shared" si="90"/>
        <v>20224.688695581921</v>
      </c>
      <c r="K175" s="122">
        <f t="shared" si="90"/>
        <v>14451.742136889501</v>
      </c>
      <c r="L175" s="122">
        <f t="shared" si="90"/>
        <v>19141.450340564224</v>
      </c>
      <c r="M175" s="122">
        <f t="shared" si="90"/>
        <v>16204.872666661584</v>
      </c>
      <c r="N175" s="122">
        <f t="shared" si="90"/>
        <v>14198.157159937289</v>
      </c>
      <c r="O175" s="122">
        <f t="shared" si="90"/>
        <v>15384.68572747781</v>
      </c>
      <c r="P175" s="122">
        <f t="shared" si="90"/>
        <v>12450.941072087282</v>
      </c>
      <c r="Q175" s="122">
        <f t="shared" si="90"/>
        <v>11953.154343029977</v>
      </c>
      <c r="R175" s="122">
        <f t="shared" ref="R175:V175" si="91">SUM(R176:R177)</f>
        <v>14119.555292810708</v>
      </c>
      <c r="S175" s="122">
        <f t="shared" si="91"/>
        <v>12772.353974650348</v>
      </c>
      <c r="T175" s="122">
        <f t="shared" si="91"/>
        <v>13910.903991744564</v>
      </c>
      <c r="U175" s="122">
        <f t="shared" si="91"/>
        <v>12913.32917527959</v>
      </c>
      <c r="V175" s="122">
        <f t="shared" si="91"/>
        <v>14452.43237067775</v>
      </c>
      <c r="W175" s="122">
        <f t="shared" ref="W175" si="92">SUM(W176:W177)</f>
        <v>12943.249103703854</v>
      </c>
      <c r="DA175" s="130" t="s">
        <v>2264</v>
      </c>
    </row>
    <row r="176" spans="1:105" ht="12" customHeight="1" x14ac:dyDescent="0.25">
      <c r="A176" s="97" t="s">
        <v>74</v>
      </c>
      <c r="B176" s="98">
        <v>19396.239235195317</v>
      </c>
      <c r="C176" s="98">
        <v>20208.3910193386</v>
      </c>
      <c r="D176" s="98">
        <v>19775.799790577112</v>
      </c>
      <c r="E176" s="98">
        <v>19998.052411846289</v>
      </c>
      <c r="F176" s="98">
        <v>20413.956100868192</v>
      </c>
      <c r="G176" s="98">
        <v>22639.976914964591</v>
      </c>
      <c r="H176" s="98">
        <v>21948.229058459459</v>
      </c>
      <c r="I176" s="98">
        <v>21979.307136759995</v>
      </c>
      <c r="J176" s="98">
        <v>20010.576149616925</v>
      </c>
      <c r="K176" s="98">
        <v>14296.317009526918</v>
      </c>
      <c r="L176" s="98">
        <v>18931.331544794659</v>
      </c>
      <c r="M176" s="98">
        <v>16024.014075672341</v>
      </c>
      <c r="N176" s="98">
        <v>14032.657439370372</v>
      </c>
      <c r="O176" s="98">
        <v>15200.394233074101</v>
      </c>
      <c r="P176" s="98">
        <v>12302.408817658688</v>
      </c>
      <c r="Q176" s="98">
        <v>11807.801983095824</v>
      </c>
      <c r="R176" s="98">
        <v>13946.061049284584</v>
      </c>
      <c r="S176" s="98">
        <v>12614.119323823483</v>
      </c>
      <c r="T176" s="98">
        <v>13735.692329382993</v>
      </c>
      <c r="U176" s="98">
        <v>12750.00591031988</v>
      </c>
      <c r="V176" s="98">
        <v>14267.729338827405</v>
      </c>
      <c r="W176" s="98">
        <v>12776.509529834333</v>
      </c>
      <c r="DA176" s="63" t="s">
        <v>2265</v>
      </c>
    </row>
    <row r="177" spans="1:105" ht="12" customHeight="1" x14ac:dyDescent="0.25">
      <c r="A177" s="97" t="s">
        <v>53</v>
      </c>
      <c r="B177" s="98">
        <v>224.51614296272126</v>
      </c>
      <c r="C177" s="98">
        <v>226.94491970501545</v>
      </c>
      <c r="D177" s="98">
        <v>217.9943596494509</v>
      </c>
      <c r="E177" s="98">
        <v>215.4623765095796</v>
      </c>
      <c r="F177" s="98">
        <v>217.91065942488632</v>
      </c>
      <c r="G177" s="98">
        <v>240.92975478428045</v>
      </c>
      <c r="H177" s="98">
        <v>232.39388588403537</v>
      </c>
      <c r="I177" s="98">
        <v>232.40695712943304</v>
      </c>
      <c r="J177" s="98">
        <v>214.11254596499384</v>
      </c>
      <c r="K177" s="98">
        <v>155.42512736258308</v>
      </c>
      <c r="L177" s="98">
        <v>210.11879576956636</v>
      </c>
      <c r="M177" s="98">
        <v>180.858590989243</v>
      </c>
      <c r="N177" s="98">
        <v>165.49972056691655</v>
      </c>
      <c r="O177" s="98">
        <v>184.29149440370989</v>
      </c>
      <c r="P177" s="98">
        <v>148.53225442859417</v>
      </c>
      <c r="Q177" s="98">
        <v>145.35235993415284</v>
      </c>
      <c r="R177" s="98">
        <v>173.49424352612314</v>
      </c>
      <c r="S177" s="98">
        <v>158.23465082686536</v>
      </c>
      <c r="T177" s="98">
        <v>175.21166236157165</v>
      </c>
      <c r="U177" s="98">
        <v>163.32326495970949</v>
      </c>
      <c r="V177" s="98">
        <v>184.70303185034575</v>
      </c>
      <c r="W177" s="98">
        <v>166.73957386952125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0.70797663823832835</v>
      </c>
      <c r="C178" s="122">
        <f t="shared" si="93"/>
        <v>0.67930197748641086</v>
      </c>
      <c r="D178" s="122">
        <f t="shared" si="93"/>
        <v>0.78711372794618295</v>
      </c>
      <c r="E178" s="122">
        <f t="shared" si="93"/>
        <v>0.7563214029358637</v>
      </c>
      <c r="F178" s="122">
        <f t="shared" si="93"/>
        <v>0.69059953488296866</v>
      </c>
      <c r="G178" s="122">
        <f t="shared" si="93"/>
        <v>0.62291264444955319</v>
      </c>
      <c r="H178" s="122">
        <f t="shared" si="93"/>
        <v>0.69634846092258473</v>
      </c>
      <c r="I178" s="122">
        <f t="shared" si="93"/>
        <v>0.77692977446011013</v>
      </c>
      <c r="J178" s="122">
        <f t="shared" si="93"/>
        <v>0.85915745826416479</v>
      </c>
      <c r="K178" s="122">
        <f t="shared" si="93"/>
        <v>0.84145135966591045</v>
      </c>
      <c r="L178" s="122">
        <f t="shared" si="93"/>
        <v>0.92638429080078821</v>
      </c>
      <c r="M178" s="122">
        <f t="shared" si="93"/>
        <v>0.96026530816768552</v>
      </c>
      <c r="N178" s="122">
        <f t="shared" si="93"/>
        <v>1.156098310196523</v>
      </c>
      <c r="O178" s="122">
        <f t="shared" si="93"/>
        <v>1.1552242341218133</v>
      </c>
      <c r="P178" s="122">
        <f t="shared" si="93"/>
        <v>1.44282208500582</v>
      </c>
      <c r="Q178" s="122">
        <f t="shared" si="93"/>
        <v>1.5254433430218621</v>
      </c>
      <c r="R178" s="122">
        <f t="shared" si="93"/>
        <v>1.5224707085152904</v>
      </c>
      <c r="S178" s="122">
        <f t="shared" si="93"/>
        <v>1.5046786093151838</v>
      </c>
      <c r="T178" s="122">
        <f t="shared" si="93"/>
        <v>1.4324345099333766</v>
      </c>
      <c r="U178" s="122">
        <f t="shared" si="93"/>
        <v>1.4089909342088796</v>
      </c>
      <c r="V178" s="122">
        <f t="shared" si="93"/>
        <v>1.2750183233113772</v>
      </c>
      <c r="W178" s="122">
        <f t="shared" si="93"/>
        <v>1.0517429340822473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0.70797663823832835</v>
      </c>
      <c r="C179" s="98">
        <f>RES_hhdet_fech!C29</f>
        <v>0.67930197748641086</v>
      </c>
      <c r="D179" s="98">
        <f>RES_hhdet_fech!D29</f>
        <v>0.78711372794618295</v>
      </c>
      <c r="E179" s="98">
        <f>RES_hhdet_fech!E29</f>
        <v>0.7563214029358637</v>
      </c>
      <c r="F179" s="98">
        <f>RES_hhdet_fech!F29</f>
        <v>0.69059953488296866</v>
      </c>
      <c r="G179" s="98">
        <f>RES_hhdet_fech!G29</f>
        <v>0.62291264444955319</v>
      </c>
      <c r="H179" s="98">
        <f>RES_hhdet_fech!H29</f>
        <v>0.69634846092258473</v>
      </c>
      <c r="I179" s="98">
        <f>RES_hhdet_fech!I29</f>
        <v>0.77692977446011013</v>
      </c>
      <c r="J179" s="98">
        <f>RES_hhdet_fech!J29</f>
        <v>0.85915745826416479</v>
      </c>
      <c r="K179" s="98">
        <f>RES_hhdet_fech!K29</f>
        <v>0.84145135966591045</v>
      </c>
      <c r="L179" s="98">
        <f>RES_hhdet_fech!L29</f>
        <v>0.92638429080078821</v>
      </c>
      <c r="M179" s="98">
        <f>RES_hhdet_fech!M29</f>
        <v>0.96026530816768552</v>
      </c>
      <c r="N179" s="98">
        <f>RES_hhdet_fech!N29</f>
        <v>1.156098310196523</v>
      </c>
      <c r="O179" s="98">
        <f>RES_hhdet_fech!O29</f>
        <v>1.1552242341218133</v>
      </c>
      <c r="P179" s="98">
        <f>RES_hhdet_fech!P29</f>
        <v>1.44282208500582</v>
      </c>
      <c r="Q179" s="98">
        <f>RES_hhdet_fech!Q29</f>
        <v>1.5254433430218621</v>
      </c>
      <c r="R179" s="98">
        <f>RES_hhdet_fech!R29</f>
        <v>1.5224707085152904</v>
      </c>
      <c r="S179" s="98">
        <f>RES_hhdet_fech!S29</f>
        <v>1.5046786093151838</v>
      </c>
      <c r="T179" s="98">
        <f>RES_hhdet_fech!T29</f>
        <v>1.4324345099333766</v>
      </c>
      <c r="U179" s="98">
        <f>RES_hhdet_fech!U29</f>
        <v>1.4089909342088796</v>
      </c>
      <c r="V179" s="98">
        <f>RES_hhdet_fech!V29</f>
        <v>1.2750183233113772</v>
      </c>
      <c r="W179" s="98">
        <f>RES_hhdet_fech!W29</f>
        <v>1.0517429340822473</v>
      </c>
      <c r="DA179" s="63" t="s">
        <v>2268</v>
      </c>
    </row>
    <row r="180" spans="1:105" ht="12" customHeight="1" x14ac:dyDescent="0.25">
      <c r="A180" s="121" t="s">
        <v>55</v>
      </c>
      <c r="B180" s="122">
        <v>3098.3744195867962</v>
      </c>
      <c r="C180" s="122">
        <v>3014.9088528236216</v>
      </c>
      <c r="D180" s="122">
        <v>2919.9137885896157</v>
      </c>
      <c r="E180" s="122">
        <v>2769.7994473780127</v>
      </c>
      <c r="F180" s="122">
        <v>2806.9140536911686</v>
      </c>
      <c r="G180" s="122">
        <v>2639.1211299512111</v>
      </c>
      <c r="H180" s="122">
        <v>2625.0937259994594</v>
      </c>
      <c r="I180" s="122">
        <v>2609.6075702491944</v>
      </c>
      <c r="J180" s="122">
        <v>2707.9988902705431</v>
      </c>
      <c r="K180" s="122">
        <v>2681.2410546474243</v>
      </c>
      <c r="L180" s="122">
        <v>2703.0511440683913</v>
      </c>
      <c r="M180" s="122">
        <v>2773.3101257183034</v>
      </c>
      <c r="N180" s="122">
        <v>2759.562675282833</v>
      </c>
      <c r="O180" s="122">
        <v>2724.9688334367311</v>
      </c>
      <c r="P180" s="122">
        <v>2682.3289090391772</v>
      </c>
      <c r="Q180" s="122">
        <v>2647.8000239678013</v>
      </c>
      <c r="R180" s="122">
        <v>2720.9628113771523</v>
      </c>
      <c r="S180" s="122">
        <v>2763.409381350144</v>
      </c>
      <c r="T180" s="122">
        <v>2822.6048107668798</v>
      </c>
      <c r="U180" s="122">
        <v>2774.1630719691007</v>
      </c>
      <c r="V180" s="122">
        <v>2929.4102946551593</v>
      </c>
      <c r="W180" s="122">
        <v>2850.6390985998523</v>
      </c>
      <c r="DA180" s="130" t="s">
        <v>2269</v>
      </c>
    </row>
    <row r="181" spans="1:105" ht="12" customHeight="1" x14ac:dyDescent="0.25">
      <c r="A181" s="97" t="s">
        <v>141</v>
      </c>
      <c r="B181" s="98">
        <v>3443.9954227751073</v>
      </c>
      <c r="C181" s="98">
        <v>3331.9282959318539</v>
      </c>
      <c r="D181" s="98">
        <v>3238.6691201960903</v>
      </c>
      <c r="E181" s="98">
        <v>3132.3433595855436</v>
      </c>
      <c r="F181" s="98">
        <v>3062.4181187302956</v>
      </c>
      <c r="G181" s="98">
        <v>2984.8876856965571</v>
      </c>
      <c r="H181" s="98">
        <v>2930.4707481162745</v>
      </c>
      <c r="I181" s="98">
        <v>2956.3369788712407</v>
      </c>
      <c r="J181" s="98">
        <v>2958.7267205905491</v>
      </c>
      <c r="K181" s="98">
        <v>2985.7516802280797</v>
      </c>
      <c r="L181" s="98">
        <v>2991.2762613888385</v>
      </c>
      <c r="M181" s="98">
        <v>3169.8891184333306</v>
      </c>
      <c r="N181" s="98">
        <v>2921.414343859155</v>
      </c>
      <c r="O181" s="98">
        <v>3177.5835460946969</v>
      </c>
      <c r="P181" s="98">
        <v>2889.9445643775921</v>
      </c>
      <c r="Q181" s="98">
        <v>2571.9034331051662</v>
      </c>
      <c r="R181" s="98">
        <v>2973.8248233823929</v>
      </c>
      <c r="S181" s="98">
        <v>2912.4814723543423</v>
      </c>
      <c r="T181" s="98">
        <v>2929.5273842317379</v>
      </c>
      <c r="U181" s="98">
        <v>2777.1940249867262</v>
      </c>
      <c r="V181" s="98">
        <v>3049.7310191299744</v>
      </c>
      <c r="W181" s="98">
        <v>2709.9949360411547</v>
      </c>
      <c r="DA181" s="63" t="s">
        <v>2270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2605.649758256694</v>
      </c>
      <c r="L182" s="98">
        <v>2647.0441542588419</v>
      </c>
      <c r="M182" s="98">
        <v>2825.9190214572891</v>
      </c>
      <c r="N182" s="98">
        <v>2657.1237712426919</v>
      </c>
      <c r="O182" s="98">
        <v>2907.8531705853115</v>
      </c>
      <c r="P182" s="98">
        <v>2670.9698437159827</v>
      </c>
      <c r="Q182" s="98">
        <v>2414.717975417469</v>
      </c>
      <c r="R182" s="98">
        <v>2707.1247453475153</v>
      </c>
      <c r="S182" s="98">
        <v>2673.2012550583104</v>
      </c>
      <c r="T182" s="98">
        <v>2715.4423803096756</v>
      </c>
      <c r="U182" s="98">
        <v>2612.9090646808932</v>
      </c>
      <c r="V182" s="98">
        <v>2929.8350429361321</v>
      </c>
      <c r="W182" s="98">
        <v>2625.8675447001892</v>
      </c>
      <c r="DA182" s="63" t="s">
        <v>2271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2209.2494097882054</v>
      </c>
      <c r="L183" s="101">
        <v>2246.2760516219582</v>
      </c>
      <c r="M183" s="101">
        <v>2401.9042422483553</v>
      </c>
      <c r="N183" s="101">
        <v>2254.1212835315841</v>
      </c>
      <c r="O183" s="101">
        <v>2453.3132866599749</v>
      </c>
      <c r="P183" s="101">
        <v>2247.9386876219346</v>
      </c>
      <c r="Q183" s="101">
        <v>2023.4709447077596</v>
      </c>
      <c r="R183" s="101">
        <v>2226.7150488682532</v>
      </c>
      <c r="S183" s="101">
        <v>2185.9793587482636</v>
      </c>
      <c r="T183" s="101">
        <v>2203.6788117410747</v>
      </c>
      <c r="U183" s="101">
        <v>2113.0351295768137</v>
      </c>
      <c r="V183" s="101">
        <v>2387.0425635353304</v>
      </c>
      <c r="W183" s="101">
        <v>2139.3090393564617</v>
      </c>
      <c r="DA183" s="131" t="s">
        <v>2272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396.40034846848874</v>
      </c>
      <c r="L184" s="104">
        <v>400.76810263688373</v>
      </c>
      <c r="M184" s="104">
        <v>424.01477920893421</v>
      </c>
      <c r="N184" s="104">
        <v>403.00248771110773</v>
      </c>
      <c r="O184" s="104">
        <v>454.53988392533665</v>
      </c>
      <c r="P184" s="104">
        <v>423.03115609404875</v>
      </c>
      <c r="Q184" s="104">
        <v>391.24703070970986</v>
      </c>
      <c r="R184" s="104">
        <v>480.40969647926164</v>
      </c>
      <c r="S184" s="104">
        <v>487.22189631004693</v>
      </c>
      <c r="T184" s="104">
        <v>511.76356856860122</v>
      </c>
      <c r="U184" s="104">
        <v>499.87393510407929</v>
      </c>
      <c r="V184" s="104">
        <v>542.79247940080131</v>
      </c>
      <c r="W184" s="104">
        <v>486.55850534372757</v>
      </c>
      <c r="DA184" s="132" t="s">
        <v>2273</v>
      </c>
    </row>
    <row r="185" spans="1:105" ht="12" customHeight="1" x14ac:dyDescent="0.25">
      <c r="A185" s="106" t="s">
        <v>122</v>
      </c>
      <c r="B185" s="101">
        <v>3075.9302573958771</v>
      </c>
      <c r="C185" s="101">
        <v>2994.0565866522861</v>
      </c>
      <c r="D185" s="101">
        <v>2899.0139096580065</v>
      </c>
      <c r="E185" s="101">
        <v>2745.7136837852199</v>
      </c>
      <c r="F185" s="101">
        <v>2792.0518013775072</v>
      </c>
      <c r="G185" s="101">
        <v>2620.1192575647028</v>
      </c>
      <c r="H185" s="101">
        <v>2611.3418139259197</v>
      </c>
      <c r="I185" s="101">
        <v>2599.5897459594921</v>
      </c>
      <c r="J185" s="101">
        <v>2723.2921177542912</v>
      </c>
      <c r="K185" s="101">
        <v>2721.4085833865679</v>
      </c>
      <c r="L185" s="101">
        <v>2787.6924399862196</v>
      </c>
      <c r="M185" s="101">
        <v>2863.6981097706407</v>
      </c>
      <c r="N185" s="101">
        <v>2856.9308764400234</v>
      </c>
      <c r="O185" s="101">
        <v>2802.6316163089646</v>
      </c>
      <c r="P185" s="101">
        <v>2789.4325855452021</v>
      </c>
      <c r="Q185" s="101">
        <v>2808.9115768637466</v>
      </c>
      <c r="R185" s="101">
        <v>2884.8232712941444</v>
      </c>
      <c r="S185" s="101">
        <v>2945.8168859324423</v>
      </c>
      <c r="T185" s="101">
        <v>3002.6121603568004</v>
      </c>
      <c r="U185" s="101">
        <v>2917.3202301635924</v>
      </c>
      <c r="V185" s="101">
        <v>3017.0310909824479</v>
      </c>
      <c r="W185" s="101">
        <v>2956.9894218966861</v>
      </c>
      <c r="DA185" s="131" t="s">
        <v>2274</v>
      </c>
    </row>
    <row r="186" spans="1:105" ht="12" customHeight="1" x14ac:dyDescent="0.25">
      <c r="A186" s="107" t="s">
        <v>121</v>
      </c>
      <c r="B186" s="104">
        <v>2832.3679164085565</v>
      </c>
      <c r="C186" s="104">
        <v>2758.134297129744</v>
      </c>
      <c r="D186" s="104">
        <v>2654.3362494647217</v>
      </c>
      <c r="E186" s="104">
        <v>2508.7545528432124</v>
      </c>
      <c r="F186" s="104">
        <v>2553.319505117795</v>
      </c>
      <c r="G186" s="104">
        <v>2397.9616646759964</v>
      </c>
      <c r="H186" s="104">
        <v>2410.7130913225315</v>
      </c>
      <c r="I186" s="104">
        <v>2400.7222857695574</v>
      </c>
      <c r="J186" s="104">
        <v>2499.9189866989932</v>
      </c>
      <c r="K186" s="104">
        <v>2489.4031066481084</v>
      </c>
      <c r="L186" s="104">
        <v>2542.6857663057258</v>
      </c>
      <c r="M186" s="104">
        <v>2627.8704844845292</v>
      </c>
      <c r="N186" s="104">
        <v>2651.8024167024146</v>
      </c>
      <c r="O186" s="104">
        <v>2618.0565196112075</v>
      </c>
      <c r="P186" s="104">
        <v>2596.7007105199382</v>
      </c>
      <c r="Q186" s="104">
        <v>2582.5597626695976</v>
      </c>
      <c r="R186" s="104">
        <v>2621.0287439230437</v>
      </c>
      <c r="S186" s="104">
        <v>2674.5424971768448</v>
      </c>
      <c r="T186" s="104">
        <v>2743.4938618494475</v>
      </c>
      <c r="U186" s="104">
        <v>2722.7842163011437</v>
      </c>
      <c r="V186" s="104">
        <v>2878.2810679771474</v>
      </c>
      <c r="W186" s="104">
        <v>2832.417699574999</v>
      </c>
      <c r="DA186" s="132" t="s">
        <v>2275</v>
      </c>
    </row>
    <row r="187" spans="1:105" ht="12" customHeight="1" x14ac:dyDescent="0.25">
      <c r="A187" s="108" t="s">
        <v>53</v>
      </c>
      <c r="B187" s="98">
        <v>2399.9588235328351</v>
      </c>
      <c r="C187" s="98">
        <v>2337.4411149347861</v>
      </c>
      <c r="D187" s="98">
        <v>2237.9597767869996</v>
      </c>
      <c r="E187" s="98">
        <v>2113.0354924663907</v>
      </c>
      <c r="F187" s="98">
        <v>2149.8259286591128</v>
      </c>
      <c r="G187" s="98">
        <v>2013.4133878604384</v>
      </c>
      <c r="H187" s="98">
        <v>2034.425969840566</v>
      </c>
      <c r="I187" s="98">
        <v>2020.89395354627</v>
      </c>
      <c r="J187" s="98">
        <v>2091.9945190482945</v>
      </c>
      <c r="K187" s="98">
        <v>2080.6699763043111</v>
      </c>
      <c r="L187" s="98">
        <v>2128.2415647099215</v>
      </c>
      <c r="M187" s="98">
        <v>2205.5894538931379</v>
      </c>
      <c r="N187" s="98">
        <v>2219.7034404103583</v>
      </c>
      <c r="O187" s="98">
        <v>2186.6381316974916</v>
      </c>
      <c r="P187" s="98">
        <v>2164.5833094010027</v>
      </c>
      <c r="Q187" s="98">
        <v>2143.2749288820874</v>
      </c>
      <c r="R187" s="98">
        <v>2161.8219727536803</v>
      </c>
      <c r="S187" s="98">
        <v>2197.7775564287781</v>
      </c>
      <c r="T187" s="98">
        <v>2241.6645761469417</v>
      </c>
      <c r="U187" s="98">
        <v>2215.3834106459199</v>
      </c>
      <c r="V187" s="98">
        <v>2357.8627176547111</v>
      </c>
      <c r="W187" s="98">
        <v>2320.8371196673802</v>
      </c>
      <c r="DA187" s="63" t="s">
        <v>2276</v>
      </c>
    </row>
    <row r="188" spans="1:105" ht="12" customHeight="1" x14ac:dyDescent="0.25">
      <c r="A188" s="108" t="s">
        <v>52</v>
      </c>
      <c r="B188" s="98">
        <v>432.4090928757218</v>
      </c>
      <c r="C188" s="98">
        <v>420.69318219495813</v>
      </c>
      <c r="D188" s="98">
        <v>416.37647267772252</v>
      </c>
      <c r="E188" s="98">
        <v>395.71906037682146</v>
      </c>
      <c r="F188" s="98">
        <v>403.49357645868184</v>
      </c>
      <c r="G188" s="98">
        <v>384.54827681555793</v>
      </c>
      <c r="H188" s="98">
        <v>376.28712148196519</v>
      </c>
      <c r="I188" s="98">
        <v>379.82833222328713</v>
      </c>
      <c r="J188" s="98">
        <v>407.92446765069877</v>
      </c>
      <c r="K188" s="98">
        <v>408.73313034379703</v>
      </c>
      <c r="L188" s="98">
        <v>414.44420159580449</v>
      </c>
      <c r="M188" s="98">
        <v>422.28103059139102</v>
      </c>
      <c r="N188" s="98">
        <v>432.09897629205631</v>
      </c>
      <c r="O188" s="98">
        <v>431.41838791371561</v>
      </c>
      <c r="P188" s="98">
        <v>432.11740111893567</v>
      </c>
      <c r="Q188" s="98">
        <v>439.28483378751008</v>
      </c>
      <c r="R188" s="98">
        <v>459.20677116936332</v>
      </c>
      <c r="S188" s="98">
        <v>476.76494074806681</v>
      </c>
      <c r="T188" s="98">
        <v>501.8292857025055</v>
      </c>
      <c r="U188" s="98">
        <v>507.40080565522453</v>
      </c>
      <c r="V188" s="98">
        <v>520.41835032243637</v>
      </c>
      <c r="W188" s="98">
        <v>511.58057990761864</v>
      </c>
      <c r="DA188" s="63" t="s">
        <v>2277</v>
      </c>
    </row>
    <row r="189" spans="1:105" ht="12" customHeight="1" x14ac:dyDescent="0.25">
      <c r="A189" s="121" t="s">
        <v>54</v>
      </c>
      <c r="B189" s="122">
        <v>482.08948460023623</v>
      </c>
      <c r="C189" s="122">
        <v>470.4441779180774</v>
      </c>
      <c r="D189" s="122">
        <v>466.16943052794403</v>
      </c>
      <c r="E189" s="122">
        <v>463.57641804736585</v>
      </c>
      <c r="F189" s="122">
        <v>458.71943204835111</v>
      </c>
      <c r="G189" s="122">
        <v>443.66943349723255</v>
      </c>
      <c r="H189" s="122">
        <v>430.58489844450992</v>
      </c>
      <c r="I189" s="122">
        <v>433.87633621121677</v>
      </c>
      <c r="J189" s="122">
        <v>418.24303504403161</v>
      </c>
      <c r="K189" s="122">
        <v>415.17901718909621</v>
      </c>
      <c r="L189" s="122">
        <v>405.83822487916791</v>
      </c>
      <c r="M189" s="122">
        <v>411.1502804723242</v>
      </c>
      <c r="N189" s="122">
        <v>413.8758320782805</v>
      </c>
      <c r="O189" s="122">
        <v>394.611819281289</v>
      </c>
      <c r="P189" s="122">
        <v>404.69724469206335</v>
      </c>
      <c r="Q189" s="122">
        <v>409.65287505395668</v>
      </c>
      <c r="R189" s="122">
        <v>410.28584379118377</v>
      </c>
      <c r="S189" s="122">
        <v>406.07196989694194</v>
      </c>
      <c r="T189" s="122">
        <v>404.03330593337739</v>
      </c>
      <c r="U189" s="122">
        <v>396.12742331151117</v>
      </c>
      <c r="V189" s="122">
        <v>411.61886584967436</v>
      </c>
      <c r="W189" s="122">
        <v>407.22379166727592</v>
      </c>
      <c r="DA189" s="130" t="s">
        <v>2278</v>
      </c>
    </row>
    <row r="190" spans="1:105" ht="12" customHeight="1" x14ac:dyDescent="0.25">
      <c r="A190" s="97" t="s">
        <v>50</v>
      </c>
      <c r="B190" s="98">
        <v>603.73247459143863</v>
      </c>
      <c r="C190" s="98">
        <v>591.73842031398442</v>
      </c>
      <c r="D190" s="98">
        <v>586.17920334966095</v>
      </c>
      <c r="E190" s="98">
        <v>584.64470887758637</v>
      </c>
      <c r="F190" s="98">
        <v>567.03343927023809</v>
      </c>
      <c r="G190" s="98">
        <v>567.78644788691099</v>
      </c>
      <c r="H190" s="98">
        <v>548.02564583573405</v>
      </c>
      <c r="I190" s="98">
        <v>549.89920071350991</v>
      </c>
      <c r="J190" s="98">
        <v>536.87960114324824</v>
      </c>
      <c r="K190" s="98">
        <v>516.4154546198555</v>
      </c>
      <c r="L190" s="98">
        <v>522.79926087774595</v>
      </c>
      <c r="M190" s="98">
        <v>524.81747013074062</v>
      </c>
      <c r="N190" s="98">
        <v>523.96868813452602</v>
      </c>
      <c r="O190" s="98">
        <v>528.99139437715633</v>
      </c>
      <c r="P190" s="98">
        <v>506.01996337154202</v>
      </c>
      <c r="Q190" s="98">
        <v>476.13154824824994</v>
      </c>
      <c r="R190" s="98">
        <v>559.1048597716557</v>
      </c>
      <c r="S190" s="98">
        <v>548.4208686183589</v>
      </c>
      <c r="T190" s="98">
        <v>575.33000763363225</v>
      </c>
      <c r="U190" s="98">
        <v>548.92552543762315</v>
      </c>
      <c r="V190" s="98">
        <v>608.45887977494294</v>
      </c>
      <c r="W190" s="98">
        <v>530.95486271503955</v>
      </c>
      <c r="DA190" s="63" t="s">
        <v>2279</v>
      </c>
    </row>
    <row r="191" spans="1:105" ht="12" customHeight="1" x14ac:dyDescent="0.25">
      <c r="A191" s="109" t="s">
        <v>120</v>
      </c>
      <c r="B191" s="33">
        <v>480.26211508505969</v>
      </c>
      <c r="C191" s="33">
        <v>468.64370323750518</v>
      </c>
      <c r="D191" s="33">
        <v>464.39628714966165</v>
      </c>
      <c r="E191" s="33">
        <v>461.79835960493341</v>
      </c>
      <c r="F191" s="33">
        <v>457.12377914209407</v>
      </c>
      <c r="G191" s="33">
        <v>441.84687891654954</v>
      </c>
      <c r="H191" s="33">
        <v>428.84805147602606</v>
      </c>
      <c r="I191" s="33">
        <v>432.18713544228717</v>
      </c>
      <c r="J191" s="33">
        <v>416.55369604000646</v>
      </c>
      <c r="K191" s="33">
        <v>413.76532828356972</v>
      </c>
      <c r="L191" s="33">
        <v>404.16556303601737</v>
      </c>
      <c r="M191" s="33">
        <v>409.42242124690711</v>
      </c>
      <c r="N191" s="33">
        <v>412.1427439696663</v>
      </c>
      <c r="O191" s="33">
        <v>392.43281340958322</v>
      </c>
      <c r="P191" s="33">
        <v>403.04898522369734</v>
      </c>
      <c r="Q191" s="33">
        <v>408.52909526746078</v>
      </c>
      <c r="R191" s="33">
        <v>407.55849101806666</v>
      </c>
      <c r="S191" s="33">
        <v>403.38175606304253</v>
      </c>
      <c r="T191" s="33">
        <v>400.84792479349113</v>
      </c>
      <c r="U191" s="33">
        <v>393.34887441768853</v>
      </c>
      <c r="V191" s="33">
        <v>408.17573459137998</v>
      </c>
      <c r="W191" s="33">
        <v>405.17016393204341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11680.842483414273</v>
      </c>
      <c r="C193" s="117">
        <f t="shared" si="94"/>
        <v>12063.495290730327</v>
      </c>
      <c r="D193" s="117">
        <f t="shared" si="94"/>
        <v>11815.565079294449</v>
      </c>
      <c r="E193" s="117">
        <f t="shared" si="94"/>
        <v>11871.928288842329</v>
      </c>
      <c r="F193" s="117">
        <f t="shared" si="94"/>
        <v>12197.577871089448</v>
      </c>
      <c r="G193" s="117">
        <f t="shared" si="94"/>
        <v>13359.976257888682</v>
      </c>
      <c r="H193" s="117">
        <f t="shared" si="94"/>
        <v>13154.618139326158</v>
      </c>
      <c r="I193" s="117">
        <f t="shared" si="94"/>
        <v>13288.721748528009</v>
      </c>
      <c r="J193" s="117">
        <f t="shared" si="94"/>
        <v>12480.677087939846</v>
      </c>
      <c r="K193" s="117">
        <f t="shared" si="94"/>
        <v>9682.7194665466923</v>
      </c>
      <c r="L193" s="117">
        <f t="shared" si="94"/>
        <v>12483.316150842016</v>
      </c>
      <c r="M193" s="117">
        <f t="shared" si="94"/>
        <v>11314.830944420692</v>
      </c>
      <c r="N193" s="117">
        <f t="shared" si="94"/>
        <v>10602.059234122222</v>
      </c>
      <c r="O193" s="117">
        <f t="shared" si="94"/>
        <v>11724.666875802459</v>
      </c>
      <c r="P193" s="117">
        <f t="shared" si="94"/>
        <v>10026.500774939399</v>
      </c>
      <c r="Q193" s="117">
        <f t="shared" si="94"/>
        <v>9842.9160851094693</v>
      </c>
      <c r="R193" s="117">
        <f t="shared" ref="R193:V193" si="95">R194+R197+R199+R208</f>
        <v>11515.297638807424</v>
      </c>
      <c r="S193" s="117">
        <f t="shared" si="95"/>
        <v>10858.893030039788</v>
      </c>
      <c r="T193" s="117">
        <f t="shared" si="95"/>
        <v>11836.61306376605</v>
      </c>
      <c r="U193" s="117">
        <f t="shared" si="95"/>
        <v>11251.213393493887</v>
      </c>
      <c r="V193" s="117">
        <f t="shared" si="95"/>
        <v>12576.926288629757</v>
      </c>
      <c r="W193" s="117">
        <f t="shared" ref="W193" si="96">W194+W197+W199+W208</f>
        <v>11591.677542969475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9357.0837801163216</v>
      </c>
      <c r="C194" s="122">
        <f t="shared" si="97"/>
        <v>9792.4781539947144</v>
      </c>
      <c r="D194" s="122">
        <f t="shared" si="97"/>
        <v>9599.7051621949395</v>
      </c>
      <c r="E194" s="122">
        <f t="shared" si="97"/>
        <v>9743.904299922493</v>
      </c>
      <c r="F194" s="122">
        <f t="shared" si="97"/>
        <v>10034.214274821741</v>
      </c>
      <c r="G194" s="122">
        <f t="shared" si="97"/>
        <v>11298.749923066582</v>
      </c>
      <c r="H194" s="122">
        <f t="shared" si="97"/>
        <v>11092.071548480648</v>
      </c>
      <c r="I194" s="122">
        <f t="shared" si="97"/>
        <v>11221.044957155966</v>
      </c>
      <c r="J194" s="122">
        <f t="shared" si="97"/>
        <v>10346.780062616406</v>
      </c>
      <c r="K194" s="122">
        <f t="shared" si="97"/>
        <v>7549.2588273945612</v>
      </c>
      <c r="L194" s="122">
        <f t="shared" si="97"/>
        <v>10314.582273450053</v>
      </c>
      <c r="M194" s="122">
        <f t="shared" si="97"/>
        <v>9074.0139742386691</v>
      </c>
      <c r="N194" s="122">
        <f t="shared" si="97"/>
        <v>8344.0315510941891</v>
      </c>
      <c r="O194" s="122">
        <f t="shared" si="97"/>
        <v>9474.4211410532953</v>
      </c>
      <c r="P194" s="122">
        <f t="shared" si="97"/>
        <v>7776.7163396725064</v>
      </c>
      <c r="Q194" s="122">
        <f t="shared" si="97"/>
        <v>7588.3821860675434</v>
      </c>
      <c r="R194" s="122">
        <f t="shared" ref="R194:V194" si="98">SUM(R195:R196)</f>
        <v>9174.2431684347248</v>
      </c>
      <c r="S194" s="122">
        <f t="shared" si="98"/>
        <v>8455.2890743940079</v>
      </c>
      <c r="T194" s="122">
        <f t="shared" si="98"/>
        <v>9351.5288645687106</v>
      </c>
      <c r="U194" s="122">
        <f t="shared" si="98"/>
        <v>8774.2049536230497</v>
      </c>
      <c r="V194" s="122">
        <f t="shared" si="98"/>
        <v>9933.0800534169848</v>
      </c>
      <c r="W194" s="122">
        <f t="shared" ref="W194" si="99">SUM(W195:W196)</f>
        <v>8985.0766791865317</v>
      </c>
      <c r="DA194" s="130" t="s">
        <v>2432</v>
      </c>
    </row>
    <row r="195" spans="1:105" ht="12" customHeight="1" x14ac:dyDescent="0.25">
      <c r="A195" s="97" t="s">
        <v>74</v>
      </c>
      <c r="B195" s="98">
        <v>9132.567637153601</v>
      </c>
      <c r="C195" s="98">
        <v>9565.5332342896982</v>
      </c>
      <c r="D195" s="98">
        <v>9381.7108025454891</v>
      </c>
      <c r="E195" s="98">
        <v>9528.4419234129127</v>
      </c>
      <c r="F195" s="98">
        <v>9816.3036153968551</v>
      </c>
      <c r="G195" s="98">
        <v>11057.820168282302</v>
      </c>
      <c r="H195" s="98">
        <v>10859.677662596612</v>
      </c>
      <c r="I195" s="98">
        <v>10988.638000026533</v>
      </c>
      <c r="J195" s="98">
        <v>10132.667516651412</v>
      </c>
      <c r="K195" s="98">
        <v>7393.833700031978</v>
      </c>
      <c r="L195" s="98">
        <v>10104.463477680487</v>
      </c>
      <c r="M195" s="98">
        <v>8893.1553832494264</v>
      </c>
      <c r="N195" s="98">
        <v>8178.5318305272731</v>
      </c>
      <c r="O195" s="98">
        <v>9290.129646649586</v>
      </c>
      <c r="P195" s="98">
        <v>7628.1840852439118</v>
      </c>
      <c r="Q195" s="98">
        <v>7443.029826133391</v>
      </c>
      <c r="R195" s="98">
        <v>9000.7489249086011</v>
      </c>
      <c r="S195" s="98">
        <v>8297.0544235671423</v>
      </c>
      <c r="T195" s="98">
        <v>9176.3172022071394</v>
      </c>
      <c r="U195" s="98">
        <v>8610.8816886633394</v>
      </c>
      <c r="V195" s="98">
        <v>9748.3770215666391</v>
      </c>
      <c r="W195" s="98">
        <v>8818.3371053170104</v>
      </c>
      <c r="DA195" s="63" t="s">
        <v>2433</v>
      </c>
    </row>
    <row r="196" spans="1:105" ht="12" customHeight="1" x14ac:dyDescent="0.25">
      <c r="A196" s="97" t="s">
        <v>53</v>
      </c>
      <c r="B196" s="98">
        <v>224.51614296272126</v>
      </c>
      <c r="C196" s="98">
        <v>226.94491970501545</v>
      </c>
      <c r="D196" s="98">
        <v>217.9943596494509</v>
      </c>
      <c r="E196" s="98">
        <v>215.4623765095796</v>
      </c>
      <c r="F196" s="98">
        <v>217.91065942488632</v>
      </c>
      <c r="G196" s="98">
        <v>240.92975478428045</v>
      </c>
      <c r="H196" s="98">
        <v>232.39388588403537</v>
      </c>
      <c r="I196" s="98">
        <v>232.40695712943304</v>
      </c>
      <c r="J196" s="98">
        <v>214.11254596499384</v>
      </c>
      <c r="K196" s="98">
        <v>155.42512736258308</v>
      </c>
      <c r="L196" s="98">
        <v>210.11879576956636</v>
      </c>
      <c r="M196" s="98">
        <v>180.858590989243</v>
      </c>
      <c r="N196" s="98">
        <v>165.49972056691655</v>
      </c>
      <c r="O196" s="98">
        <v>184.29149440370989</v>
      </c>
      <c r="P196" s="98">
        <v>148.53225442859417</v>
      </c>
      <c r="Q196" s="98">
        <v>145.35235993415284</v>
      </c>
      <c r="R196" s="98">
        <v>173.49424352612314</v>
      </c>
      <c r="S196" s="98">
        <v>158.23465082686536</v>
      </c>
      <c r="T196" s="98">
        <v>175.21166236157165</v>
      </c>
      <c r="U196" s="98">
        <v>163.32326495970949</v>
      </c>
      <c r="V196" s="98">
        <v>184.70303185034575</v>
      </c>
      <c r="W196" s="98">
        <v>166.73957386952125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1.5772421601907256</v>
      </c>
      <c r="C197" s="122">
        <f t="shared" si="100"/>
        <v>1.5617485725706202</v>
      </c>
      <c r="D197" s="122">
        <f t="shared" si="100"/>
        <v>1.9118016669249966</v>
      </c>
      <c r="E197" s="122">
        <f t="shared" si="100"/>
        <v>1.9048110781171881</v>
      </c>
      <c r="F197" s="122">
        <f t="shared" si="100"/>
        <v>1.8315447050824685</v>
      </c>
      <c r="G197" s="122">
        <f t="shared" si="100"/>
        <v>1.821491623523773</v>
      </c>
      <c r="H197" s="122">
        <f t="shared" si="100"/>
        <v>2.266589673851418</v>
      </c>
      <c r="I197" s="122">
        <f t="shared" si="100"/>
        <v>2.6769714960785911</v>
      </c>
      <c r="J197" s="122">
        <f t="shared" si="100"/>
        <v>3.0125987252751738</v>
      </c>
      <c r="K197" s="122">
        <f t="shared" si="100"/>
        <v>3.0451844467634088</v>
      </c>
      <c r="L197" s="122">
        <f t="shared" si="100"/>
        <v>3.4654995260503485</v>
      </c>
      <c r="M197" s="122">
        <f t="shared" si="100"/>
        <v>3.7237929980923572</v>
      </c>
      <c r="N197" s="122">
        <f t="shared" si="100"/>
        <v>4.718406148621253</v>
      </c>
      <c r="O197" s="122">
        <f t="shared" si="100"/>
        <v>4.983284295588799</v>
      </c>
      <c r="P197" s="122">
        <f t="shared" si="100"/>
        <v>6.5404793435468784</v>
      </c>
      <c r="Q197" s="122">
        <f t="shared" si="100"/>
        <v>7.1681666115158311</v>
      </c>
      <c r="R197" s="122">
        <f t="shared" si="100"/>
        <v>7.3401554660586035</v>
      </c>
      <c r="S197" s="122">
        <f t="shared" si="100"/>
        <v>7.436235510510607</v>
      </c>
      <c r="T197" s="122">
        <f t="shared" si="100"/>
        <v>7.2357928353322993</v>
      </c>
      <c r="U197" s="122">
        <f t="shared" si="100"/>
        <v>7.2504138886659284</v>
      </c>
      <c r="V197" s="122">
        <f t="shared" si="100"/>
        <v>6.7039677860095575</v>
      </c>
      <c r="W197" s="122">
        <f t="shared" si="100"/>
        <v>5.632387026011247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1.5772421601907256</v>
      </c>
      <c r="C198" s="98">
        <f>RES_hhdet_tesh!C29</f>
        <v>1.5617485725706202</v>
      </c>
      <c r="D198" s="98">
        <f>RES_hhdet_tesh!D29</f>
        <v>1.9118016669249966</v>
      </c>
      <c r="E198" s="98">
        <f>RES_hhdet_tesh!E29</f>
        <v>1.9048110781171881</v>
      </c>
      <c r="F198" s="98">
        <f>RES_hhdet_tesh!F29</f>
        <v>1.8315447050824685</v>
      </c>
      <c r="G198" s="98">
        <f>RES_hhdet_tesh!G29</f>
        <v>1.821491623523773</v>
      </c>
      <c r="H198" s="98">
        <f>RES_hhdet_tesh!H29</f>
        <v>2.266589673851418</v>
      </c>
      <c r="I198" s="98">
        <f>RES_hhdet_tesh!I29</f>
        <v>2.6769714960785911</v>
      </c>
      <c r="J198" s="98">
        <f>RES_hhdet_tesh!J29</f>
        <v>3.0125987252751738</v>
      </c>
      <c r="K198" s="98">
        <f>RES_hhdet_tesh!K29</f>
        <v>3.0451844467634088</v>
      </c>
      <c r="L198" s="98">
        <f>RES_hhdet_tesh!L29</f>
        <v>3.4654995260503485</v>
      </c>
      <c r="M198" s="98">
        <f>RES_hhdet_tesh!M29</f>
        <v>3.7237929980923572</v>
      </c>
      <c r="N198" s="98">
        <f>RES_hhdet_tesh!N29</f>
        <v>4.718406148621253</v>
      </c>
      <c r="O198" s="98">
        <f>RES_hhdet_tesh!O29</f>
        <v>4.983284295588799</v>
      </c>
      <c r="P198" s="98">
        <f>RES_hhdet_tesh!P29</f>
        <v>6.5404793435468784</v>
      </c>
      <c r="Q198" s="98">
        <f>RES_hhdet_tesh!Q29</f>
        <v>7.1681666115158311</v>
      </c>
      <c r="R198" s="98">
        <f>RES_hhdet_tesh!R29</f>
        <v>7.3401554660586035</v>
      </c>
      <c r="S198" s="98">
        <f>RES_hhdet_tesh!S29</f>
        <v>7.436235510510607</v>
      </c>
      <c r="T198" s="98">
        <f>RES_hhdet_tesh!T29</f>
        <v>7.2357928353322993</v>
      </c>
      <c r="U198" s="98">
        <f>RES_hhdet_tesh!U29</f>
        <v>7.2504138886659284</v>
      </c>
      <c r="V198" s="98">
        <f>RES_hhdet_tesh!V29</f>
        <v>6.7039677860095575</v>
      </c>
      <c r="W198" s="98">
        <f>RES_hhdet_tesh!W29</f>
        <v>5.632387026011247</v>
      </c>
      <c r="DA198" s="63" t="s">
        <v>2436</v>
      </c>
    </row>
    <row r="199" spans="1:105" ht="12" customHeight="1" x14ac:dyDescent="0.25">
      <c r="A199" s="121" t="s">
        <v>55</v>
      </c>
      <c r="B199" s="122">
        <v>1967.5495281806568</v>
      </c>
      <c r="C199" s="122">
        <v>1922.5699969612933</v>
      </c>
      <c r="D199" s="122">
        <v>1869.4181071745359</v>
      </c>
      <c r="E199" s="122">
        <v>1782.4412245501824</v>
      </c>
      <c r="F199" s="122">
        <v>1819.9887958212717</v>
      </c>
      <c r="G199" s="122">
        <v>1727.3023410137862</v>
      </c>
      <c r="H199" s="122">
        <v>1736.0414181537178</v>
      </c>
      <c r="I199" s="122">
        <v>1737.3115557112731</v>
      </c>
      <c r="J199" s="122">
        <v>1814.6549512853478</v>
      </c>
      <c r="K199" s="122">
        <v>1815.7755502239863</v>
      </c>
      <c r="L199" s="122">
        <v>1856.9327480209724</v>
      </c>
      <c r="M199" s="122">
        <v>1923.6383851838445</v>
      </c>
      <c r="N199" s="122">
        <v>1936.2052604947332</v>
      </c>
      <c r="O199" s="122">
        <v>1941.3135545715502</v>
      </c>
      <c r="P199" s="122">
        <v>1930.3292658557862</v>
      </c>
      <c r="Q199" s="122">
        <v>1929.1141777564392</v>
      </c>
      <c r="R199" s="122">
        <v>2012.7109247152575</v>
      </c>
      <c r="S199" s="122">
        <v>2075.1933935388734</v>
      </c>
      <c r="T199" s="122">
        <v>2154.4042642133436</v>
      </c>
      <c r="U199" s="122">
        <v>2148.3481228927503</v>
      </c>
      <c r="V199" s="122">
        <v>2298.0947033883763</v>
      </c>
      <c r="W199" s="122">
        <v>2260.450103776137</v>
      </c>
      <c r="DA199" s="130" t="s">
        <v>2437</v>
      </c>
    </row>
    <row r="200" spans="1:105" ht="12" customHeight="1" x14ac:dyDescent="0.25">
      <c r="A200" s="97" t="s">
        <v>141</v>
      </c>
      <c r="B200" s="98">
        <v>1966.451991385361</v>
      </c>
      <c r="C200" s="98">
        <v>1911.3622066415098</v>
      </c>
      <c r="D200" s="98">
        <v>1866.5748354368097</v>
      </c>
      <c r="E200" s="98">
        <v>1815.8640030728343</v>
      </c>
      <c r="F200" s="98">
        <v>1788.1715445649179</v>
      </c>
      <c r="G200" s="98">
        <v>1759.342480671881</v>
      </c>
      <c r="H200" s="98">
        <v>1744.74126040539</v>
      </c>
      <c r="I200" s="98">
        <v>1769.0255682969994</v>
      </c>
      <c r="J200" s="98">
        <v>1774.2209591542849</v>
      </c>
      <c r="K200" s="98">
        <v>1798.5590262395772</v>
      </c>
      <c r="L200" s="98">
        <v>1816.6357002031439</v>
      </c>
      <c r="M200" s="98">
        <v>1947.2450736853348</v>
      </c>
      <c r="N200" s="98">
        <v>1828.6697975796801</v>
      </c>
      <c r="O200" s="98">
        <v>2049.3525462879884</v>
      </c>
      <c r="P200" s="98">
        <v>1903.0259762498438</v>
      </c>
      <c r="Q200" s="98">
        <v>1742.7917550503378</v>
      </c>
      <c r="R200" s="98">
        <v>2105.8516232233742</v>
      </c>
      <c r="S200" s="98">
        <v>2129.4321389155616</v>
      </c>
      <c r="T200" s="98">
        <v>2205.6782346829636</v>
      </c>
      <c r="U200" s="98">
        <v>2135.0776447200192</v>
      </c>
      <c r="V200" s="98">
        <v>2394.8866538606885</v>
      </c>
      <c r="W200" s="98">
        <v>2164.2070813705391</v>
      </c>
      <c r="DA200" s="63" t="s">
        <v>2438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1755.8524258202556</v>
      </c>
      <c r="L201" s="98">
        <v>1791.4777912784323</v>
      </c>
      <c r="M201" s="98">
        <v>1924.1430869334176</v>
      </c>
      <c r="N201" s="98">
        <v>1810.8317787342487</v>
      </c>
      <c r="O201" s="98">
        <v>2036.7625905822608</v>
      </c>
      <c r="P201" s="98">
        <v>1888.6973002226998</v>
      </c>
      <c r="Q201" s="98">
        <v>1727.3246046036995</v>
      </c>
      <c r="R201" s="98">
        <v>2093.2621728974295</v>
      </c>
      <c r="S201" s="98">
        <v>2112.3135677801843</v>
      </c>
      <c r="T201" s="98">
        <v>2187.9799666022814</v>
      </c>
      <c r="U201" s="98">
        <v>2115.9428578844231</v>
      </c>
      <c r="V201" s="98">
        <v>2386.1728528554181</v>
      </c>
      <c r="W201" s="98">
        <v>2157.221955316219</v>
      </c>
      <c r="DA201" s="63" t="s">
        <v>2439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1359.4520773517668</v>
      </c>
      <c r="L202" s="101">
        <v>1390.7096886415484</v>
      </c>
      <c r="M202" s="101">
        <v>1500.1283077244839</v>
      </c>
      <c r="N202" s="101">
        <v>1407.8292910231407</v>
      </c>
      <c r="O202" s="101">
        <v>1582.2227066569244</v>
      </c>
      <c r="P202" s="101">
        <v>1465.666144128651</v>
      </c>
      <c r="Q202" s="101">
        <v>1336.0775738939894</v>
      </c>
      <c r="R202" s="101">
        <v>1612.8524764181677</v>
      </c>
      <c r="S202" s="101">
        <v>1625.0916714701373</v>
      </c>
      <c r="T202" s="101">
        <v>1676.2163980336798</v>
      </c>
      <c r="U202" s="101">
        <v>1616.0689227803434</v>
      </c>
      <c r="V202" s="101">
        <v>1843.3803734546175</v>
      </c>
      <c r="W202" s="101">
        <v>1670.6634499724914</v>
      </c>
      <c r="DA202" s="131" t="s">
        <v>2440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396.40034846848874</v>
      </c>
      <c r="L203" s="104">
        <v>400.76810263688373</v>
      </c>
      <c r="M203" s="104">
        <v>424.01477920893421</v>
      </c>
      <c r="N203" s="104">
        <v>403.00248771110773</v>
      </c>
      <c r="O203" s="104">
        <v>454.53988392533665</v>
      </c>
      <c r="P203" s="104">
        <v>423.03115609404875</v>
      </c>
      <c r="Q203" s="104">
        <v>391.24703070970986</v>
      </c>
      <c r="R203" s="104">
        <v>480.40969647926164</v>
      </c>
      <c r="S203" s="104">
        <v>487.22189631004693</v>
      </c>
      <c r="T203" s="104">
        <v>511.76356856860122</v>
      </c>
      <c r="U203" s="104">
        <v>499.87393510407929</v>
      </c>
      <c r="V203" s="104">
        <v>542.79247940080131</v>
      </c>
      <c r="W203" s="104">
        <v>486.55850534372757</v>
      </c>
      <c r="DA203" s="132" t="s">
        <v>2441</v>
      </c>
    </row>
    <row r="204" spans="1:105" ht="12" customHeight="1" x14ac:dyDescent="0.25">
      <c r="A204" s="106" t="s">
        <v>122</v>
      </c>
      <c r="B204" s="101">
        <v>1967.627840053103</v>
      </c>
      <c r="C204" s="101">
        <v>1923.3849698236438</v>
      </c>
      <c r="D204" s="101">
        <v>1869.6296797637522</v>
      </c>
      <c r="E204" s="101">
        <v>1779.8809517252603</v>
      </c>
      <c r="F204" s="101">
        <v>1822.4510332896759</v>
      </c>
      <c r="G204" s="101">
        <v>1724.8286191088441</v>
      </c>
      <c r="H204" s="101">
        <v>1735.4005941081903</v>
      </c>
      <c r="I204" s="101">
        <v>1734.995114185775</v>
      </c>
      <c r="J204" s="101">
        <v>1818.5263336206976</v>
      </c>
      <c r="K204" s="101">
        <v>1819.3512550361265</v>
      </c>
      <c r="L204" s="101">
        <v>1865.1919035809979</v>
      </c>
      <c r="M204" s="101">
        <v>1926.7122583344324</v>
      </c>
      <c r="N204" s="101">
        <v>1945.9550196947453</v>
      </c>
      <c r="O204" s="101">
        <v>1933.1035918077562</v>
      </c>
      <c r="P204" s="101">
        <v>1933.983793981665</v>
      </c>
      <c r="Q204" s="101">
        <v>1949.7822362940224</v>
      </c>
      <c r="R204" s="101">
        <v>2011.1127255272436</v>
      </c>
      <c r="S204" s="101">
        <v>2077.569408472461</v>
      </c>
      <c r="T204" s="101">
        <v>2155.6947146052112</v>
      </c>
      <c r="U204" s="101">
        <v>2154.4334260758378</v>
      </c>
      <c r="V204" s="101">
        <v>2288.3741805193913</v>
      </c>
      <c r="W204" s="101">
        <v>2271.9953512577326</v>
      </c>
      <c r="DA204" s="131" t="s">
        <v>2442</v>
      </c>
    </row>
    <row r="205" spans="1:105" ht="12" customHeight="1" x14ac:dyDescent="0.25">
      <c r="A205" s="107" t="s">
        <v>121</v>
      </c>
      <c r="B205" s="104">
        <v>1967.627840053103</v>
      </c>
      <c r="C205" s="104">
        <v>1923.3861456929958</v>
      </c>
      <c r="D205" s="104">
        <v>1869.7069313422373</v>
      </c>
      <c r="E205" s="104">
        <v>1779.9031696691679</v>
      </c>
      <c r="F205" s="104">
        <v>1822.2610794492921</v>
      </c>
      <c r="G205" s="104">
        <v>1723.8710738731295</v>
      </c>
      <c r="H205" s="104">
        <v>1734.7028149322703</v>
      </c>
      <c r="I205" s="104">
        <v>1733.3588080862214</v>
      </c>
      <c r="J205" s="104">
        <v>1813.2711162669768</v>
      </c>
      <c r="K205" s="104">
        <v>1810.7841596694175</v>
      </c>
      <c r="L205" s="104">
        <v>1853.1876638033086</v>
      </c>
      <c r="M205" s="104">
        <v>1917.2075273219209</v>
      </c>
      <c r="N205" s="104">
        <v>1942.3541685286154</v>
      </c>
      <c r="O205" s="104">
        <v>1933.1367802190243</v>
      </c>
      <c r="P205" s="104">
        <v>1931.6193889808078</v>
      </c>
      <c r="Q205" s="104">
        <v>1942.7992575982146</v>
      </c>
      <c r="R205" s="104">
        <v>2000.0517811251971</v>
      </c>
      <c r="S205" s="104">
        <v>2066.098225040128</v>
      </c>
      <c r="T205" s="104">
        <v>2145.917768919016</v>
      </c>
      <c r="U205" s="104">
        <v>2148.2966378744718</v>
      </c>
      <c r="V205" s="104">
        <v>2286.2967185357902</v>
      </c>
      <c r="W205" s="104">
        <v>2270.9877762143074</v>
      </c>
      <c r="DA205" s="132" t="s">
        <v>2443</v>
      </c>
    </row>
    <row r="206" spans="1:105" ht="12" customHeight="1" x14ac:dyDescent="0.25">
      <c r="A206" s="108" t="s">
        <v>53</v>
      </c>
      <c r="B206" s="98">
        <v>1535.2187471773814</v>
      </c>
      <c r="C206" s="98">
        <v>1502.6929634980374</v>
      </c>
      <c r="D206" s="98">
        <v>1453.3304586645147</v>
      </c>
      <c r="E206" s="98">
        <v>1384.1841092923464</v>
      </c>
      <c r="F206" s="98">
        <v>1418.7675029906102</v>
      </c>
      <c r="G206" s="98">
        <v>1339.3227970575715</v>
      </c>
      <c r="H206" s="98">
        <v>1358.4156934503053</v>
      </c>
      <c r="I206" s="98">
        <v>1353.5304758629338</v>
      </c>
      <c r="J206" s="98">
        <v>1405.3466486162783</v>
      </c>
      <c r="K206" s="98">
        <v>1402.0510293256202</v>
      </c>
      <c r="L206" s="98">
        <v>1438.7434622075043</v>
      </c>
      <c r="M206" s="98">
        <v>1494.9264967305298</v>
      </c>
      <c r="N206" s="98">
        <v>1510.2551922365594</v>
      </c>
      <c r="O206" s="98">
        <v>1501.718392305309</v>
      </c>
      <c r="P206" s="98">
        <v>1499.5019878618723</v>
      </c>
      <c r="Q206" s="98">
        <v>1503.5144238107046</v>
      </c>
      <c r="R206" s="98">
        <v>1540.8450099558333</v>
      </c>
      <c r="S206" s="98">
        <v>1589.3332842920609</v>
      </c>
      <c r="T206" s="98">
        <v>1644.0884832165104</v>
      </c>
      <c r="U206" s="98">
        <v>1640.895832219247</v>
      </c>
      <c r="V206" s="98">
        <v>1765.878368213354</v>
      </c>
      <c r="W206" s="98">
        <v>1759.4071963066883</v>
      </c>
      <c r="DA206" s="63" t="s">
        <v>2444</v>
      </c>
    </row>
    <row r="207" spans="1:105" ht="12" customHeight="1" x14ac:dyDescent="0.25">
      <c r="A207" s="108" t="s">
        <v>52</v>
      </c>
      <c r="B207" s="98">
        <v>432.4090928757218</v>
      </c>
      <c r="C207" s="98">
        <v>420.69318219495813</v>
      </c>
      <c r="D207" s="98">
        <v>416.37647267772252</v>
      </c>
      <c r="E207" s="98">
        <v>395.71906037682146</v>
      </c>
      <c r="F207" s="98">
        <v>403.49357645868184</v>
      </c>
      <c r="G207" s="98">
        <v>384.54827681555793</v>
      </c>
      <c r="H207" s="98">
        <v>376.28712148196519</v>
      </c>
      <c r="I207" s="98">
        <v>379.82833222328713</v>
      </c>
      <c r="J207" s="98">
        <v>407.92446765069877</v>
      </c>
      <c r="K207" s="98">
        <v>408.73313034379703</v>
      </c>
      <c r="L207" s="98">
        <v>414.44420159580449</v>
      </c>
      <c r="M207" s="98">
        <v>422.28103059139102</v>
      </c>
      <c r="N207" s="98">
        <v>432.09897629205631</v>
      </c>
      <c r="O207" s="98">
        <v>431.41838791371561</v>
      </c>
      <c r="P207" s="98">
        <v>432.11740111893567</v>
      </c>
      <c r="Q207" s="98">
        <v>439.28483378751008</v>
      </c>
      <c r="R207" s="98">
        <v>459.20677116936332</v>
      </c>
      <c r="S207" s="98">
        <v>476.76494074806681</v>
      </c>
      <c r="T207" s="98">
        <v>501.8292857025055</v>
      </c>
      <c r="U207" s="98">
        <v>507.40080565522453</v>
      </c>
      <c r="V207" s="98">
        <v>520.41835032243637</v>
      </c>
      <c r="W207" s="98">
        <v>511.58057990761864</v>
      </c>
      <c r="DA207" s="63" t="s">
        <v>2445</v>
      </c>
    </row>
    <row r="208" spans="1:105" ht="12" customHeight="1" x14ac:dyDescent="0.25">
      <c r="A208" s="121" t="s">
        <v>54</v>
      </c>
      <c r="B208" s="122">
        <v>354.63193295710494</v>
      </c>
      <c r="C208" s="122">
        <v>346.88539120174812</v>
      </c>
      <c r="D208" s="122">
        <v>344.53000825804963</v>
      </c>
      <c r="E208" s="122">
        <v>343.6779532915379</v>
      </c>
      <c r="F208" s="122">
        <v>341.54325574135356</v>
      </c>
      <c r="G208" s="122">
        <v>332.10250218479035</v>
      </c>
      <c r="H208" s="122">
        <v>324.23858301794144</v>
      </c>
      <c r="I208" s="122">
        <v>327.6882641646917</v>
      </c>
      <c r="J208" s="122">
        <v>316.22947531281682</v>
      </c>
      <c r="K208" s="122">
        <v>314.63990448138014</v>
      </c>
      <c r="L208" s="122">
        <v>308.33562984494131</v>
      </c>
      <c r="M208" s="122">
        <v>313.45479200008515</v>
      </c>
      <c r="N208" s="122">
        <v>317.10401638467965</v>
      </c>
      <c r="O208" s="122">
        <v>303.94889588202318</v>
      </c>
      <c r="P208" s="122">
        <v>312.91469006755949</v>
      </c>
      <c r="Q208" s="122">
        <v>318.25155467396985</v>
      </c>
      <c r="R208" s="122">
        <v>321.00339019138448</v>
      </c>
      <c r="S208" s="122">
        <v>320.97432659639531</v>
      </c>
      <c r="T208" s="122">
        <v>323.44414214866202</v>
      </c>
      <c r="U208" s="122">
        <v>321.40990308942088</v>
      </c>
      <c r="V208" s="122">
        <v>339.04756403838462</v>
      </c>
      <c r="W208" s="122">
        <v>340.5183729807959</v>
      </c>
      <c r="DA208" s="130" t="s">
        <v>2446</v>
      </c>
    </row>
    <row r="209" spans="1:105" ht="12" customHeight="1" x14ac:dyDescent="0.25">
      <c r="A209" s="97" t="s">
        <v>50</v>
      </c>
      <c r="B209" s="98">
        <v>353.31680801833278</v>
      </c>
      <c r="C209" s="98">
        <v>346.74779387736845</v>
      </c>
      <c r="D209" s="98">
        <v>343.9560775893741</v>
      </c>
      <c r="E209" s="98">
        <v>343.70485242316374</v>
      </c>
      <c r="F209" s="98">
        <v>334.26708422547478</v>
      </c>
      <c r="G209" s="98">
        <v>335.8559328945517</v>
      </c>
      <c r="H209" s="98">
        <v>325.41191096985938</v>
      </c>
      <c r="I209" s="98">
        <v>327.09491836621567</v>
      </c>
      <c r="J209" s="98">
        <v>319.52903050388898</v>
      </c>
      <c r="K209" s="98">
        <v>307.70888941131295</v>
      </c>
      <c r="L209" s="98">
        <v>312.04481333937065</v>
      </c>
      <c r="M209" s="98">
        <v>313.81623820503773</v>
      </c>
      <c r="N209" s="98">
        <v>313.82977497090127</v>
      </c>
      <c r="O209" s="98">
        <v>317.16100949360583</v>
      </c>
      <c r="P209" s="98">
        <v>303.45695203217923</v>
      </c>
      <c r="Q209" s="98">
        <v>285.56401923584826</v>
      </c>
      <c r="R209" s="98">
        <v>335.7234007922778</v>
      </c>
      <c r="S209" s="98">
        <v>329.98211134293911</v>
      </c>
      <c r="T209" s="98">
        <v>347.10061538360429</v>
      </c>
      <c r="U209" s="98">
        <v>332.17172538823326</v>
      </c>
      <c r="V209" s="98">
        <v>369.60012240724274</v>
      </c>
      <c r="W209" s="98">
        <v>324.06429212460608</v>
      </c>
      <c r="DA209" s="63" t="s">
        <v>2447</v>
      </c>
    </row>
    <row r="210" spans="1:105" ht="12" customHeight="1" x14ac:dyDescent="0.25">
      <c r="A210" s="109" t="s">
        <v>120</v>
      </c>
      <c r="B210" s="33">
        <v>354.65168928849681</v>
      </c>
      <c r="C210" s="33">
        <v>346.88743367708548</v>
      </c>
      <c r="D210" s="33">
        <v>344.53848807882446</v>
      </c>
      <c r="E210" s="33">
        <v>343.67755823988767</v>
      </c>
      <c r="F210" s="33">
        <v>341.65044634876921</v>
      </c>
      <c r="G210" s="33">
        <v>332.04738619310308</v>
      </c>
      <c r="H210" s="33">
        <v>324.22123051345216</v>
      </c>
      <c r="I210" s="33">
        <v>327.69690280831873</v>
      </c>
      <c r="J210" s="33">
        <v>316.18249091784077</v>
      </c>
      <c r="K210" s="33">
        <v>314.73669077055877</v>
      </c>
      <c r="L210" s="33">
        <v>308.28258474622612</v>
      </c>
      <c r="M210" s="33">
        <v>313.44929764272842</v>
      </c>
      <c r="N210" s="33">
        <v>317.15555968242143</v>
      </c>
      <c r="O210" s="33">
        <v>303.73465742266848</v>
      </c>
      <c r="P210" s="33">
        <v>313.06854308758608</v>
      </c>
      <c r="Q210" s="33">
        <v>318.80411671876834</v>
      </c>
      <c r="R210" s="33">
        <v>320.7336218323602</v>
      </c>
      <c r="S210" s="33">
        <v>320.80409087728822</v>
      </c>
      <c r="T210" s="33">
        <v>323.00423359857984</v>
      </c>
      <c r="U210" s="33">
        <v>321.21420530896546</v>
      </c>
      <c r="V210" s="33">
        <v>338.5131377972819</v>
      </c>
      <c r="W210" s="33">
        <v>340.79146975849204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4460.1833874948716</v>
      </c>
      <c r="C212" s="117">
        <f t="shared" si="101"/>
        <v>4643.810651811069</v>
      </c>
      <c r="D212" s="117">
        <f t="shared" si="101"/>
        <v>4545.3690810288817</v>
      </c>
      <c r="E212" s="117">
        <f t="shared" si="101"/>
        <v>4595.3013339271156</v>
      </c>
      <c r="F212" s="117">
        <f t="shared" si="101"/>
        <v>4688.9991363915415</v>
      </c>
      <c r="G212" s="117">
        <f t="shared" si="101"/>
        <v>5193.9952009126991</v>
      </c>
      <c r="H212" s="117">
        <f t="shared" si="101"/>
        <v>5035.5342068727032</v>
      </c>
      <c r="I212" s="117">
        <f t="shared" si="101"/>
        <v>5042.8600231299934</v>
      </c>
      <c r="J212" s="117">
        <f t="shared" si="101"/>
        <v>4594.6651411081575</v>
      </c>
      <c r="K212" s="117">
        <f t="shared" si="101"/>
        <v>3295.5737429382257</v>
      </c>
      <c r="L212" s="117">
        <f t="shared" si="101"/>
        <v>4349.8120151903577</v>
      </c>
      <c r="M212" s="117">
        <f t="shared" si="101"/>
        <v>3691.9854359146093</v>
      </c>
      <c r="N212" s="117">
        <f t="shared" si="101"/>
        <v>3234.5109572197734</v>
      </c>
      <c r="O212" s="117">
        <f t="shared" si="101"/>
        <v>3505.6720181746541</v>
      </c>
      <c r="P212" s="117">
        <f t="shared" si="101"/>
        <v>2844.0559759719549</v>
      </c>
      <c r="Q212" s="117">
        <f t="shared" si="101"/>
        <v>2729.9323783497298</v>
      </c>
      <c r="R212" s="117">
        <f t="shared" ref="R212:V212" si="102">R213+R216+R218+R227</f>
        <v>3233.0250658666273</v>
      </c>
      <c r="S212" s="117">
        <f t="shared" si="102"/>
        <v>2933.9659119852713</v>
      </c>
      <c r="T212" s="117">
        <f t="shared" si="102"/>
        <v>3191.9739997966517</v>
      </c>
      <c r="U212" s="117">
        <f t="shared" si="102"/>
        <v>2964.3428302044731</v>
      </c>
      <c r="V212" s="117">
        <f t="shared" si="102"/>
        <v>3315.4583729686201</v>
      </c>
      <c r="W212" s="117">
        <f t="shared" ref="W212" si="103">W213+W216+W218+W227</f>
        <v>2966.3640071061955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4406.0497046669698</v>
      </c>
      <c r="C213" s="122">
        <f t="shared" si="104"/>
        <v>4590.5381039529575</v>
      </c>
      <c r="D213" s="122">
        <f t="shared" si="104"/>
        <v>4492.2706804274985</v>
      </c>
      <c r="E213" s="122">
        <f t="shared" si="104"/>
        <v>4542.7575858750033</v>
      </c>
      <c r="F213" s="122">
        <f t="shared" si="104"/>
        <v>4637.2342678732193</v>
      </c>
      <c r="G213" s="122">
        <f t="shared" si="104"/>
        <v>5142.8971560033578</v>
      </c>
      <c r="H213" s="122">
        <f t="shared" si="104"/>
        <v>4985.7597129196529</v>
      </c>
      <c r="I213" s="122">
        <f t="shared" si="104"/>
        <v>4992.8194091864007</v>
      </c>
      <c r="J213" s="122">
        <f t="shared" si="104"/>
        <v>4545.6024781469814</v>
      </c>
      <c r="K213" s="122">
        <f t="shared" si="104"/>
        <v>3247.5513718841353</v>
      </c>
      <c r="L213" s="122">
        <f t="shared" si="104"/>
        <v>4300.4412737155553</v>
      </c>
      <c r="M213" s="122">
        <f t="shared" si="104"/>
        <v>3640.01503742973</v>
      </c>
      <c r="N213" s="122">
        <f t="shared" si="104"/>
        <v>3187.6584639273742</v>
      </c>
      <c r="O213" s="122">
        <f t="shared" si="104"/>
        <v>3452.9215539851134</v>
      </c>
      <c r="P213" s="122">
        <f t="shared" si="104"/>
        <v>2794.6151870193476</v>
      </c>
      <c r="Q213" s="122">
        <f t="shared" si="104"/>
        <v>2682.2602984800478</v>
      </c>
      <c r="R213" s="122">
        <f t="shared" ref="R213:V213" si="105">SUM(R214:R215)</f>
        <v>3167.9872279554866</v>
      </c>
      <c r="S213" s="122">
        <f t="shared" si="105"/>
        <v>2865.4233455997428</v>
      </c>
      <c r="T213" s="122">
        <f t="shared" si="105"/>
        <v>3120.1998695426414</v>
      </c>
      <c r="U213" s="122">
        <f t="shared" si="105"/>
        <v>2896.2913425882639</v>
      </c>
      <c r="V213" s="122">
        <f t="shared" si="105"/>
        <v>3241.0573966080347</v>
      </c>
      <c r="W213" s="122">
        <f t="shared" ref="W213" si="106">SUM(W214:W215)</f>
        <v>2902.3119047971677</v>
      </c>
      <c r="DA213" s="130" t="s">
        <v>2600</v>
      </c>
    </row>
    <row r="214" spans="1:105" ht="12" customHeight="1" x14ac:dyDescent="0.25">
      <c r="A214" s="97" t="s">
        <v>74</v>
      </c>
      <c r="B214" s="98">
        <v>4406.0497046669698</v>
      </c>
      <c r="C214" s="98">
        <v>4590.5381039529575</v>
      </c>
      <c r="D214" s="98">
        <v>4492.2706804274985</v>
      </c>
      <c r="E214" s="98">
        <v>4542.7575858750033</v>
      </c>
      <c r="F214" s="98">
        <v>4637.2342678732193</v>
      </c>
      <c r="G214" s="98">
        <v>5142.8971560033578</v>
      </c>
      <c r="H214" s="98">
        <v>4985.7597129196529</v>
      </c>
      <c r="I214" s="98">
        <v>4992.8194091864007</v>
      </c>
      <c r="J214" s="98">
        <v>4545.6024781469814</v>
      </c>
      <c r="K214" s="98">
        <v>3247.5513718841353</v>
      </c>
      <c r="L214" s="98">
        <v>4300.4412737155553</v>
      </c>
      <c r="M214" s="98">
        <v>3640.01503742973</v>
      </c>
      <c r="N214" s="98">
        <v>3187.6584639273742</v>
      </c>
      <c r="O214" s="98">
        <v>3452.9215539851134</v>
      </c>
      <c r="P214" s="98">
        <v>2794.6151870193476</v>
      </c>
      <c r="Q214" s="98">
        <v>2682.2602984800478</v>
      </c>
      <c r="R214" s="98">
        <v>3167.9872279554866</v>
      </c>
      <c r="S214" s="98">
        <v>2865.4233455997428</v>
      </c>
      <c r="T214" s="98">
        <v>3120.1998695426414</v>
      </c>
      <c r="U214" s="98">
        <v>2896.2913425882639</v>
      </c>
      <c r="V214" s="98">
        <v>3241.0573966080347</v>
      </c>
      <c r="W214" s="98">
        <v>2902.3119047971677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52.103944465798904</v>
      </c>
      <c r="C218" s="122">
        <v>51.306431430182293</v>
      </c>
      <c r="D218" s="122">
        <v>51.159659794539408</v>
      </c>
      <c r="E218" s="122">
        <v>50.621507829977865</v>
      </c>
      <c r="F218" s="122">
        <v>49.894862115008493</v>
      </c>
      <c r="G218" s="122">
        <v>49.23151384156948</v>
      </c>
      <c r="H218" s="122">
        <v>47.960233296433451</v>
      </c>
      <c r="I218" s="122">
        <v>48.248047594541454</v>
      </c>
      <c r="J218" s="122">
        <v>47.350415876967936</v>
      </c>
      <c r="K218" s="122">
        <v>46.40680227319222</v>
      </c>
      <c r="L218" s="122">
        <v>47.696311819262611</v>
      </c>
      <c r="M218" s="122">
        <v>50.185303523776305</v>
      </c>
      <c r="N218" s="122">
        <v>45.007837824689602</v>
      </c>
      <c r="O218" s="122">
        <v>50.833032625321081</v>
      </c>
      <c r="P218" s="122">
        <v>47.600821029529037</v>
      </c>
      <c r="Q218" s="122">
        <v>45.874129994356004</v>
      </c>
      <c r="R218" s="122">
        <v>62.752129067602453</v>
      </c>
      <c r="S218" s="122">
        <v>66.231845444701648</v>
      </c>
      <c r="T218" s="122">
        <v>69.388190608030044</v>
      </c>
      <c r="U218" s="122">
        <v>65.824494312497094</v>
      </c>
      <c r="V218" s="122">
        <v>72.024835022665556</v>
      </c>
      <c r="W218" s="122">
        <v>62.082931588793713</v>
      </c>
      <c r="DA218" s="130" t="s">
        <v>2605</v>
      </c>
    </row>
    <row r="219" spans="1:105" ht="12" customHeight="1" x14ac:dyDescent="0.25">
      <c r="A219" s="97" t="s">
        <v>141</v>
      </c>
      <c r="B219" s="98">
        <v>782.33800023759341</v>
      </c>
      <c r="C219" s="98">
        <v>756.88083170388006</v>
      </c>
      <c r="D219" s="98">
        <v>735.69607734374404</v>
      </c>
      <c r="E219" s="98">
        <v>711.54311756345214</v>
      </c>
      <c r="F219" s="98">
        <v>695.65889985077399</v>
      </c>
      <c r="G219" s="98">
        <v>678.04708668283001</v>
      </c>
      <c r="H219" s="98">
        <v>665.68573514209311</v>
      </c>
      <c r="I219" s="98">
        <v>671.56150812039118</v>
      </c>
      <c r="J219" s="98">
        <v>672.10436184934917</v>
      </c>
      <c r="K219" s="98">
        <v>678.24335168061066</v>
      </c>
      <c r="L219" s="98">
        <v>679.49831553708862</v>
      </c>
      <c r="M219" s="98">
        <v>720.07201214331542</v>
      </c>
      <c r="N219" s="98">
        <v>663.62848235104593</v>
      </c>
      <c r="O219" s="98">
        <v>721.81987833087146</v>
      </c>
      <c r="P219" s="98">
        <v>656.47980724401395</v>
      </c>
      <c r="Q219" s="98">
        <v>584.23358386416976</v>
      </c>
      <c r="R219" s="98">
        <v>675.53404687954446</v>
      </c>
      <c r="S219" s="98">
        <v>661.59929126001248</v>
      </c>
      <c r="T219" s="98">
        <v>665.47144060208188</v>
      </c>
      <c r="U219" s="98">
        <v>630.86739471598469</v>
      </c>
      <c r="V219" s="98">
        <v>692.77689830556528</v>
      </c>
      <c r="W219" s="98">
        <v>615.60244967110884</v>
      </c>
      <c r="DA219" s="63" t="s">
        <v>2606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501.85309592748882</v>
      </c>
      <c r="L220" s="98">
        <v>510.26406788644408</v>
      </c>
      <c r="M220" s="98">
        <v>545.61656766913643</v>
      </c>
      <c r="N220" s="98">
        <v>512.04619076703477</v>
      </c>
      <c r="O220" s="98">
        <v>557.29464619767998</v>
      </c>
      <c r="P220" s="98">
        <v>510.64175228019872</v>
      </c>
      <c r="Q220" s="98">
        <v>459.65165979981464</v>
      </c>
      <c r="R220" s="98">
        <v>505.82059050091266</v>
      </c>
      <c r="S220" s="98">
        <v>496.56707113325558</v>
      </c>
      <c r="T220" s="98">
        <v>500.58767887510254</v>
      </c>
      <c r="U220" s="98">
        <v>479.99706003466906</v>
      </c>
      <c r="V220" s="98">
        <v>542.24058873268598</v>
      </c>
      <c r="W220" s="98">
        <v>485.96544138021397</v>
      </c>
      <c r="DA220" s="63" t="s">
        <v>2607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501.85309592748882</v>
      </c>
      <c r="L221" s="101">
        <v>510.26406788644408</v>
      </c>
      <c r="M221" s="101">
        <v>545.61656766913643</v>
      </c>
      <c r="N221" s="101">
        <v>512.04619076703477</v>
      </c>
      <c r="O221" s="101">
        <v>557.29464619767998</v>
      </c>
      <c r="P221" s="101">
        <v>510.64175228019872</v>
      </c>
      <c r="Q221" s="101">
        <v>459.65165979981464</v>
      </c>
      <c r="R221" s="101">
        <v>505.82059050091266</v>
      </c>
      <c r="S221" s="101">
        <v>496.56707113325558</v>
      </c>
      <c r="T221" s="101">
        <v>500.58767887510254</v>
      </c>
      <c r="U221" s="101">
        <v>479.99706003466906</v>
      </c>
      <c r="V221" s="101">
        <v>542.24058873268598</v>
      </c>
      <c r="W221" s="101">
        <v>485.96544138021397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2.0297383621029796</v>
      </c>
      <c r="C227" s="122">
        <v>1.966116427929298</v>
      </c>
      <c r="D227" s="122">
        <v>1.9387408068439997</v>
      </c>
      <c r="E227" s="122">
        <v>1.9222402221346744</v>
      </c>
      <c r="F227" s="122">
        <v>1.8700064033138994</v>
      </c>
      <c r="G227" s="122">
        <v>1.8665310677711469</v>
      </c>
      <c r="H227" s="122">
        <v>1.814260656616991</v>
      </c>
      <c r="I227" s="122">
        <v>1.7925663490517134</v>
      </c>
      <c r="J227" s="122">
        <v>1.7122470842081046</v>
      </c>
      <c r="K227" s="122">
        <v>1.6155687808981438</v>
      </c>
      <c r="L227" s="122">
        <v>1.6744296555401599</v>
      </c>
      <c r="M227" s="122">
        <v>1.7850949611030982</v>
      </c>
      <c r="N227" s="122">
        <v>1.844655467710024</v>
      </c>
      <c r="O227" s="122">
        <v>1.9174315642193807</v>
      </c>
      <c r="P227" s="122">
        <v>1.8399679230784654</v>
      </c>
      <c r="Q227" s="122">
        <v>1.7979498753260188</v>
      </c>
      <c r="R227" s="122">
        <v>2.2857088435384032</v>
      </c>
      <c r="S227" s="122">
        <v>2.3107209408265521</v>
      </c>
      <c r="T227" s="122">
        <v>2.3859396459800841</v>
      </c>
      <c r="U227" s="122">
        <v>2.2269933037122063</v>
      </c>
      <c r="V227" s="122">
        <v>2.3761413379199738</v>
      </c>
      <c r="W227" s="122">
        <v>1.9691707202342597</v>
      </c>
      <c r="DA227" s="130" t="s">
        <v>2614</v>
      </c>
    </row>
    <row r="228" spans="1:105" ht="12" customHeight="1" x14ac:dyDescent="0.25">
      <c r="A228" s="97" t="s">
        <v>50</v>
      </c>
      <c r="B228" s="98">
        <v>137.14386892819124</v>
      </c>
      <c r="C228" s="98">
        <v>134.41929955852476</v>
      </c>
      <c r="D228" s="98">
        <v>133.15646783290902</v>
      </c>
      <c r="E228" s="98">
        <v>132.80789206863255</v>
      </c>
      <c r="F228" s="98">
        <v>128.80731606462729</v>
      </c>
      <c r="G228" s="98">
        <v>128.97836950199073</v>
      </c>
      <c r="H228" s="98">
        <v>124.4895057080454</v>
      </c>
      <c r="I228" s="98">
        <v>124.91510243408094</v>
      </c>
      <c r="J228" s="98">
        <v>121.95757019570028</v>
      </c>
      <c r="K228" s="98">
        <v>117.30893467144638</v>
      </c>
      <c r="L228" s="98">
        <v>118.7590801009888</v>
      </c>
      <c r="M228" s="98">
        <v>119.21753651489905</v>
      </c>
      <c r="N228" s="98">
        <v>119.02472719663896</v>
      </c>
      <c r="O228" s="98">
        <v>120.16568514671485</v>
      </c>
      <c r="P228" s="98">
        <v>114.94749487947949</v>
      </c>
      <c r="Q228" s="98">
        <v>108.15804250007248</v>
      </c>
      <c r="R228" s="98">
        <v>127.0062599457293</v>
      </c>
      <c r="S228" s="98">
        <v>124.5792845153464</v>
      </c>
      <c r="T228" s="98">
        <v>130.69196453405593</v>
      </c>
      <c r="U228" s="98">
        <v>124.69392235841049</v>
      </c>
      <c r="V228" s="98">
        <v>138.21751912967608</v>
      </c>
      <c r="W228" s="98">
        <v>120.61170661434841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221.81831258906229</v>
      </c>
      <c r="C231" s="118">
        <f t="shared" si="108"/>
        <v>228.0919058189331</v>
      </c>
      <c r="D231" s="118">
        <f t="shared" si="108"/>
        <v>222.21115512832768</v>
      </c>
      <c r="E231" s="118">
        <f t="shared" si="108"/>
        <v>222.0953948178788</v>
      </c>
      <c r="F231" s="118">
        <f t="shared" si="108"/>
        <v>225.70596843330077</v>
      </c>
      <c r="G231" s="118">
        <f t="shared" si="108"/>
        <v>244.22299076221441</v>
      </c>
      <c r="H231" s="118">
        <f t="shared" si="108"/>
        <v>236.58397145313884</v>
      </c>
      <c r="I231" s="118">
        <f t="shared" si="108"/>
        <v>235.71140375469511</v>
      </c>
      <c r="J231" s="118">
        <f t="shared" si="108"/>
        <v>216.80599029555313</v>
      </c>
      <c r="K231" s="118">
        <f t="shared" si="108"/>
        <v>162.10983466496913</v>
      </c>
      <c r="L231" s="118">
        <f t="shared" si="108"/>
        <v>204.74668061888011</v>
      </c>
      <c r="M231" s="118">
        <f t="shared" si="108"/>
        <v>177.90592688009696</v>
      </c>
      <c r="N231" s="118">
        <f t="shared" si="108"/>
        <v>158.81014809994014</v>
      </c>
      <c r="O231" s="118">
        <f t="shared" si="108"/>
        <v>168.59490274595288</v>
      </c>
      <c r="P231" s="118">
        <f t="shared" si="108"/>
        <v>141.0674351695898</v>
      </c>
      <c r="Q231" s="118">
        <f t="shared" si="108"/>
        <v>135.75597866270095</v>
      </c>
      <c r="R231" s="118">
        <f t="shared" ref="R231:V231" si="109">R232+R235+R237+R246</f>
        <v>155.32529649924206</v>
      </c>
      <c r="S231" s="118">
        <f t="shared" si="109"/>
        <v>142.73011565240245</v>
      </c>
      <c r="T231" s="118">
        <f t="shared" si="109"/>
        <v>152.4716453959833</v>
      </c>
      <c r="U231" s="118">
        <f t="shared" si="109"/>
        <v>142.37958514504166</v>
      </c>
      <c r="V231" s="118">
        <f t="shared" si="109"/>
        <v>156.54545531938763</v>
      </c>
      <c r="W231" s="118">
        <f t="shared" ref="W231" si="110">W232+W235+W237+W246</f>
        <v>141.77728228196216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187.58109191212492</v>
      </c>
      <c r="C232" s="123">
        <f t="shared" si="111"/>
        <v>194.85234571170744</v>
      </c>
      <c r="D232" s="123">
        <f t="shared" si="111"/>
        <v>190.02214828994821</v>
      </c>
      <c r="E232" s="123">
        <f t="shared" si="111"/>
        <v>191.46179368566106</v>
      </c>
      <c r="F232" s="123">
        <f t="shared" si="111"/>
        <v>194.8572382659035</v>
      </c>
      <c r="G232" s="123">
        <f t="shared" si="111"/>
        <v>215.22009537893118</v>
      </c>
      <c r="H232" s="123">
        <f t="shared" si="111"/>
        <v>207.93201642620519</v>
      </c>
      <c r="I232" s="123">
        <f t="shared" si="111"/>
        <v>207.29963200208388</v>
      </c>
      <c r="J232" s="123">
        <f t="shared" si="111"/>
        <v>187.77291602416304</v>
      </c>
      <c r="K232" s="123">
        <f t="shared" si="111"/>
        <v>133.49872014446234</v>
      </c>
      <c r="L232" s="123">
        <f t="shared" si="111"/>
        <v>176.13147957244632</v>
      </c>
      <c r="M232" s="123">
        <f t="shared" si="111"/>
        <v>148.67969460073633</v>
      </c>
      <c r="N232" s="123">
        <f t="shared" si="111"/>
        <v>129.79011452748264</v>
      </c>
      <c r="O232" s="123">
        <f t="shared" si="111"/>
        <v>140.16322618557658</v>
      </c>
      <c r="P232" s="123">
        <f t="shared" si="111"/>
        <v>113.0301804941443</v>
      </c>
      <c r="Q232" s="123">
        <f t="shared" si="111"/>
        <v>108.0933801979434</v>
      </c>
      <c r="R232" s="123">
        <f t="shared" ref="R232:V232" si="112">SUM(R233:R234)</f>
        <v>127.12048561275158</v>
      </c>
      <c r="S232" s="123">
        <f t="shared" si="112"/>
        <v>114.34238744453506</v>
      </c>
      <c r="T232" s="123">
        <f t="shared" si="112"/>
        <v>123.75410298037485</v>
      </c>
      <c r="U232" s="123">
        <f t="shared" si="112"/>
        <v>114.3047046735478</v>
      </c>
      <c r="V232" s="123">
        <f t="shared" si="112"/>
        <v>127.14223667465461</v>
      </c>
      <c r="W232" s="123">
        <f t="shared" ref="W232" si="113">SUM(W233:W234)</f>
        <v>113.26009980023247</v>
      </c>
      <c r="DA232" s="130" t="s">
        <v>2768</v>
      </c>
    </row>
    <row r="233" spans="1:105" ht="12" customHeight="1" x14ac:dyDescent="0.25">
      <c r="A233" s="97" t="s">
        <v>74</v>
      </c>
      <c r="B233" s="99">
        <v>185.43464125631945</v>
      </c>
      <c r="C233" s="99">
        <v>192.68841015988764</v>
      </c>
      <c r="D233" s="99">
        <v>187.9503175896601</v>
      </c>
      <c r="E233" s="99">
        <v>189.4209406469771</v>
      </c>
      <c r="F233" s="99">
        <v>192.79918555658909</v>
      </c>
      <c r="G233" s="99">
        <v>212.95388602137757</v>
      </c>
      <c r="H233" s="99">
        <v>205.75344238803501</v>
      </c>
      <c r="I233" s="99">
        <v>205.13060189103498</v>
      </c>
      <c r="J233" s="99">
        <v>185.78502203388436</v>
      </c>
      <c r="K233" s="99">
        <v>132.06297244119887</v>
      </c>
      <c r="L233" s="99">
        <v>174.19805583879921</v>
      </c>
      <c r="M233" s="99">
        <v>147.02031716363243</v>
      </c>
      <c r="N233" s="99">
        <v>128.27722609804218</v>
      </c>
      <c r="O233" s="99">
        <v>138.48422598552375</v>
      </c>
      <c r="P233" s="99">
        <v>111.68179827708417</v>
      </c>
      <c r="Q233" s="99">
        <v>106.77894658032746</v>
      </c>
      <c r="R233" s="99">
        <v>125.55849077433855</v>
      </c>
      <c r="S233" s="99">
        <v>112.9258178922109</v>
      </c>
      <c r="T233" s="99">
        <v>122.19538601128899</v>
      </c>
      <c r="U233" s="99">
        <v>112.85901880012663</v>
      </c>
      <c r="V233" s="99">
        <v>125.5173505663696</v>
      </c>
      <c r="W233" s="99">
        <v>111.8010426017037</v>
      </c>
      <c r="DA233" s="63" t="s">
        <v>2769</v>
      </c>
    </row>
    <row r="234" spans="1:105" ht="12" customHeight="1" x14ac:dyDescent="0.25">
      <c r="A234" s="97" t="s">
        <v>53</v>
      </c>
      <c r="B234" s="99">
        <v>2.1464506558054683</v>
      </c>
      <c r="C234" s="99">
        <v>2.1639355518198009</v>
      </c>
      <c r="D234" s="99">
        <v>2.0718307002881122</v>
      </c>
      <c r="E234" s="99">
        <v>2.0408530386839656</v>
      </c>
      <c r="F234" s="99">
        <v>2.0580527093144165</v>
      </c>
      <c r="G234" s="99">
        <v>2.2662093575535942</v>
      </c>
      <c r="H234" s="99">
        <v>2.1785740381701957</v>
      </c>
      <c r="I234" s="99">
        <v>2.1690301110489068</v>
      </c>
      <c r="J234" s="99">
        <v>1.9878939902786843</v>
      </c>
      <c r="K234" s="99">
        <v>1.4357477032634618</v>
      </c>
      <c r="L234" s="99">
        <v>1.9334237336471081</v>
      </c>
      <c r="M234" s="99">
        <v>1.6593774371039118</v>
      </c>
      <c r="N234" s="99">
        <v>1.512888429440469</v>
      </c>
      <c r="O234" s="99">
        <v>1.6790002000528266</v>
      </c>
      <c r="P234" s="99">
        <v>1.3483822170601365</v>
      </c>
      <c r="Q234" s="99">
        <v>1.3144336176159503</v>
      </c>
      <c r="R234" s="99">
        <v>1.5619948384130338</v>
      </c>
      <c r="S234" s="99">
        <v>1.4165695523241608</v>
      </c>
      <c r="T234" s="99">
        <v>1.5587169690858693</v>
      </c>
      <c r="U234" s="99">
        <v>1.4456858734211733</v>
      </c>
      <c r="V234" s="99">
        <v>1.6248861082850141</v>
      </c>
      <c r="W234" s="99">
        <v>1.4590571985287741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6.7684973534127202E-3</v>
      </c>
      <c r="C235" s="123">
        <f t="shared" si="114"/>
        <v>6.4771914763062767E-3</v>
      </c>
      <c r="D235" s="123">
        <f t="shared" si="114"/>
        <v>7.4807733044079906E-3</v>
      </c>
      <c r="E235" s="123">
        <f t="shared" si="114"/>
        <v>7.1638531905580775E-3</v>
      </c>
      <c r="F235" s="123">
        <f t="shared" si="114"/>
        <v>6.5223530026858895E-3</v>
      </c>
      <c r="G235" s="123">
        <f t="shared" si="114"/>
        <v>5.8591786018873911E-3</v>
      </c>
      <c r="H235" s="123">
        <f t="shared" si="114"/>
        <v>6.5279113205358712E-3</v>
      </c>
      <c r="I235" s="123">
        <f t="shared" si="114"/>
        <v>7.2510052874015093E-3</v>
      </c>
      <c r="J235" s="123">
        <f t="shared" si="114"/>
        <v>7.976711221142907E-3</v>
      </c>
      <c r="K235" s="123">
        <f t="shared" si="114"/>
        <v>7.7729507290665275E-3</v>
      </c>
      <c r="L235" s="123">
        <f t="shared" si="114"/>
        <v>8.5241939815624557E-3</v>
      </c>
      <c r="M235" s="123">
        <f t="shared" si="114"/>
        <v>8.810433484477749E-3</v>
      </c>
      <c r="N235" s="123">
        <f t="shared" si="114"/>
        <v>1.0568282235164287E-2</v>
      </c>
      <c r="O235" s="123">
        <f t="shared" si="114"/>
        <v>1.0524748993284806E-2</v>
      </c>
      <c r="P235" s="123">
        <f t="shared" si="114"/>
        <v>1.3098001166734798E-2</v>
      </c>
      <c r="Q235" s="123">
        <f t="shared" si="114"/>
        <v>1.3794712467996652E-2</v>
      </c>
      <c r="R235" s="123">
        <f t="shared" si="114"/>
        <v>1.3707033386256689E-2</v>
      </c>
      <c r="S235" s="123">
        <f t="shared" si="114"/>
        <v>1.3470386497844529E-2</v>
      </c>
      <c r="T235" s="123">
        <f t="shared" si="114"/>
        <v>1.2743215535103878E-2</v>
      </c>
      <c r="U235" s="123">
        <f t="shared" si="114"/>
        <v>1.2471942009405578E-2</v>
      </c>
      <c r="V235" s="123">
        <f t="shared" si="114"/>
        <v>1.1216705760607844E-2</v>
      </c>
      <c r="W235" s="123">
        <f t="shared" si="114"/>
        <v>9.2032926758905537E-3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6.7684973534127202E-3</v>
      </c>
      <c r="C236" s="99">
        <f>RES_hhdet_fecs!C29</f>
        <v>6.4771914763062767E-3</v>
      </c>
      <c r="D236" s="99">
        <f>RES_hhdet_fecs!D29</f>
        <v>7.4807733044079906E-3</v>
      </c>
      <c r="E236" s="99">
        <f>RES_hhdet_fecs!E29</f>
        <v>7.1638531905580775E-3</v>
      </c>
      <c r="F236" s="99">
        <f>RES_hhdet_fecs!F29</f>
        <v>6.5223530026858895E-3</v>
      </c>
      <c r="G236" s="99">
        <f>RES_hhdet_fecs!G29</f>
        <v>5.8591786018873911E-3</v>
      </c>
      <c r="H236" s="99">
        <f>RES_hhdet_fecs!H29</f>
        <v>6.5279113205358712E-3</v>
      </c>
      <c r="I236" s="99">
        <f>RES_hhdet_fecs!I29</f>
        <v>7.2510052874015093E-3</v>
      </c>
      <c r="J236" s="99">
        <f>RES_hhdet_fecs!J29</f>
        <v>7.976711221142907E-3</v>
      </c>
      <c r="K236" s="99">
        <f>RES_hhdet_fecs!K29</f>
        <v>7.7729507290665275E-3</v>
      </c>
      <c r="L236" s="99">
        <f>RES_hhdet_fecs!L29</f>
        <v>8.5241939815624557E-3</v>
      </c>
      <c r="M236" s="99">
        <f>RES_hhdet_fecs!M29</f>
        <v>8.810433484477749E-3</v>
      </c>
      <c r="N236" s="99">
        <f>RES_hhdet_fecs!N29</f>
        <v>1.0568282235164287E-2</v>
      </c>
      <c r="O236" s="99">
        <f>RES_hhdet_fecs!O29</f>
        <v>1.0524748993284806E-2</v>
      </c>
      <c r="P236" s="99">
        <f>RES_hhdet_fecs!P29</f>
        <v>1.3098001166734798E-2</v>
      </c>
      <c r="Q236" s="99">
        <f>RES_hhdet_fecs!Q29</f>
        <v>1.3794712467996652E-2</v>
      </c>
      <c r="R236" s="99">
        <f>RES_hhdet_fecs!R29</f>
        <v>1.3707033386256689E-2</v>
      </c>
      <c r="S236" s="99">
        <f>RES_hhdet_fecs!S29</f>
        <v>1.3470386497844529E-2</v>
      </c>
      <c r="T236" s="99">
        <f>RES_hhdet_fecs!T29</f>
        <v>1.2743215535103878E-2</v>
      </c>
      <c r="U236" s="99">
        <f>RES_hhdet_fecs!U29</f>
        <v>1.2471942009405578E-2</v>
      </c>
      <c r="V236" s="99">
        <f>RES_hhdet_fecs!V29</f>
        <v>1.1216705760607844E-2</v>
      </c>
      <c r="W236" s="99">
        <f>RES_hhdet_fecs!W29</f>
        <v>9.2032926758905537E-3</v>
      </c>
      <c r="DA236" s="63" t="s">
        <v>2772</v>
      </c>
    </row>
    <row r="237" spans="1:105" ht="12" customHeight="1" x14ac:dyDescent="0.25">
      <c r="A237" s="121" t="s">
        <v>55</v>
      </c>
      <c r="B237" s="123">
        <v>29.621512810137752</v>
      </c>
      <c r="C237" s="123">
        <v>28.747365046114783</v>
      </c>
      <c r="D237" s="123">
        <v>27.751025481221784</v>
      </c>
      <c r="E237" s="123">
        <v>26.235455629420578</v>
      </c>
      <c r="F237" s="123">
        <v>26.509841639954622</v>
      </c>
      <c r="G237" s="123">
        <v>24.823837162694314</v>
      </c>
      <c r="H237" s="123">
        <v>24.608913515391066</v>
      </c>
      <c r="I237" s="123">
        <v>24.355197743668711</v>
      </c>
      <c r="J237" s="123">
        <v>25.141986404338414</v>
      </c>
      <c r="K237" s="123">
        <v>24.768103790098532</v>
      </c>
      <c r="L237" s="123">
        <v>24.872326228897755</v>
      </c>
      <c r="M237" s="123">
        <v>25.445118329946954</v>
      </c>
      <c r="N237" s="123">
        <v>25.22608755742969</v>
      </c>
      <c r="O237" s="123">
        <v>24.826013980088966</v>
      </c>
      <c r="P237" s="123">
        <v>24.35029761830954</v>
      </c>
      <c r="Q237" s="123">
        <v>23.944278344047937</v>
      </c>
      <c r="R237" s="123">
        <v>24.497238527945651</v>
      </c>
      <c r="S237" s="123">
        <v>24.738965642302531</v>
      </c>
      <c r="T237" s="123">
        <v>25.110440459645439</v>
      </c>
      <c r="U237" s="123">
        <v>24.55601389490829</v>
      </c>
      <c r="V237" s="123">
        <v>25.770871466305969</v>
      </c>
      <c r="W237" s="123">
        <v>24.944561154236997</v>
      </c>
      <c r="DA237" s="130" t="s">
        <v>2773</v>
      </c>
    </row>
    <row r="238" spans="1:105" ht="12" customHeight="1" x14ac:dyDescent="0.25">
      <c r="A238" s="97" t="s">
        <v>141</v>
      </c>
      <c r="B238" s="99">
        <v>32.925767101896504</v>
      </c>
      <c r="C238" s="99">
        <v>31.770167426761585</v>
      </c>
      <c r="D238" s="99">
        <v>30.780494147130341</v>
      </c>
      <c r="E238" s="99">
        <v>29.66946047458767</v>
      </c>
      <c r="F238" s="99">
        <v>28.922944489913547</v>
      </c>
      <c r="G238" s="99">
        <v>28.076151949885158</v>
      </c>
      <c r="H238" s="99">
        <v>27.471667196309319</v>
      </c>
      <c r="I238" s="99">
        <v>27.591187478986981</v>
      </c>
      <c r="J238" s="99">
        <v>27.469829197680578</v>
      </c>
      <c r="K238" s="99">
        <v>27.581036542450889</v>
      </c>
      <c r="L238" s="99">
        <v>27.524451091976228</v>
      </c>
      <c r="M238" s="99">
        <v>29.08373029159744</v>
      </c>
      <c r="N238" s="99">
        <v>26.705627920615655</v>
      </c>
      <c r="O238" s="99">
        <v>28.949591118352593</v>
      </c>
      <c r="P238" s="99">
        <v>26.235041499149148</v>
      </c>
      <c r="Q238" s="99">
        <v>23.257939088617309</v>
      </c>
      <c r="R238" s="99">
        <v>26.773793355100189</v>
      </c>
      <c r="S238" s="99">
        <v>26.073508892560017</v>
      </c>
      <c r="T238" s="99">
        <v>26.061644434264871</v>
      </c>
      <c r="U238" s="99">
        <v>24.582842932165569</v>
      </c>
      <c r="V238" s="99">
        <v>26.829367755074657</v>
      </c>
      <c r="W238" s="99">
        <v>23.713852252624353</v>
      </c>
      <c r="DA238" s="63" t="s">
        <v>2774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24.069825255466778</v>
      </c>
      <c r="L239" s="99">
        <v>24.356973744835983</v>
      </c>
      <c r="M239" s="99">
        <v>25.927804909018096</v>
      </c>
      <c r="N239" s="99">
        <v>24.289659192982818</v>
      </c>
      <c r="O239" s="99">
        <v>26.492194178217598</v>
      </c>
      <c r="P239" s="99">
        <v>24.247179532994384</v>
      </c>
      <c r="Q239" s="99">
        <v>21.836497772641039</v>
      </c>
      <c r="R239" s="99">
        <v>24.372652332619481</v>
      </c>
      <c r="S239" s="99">
        <v>23.931392304797313</v>
      </c>
      <c r="T239" s="99">
        <v>24.157102670649245</v>
      </c>
      <c r="U239" s="99">
        <v>23.128644435776881</v>
      </c>
      <c r="V239" s="99">
        <v>25.7746081000491</v>
      </c>
      <c r="W239" s="99">
        <v>22.977694224383644</v>
      </c>
      <c r="DA239" s="63" t="s">
        <v>2775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20.408056405448253</v>
      </c>
      <c r="L240" s="102">
        <v>20.669276228348021</v>
      </c>
      <c r="M240" s="102">
        <v>22.037469626798909</v>
      </c>
      <c r="N240" s="102">
        <v>20.605678346336372</v>
      </c>
      <c r="O240" s="102">
        <v>22.351077636122504</v>
      </c>
      <c r="P240" s="102">
        <v>20.406884437939294</v>
      </c>
      <c r="Q240" s="102">
        <v>18.298417963064953</v>
      </c>
      <c r="R240" s="102">
        <v>20.047451386622726</v>
      </c>
      <c r="S240" s="102">
        <v>19.56961882514635</v>
      </c>
      <c r="T240" s="102">
        <v>19.604354595913936</v>
      </c>
      <c r="U240" s="102">
        <v>18.703918499458531</v>
      </c>
      <c r="V240" s="102">
        <v>20.999505327645469</v>
      </c>
      <c r="W240" s="102">
        <v>18.720056560737593</v>
      </c>
      <c r="DA240" s="131" t="s">
        <v>2776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3.6617688500185248</v>
      </c>
      <c r="L241" s="105">
        <v>3.6876975164879622</v>
      </c>
      <c r="M241" s="105">
        <v>3.8903352822191932</v>
      </c>
      <c r="N241" s="105">
        <v>3.6839808466464472</v>
      </c>
      <c r="O241" s="105">
        <v>4.1411165420950962</v>
      </c>
      <c r="P241" s="105">
        <v>3.8402950950550987</v>
      </c>
      <c r="Q241" s="105">
        <v>3.5380798095760899</v>
      </c>
      <c r="R241" s="105">
        <v>4.3252009459967535</v>
      </c>
      <c r="S241" s="105">
        <v>4.3617734796509646</v>
      </c>
      <c r="T241" s="105">
        <v>4.5527480747353097</v>
      </c>
      <c r="U241" s="105">
        <v>4.4247259363183451</v>
      </c>
      <c r="V241" s="105">
        <v>4.7751027724036286</v>
      </c>
      <c r="W241" s="105">
        <v>4.2576376636460518</v>
      </c>
      <c r="DA241" s="132" t="s">
        <v>2777</v>
      </c>
    </row>
    <row r="242" spans="1:105" ht="12" customHeight="1" x14ac:dyDescent="0.25">
      <c r="A242" s="106" t="s">
        <v>122</v>
      </c>
      <c r="B242" s="102">
        <v>29.406938989217881</v>
      </c>
      <c r="C242" s="102">
        <v>28.548537241717074</v>
      </c>
      <c r="D242" s="102">
        <v>27.552391852019436</v>
      </c>
      <c r="E242" s="102">
        <v>26.007316013522537</v>
      </c>
      <c r="F242" s="102">
        <v>26.369475405822836</v>
      </c>
      <c r="G242" s="102">
        <v>24.645103651543312</v>
      </c>
      <c r="H242" s="102">
        <v>24.479996360343524</v>
      </c>
      <c r="I242" s="102">
        <v>24.261702424940104</v>
      </c>
      <c r="J242" s="102">
        <v>25.283973950513676</v>
      </c>
      <c r="K242" s="102">
        <v>25.13915342738439</v>
      </c>
      <c r="L242" s="102">
        <v>25.651159411216423</v>
      </c>
      <c r="M242" s="102">
        <v>26.274428016046837</v>
      </c>
      <c r="N242" s="102">
        <v>26.116162926871688</v>
      </c>
      <c r="O242" s="102">
        <v>25.533566048083454</v>
      </c>
      <c r="P242" s="102">
        <v>25.322589416734459</v>
      </c>
      <c r="Q242" s="102">
        <v>25.401223669247177</v>
      </c>
      <c r="R242" s="102">
        <v>25.972498959694725</v>
      </c>
      <c r="S242" s="102">
        <v>26.371938671638802</v>
      </c>
      <c r="T242" s="102">
        <v>26.7118207934897</v>
      </c>
      <c r="U242" s="102">
        <v>25.823195770876495</v>
      </c>
      <c r="V242" s="102">
        <v>26.541697008923155</v>
      </c>
      <c r="W242" s="102">
        <v>25.875181289403791</v>
      </c>
      <c r="DA242" s="131" t="s">
        <v>2778</v>
      </c>
    </row>
    <row r="243" spans="1:105" ht="12" customHeight="1" x14ac:dyDescent="0.25">
      <c r="A243" s="107" t="s">
        <v>121</v>
      </c>
      <c r="B243" s="105">
        <v>27.078400205133416</v>
      </c>
      <c r="C243" s="105">
        <v>26.299001845956152</v>
      </c>
      <c r="D243" s="105">
        <v>25.22696155704168</v>
      </c>
      <c r="E243" s="105">
        <v>23.762846374502256</v>
      </c>
      <c r="F243" s="105">
        <v>24.114773178704333</v>
      </c>
      <c r="G243" s="105">
        <v>22.555467125300453</v>
      </c>
      <c r="H243" s="105">
        <v>22.599204511141878</v>
      </c>
      <c r="I243" s="105">
        <v>22.405692972436672</v>
      </c>
      <c r="J243" s="105">
        <v>23.210101526021756</v>
      </c>
      <c r="K243" s="105">
        <v>22.995990761062661</v>
      </c>
      <c r="L243" s="105">
        <v>23.396712273058924</v>
      </c>
      <c r="M243" s="105">
        <v>24.110709730367809</v>
      </c>
      <c r="N243" s="105">
        <v>24.241014907147417</v>
      </c>
      <c r="O243" s="105">
        <v>23.851982070032726</v>
      </c>
      <c r="P243" s="105">
        <v>23.572961136032262</v>
      </c>
      <c r="Q243" s="105">
        <v>23.354305173256243</v>
      </c>
      <c r="R243" s="105">
        <v>23.597517048014048</v>
      </c>
      <c r="S243" s="105">
        <v>23.943399553130611</v>
      </c>
      <c r="T243" s="105">
        <v>24.406654097162228</v>
      </c>
      <c r="U243" s="105">
        <v>24.101224518452739</v>
      </c>
      <c r="V243" s="105">
        <v>25.321072839157438</v>
      </c>
      <c r="W243" s="105">
        <v>24.785114522597638</v>
      </c>
      <c r="DA243" s="132" t="s">
        <v>2779</v>
      </c>
    </row>
    <row r="244" spans="1:105" ht="12" customHeight="1" x14ac:dyDescent="0.25">
      <c r="A244" s="108" t="s">
        <v>53</v>
      </c>
      <c r="B244" s="99">
        <v>22.944422270489092</v>
      </c>
      <c r="C244" s="99">
        <v>22.287663171606635</v>
      </c>
      <c r="D244" s="99">
        <v>21.269696055500287</v>
      </c>
      <c r="E244" s="99">
        <v>20.014607540798991</v>
      </c>
      <c r="F244" s="99">
        <v>20.303986453477627</v>
      </c>
      <c r="G244" s="99">
        <v>18.938367592987365</v>
      </c>
      <c r="H244" s="99">
        <v>19.071704849780435</v>
      </c>
      <c r="I244" s="99">
        <v>18.860794404004526</v>
      </c>
      <c r="J244" s="99">
        <v>19.422791473377597</v>
      </c>
      <c r="K244" s="99">
        <v>19.220297196599372</v>
      </c>
      <c r="L244" s="99">
        <v>19.583173114398779</v>
      </c>
      <c r="M244" s="99">
        <v>20.236281590418304</v>
      </c>
      <c r="N244" s="99">
        <v>20.291053303792289</v>
      </c>
      <c r="O244" s="99">
        <v>19.921515490675411</v>
      </c>
      <c r="P244" s="99">
        <v>19.650180716435763</v>
      </c>
      <c r="Q244" s="99">
        <v>19.381815469609769</v>
      </c>
      <c r="R244" s="99">
        <v>19.463209236107541</v>
      </c>
      <c r="S244" s="99">
        <v>19.675240239414236</v>
      </c>
      <c r="T244" s="99">
        <v>19.942283331735968</v>
      </c>
      <c r="U244" s="99">
        <v>19.609873105172838</v>
      </c>
      <c r="V244" s="99">
        <v>20.742801765509398</v>
      </c>
      <c r="W244" s="99">
        <v>20.308520811701889</v>
      </c>
      <c r="DA244" s="63" t="s">
        <v>2780</v>
      </c>
    </row>
    <row r="245" spans="1:105" ht="12" customHeight="1" x14ac:dyDescent="0.25">
      <c r="A245" s="108" t="s">
        <v>52</v>
      </c>
      <c r="B245" s="99">
        <v>4.1339779346443262</v>
      </c>
      <c r="C245" s="99">
        <v>4.0113386743495196</v>
      </c>
      <c r="D245" s="99">
        <v>3.9572655015413964</v>
      </c>
      <c r="E245" s="99">
        <v>3.7482388337032622</v>
      </c>
      <c r="F245" s="99">
        <v>3.8107867252267025</v>
      </c>
      <c r="G245" s="99">
        <v>3.6170995323130852</v>
      </c>
      <c r="H245" s="99">
        <v>3.5274996613614396</v>
      </c>
      <c r="I245" s="99">
        <v>3.544898568432143</v>
      </c>
      <c r="J245" s="99">
        <v>3.7873100526441585</v>
      </c>
      <c r="K245" s="99">
        <v>3.7756935644632872</v>
      </c>
      <c r="L245" s="99">
        <v>3.8135391586601455</v>
      </c>
      <c r="M245" s="99">
        <v>3.8744281399495049</v>
      </c>
      <c r="N245" s="99">
        <v>3.949961603355129</v>
      </c>
      <c r="O245" s="99">
        <v>3.9304665793573101</v>
      </c>
      <c r="P245" s="99">
        <v>3.9227804195965006</v>
      </c>
      <c r="Q245" s="99">
        <v>3.972489703646473</v>
      </c>
      <c r="R245" s="99">
        <v>4.1343078119065062</v>
      </c>
      <c r="S245" s="99">
        <v>4.2681593137163762</v>
      </c>
      <c r="T245" s="99">
        <v>4.4643707654262546</v>
      </c>
      <c r="U245" s="99">
        <v>4.4913514132799088</v>
      </c>
      <c r="V245" s="99">
        <v>4.5782710736480405</v>
      </c>
      <c r="W245" s="99">
        <v>4.476593710895747</v>
      </c>
      <c r="DA245" s="63" t="s">
        <v>2781</v>
      </c>
    </row>
    <row r="246" spans="1:105" ht="12" customHeight="1" x14ac:dyDescent="0.25">
      <c r="A246" s="121" t="s">
        <v>54</v>
      </c>
      <c r="B246" s="123">
        <v>4.6089393694461993</v>
      </c>
      <c r="C246" s="123">
        <v>4.4857178696345565</v>
      </c>
      <c r="D246" s="123">
        <v>4.43050058385331</v>
      </c>
      <c r="E246" s="123">
        <v>4.390981649606613</v>
      </c>
      <c r="F246" s="123">
        <v>4.3323661744399402</v>
      </c>
      <c r="G246" s="123">
        <v>4.1731990419870346</v>
      </c>
      <c r="H246" s="123">
        <v>4.0365136002220483</v>
      </c>
      <c r="I246" s="123">
        <v>4.0493230036551449</v>
      </c>
      <c r="J246" s="123">
        <v>3.8831111558305436</v>
      </c>
      <c r="K246" s="123">
        <v>3.8352377796791752</v>
      </c>
      <c r="L246" s="123">
        <v>3.7343506235544748</v>
      </c>
      <c r="M246" s="123">
        <v>3.7723035159291856</v>
      </c>
      <c r="N246" s="123">
        <v>3.7833777327926454</v>
      </c>
      <c r="O246" s="123">
        <v>3.5951378312940552</v>
      </c>
      <c r="P246" s="123">
        <v>3.6738590559692064</v>
      </c>
      <c r="Q246" s="123">
        <v>3.7045254082415977</v>
      </c>
      <c r="R246" s="123">
        <v>3.6938653251585833</v>
      </c>
      <c r="S246" s="123">
        <v>3.6352921790669992</v>
      </c>
      <c r="T246" s="123">
        <v>3.5943587404279036</v>
      </c>
      <c r="U246" s="123">
        <v>3.5063946345761288</v>
      </c>
      <c r="V246" s="123">
        <v>3.6211304726664486</v>
      </c>
      <c r="W246" s="123">
        <v>3.5634180348168036</v>
      </c>
      <c r="DA246" s="130" t="s">
        <v>2782</v>
      </c>
    </row>
    <row r="247" spans="1:105" ht="12" customHeight="1" x14ac:dyDescent="0.25">
      <c r="A247" s="97" t="s">
        <v>50</v>
      </c>
      <c r="B247" s="99">
        <v>5.7718877089075082</v>
      </c>
      <c r="C247" s="99">
        <v>5.6422668846674373</v>
      </c>
      <c r="D247" s="99">
        <v>5.5710802395217609</v>
      </c>
      <c r="E247" s="99">
        <v>5.5377367965226885</v>
      </c>
      <c r="F247" s="99">
        <v>5.3553355721189222</v>
      </c>
      <c r="G247" s="99">
        <v>5.3406560864411192</v>
      </c>
      <c r="H247" s="99">
        <v>5.1374606510299854</v>
      </c>
      <c r="I247" s="99">
        <v>5.1321524068019162</v>
      </c>
      <c r="J247" s="99">
        <v>4.984573546616792</v>
      </c>
      <c r="K247" s="99">
        <v>4.7704146393944544</v>
      </c>
      <c r="L247" s="99">
        <v>4.8105762990509362</v>
      </c>
      <c r="M247" s="99">
        <v>4.8151998960597027</v>
      </c>
      <c r="N247" s="99">
        <v>4.7897734386041506</v>
      </c>
      <c r="O247" s="99">
        <v>4.8194120941893548</v>
      </c>
      <c r="P247" s="99">
        <v>4.5936710697111502</v>
      </c>
      <c r="Q247" s="99">
        <v>4.3056976419822046</v>
      </c>
      <c r="R247" s="99">
        <v>5.0337053688093869</v>
      </c>
      <c r="S247" s="99">
        <v>4.9096471618847009</v>
      </c>
      <c r="T247" s="99">
        <v>5.1182474593057172</v>
      </c>
      <c r="U247" s="99">
        <v>4.8589150962738517</v>
      </c>
      <c r="V247" s="99">
        <v>5.352789130229513</v>
      </c>
      <c r="W247" s="99">
        <v>4.6461286697569255</v>
      </c>
      <c r="DA247" s="63" t="s">
        <v>2783</v>
      </c>
    </row>
    <row r="248" spans="1:105" ht="12" customHeight="1" x14ac:dyDescent="0.25">
      <c r="A248" s="109" t="s">
        <v>120</v>
      </c>
      <c r="B248" s="110">
        <v>4.5914690956276223</v>
      </c>
      <c r="C248" s="110">
        <v>4.4685502186622159</v>
      </c>
      <c r="D248" s="110">
        <v>4.4136485290889329</v>
      </c>
      <c r="E248" s="110">
        <v>4.3741399344358234</v>
      </c>
      <c r="F248" s="110">
        <v>4.3172960636178503</v>
      </c>
      <c r="G248" s="110">
        <v>4.156055911413171</v>
      </c>
      <c r="H248" s="110">
        <v>4.0202315465896143</v>
      </c>
      <c r="I248" s="110">
        <v>4.0335578674618482</v>
      </c>
      <c r="J248" s="110">
        <v>3.8674267556544137</v>
      </c>
      <c r="K248" s="110">
        <v>3.8221787548375632</v>
      </c>
      <c r="L248" s="110">
        <v>3.7189595011464642</v>
      </c>
      <c r="M248" s="110">
        <v>3.7564504088278508</v>
      </c>
      <c r="N248" s="110">
        <v>3.7675349933744653</v>
      </c>
      <c r="O248" s="110">
        <v>3.5752858500273788</v>
      </c>
      <c r="P248" s="110">
        <v>3.6588960853686747</v>
      </c>
      <c r="Q248" s="110">
        <v>3.6943629731023493</v>
      </c>
      <c r="R248" s="110">
        <v>3.6693105568414492</v>
      </c>
      <c r="S248" s="110">
        <v>3.6112084844626304</v>
      </c>
      <c r="T248" s="110">
        <v>3.5660209713044035</v>
      </c>
      <c r="U248" s="110">
        <v>3.4817997987736464</v>
      </c>
      <c r="V248" s="110">
        <v>3.5908402489784179</v>
      </c>
      <c r="W248" s="110">
        <v>3.5454477338219479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111.6728252945623</v>
      </c>
      <c r="C250" s="118">
        <f t="shared" si="115"/>
        <v>115.02626440262716</v>
      </c>
      <c r="D250" s="118">
        <f t="shared" si="115"/>
        <v>112.29579752384225</v>
      </c>
      <c r="E250" s="118">
        <f t="shared" si="115"/>
        <v>112.45054155542915</v>
      </c>
      <c r="F250" s="118">
        <f t="shared" si="115"/>
        <v>115.19977155281057</v>
      </c>
      <c r="G250" s="118">
        <f t="shared" si="115"/>
        <v>125.66527218454041</v>
      </c>
      <c r="H250" s="118">
        <f t="shared" si="115"/>
        <v>123.31782934547255</v>
      </c>
      <c r="I250" s="118">
        <f t="shared" si="115"/>
        <v>124.02226665639425</v>
      </c>
      <c r="J250" s="118">
        <f t="shared" si="115"/>
        <v>115.87486789205161</v>
      </c>
      <c r="K250" s="118">
        <f t="shared" si="115"/>
        <v>89.444625018757193</v>
      </c>
      <c r="L250" s="118">
        <f t="shared" si="115"/>
        <v>114.8661624118922</v>
      </c>
      <c r="M250" s="118">
        <f t="shared" si="115"/>
        <v>103.81356545530957</v>
      </c>
      <c r="N250" s="118">
        <f t="shared" si="115"/>
        <v>96.916977796712601</v>
      </c>
      <c r="O250" s="118">
        <f t="shared" si="115"/>
        <v>106.81837538796795</v>
      </c>
      <c r="P250" s="118">
        <f t="shared" si="115"/>
        <v>91.021006826280924</v>
      </c>
      <c r="Q250" s="118">
        <f t="shared" si="115"/>
        <v>89.010318122813715</v>
      </c>
      <c r="R250" s="118">
        <f t="shared" ref="R250:V250" si="116">R251+R254+R256+R265</f>
        <v>103.67396121646365</v>
      </c>
      <c r="S250" s="118">
        <f t="shared" si="116"/>
        <v>97.212444669469093</v>
      </c>
      <c r="T250" s="118">
        <f t="shared" si="116"/>
        <v>105.30080812156118</v>
      </c>
      <c r="U250" s="118">
        <f t="shared" si="116"/>
        <v>99.592181590502918</v>
      </c>
      <c r="V250" s="118">
        <f t="shared" si="116"/>
        <v>110.6428660460607</v>
      </c>
      <c r="W250" s="118">
        <f t="shared" ref="W250" si="117">W251+W254+W256+W265</f>
        <v>101.43315212817332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89.456902079385145</v>
      </c>
      <c r="C251" s="123">
        <f t="shared" si="118"/>
        <v>93.371958470765435</v>
      </c>
      <c r="D251" s="123">
        <f t="shared" si="118"/>
        <v>91.236139782389301</v>
      </c>
      <c r="E251" s="123">
        <f t="shared" si="118"/>
        <v>92.293963434764393</v>
      </c>
      <c r="F251" s="123">
        <f t="shared" si="118"/>
        <v>94.767928878011787</v>
      </c>
      <c r="G251" s="123">
        <f t="shared" si="118"/>
        <v>106.2771712329077</v>
      </c>
      <c r="H251" s="123">
        <f t="shared" si="118"/>
        <v>103.98250802994237</v>
      </c>
      <c r="I251" s="123">
        <f t="shared" si="118"/>
        <v>104.72485286208504</v>
      </c>
      <c r="J251" s="123">
        <f t="shared" si="118"/>
        <v>96.063039241863294</v>
      </c>
      <c r="K251" s="123">
        <f t="shared" si="118"/>
        <v>69.736671326559815</v>
      </c>
      <c r="L251" s="123">
        <f t="shared" si="118"/>
        <v>94.910396269425732</v>
      </c>
      <c r="M251" s="123">
        <f t="shared" si="118"/>
        <v>83.254071429279293</v>
      </c>
      <c r="N251" s="123">
        <f t="shared" si="118"/>
        <v>76.275589742959767</v>
      </c>
      <c r="O251" s="123">
        <f t="shared" si="118"/>
        <v>86.317358501451196</v>
      </c>
      <c r="P251" s="123">
        <f t="shared" si="118"/>
        <v>70.597366611549461</v>
      </c>
      <c r="Q251" s="123">
        <f t="shared" si="118"/>
        <v>68.622378427180564</v>
      </c>
      <c r="R251" s="123">
        <f t="shared" ref="R251:V251" si="119">SUM(R252:R253)</f>
        <v>82.597094774982438</v>
      </c>
      <c r="S251" s="123">
        <f t="shared" si="119"/>
        <v>75.694577618091003</v>
      </c>
      <c r="T251" s="123">
        <f t="shared" si="119"/>
        <v>83.193016558562888</v>
      </c>
      <c r="U251" s="123">
        <f t="shared" si="119"/>
        <v>77.666486492810094</v>
      </c>
      <c r="V251" s="123">
        <f t="shared" si="119"/>
        <v>87.384184382840218</v>
      </c>
      <c r="W251" s="123">
        <f t="shared" ref="W251" si="120">SUM(W252:W253)</f>
        <v>78.624051290660532</v>
      </c>
      <c r="DA251" s="130" t="s">
        <v>2936</v>
      </c>
    </row>
    <row r="252" spans="1:105" ht="12" customHeight="1" x14ac:dyDescent="0.25">
      <c r="A252" s="97" t="s">
        <v>74</v>
      </c>
      <c r="B252" s="99">
        <v>87.310451423579678</v>
      </c>
      <c r="C252" s="99">
        <v>91.20802291894563</v>
      </c>
      <c r="D252" s="99">
        <v>89.164309082101184</v>
      </c>
      <c r="E252" s="99">
        <v>90.25311039608043</v>
      </c>
      <c r="F252" s="99">
        <v>92.709876168697377</v>
      </c>
      <c r="G252" s="99">
        <v>104.01096187535411</v>
      </c>
      <c r="H252" s="99">
        <v>101.80393399177217</v>
      </c>
      <c r="I252" s="99">
        <v>102.55582275103613</v>
      </c>
      <c r="J252" s="99">
        <v>94.075145251584615</v>
      </c>
      <c r="K252" s="99">
        <v>68.300923623296356</v>
      </c>
      <c r="L252" s="99">
        <v>92.976972535778629</v>
      </c>
      <c r="M252" s="99">
        <v>81.59469399217538</v>
      </c>
      <c r="N252" s="99">
        <v>74.762701313519301</v>
      </c>
      <c r="O252" s="99">
        <v>84.63835830139837</v>
      </c>
      <c r="P252" s="99">
        <v>69.248984394489327</v>
      </c>
      <c r="Q252" s="99">
        <v>67.307944809564617</v>
      </c>
      <c r="R252" s="99">
        <v>81.035099936569409</v>
      </c>
      <c r="S252" s="99">
        <v>74.278008065766841</v>
      </c>
      <c r="T252" s="99">
        <v>81.634299589477024</v>
      </c>
      <c r="U252" s="99">
        <v>76.220800619388925</v>
      </c>
      <c r="V252" s="99">
        <v>85.759298274555206</v>
      </c>
      <c r="W252" s="99">
        <v>77.164994092131764</v>
      </c>
      <c r="DA252" s="63" t="s">
        <v>2937</v>
      </c>
    </row>
    <row r="253" spans="1:105" ht="12" customHeight="1" x14ac:dyDescent="0.25">
      <c r="A253" s="97" t="s">
        <v>53</v>
      </c>
      <c r="B253" s="99">
        <v>2.1464506558054683</v>
      </c>
      <c r="C253" s="99">
        <v>2.1639355518198009</v>
      </c>
      <c r="D253" s="99">
        <v>2.0718307002881122</v>
      </c>
      <c r="E253" s="99">
        <v>2.0408530386839656</v>
      </c>
      <c r="F253" s="99">
        <v>2.0580527093144165</v>
      </c>
      <c r="G253" s="99">
        <v>2.2662093575535942</v>
      </c>
      <c r="H253" s="99">
        <v>2.1785740381701957</v>
      </c>
      <c r="I253" s="99">
        <v>2.1690301110489068</v>
      </c>
      <c r="J253" s="99">
        <v>1.9878939902786843</v>
      </c>
      <c r="K253" s="99">
        <v>1.4357477032634618</v>
      </c>
      <c r="L253" s="99">
        <v>1.9334237336471081</v>
      </c>
      <c r="M253" s="99">
        <v>1.6593774371039118</v>
      </c>
      <c r="N253" s="99">
        <v>1.512888429440469</v>
      </c>
      <c r="O253" s="99">
        <v>1.6790002000528266</v>
      </c>
      <c r="P253" s="99">
        <v>1.3483822170601365</v>
      </c>
      <c r="Q253" s="99">
        <v>1.3144336176159503</v>
      </c>
      <c r="R253" s="99">
        <v>1.5619948384130338</v>
      </c>
      <c r="S253" s="99">
        <v>1.4165695523241608</v>
      </c>
      <c r="T253" s="99">
        <v>1.5587169690858693</v>
      </c>
      <c r="U253" s="99">
        <v>1.4456858734211733</v>
      </c>
      <c r="V253" s="99">
        <v>1.6248861082850141</v>
      </c>
      <c r="W253" s="99">
        <v>1.4590571985287741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1.507897126874989E-2</v>
      </c>
      <c r="C254" s="123">
        <f t="shared" si="121"/>
        <v>1.4891380972890333E-2</v>
      </c>
      <c r="D254" s="123">
        <f t="shared" si="121"/>
        <v>1.8169870967150836E-2</v>
      </c>
      <c r="E254" s="123">
        <f t="shared" si="121"/>
        <v>1.8042312258268006E-2</v>
      </c>
      <c r="F254" s="123">
        <f t="shared" si="121"/>
        <v>1.7297986030026052E-2</v>
      </c>
      <c r="G254" s="123">
        <f t="shared" si="121"/>
        <v>1.7133132292568073E-2</v>
      </c>
      <c r="H254" s="123">
        <f t="shared" si="121"/>
        <v>2.124812105040225E-2</v>
      </c>
      <c r="I254" s="123">
        <f t="shared" si="121"/>
        <v>2.4983898301204309E-2</v>
      </c>
      <c r="J254" s="123">
        <f t="shared" si="121"/>
        <v>2.7969995284979076E-2</v>
      </c>
      <c r="K254" s="123">
        <f t="shared" si="121"/>
        <v>2.8130049816557007E-2</v>
      </c>
      <c r="L254" s="123">
        <f t="shared" si="121"/>
        <v>3.1888051747434476E-2</v>
      </c>
      <c r="M254" s="123">
        <f t="shared" si="121"/>
        <v>3.4165797973332156E-2</v>
      </c>
      <c r="N254" s="123">
        <f t="shared" si="121"/>
        <v>4.3132532448981263E-2</v>
      </c>
      <c r="O254" s="123">
        <f t="shared" si="121"/>
        <v>4.5400550667222067E-2</v>
      </c>
      <c r="P254" s="123">
        <f t="shared" si="121"/>
        <v>5.9374753798862388E-2</v>
      </c>
      <c r="Q254" s="123">
        <f t="shared" si="121"/>
        <v>6.482233363886894E-2</v>
      </c>
      <c r="R254" s="123">
        <f t="shared" si="121"/>
        <v>6.6084526599330201E-2</v>
      </c>
      <c r="S254" s="123">
        <f t="shared" si="121"/>
        <v>6.6571669056399663E-2</v>
      </c>
      <c r="T254" s="123">
        <f t="shared" si="121"/>
        <v>6.4371018031594687E-2</v>
      </c>
      <c r="U254" s="123">
        <f t="shared" si="121"/>
        <v>6.4178370043525557E-2</v>
      </c>
      <c r="V254" s="123">
        <f t="shared" si="121"/>
        <v>5.8976747792116875E-2</v>
      </c>
      <c r="W254" s="123">
        <f t="shared" si="121"/>
        <v>4.9286289058364734E-2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1.507897126874989E-2</v>
      </c>
      <c r="C255" s="99">
        <f>RES_hhdet_tess!C29</f>
        <v>1.4891380972890333E-2</v>
      </c>
      <c r="D255" s="99">
        <f>RES_hhdet_tess!D29</f>
        <v>1.8169870967150836E-2</v>
      </c>
      <c r="E255" s="99">
        <f>RES_hhdet_tess!E29</f>
        <v>1.8042312258268006E-2</v>
      </c>
      <c r="F255" s="99">
        <f>RES_hhdet_tess!F29</f>
        <v>1.7297986030026052E-2</v>
      </c>
      <c r="G255" s="99">
        <f>RES_hhdet_tess!G29</f>
        <v>1.7133132292568073E-2</v>
      </c>
      <c r="H255" s="99">
        <f>RES_hhdet_tess!H29</f>
        <v>2.124812105040225E-2</v>
      </c>
      <c r="I255" s="99">
        <f>RES_hhdet_tess!I29</f>
        <v>2.4983898301204309E-2</v>
      </c>
      <c r="J255" s="99">
        <f>RES_hhdet_tess!J29</f>
        <v>2.7969995284979076E-2</v>
      </c>
      <c r="K255" s="99">
        <f>RES_hhdet_tess!K29</f>
        <v>2.8130049816557007E-2</v>
      </c>
      <c r="L255" s="99">
        <f>RES_hhdet_tess!L29</f>
        <v>3.1888051747434476E-2</v>
      </c>
      <c r="M255" s="99">
        <f>RES_hhdet_tess!M29</f>
        <v>3.4165797973332156E-2</v>
      </c>
      <c r="N255" s="99">
        <f>RES_hhdet_tess!N29</f>
        <v>4.3132532448981263E-2</v>
      </c>
      <c r="O255" s="99">
        <f>RES_hhdet_tess!O29</f>
        <v>4.5400550667222067E-2</v>
      </c>
      <c r="P255" s="99">
        <f>RES_hhdet_tess!P29</f>
        <v>5.9374753798862388E-2</v>
      </c>
      <c r="Q255" s="99">
        <f>RES_hhdet_tess!Q29</f>
        <v>6.482233363886894E-2</v>
      </c>
      <c r="R255" s="99">
        <f>RES_hhdet_tess!R29</f>
        <v>6.6084526599330201E-2</v>
      </c>
      <c r="S255" s="99">
        <f>RES_hhdet_tess!S29</f>
        <v>6.6571669056399663E-2</v>
      </c>
      <c r="T255" s="99">
        <f>RES_hhdet_tess!T29</f>
        <v>6.4371018031594687E-2</v>
      </c>
      <c r="U255" s="99">
        <f>RES_hhdet_tess!U29</f>
        <v>6.4178370043525557E-2</v>
      </c>
      <c r="V255" s="99">
        <f>RES_hhdet_tess!V29</f>
        <v>5.8976747792116875E-2</v>
      </c>
      <c r="W255" s="99">
        <f>RES_hhdet_tess!W29</f>
        <v>4.9286289058364734E-2</v>
      </c>
      <c r="DA255" s="63" t="s">
        <v>2940</v>
      </c>
    </row>
    <row r="256" spans="1:105" ht="12" customHeight="1" x14ac:dyDescent="0.25">
      <c r="A256" s="121" t="s">
        <v>55</v>
      </c>
      <c r="B256" s="123">
        <v>18.810442400101003</v>
      </c>
      <c r="C256" s="123">
        <v>18.331838283466485</v>
      </c>
      <c r="D256" s="123">
        <v>17.767055222653106</v>
      </c>
      <c r="E256" s="123">
        <v>16.883228748927653</v>
      </c>
      <c r="F256" s="123">
        <v>17.188846484368369</v>
      </c>
      <c r="G256" s="123">
        <v>16.247178485839182</v>
      </c>
      <c r="H256" s="123">
        <v>16.274502009339113</v>
      </c>
      <c r="I256" s="123">
        <v>16.214149193960338</v>
      </c>
      <c r="J256" s="123">
        <v>16.847876222439488</v>
      </c>
      <c r="K256" s="123">
        <v>16.773321148994874</v>
      </c>
      <c r="L256" s="123">
        <v>17.086704850277386</v>
      </c>
      <c r="M256" s="123">
        <v>17.649380745816657</v>
      </c>
      <c r="N256" s="123">
        <v>17.699501398492462</v>
      </c>
      <c r="O256" s="123">
        <v>17.686469237428255</v>
      </c>
      <c r="P256" s="123">
        <v>17.523612397615487</v>
      </c>
      <c r="Q256" s="123">
        <v>17.445141782433591</v>
      </c>
      <c r="R256" s="123">
        <v>18.120739983798863</v>
      </c>
      <c r="S256" s="123">
        <v>18.577825786640645</v>
      </c>
      <c r="T256" s="123">
        <v>19.16599865350523</v>
      </c>
      <c r="U256" s="123">
        <v>19.016497944877162</v>
      </c>
      <c r="V256" s="123">
        <v>20.217005219950604</v>
      </c>
      <c r="W256" s="123">
        <v>19.780103302954164</v>
      </c>
      <c r="DA256" s="130" t="s">
        <v>2941</v>
      </c>
    </row>
    <row r="257" spans="1:105" ht="12" customHeight="1" x14ac:dyDescent="0.25">
      <c r="A257" s="97" t="s">
        <v>141</v>
      </c>
      <c r="B257" s="99">
        <v>18.799949575206785</v>
      </c>
      <c r="C257" s="99">
        <v>18.224971225319312</v>
      </c>
      <c r="D257" s="99">
        <v>17.740032607549871</v>
      </c>
      <c r="E257" s="99">
        <v>17.199808284595139</v>
      </c>
      <c r="F257" s="99">
        <v>16.888349113914366</v>
      </c>
      <c r="G257" s="99">
        <v>16.548551242290586</v>
      </c>
      <c r="H257" s="99">
        <v>16.356058588995115</v>
      </c>
      <c r="I257" s="99">
        <v>16.510132795700429</v>
      </c>
      <c r="J257" s="99">
        <v>16.47247323239958</v>
      </c>
      <c r="K257" s="99">
        <v>16.614282612638196</v>
      </c>
      <c r="L257" s="99">
        <v>16.715908566386886</v>
      </c>
      <c r="M257" s="99">
        <v>17.865972095167837</v>
      </c>
      <c r="N257" s="99">
        <v>16.716483680749981</v>
      </c>
      <c r="O257" s="99">
        <v>18.670765823075531</v>
      </c>
      <c r="P257" s="99">
        <v>17.275751956033123</v>
      </c>
      <c r="Q257" s="99">
        <v>15.760212440856357</v>
      </c>
      <c r="R257" s="99">
        <v>18.959299738629905</v>
      </c>
      <c r="S257" s="99">
        <v>19.063389187927179</v>
      </c>
      <c r="T257" s="99">
        <v>19.622141850631436</v>
      </c>
      <c r="U257" s="99">
        <v>18.899031870263762</v>
      </c>
      <c r="V257" s="99">
        <v>21.068512063886455</v>
      </c>
      <c r="W257" s="99">
        <v>18.937927259257783</v>
      </c>
      <c r="DA257" s="63" t="s">
        <v>2942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16.219778168558246</v>
      </c>
      <c r="L258" s="99">
        <v>16.484416195483934</v>
      </c>
      <c r="M258" s="99">
        <v>17.654011383991641</v>
      </c>
      <c r="N258" s="99">
        <v>16.553420370292713</v>
      </c>
      <c r="O258" s="99">
        <v>18.55606417492314</v>
      </c>
      <c r="P258" s="99">
        <v>17.145675616565018</v>
      </c>
      <c r="Q258" s="99">
        <v>15.620341698303605</v>
      </c>
      <c r="R258" s="99">
        <v>18.845955018782632</v>
      </c>
      <c r="S258" s="99">
        <v>18.910138009863758</v>
      </c>
      <c r="T258" s="99">
        <v>19.46469462132622</v>
      </c>
      <c r="U258" s="99">
        <v>18.729656790565404</v>
      </c>
      <c r="V258" s="99">
        <v>20.991854230704291</v>
      </c>
      <c r="W258" s="99">
        <v>18.876803806584444</v>
      </c>
      <c r="DA258" s="63" t="s">
        <v>2943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12.558009318539719</v>
      </c>
      <c r="L259" s="102">
        <v>12.796718678995973</v>
      </c>
      <c r="M259" s="102">
        <v>13.763676101772452</v>
      </c>
      <c r="N259" s="102">
        <v>12.869439523646264</v>
      </c>
      <c r="O259" s="102">
        <v>14.414947632828046</v>
      </c>
      <c r="P259" s="102">
        <v>13.305380521509917</v>
      </c>
      <c r="Q259" s="102">
        <v>12.082261888727512</v>
      </c>
      <c r="R259" s="102">
        <v>14.520754072785877</v>
      </c>
      <c r="S259" s="102">
        <v>14.548364530212794</v>
      </c>
      <c r="T259" s="102">
        <v>14.911946546590906</v>
      </c>
      <c r="U259" s="102">
        <v>14.304930854247056</v>
      </c>
      <c r="V259" s="102">
        <v>16.216751458300667</v>
      </c>
      <c r="W259" s="102">
        <v>14.619166142938392</v>
      </c>
      <c r="DA259" s="131" t="s">
        <v>2944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3.6617688500185248</v>
      </c>
      <c r="L260" s="105">
        <v>3.6876975164879622</v>
      </c>
      <c r="M260" s="105">
        <v>3.8903352822191932</v>
      </c>
      <c r="N260" s="105">
        <v>3.6839808466464472</v>
      </c>
      <c r="O260" s="105">
        <v>4.1411165420950962</v>
      </c>
      <c r="P260" s="105">
        <v>3.8402950950550987</v>
      </c>
      <c r="Q260" s="105">
        <v>3.5380798095760899</v>
      </c>
      <c r="R260" s="105">
        <v>4.3252009459967535</v>
      </c>
      <c r="S260" s="105">
        <v>4.3617734796509646</v>
      </c>
      <c r="T260" s="105">
        <v>4.5527480747353097</v>
      </c>
      <c r="U260" s="105">
        <v>4.4247259363183451</v>
      </c>
      <c r="V260" s="105">
        <v>4.7751027724036286</v>
      </c>
      <c r="W260" s="105">
        <v>4.2576376636460518</v>
      </c>
      <c r="DA260" s="132" t="s">
        <v>2945</v>
      </c>
    </row>
    <row r="261" spans="1:105" ht="12" customHeight="1" x14ac:dyDescent="0.25">
      <c r="A261" s="106" t="s">
        <v>122</v>
      </c>
      <c r="B261" s="102">
        <v>18.811191088225392</v>
      </c>
      <c r="C261" s="102">
        <v>18.339609106241017</v>
      </c>
      <c r="D261" s="102">
        <v>17.769066020484676</v>
      </c>
      <c r="E261" s="102">
        <v>16.858977923056113</v>
      </c>
      <c r="F261" s="102">
        <v>17.212101035137934</v>
      </c>
      <c r="G261" s="102">
        <v>16.223910410320723</v>
      </c>
      <c r="H261" s="102">
        <v>16.268494611066515</v>
      </c>
      <c r="I261" s="102">
        <v>16.192530084612891</v>
      </c>
      <c r="J261" s="102">
        <v>16.883819458011359</v>
      </c>
      <c r="K261" s="102">
        <v>16.806351908298048</v>
      </c>
      <c r="L261" s="102">
        <v>17.16270208470447</v>
      </c>
      <c r="M261" s="102">
        <v>17.677583529675061</v>
      </c>
      <c r="N261" s="102">
        <v>17.788627215944008</v>
      </c>
      <c r="O261" s="102">
        <v>17.611671813014084</v>
      </c>
      <c r="P261" s="102">
        <v>17.556788361689001</v>
      </c>
      <c r="Q261" s="102">
        <v>17.632044774342084</v>
      </c>
      <c r="R261" s="102">
        <v>18.106351155491382</v>
      </c>
      <c r="S261" s="102">
        <v>18.59909666753304</v>
      </c>
      <c r="T261" s="102">
        <v>19.177478750757071</v>
      </c>
      <c r="U261" s="102">
        <v>19.070363123542581</v>
      </c>
      <c r="V261" s="102">
        <v>20.131490962729973</v>
      </c>
      <c r="W261" s="102">
        <v>19.881130168118158</v>
      </c>
      <c r="DA261" s="131" t="s">
        <v>2946</v>
      </c>
    </row>
    <row r="262" spans="1:105" ht="12" customHeight="1" x14ac:dyDescent="0.25">
      <c r="A262" s="107" t="s">
        <v>121</v>
      </c>
      <c r="B262" s="105">
        <v>18.811191088225392</v>
      </c>
      <c r="C262" s="105">
        <v>18.339620318236857</v>
      </c>
      <c r="D262" s="105">
        <v>17.769800223847589</v>
      </c>
      <c r="E262" s="105">
        <v>16.859188370741094</v>
      </c>
      <c r="F262" s="105">
        <v>17.210307020026978</v>
      </c>
      <c r="G262" s="105">
        <v>16.214903644114528</v>
      </c>
      <c r="H262" s="105">
        <v>16.261953287523291</v>
      </c>
      <c r="I262" s="105">
        <v>16.177258608902083</v>
      </c>
      <c r="J262" s="105">
        <v>16.835028225587372</v>
      </c>
      <c r="K262" s="105">
        <v>16.727212918965279</v>
      </c>
      <c r="L262" s="105">
        <v>17.052244179186928</v>
      </c>
      <c r="M262" s="105">
        <v>17.590377629741663</v>
      </c>
      <c r="N262" s="105">
        <v>17.75571062825</v>
      </c>
      <c r="O262" s="105">
        <v>17.611974178293281</v>
      </c>
      <c r="P262" s="105">
        <v>17.535324191032274</v>
      </c>
      <c r="Q262" s="105">
        <v>17.568897110602578</v>
      </c>
      <c r="R262" s="105">
        <v>18.006767804984605</v>
      </c>
      <c r="S262" s="105">
        <v>18.496402794260312</v>
      </c>
      <c r="T262" s="105">
        <v>19.090501143550451</v>
      </c>
      <c r="U262" s="105">
        <v>19.016042215782864</v>
      </c>
      <c r="V262" s="105">
        <v>20.113214927497488</v>
      </c>
      <c r="W262" s="105">
        <v>19.872313367246893</v>
      </c>
      <c r="DA262" s="132" t="s">
        <v>2947</v>
      </c>
    </row>
    <row r="263" spans="1:105" ht="12" customHeight="1" x14ac:dyDescent="0.25">
      <c r="A263" s="108" t="s">
        <v>53</v>
      </c>
      <c r="B263" s="99">
        <v>14.677213153581068</v>
      </c>
      <c r="C263" s="99">
        <v>14.328281643887333</v>
      </c>
      <c r="D263" s="99">
        <v>13.812534722306193</v>
      </c>
      <c r="E263" s="99">
        <v>13.110949537037833</v>
      </c>
      <c r="F263" s="99">
        <v>13.399520294800274</v>
      </c>
      <c r="G263" s="99">
        <v>12.597804111801443</v>
      </c>
      <c r="H263" s="99">
        <v>12.734453626161853</v>
      </c>
      <c r="I263" s="99">
        <v>12.632360040469935</v>
      </c>
      <c r="J263" s="99">
        <v>13.047718172943215</v>
      </c>
      <c r="K263" s="99">
        <v>12.95151935450199</v>
      </c>
      <c r="L263" s="99">
        <v>13.238705020526783</v>
      </c>
      <c r="M263" s="99">
        <v>13.715949489792157</v>
      </c>
      <c r="N263" s="99">
        <v>13.805749024894872</v>
      </c>
      <c r="O263" s="99">
        <v>13.681507598935971</v>
      </c>
      <c r="P263" s="99">
        <v>13.612543771435774</v>
      </c>
      <c r="Q263" s="99">
        <v>13.596407406956105</v>
      </c>
      <c r="R263" s="99">
        <v>13.872459993078094</v>
      </c>
      <c r="S263" s="99">
        <v>14.228243480543934</v>
      </c>
      <c r="T263" s="99">
        <v>14.626130378124198</v>
      </c>
      <c r="U263" s="99">
        <v>14.524690802502953</v>
      </c>
      <c r="V263" s="99">
        <v>15.534943853849448</v>
      </c>
      <c r="W263" s="99">
        <v>15.395719656351142</v>
      </c>
      <c r="DA263" s="63" t="s">
        <v>2948</v>
      </c>
    </row>
    <row r="264" spans="1:105" ht="12" customHeight="1" x14ac:dyDescent="0.25">
      <c r="A264" s="108" t="s">
        <v>52</v>
      </c>
      <c r="B264" s="99">
        <v>4.1339779346443262</v>
      </c>
      <c r="C264" s="99">
        <v>4.0113386743495196</v>
      </c>
      <c r="D264" s="99">
        <v>3.9572655015413964</v>
      </c>
      <c r="E264" s="99">
        <v>3.7482388337032622</v>
      </c>
      <c r="F264" s="99">
        <v>3.8107867252267025</v>
      </c>
      <c r="G264" s="99">
        <v>3.6170995323130852</v>
      </c>
      <c r="H264" s="99">
        <v>3.5274996613614396</v>
      </c>
      <c r="I264" s="99">
        <v>3.544898568432143</v>
      </c>
      <c r="J264" s="99">
        <v>3.7873100526441585</v>
      </c>
      <c r="K264" s="99">
        <v>3.7756935644632872</v>
      </c>
      <c r="L264" s="99">
        <v>3.8135391586601455</v>
      </c>
      <c r="M264" s="99">
        <v>3.8744281399495049</v>
      </c>
      <c r="N264" s="99">
        <v>3.949961603355129</v>
      </c>
      <c r="O264" s="99">
        <v>3.9304665793573101</v>
      </c>
      <c r="P264" s="99">
        <v>3.9227804195965006</v>
      </c>
      <c r="Q264" s="99">
        <v>3.972489703646473</v>
      </c>
      <c r="R264" s="99">
        <v>4.1343078119065062</v>
      </c>
      <c r="S264" s="99">
        <v>4.2681593137163762</v>
      </c>
      <c r="T264" s="99">
        <v>4.4643707654262546</v>
      </c>
      <c r="U264" s="99">
        <v>4.4913514132799088</v>
      </c>
      <c r="V264" s="99">
        <v>4.5782710736480405</v>
      </c>
      <c r="W264" s="99">
        <v>4.476593710895747</v>
      </c>
      <c r="DA264" s="63" t="s">
        <v>2949</v>
      </c>
    </row>
    <row r="265" spans="1:105" ht="12" customHeight="1" x14ac:dyDescent="0.25">
      <c r="A265" s="121" t="s">
        <v>54</v>
      </c>
      <c r="B265" s="123">
        <v>3.3904018438074126</v>
      </c>
      <c r="C265" s="123">
        <v>3.3075762674223608</v>
      </c>
      <c r="D265" s="123">
        <v>3.2744326478326937</v>
      </c>
      <c r="E265" s="123">
        <v>3.2553070594788349</v>
      </c>
      <c r="F265" s="123">
        <v>3.2256982044003837</v>
      </c>
      <c r="G265" s="123">
        <v>3.1237893335009503</v>
      </c>
      <c r="H265" s="123">
        <v>3.0395711851406522</v>
      </c>
      <c r="I265" s="123">
        <v>3.0582807020476679</v>
      </c>
      <c r="J265" s="123">
        <v>2.9359824324638484</v>
      </c>
      <c r="K265" s="123">
        <v>2.9065024933859496</v>
      </c>
      <c r="L265" s="123">
        <v>2.8371732404416563</v>
      </c>
      <c r="M265" s="123">
        <v>2.8759474822402971</v>
      </c>
      <c r="N265" s="123">
        <v>2.8987541228113924</v>
      </c>
      <c r="O265" s="123">
        <v>2.7691470984212687</v>
      </c>
      <c r="P265" s="123">
        <v>2.8406530633171028</v>
      </c>
      <c r="Q265" s="123">
        <v>2.8779755795606836</v>
      </c>
      <c r="R265" s="123">
        <v>2.8900419310830374</v>
      </c>
      <c r="S265" s="123">
        <v>2.8734695956810485</v>
      </c>
      <c r="T265" s="123">
        <v>2.8774218914614678</v>
      </c>
      <c r="U265" s="123">
        <v>2.8450187827721378</v>
      </c>
      <c r="V265" s="123">
        <v>2.9826996954777578</v>
      </c>
      <c r="W265" s="123">
        <v>2.9797112455002748</v>
      </c>
      <c r="DA265" s="130" t="s">
        <v>2950</v>
      </c>
    </row>
    <row r="266" spans="1:105" ht="12" customHeight="1" x14ac:dyDescent="0.25">
      <c r="A266" s="97" t="s">
        <v>50</v>
      </c>
      <c r="B266" s="99">
        <v>3.3778288022877998</v>
      </c>
      <c r="C266" s="99">
        <v>3.3062642673897207</v>
      </c>
      <c r="D266" s="99">
        <v>3.2689779783581669</v>
      </c>
      <c r="E266" s="99">
        <v>3.2555618472306733</v>
      </c>
      <c r="F266" s="99">
        <v>3.1569785532313572</v>
      </c>
      <c r="G266" s="99">
        <v>3.1590944779610282</v>
      </c>
      <c r="H266" s="99">
        <v>3.0505705356811537</v>
      </c>
      <c r="I266" s="99">
        <v>3.052743067034263</v>
      </c>
      <c r="J266" s="99">
        <v>2.9666166295650194</v>
      </c>
      <c r="K266" s="99">
        <v>2.842476880944798</v>
      </c>
      <c r="L266" s="99">
        <v>2.8713035683559975</v>
      </c>
      <c r="M266" s="99">
        <v>2.8792637509004946</v>
      </c>
      <c r="N266" s="99">
        <v>2.8688231843594618</v>
      </c>
      <c r="O266" s="99">
        <v>2.889516958510272</v>
      </c>
      <c r="P266" s="99">
        <v>2.7547953091910404</v>
      </c>
      <c r="Q266" s="99">
        <v>2.5823794469877837</v>
      </c>
      <c r="R266" s="99">
        <v>3.0225684063866312</v>
      </c>
      <c r="S266" s="99">
        <v>2.9541102994659965</v>
      </c>
      <c r="T266" s="99">
        <v>3.0878744707192141</v>
      </c>
      <c r="U266" s="99">
        <v>2.9402790292134524</v>
      </c>
      <c r="V266" s="99">
        <v>3.251479407260446</v>
      </c>
      <c r="W266" s="99">
        <v>2.8357295586022095</v>
      </c>
      <c r="DA266" s="63" t="s">
        <v>2951</v>
      </c>
    </row>
    <row r="267" spans="1:105" ht="12" customHeight="1" x14ac:dyDescent="0.25">
      <c r="A267" s="109" t="s">
        <v>120</v>
      </c>
      <c r="B267" s="110">
        <v>3.3905907210521078</v>
      </c>
      <c r="C267" s="110">
        <v>3.3075957425663822</v>
      </c>
      <c r="D267" s="110">
        <v>3.274513240528039</v>
      </c>
      <c r="E267" s="110">
        <v>3.2553033175616899</v>
      </c>
      <c r="F267" s="110">
        <v>3.2267105638718618</v>
      </c>
      <c r="G267" s="110">
        <v>3.1232709069735818</v>
      </c>
      <c r="H267" s="110">
        <v>3.0394085142698857</v>
      </c>
      <c r="I267" s="110">
        <v>3.0583613256158135</v>
      </c>
      <c r="J267" s="110">
        <v>2.9355462132970134</v>
      </c>
      <c r="K267" s="110">
        <v>2.9073965617695734</v>
      </c>
      <c r="L267" s="110">
        <v>2.8366851420188852</v>
      </c>
      <c r="M267" s="110">
        <v>2.8758970715156571</v>
      </c>
      <c r="N267" s="110">
        <v>2.8992252973759274</v>
      </c>
      <c r="O267" s="110">
        <v>2.7671952643592603</v>
      </c>
      <c r="P267" s="110">
        <v>2.842049747673931</v>
      </c>
      <c r="Q267" s="110">
        <v>2.8829724446121405</v>
      </c>
      <c r="R267" s="110">
        <v>2.887613165864094</v>
      </c>
      <c r="S267" s="110">
        <v>2.8719455885489511</v>
      </c>
      <c r="T267" s="110">
        <v>2.8735083795832228</v>
      </c>
      <c r="U267" s="110">
        <v>2.8432865279293629</v>
      </c>
      <c r="V267" s="110">
        <v>2.9779981929286583</v>
      </c>
      <c r="W267" s="110">
        <v>2.9821009830421517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42.640869519527691</v>
      </c>
      <c r="C269" s="118">
        <f t="shared" si="122"/>
        <v>44.279056691090922</v>
      </c>
      <c r="D269" s="118">
        <f t="shared" si="122"/>
        <v>43.199444340484433</v>
      </c>
      <c r="E269" s="118">
        <f t="shared" si="122"/>
        <v>43.526553651452318</v>
      </c>
      <c r="F269" s="118">
        <f t="shared" si="122"/>
        <v>44.285155219540748</v>
      </c>
      <c r="G269" s="118">
        <f t="shared" si="122"/>
        <v>48.855238066945475</v>
      </c>
      <c r="H269" s="118">
        <f t="shared" si="122"/>
        <v>47.205562442744267</v>
      </c>
      <c r="I269" s="118">
        <f t="shared" si="122"/>
        <v>47.064491403680499</v>
      </c>
      <c r="J269" s="118">
        <f t="shared" si="122"/>
        <v>42.658440121697389</v>
      </c>
      <c r="K269" s="118">
        <f t="shared" si="122"/>
        <v>30.443033971725811</v>
      </c>
      <c r="L269" s="118">
        <f t="shared" si="122"/>
        <v>40.025118915565876</v>
      </c>
      <c r="M269" s="118">
        <f t="shared" si="122"/>
        <v>33.873963614132855</v>
      </c>
      <c r="N269" s="118">
        <f t="shared" si="122"/>
        <v>29.567749028903286</v>
      </c>
      <c r="O269" s="118">
        <f t="shared" si="122"/>
        <v>31.93866346832527</v>
      </c>
      <c r="P269" s="118">
        <f t="shared" si="122"/>
        <v>25.818462912833414</v>
      </c>
      <c r="Q269" s="118">
        <f t="shared" si="122"/>
        <v>24.687008133522703</v>
      </c>
      <c r="R269" s="118">
        <f t="shared" ref="R269:V269" si="123">R270+R273+R275+R284</f>
        <v>29.10741222709936</v>
      </c>
      <c r="S269" s="118">
        <f t="shared" si="123"/>
        <v>26.265844786568596</v>
      </c>
      <c r="T269" s="118">
        <f t="shared" si="123"/>
        <v>28.396420485393236</v>
      </c>
      <c r="U269" s="118">
        <f t="shared" si="123"/>
        <v>26.239424950640963</v>
      </c>
      <c r="V269" s="118">
        <f t="shared" si="123"/>
        <v>29.167048309195696</v>
      </c>
      <c r="W269" s="118">
        <f t="shared" ref="W269" si="124">W270+W273+W275+W284</f>
        <v>25.957213741063168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42.123333107785541</v>
      </c>
      <c r="C270" s="123">
        <f t="shared" si="125"/>
        <v>43.771099251920091</v>
      </c>
      <c r="D270" s="123">
        <f t="shared" si="125"/>
        <v>42.694794143667202</v>
      </c>
      <c r="E270" s="123">
        <f t="shared" si="125"/>
        <v>43.028860877367322</v>
      </c>
      <c r="F270" s="123">
        <f t="shared" si="125"/>
        <v>43.79626299103478</v>
      </c>
      <c r="G270" s="123">
        <f t="shared" si="125"/>
        <v>48.374604748616143</v>
      </c>
      <c r="H270" s="123">
        <f t="shared" si="125"/>
        <v>46.738951972866047</v>
      </c>
      <c r="I270" s="123">
        <f t="shared" si="125"/>
        <v>46.597467525567509</v>
      </c>
      <c r="J270" s="123">
        <f t="shared" si="125"/>
        <v>42.202925605217182</v>
      </c>
      <c r="K270" s="123">
        <f t="shared" si="125"/>
        <v>29.999424819742742</v>
      </c>
      <c r="L270" s="123">
        <f t="shared" si="125"/>
        <v>39.570830364341631</v>
      </c>
      <c r="M270" s="123">
        <f t="shared" si="125"/>
        <v>33.397135246890748</v>
      </c>
      <c r="N270" s="123">
        <f t="shared" si="125"/>
        <v>29.139454680431268</v>
      </c>
      <c r="O270" s="123">
        <f t="shared" si="125"/>
        <v>31.458076774871582</v>
      </c>
      <c r="P270" s="123">
        <f t="shared" si="125"/>
        <v>25.369637296622439</v>
      </c>
      <c r="Q270" s="123">
        <f t="shared" si="125"/>
        <v>24.25590550518719</v>
      </c>
      <c r="R270" s="123">
        <f t="shared" ref="R270:V270" si="126">SUM(R271:R272)</f>
        <v>28.52186676429875</v>
      </c>
      <c r="S270" s="123">
        <f t="shared" si="126"/>
        <v>25.652228792394634</v>
      </c>
      <c r="T270" s="123">
        <f t="shared" si="126"/>
        <v>27.757903886324414</v>
      </c>
      <c r="U270" s="123">
        <f t="shared" si="126"/>
        <v>25.637054710636765</v>
      </c>
      <c r="V270" s="123">
        <f t="shared" si="126"/>
        <v>28.512521354656531</v>
      </c>
      <c r="W270" s="123">
        <f t="shared" ref="W270" si="127">SUM(W271:W272)</f>
        <v>25.396724837403017</v>
      </c>
      <c r="DA270" s="130" t="s">
        <v>3104</v>
      </c>
    </row>
    <row r="271" spans="1:105" ht="12" customHeight="1" x14ac:dyDescent="0.25">
      <c r="A271" s="97" t="s">
        <v>74</v>
      </c>
      <c r="B271" s="99">
        <v>42.123333107785541</v>
      </c>
      <c r="C271" s="99">
        <v>43.771099251920091</v>
      </c>
      <c r="D271" s="99">
        <v>42.694794143667202</v>
      </c>
      <c r="E271" s="99">
        <v>43.028860877367322</v>
      </c>
      <c r="F271" s="99">
        <v>43.79626299103478</v>
      </c>
      <c r="G271" s="99">
        <v>48.374604748616143</v>
      </c>
      <c r="H271" s="99">
        <v>46.738951972866047</v>
      </c>
      <c r="I271" s="99">
        <v>46.597467525567509</v>
      </c>
      <c r="J271" s="99">
        <v>42.202925605217182</v>
      </c>
      <c r="K271" s="99">
        <v>29.999424819742742</v>
      </c>
      <c r="L271" s="99">
        <v>39.570830364341631</v>
      </c>
      <c r="M271" s="99">
        <v>33.397135246890748</v>
      </c>
      <c r="N271" s="99">
        <v>29.139454680431268</v>
      </c>
      <c r="O271" s="99">
        <v>31.458076774871582</v>
      </c>
      <c r="P271" s="99">
        <v>25.369637296622439</v>
      </c>
      <c r="Q271" s="99">
        <v>24.25590550518719</v>
      </c>
      <c r="R271" s="99">
        <v>28.52186676429875</v>
      </c>
      <c r="S271" s="99">
        <v>25.652228792394634</v>
      </c>
      <c r="T271" s="99">
        <v>27.757903886324414</v>
      </c>
      <c r="U271" s="99">
        <v>25.637054710636765</v>
      </c>
      <c r="V271" s="99">
        <v>28.512521354656531</v>
      </c>
      <c r="W271" s="99">
        <v>25.396724837403017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0.49813142294732665</v>
      </c>
      <c r="C275" s="123">
        <v>0.48921038264740985</v>
      </c>
      <c r="D275" s="123">
        <v>0.48622429474353213</v>
      </c>
      <c r="E275" s="123">
        <v>0.47948537350780224</v>
      </c>
      <c r="F275" s="123">
        <v>0.47123099176366068</v>
      </c>
      <c r="G275" s="123">
        <v>0.46307654052189906</v>
      </c>
      <c r="H275" s="123">
        <v>0.44960270244086242</v>
      </c>
      <c r="I275" s="123">
        <v>0.45029404164350495</v>
      </c>
      <c r="J275" s="123">
        <v>0.43961742986518071</v>
      </c>
      <c r="K275" s="123">
        <v>0.4286852512856773</v>
      </c>
      <c r="L275" s="123">
        <v>0.43888116215899309</v>
      </c>
      <c r="M275" s="123">
        <v>0.46045012230864335</v>
      </c>
      <c r="N275" s="123">
        <v>0.4114317344214149</v>
      </c>
      <c r="O275" s="123">
        <v>0.46311780271443631</v>
      </c>
      <c r="P275" s="123">
        <v>0.43212230798351736</v>
      </c>
      <c r="Q275" s="123">
        <v>0.41484361637321893</v>
      </c>
      <c r="R275" s="123">
        <v>0.56496688138396267</v>
      </c>
      <c r="S275" s="123">
        <v>0.59292964695742079</v>
      </c>
      <c r="T275" s="123">
        <v>0.61729081670206587</v>
      </c>
      <c r="U275" s="123">
        <v>0.58265759979844256</v>
      </c>
      <c r="V275" s="123">
        <v>0.63362335045303231</v>
      </c>
      <c r="W275" s="123">
        <v>0.54325764507040464</v>
      </c>
      <c r="DA275" s="130" t="s">
        <v>3109</v>
      </c>
    </row>
    <row r="276" spans="1:105" ht="12" customHeight="1" x14ac:dyDescent="0.25">
      <c r="A276" s="97" t="s">
        <v>141</v>
      </c>
      <c r="B276" s="99">
        <v>7.479417254866811</v>
      </c>
      <c r="C276" s="99">
        <v>7.216911232663163</v>
      </c>
      <c r="D276" s="99">
        <v>6.9920970504621298</v>
      </c>
      <c r="E276" s="99">
        <v>6.7397146414073354</v>
      </c>
      <c r="F276" s="99">
        <v>6.5701360703287621</v>
      </c>
      <c r="G276" s="99">
        <v>6.3777786769359137</v>
      </c>
      <c r="H276" s="99">
        <v>6.2404639203136272</v>
      </c>
      <c r="I276" s="99">
        <v>6.2676141477266842</v>
      </c>
      <c r="J276" s="99">
        <v>6.2400464005451202</v>
      </c>
      <c r="K276" s="99">
        <v>6.2653082609831445</v>
      </c>
      <c r="L276" s="99">
        <v>6.252454310053321</v>
      </c>
      <c r="M276" s="99">
        <v>6.6066601730392751</v>
      </c>
      <c r="N276" s="99">
        <v>6.0664504384470543</v>
      </c>
      <c r="O276" s="99">
        <v>6.5761891184449759</v>
      </c>
      <c r="P276" s="99">
        <v>5.9595520269467217</v>
      </c>
      <c r="Q276" s="99">
        <v>5.2832734433703097</v>
      </c>
      <c r="R276" s="99">
        <v>6.08193489854456</v>
      </c>
      <c r="S276" s="99">
        <v>5.9228582800339344</v>
      </c>
      <c r="T276" s="99">
        <v>5.9201631496876104</v>
      </c>
      <c r="U276" s="99">
        <v>5.5842386004707301</v>
      </c>
      <c r="V276" s="99">
        <v>6.0945591792427622</v>
      </c>
      <c r="W276" s="99">
        <v>5.386838677706149</v>
      </c>
      <c r="DA276" s="63" t="s">
        <v>3110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4.6358940930616264</v>
      </c>
      <c r="L277" s="99">
        <v>4.6952327880315368</v>
      </c>
      <c r="M277" s="99">
        <v>5.0060316004236398</v>
      </c>
      <c r="N277" s="99">
        <v>4.6807858931537707</v>
      </c>
      <c r="O277" s="99">
        <v>5.0772707958215886</v>
      </c>
      <c r="P277" s="99">
        <v>4.6356278689222901</v>
      </c>
      <c r="Q277" s="99">
        <v>4.1566686244898348</v>
      </c>
      <c r="R277" s="99">
        <v>4.5539790569852201</v>
      </c>
      <c r="S277" s="99">
        <v>4.4454346123202448</v>
      </c>
      <c r="T277" s="99">
        <v>4.4533251900078099</v>
      </c>
      <c r="U277" s="99">
        <v>4.2487821263370007</v>
      </c>
      <c r="V277" s="99">
        <v>4.7702476302279475</v>
      </c>
      <c r="W277" s="99">
        <v>4.2524480483371532</v>
      </c>
      <c r="DA277" s="63" t="s">
        <v>3111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4.6358940930616264</v>
      </c>
      <c r="L278" s="102">
        <v>4.6952327880315368</v>
      </c>
      <c r="M278" s="102">
        <v>5.0060316004236398</v>
      </c>
      <c r="N278" s="102">
        <v>4.6807858931537707</v>
      </c>
      <c r="O278" s="102">
        <v>5.0772707958215886</v>
      </c>
      <c r="P278" s="102">
        <v>4.6356278689222901</v>
      </c>
      <c r="Q278" s="102">
        <v>4.1566686244898348</v>
      </c>
      <c r="R278" s="102">
        <v>4.5539790569852201</v>
      </c>
      <c r="S278" s="102">
        <v>4.4454346123202448</v>
      </c>
      <c r="T278" s="102">
        <v>4.4533251900078099</v>
      </c>
      <c r="U278" s="102">
        <v>4.2487821263370007</v>
      </c>
      <c r="V278" s="102">
        <v>4.7702476302279475</v>
      </c>
      <c r="W278" s="102">
        <v>4.2524480483371532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1.9404988794827334E-2</v>
      </c>
      <c r="C284" s="123">
        <v>1.8747056523420985E-2</v>
      </c>
      <c r="D284" s="123">
        <v>1.8425902073704693E-2</v>
      </c>
      <c r="E284" s="123">
        <v>1.8207400577193913E-2</v>
      </c>
      <c r="F284" s="123">
        <v>1.766123674230851E-2</v>
      </c>
      <c r="G284" s="123">
        <v>1.7556777807435264E-2</v>
      </c>
      <c r="H284" s="123">
        <v>1.7007767437357144E-2</v>
      </c>
      <c r="I284" s="123">
        <v>1.6729836469485625E-2</v>
      </c>
      <c r="J284" s="123">
        <v>1.5897086615027162E-2</v>
      </c>
      <c r="K284" s="123">
        <v>1.4923900697391785E-2</v>
      </c>
      <c r="L284" s="123">
        <v>1.540738906525182E-2</v>
      </c>
      <c r="M284" s="123">
        <v>1.6378244933460458E-2</v>
      </c>
      <c r="N284" s="123">
        <v>1.6862614050603211E-2</v>
      </c>
      <c r="O284" s="123">
        <v>1.7468890739252351E-2</v>
      </c>
      <c r="P284" s="123">
        <v>1.6703308227458361E-2</v>
      </c>
      <c r="Q284" s="123">
        <v>1.6259011962293117E-2</v>
      </c>
      <c r="R284" s="123">
        <v>2.0578581416647597E-2</v>
      </c>
      <c r="S284" s="123">
        <v>2.0686347216541438E-2</v>
      </c>
      <c r="T284" s="123">
        <v>2.1225782366753917E-2</v>
      </c>
      <c r="U284" s="123">
        <v>1.9712640205757075E-2</v>
      </c>
      <c r="V284" s="123">
        <v>2.0903604086132413E-2</v>
      </c>
      <c r="W284" s="123">
        <v>1.7231258589746667E-2</v>
      </c>
      <c r="DA284" s="130" t="s">
        <v>3118</v>
      </c>
    </row>
    <row r="285" spans="1:105" ht="12" customHeight="1" x14ac:dyDescent="0.25">
      <c r="A285" s="97" t="s">
        <v>50</v>
      </c>
      <c r="B285" s="99">
        <v>1.31114201195543</v>
      </c>
      <c r="C285" s="99">
        <v>1.2816973455210556</v>
      </c>
      <c r="D285" s="99">
        <v>1.2655265872097634</v>
      </c>
      <c r="E285" s="99">
        <v>1.2579522906980942</v>
      </c>
      <c r="F285" s="99">
        <v>1.2165180285625343</v>
      </c>
      <c r="G285" s="99">
        <v>1.2131834365959648</v>
      </c>
      <c r="H285" s="99">
        <v>1.1670255614879721</v>
      </c>
      <c r="I285" s="99">
        <v>1.1658197407291235</v>
      </c>
      <c r="J285" s="99">
        <v>1.1322957268494707</v>
      </c>
      <c r="K285" s="99">
        <v>1.0836473894848444</v>
      </c>
      <c r="L285" s="99">
        <v>1.0927705120924109</v>
      </c>
      <c r="M285" s="99">
        <v>1.0938208083889223</v>
      </c>
      <c r="N285" s="99">
        <v>1.0880449343133192</v>
      </c>
      <c r="O285" s="99">
        <v>1.0947776513160539</v>
      </c>
      <c r="P285" s="99">
        <v>1.043498320195585</v>
      </c>
      <c r="Q285" s="99">
        <v>0.97808227635267786</v>
      </c>
      <c r="R285" s="99">
        <v>1.1434565115787403</v>
      </c>
      <c r="S285" s="99">
        <v>1.1152754492937285</v>
      </c>
      <c r="T285" s="99">
        <v>1.1626610928558869</v>
      </c>
      <c r="U285" s="99">
        <v>1.1037511532695683</v>
      </c>
      <c r="V285" s="99">
        <v>1.2159395788229366</v>
      </c>
      <c r="W285" s="99">
        <v>1.0554145886219835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1.0020029383473004</v>
      </c>
      <c r="D290" s="117">
        <f t="shared" si="129"/>
        <v>0.30330111915160007</v>
      </c>
      <c r="E290" s="117">
        <f t="shared" si="129"/>
        <v>0.54674090625891869</v>
      </c>
      <c r="F290" s="117">
        <f t="shared" si="129"/>
        <v>1.0244897222125271</v>
      </c>
      <c r="G290" s="117">
        <f t="shared" si="129"/>
        <v>2.1960255473349544</v>
      </c>
      <c r="H290" s="117">
        <f t="shared" si="129"/>
        <v>1.2650060237610372</v>
      </c>
      <c r="I290" s="117">
        <f t="shared" si="129"/>
        <v>0.7342543252225413</v>
      </c>
      <c r="J290" s="117">
        <f t="shared" si="129"/>
        <v>0.71912840198899119</v>
      </c>
      <c r="K290" s="117">
        <f t="shared" si="129"/>
        <v>1.0438972348016704</v>
      </c>
      <c r="L290" s="117">
        <f t="shared" si="129"/>
        <v>1.7793117193181776</v>
      </c>
      <c r="M290" s="117">
        <f t="shared" si="129"/>
        <v>1.284137810470392</v>
      </c>
      <c r="N290" s="117">
        <f t="shared" si="129"/>
        <v>1.8383350290326186</v>
      </c>
      <c r="O290" s="117">
        <f t="shared" si="129"/>
        <v>1.9807380639768524</v>
      </c>
      <c r="P290" s="117">
        <f t="shared" si="129"/>
        <v>1.5237195219273956</v>
      </c>
      <c r="Q290" s="117">
        <f t="shared" si="129"/>
        <v>1.2180427112251826</v>
      </c>
      <c r="R290" s="117">
        <f t="shared" ref="R290:V290" si="130">R291+R294+R296+R305</f>
        <v>1.9560951114203773</v>
      </c>
      <c r="S290" s="117">
        <f t="shared" si="130"/>
        <v>1.4163915250877952</v>
      </c>
      <c r="T290" s="117">
        <f t="shared" si="130"/>
        <v>1.425461798454394</v>
      </c>
      <c r="U290" s="117">
        <f t="shared" si="130"/>
        <v>0.47012318083347326</v>
      </c>
      <c r="V290" s="117">
        <f t="shared" si="130"/>
        <v>0.59420138946490764</v>
      </c>
      <c r="W290" s="117">
        <f t="shared" ref="W290" si="131">W291+W294+W296+W305</f>
        <v>0.23078799567079525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0.84874779903120878</v>
      </c>
      <c r="D291" s="122">
        <f t="shared" si="132"/>
        <v>0.25670912103303806</v>
      </c>
      <c r="E291" s="122">
        <f t="shared" si="132"/>
        <v>0.46556283438619955</v>
      </c>
      <c r="F291" s="122">
        <f t="shared" si="132"/>
        <v>0.87150597795258378</v>
      </c>
      <c r="G291" s="122">
        <f t="shared" si="132"/>
        <v>1.9074505218331101</v>
      </c>
      <c r="H291" s="122">
        <f t="shared" si="132"/>
        <v>1.0926599417686409</v>
      </c>
      <c r="I291" s="122">
        <f t="shared" si="132"/>
        <v>0.63473743914369141</v>
      </c>
      <c r="J291" s="122">
        <f t="shared" si="132"/>
        <v>0.61308747821584475</v>
      </c>
      <c r="K291" s="122">
        <f t="shared" si="132"/>
        <v>0.83873713251514026</v>
      </c>
      <c r="L291" s="122">
        <f t="shared" si="132"/>
        <v>1.499851262961956</v>
      </c>
      <c r="M291" s="122">
        <f t="shared" si="132"/>
        <v>1.0424297988791156</v>
      </c>
      <c r="N291" s="122">
        <f t="shared" si="132"/>
        <v>1.4507150553538615</v>
      </c>
      <c r="O291" s="122">
        <f t="shared" si="132"/>
        <v>1.5933799373644646</v>
      </c>
      <c r="P291" s="122">
        <f t="shared" si="132"/>
        <v>1.1633490796310559</v>
      </c>
      <c r="Q291" s="122">
        <f t="shared" si="132"/>
        <v>0.91517345363723401</v>
      </c>
      <c r="R291" s="122">
        <f t="shared" ref="R291:V291" si="133">SUM(R292:R293)</f>
        <v>1.5072596104031963</v>
      </c>
      <c r="S291" s="122">
        <f t="shared" si="133"/>
        <v>1.051933660867729</v>
      </c>
      <c r="T291" s="122">
        <f t="shared" si="133"/>
        <v>1.0644041039927365</v>
      </c>
      <c r="U291" s="122">
        <f t="shared" si="133"/>
        <v>0.33917921930625605</v>
      </c>
      <c r="V291" s="122">
        <f t="shared" si="133"/>
        <v>0.42750396688856412</v>
      </c>
      <c r="W291" s="122">
        <f t="shared" ref="W291" si="134">SUM(W292:W293)</f>
        <v>0.15387511750747687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0.83805072951427495</v>
      </c>
      <c r="D292" s="98">
        <v>0.25350121553840788</v>
      </c>
      <c r="E292" s="98">
        <v>0.45982912686618077</v>
      </c>
      <c r="F292" s="98">
        <v>0.8608385489409458</v>
      </c>
      <c r="G292" s="98">
        <v>1.8842461752568824</v>
      </c>
      <c r="H292" s="98">
        <v>1.0794386289869677</v>
      </c>
      <c r="I292" s="98">
        <v>0.62704927007557487</v>
      </c>
      <c r="J292" s="98">
        <v>0.60556965810720964</v>
      </c>
      <c r="K292" s="98">
        <v>0.82836091460619676</v>
      </c>
      <c r="L292" s="98">
        <v>1.4812188446367012</v>
      </c>
      <c r="M292" s="98">
        <v>1.0294631819941249</v>
      </c>
      <c r="N292" s="98">
        <v>1.43215122207046</v>
      </c>
      <c r="O292" s="98">
        <v>1.5725004523445147</v>
      </c>
      <c r="P292" s="98">
        <v>1.1476546296512888</v>
      </c>
      <c r="Q292" s="98">
        <v>0.90231692039378453</v>
      </c>
      <c r="R292" s="98">
        <v>1.4859794893638172</v>
      </c>
      <c r="S292" s="98">
        <v>1.0370519871869337</v>
      </c>
      <c r="T292" s="98">
        <v>1.0491912285920983</v>
      </c>
      <c r="U292" s="98">
        <v>0.33432940689197549</v>
      </c>
      <c r="V292" s="98">
        <v>0.42136021405706675</v>
      </c>
      <c r="W292" s="98">
        <v>0.15165931071615923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1.0697069516933852E-2</v>
      </c>
      <c r="D293" s="98">
        <v>3.207905494630155E-3</v>
      </c>
      <c r="E293" s="98">
        <v>5.7337075200187791E-3</v>
      </c>
      <c r="F293" s="98">
        <v>1.066742901163794E-2</v>
      </c>
      <c r="G293" s="98">
        <v>2.3204346576227736E-2</v>
      </c>
      <c r="H293" s="98">
        <v>1.3221312781673111E-2</v>
      </c>
      <c r="I293" s="98">
        <v>7.6881690681165201E-3</v>
      </c>
      <c r="J293" s="98">
        <v>7.5178201086350746E-3</v>
      </c>
      <c r="K293" s="98">
        <v>1.0376217908943483E-2</v>
      </c>
      <c r="L293" s="98">
        <v>1.8632418325254831E-2</v>
      </c>
      <c r="M293" s="98">
        <v>1.2966616884990604E-2</v>
      </c>
      <c r="N293" s="98">
        <v>1.8563833283401523E-2</v>
      </c>
      <c r="O293" s="98">
        <v>2.0879485019949785E-2</v>
      </c>
      <c r="P293" s="98">
        <v>1.5694449979767173E-2</v>
      </c>
      <c r="Q293" s="98">
        <v>1.2856533243449479E-2</v>
      </c>
      <c r="R293" s="98">
        <v>2.1280121039379107E-2</v>
      </c>
      <c r="S293" s="98">
        <v>1.4881673680795231E-2</v>
      </c>
      <c r="T293" s="98">
        <v>1.5212875400638126E-2</v>
      </c>
      <c r="U293" s="98">
        <v>4.8498124142805849E-3</v>
      </c>
      <c r="V293" s="98">
        <v>6.1437528314973672E-3</v>
      </c>
      <c r="W293" s="98">
        <v>2.2158067913176462E-3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8.6418714877778327E-6</v>
      </c>
      <c r="E294" s="122">
        <f t="shared" si="135"/>
        <v>1.6893142352950536E-5</v>
      </c>
      <c r="F294" s="122">
        <f t="shared" si="135"/>
        <v>5.6629204958776645E-5</v>
      </c>
      <c r="G294" s="122">
        <f t="shared" si="135"/>
        <v>1.3749896229388436E-4</v>
      </c>
      <c r="H294" s="122">
        <f t="shared" si="135"/>
        <v>1.0693374238925639E-4</v>
      </c>
      <c r="I294" s="122">
        <f t="shared" si="135"/>
        <v>7.2741111277292475E-5</v>
      </c>
      <c r="J294" s="122">
        <f t="shared" si="135"/>
        <v>5.5819859880169708E-5</v>
      </c>
      <c r="K294" s="122">
        <f t="shared" si="135"/>
        <v>8.6157704049361598E-5</v>
      </c>
      <c r="L294" s="122">
        <f t="shared" si="135"/>
        <v>1.2884243724227044E-4</v>
      </c>
      <c r="M294" s="122">
        <f t="shared" si="135"/>
        <v>8.2708776904968928E-5</v>
      </c>
      <c r="N294" s="122">
        <f t="shared" si="135"/>
        <v>1.3341871552766384E-4</v>
      </c>
      <c r="O294" s="122">
        <f t="shared" si="135"/>
        <v>8.8609497793499934E-5</v>
      </c>
      <c r="P294" s="122">
        <f t="shared" si="135"/>
        <v>1.0897823190261698E-4</v>
      </c>
      <c r="Q294" s="122">
        <f t="shared" si="135"/>
        <v>2.8100311121258885E-5</v>
      </c>
      <c r="R294" s="122">
        <f t="shared" si="135"/>
        <v>5.4218189453522093E-5</v>
      </c>
      <c r="S294" s="122">
        <f t="shared" si="135"/>
        <v>4.0738726637156927E-5</v>
      </c>
      <c r="T294" s="122">
        <f t="shared" si="135"/>
        <v>3.371645676183147E-5</v>
      </c>
      <c r="U294" s="122">
        <f t="shared" si="135"/>
        <v>9.4931976955198468E-6</v>
      </c>
      <c r="V294" s="122">
        <f t="shared" si="135"/>
        <v>4.0013133457980355E-5</v>
      </c>
      <c r="W294" s="122">
        <f t="shared" si="135"/>
        <v>1.1279463350888067E-5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8.6418714877778327E-6</v>
      </c>
      <c r="E295" s="98">
        <v>1.6893142352950536E-5</v>
      </c>
      <c r="F295" s="98">
        <v>5.6629204958776645E-5</v>
      </c>
      <c r="G295" s="98">
        <v>1.3749896229388436E-4</v>
      </c>
      <c r="H295" s="98">
        <v>1.0693374238925639E-4</v>
      </c>
      <c r="I295" s="98">
        <v>7.2741111277292475E-5</v>
      </c>
      <c r="J295" s="98">
        <v>5.5819859880169708E-5</v>
      </c>
      <c r="K295" s="98">
        <v>8.6157704049361598E-5</v>
      </c>
      <c r="L295" s="98">
        <v>1.2884243724227044E-4</v>
      </c>
      <c r="M295" s="98">
        <v>8.2708776904968928E-5</v>
      </c>
      <c r="N295" s="98">
        <v>1.3341871552766384E-4</v>
      </c>
      <c r="O295" s="98">
        <v>8.8609497793499934E-5</v>
      </c>
      <c r="P295" s="98">
        <v>1.0897823190261698E-4</v>
      </c>
      <c r="Q295" s="98">
        <v>2.8100311121258885E-5</v>
      </c>
      <c r="R295" s="98">
        <v>5.4218189453522093E-5</v>
      </c>
      <c r="S295" s="98">
        <v>4.0738726637156927E-5</v>
      </c>
      <c r="T295" s="98">
        <v>3.371645676183147E-5</v>
      </c>
      <c r="U295" s="98">
        <v>9.4931976955198468E-6</v>
      </c>
      <c r="V295" s="98">
        <v>4.0013133457980355E-5</v>
      </c>
      <c r="W295" s="98">
        <v>1.1279463350888067E-5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0.13230058058467342</v>
      </c>
      <c r="D296" s="122">
        <v>4.0082832566235939E-2</v>
      </c>
      <c r="E296" s="122">
        <v>6.9353744554975963E-2</v>
      </c>
      <c r="F296" s="122">
        <v>0.13109091981545212</v>
      </c>
      <c r="G296" s="122">
        <v>0.24619319848507365</v>
      </c>
      <c r="H296" s="122">
        <v>0.14756051773259726</v>
      </c>
      <c r="I296" s="122">
        <v>8.4732007157640232E-2</v>
      </c>
      <c r="J296" s="122">
        <v>9.0756095332142475E-2</v>
      </c>
      <c r="K296" s="122">
        <v>0.17583894940847913</v>
      </c>
      <c r="L296" s="122">
        <v>0.24065177782630706</v>
      </c>
      <c r="M296" s="122">
        <v>0.20944784104950021</v>
      </c>
      <c r="N296" s="122">
        <v>0.33562874364192136</v>
      </c>
      <c r="O296" s="122">
        <v>0.33604612116605903</v>
      </c>
      <c r="P296" s="122">
        <v>0.31001003594915855</v>
      </c>
      <c r="Q296" s="122">
        <v>0.25891722498943914</v>
      </c>
      <c r="R296" s="122">
        <v>0.38576750157553341</v>
      </c>
      <c r="S296" s="122">
        <v>0.31476367551479933</v>
      </c>
      <c r="T296" s="122">
        <v>0.31326779175099884</v>
      </c>
      <c r="U296" s="122">
        <v>0.11381709174152305</v>
      </c>
      <c r="V296" s="122">
        <v>0.14502419375894759</v>
      </c>
      <c r="W296" s="122">
        <v>6.6573166114421684E-2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1.1104250978088618E-2</v>
      </c>
      <c r="D297" s="98">
        <v>3.7740355603946801E-3</v>
      </c>
      <c r="E297" s="98">
        <v>6.2537415465567254E-3</v>
      </c>
      <c r="F297" s="98">
        <v>9.9411259808761705E-3</v>
      </c>
      <c r="G297" s="98">
        <v>1.9921725317316702E-2</v>
      </c>
      <c r="H297" s="98">
        <v>1.053491381430309E-2</v>
      </c>
      <c r="I297" s="98">
        <v>6.6480866849316445E-3</v>
      </c>
      <c r="J297" s="98">
        <v>6.3569163096511465E-3</v>
      </c>
      <c r="K297" s="98">
        <v>1.2011505645676103E-2</v>
      </c>
      <c r="L297" s="98">
        <v>2.2513144133512936E-2</v>
      </c>
      <c r="M297" s="98">
        <v>1.5899848058303225E-2</v>
      </c>
      <c r="N297" s="98">
        <v>2.0946079654325593E-2</v>
      </c>
      <c r="O297" s="98">
        <v>2.9099285680008666E-2</v>
      </c>
      <c r="P297" s="98">
        <v>2.6896147942073973E-2</v>
      </c>
      <c r="Q297" s="98">
        <v>2.6898574137417839E-2</v>
      </c>
      <c r="R297" s="98">
        <v>5.9565886705703321E-2</v>
      </c>
      <c r="S297" s="98">
        <v>3.8188899562587982E-2</v>
      </c>
      <c r="T297" s="98">
        <v>3.3975027338315575E-2</v>
      </c>
      <c r="U297" s="98">
        <v>8.2493347384859587E-3</v>
      </c>
      <c r="V297" s="98">
        <v>1.1527661785858323E-2</v>
      </c>
      <c r="W297" s="98">
        <v>4.3831905004416668E-3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2.2404555101089373E-4</v>
      </c>
      <c r="L298" s="98">
        <v>2.2410297250116646E-4</v>
      </c>
      <c r="M298" s="98">
        <v>2.3579197041134636E-4</v>
      </c>
      <c r="N298" s="98">
        <v>0</v>
      </c>
      <c r="O298" s="98">
        <v>2.3106763717305098E-4</v>
      </c>
      <c r="P298" s="98">
        <v>2.0482856612056346E-4</v>
      </c>
      <c r="Q298" s="98">
        <v>1.7995221301760441E-4</v>
      </c>
      <c r="R298" s="98">
        <v>1.0573474914093105E-3</v>
      </c>
      <c r="S298" s="98">
        <v>4.1571907576601043E-4</v>
      </c>
      <c r="T298" s="98">
        <v>2.0961546967392881E-4</v>
      </c>
      <c r="U298" s="98">
        <v>0</v>
      </c>
      <c r="V298" s="98">
        <v>0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1.8996125621566684E-4</v>
      </c>
      <c r="L299" s="101">
        <v>1.9008588448116745E-4</v>
      </c>
      <c r="M299" s="101">
        <v>2.0001231688739917E-4</v>
      </c>
      <c r="N299" s="101">
        <v>0</v>
      </c>
      <c r="O299" s="101">
        <v>1.9321803107665242E-4</v>
      </c>
      <c r="P299" s="101">
        <v>1.696908683242954E-4</v>
      </c>
      <c r="Q299" s="101">
        <v>1.4755788464335394E-4</v>
      </c>
      <c r="R299" s="101">
        <v>8.5977504166099325E-4</v>
      </c>
      <c r="S299" s="101">
        <v>3.3590982740715544E-4</v>
      </c>
      <c r="T299" s="101">
        <v>1.679946731630951E-4</v>
      </c>
      <c r="U299" s="101">
        <v>0</v>
      </c>
      <c r="V299" s="101">
        <v>0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3.4084294795226893E-5</v>
      </c>
      <c r="L300" s="104">
        <v>3.4017088019999007E-5</v>
      </c>
      <c r="M300" s="104">
        <v>3.5779653523947195E-5</v>
      </c>
      <c r="N300" s="104">
        <v>0</v>
      </c>
      <c r="O300" s="104">
        <v>3.7849606096398557E-5</v>
      </c>
      <c r="P300" s="104">
        <v>3.5137697796268053E-5</v>
      </c>
      <c r="Q300" s="104">
        <v>3.2394328374250482E-5</v>
      </c>
      <c r="R300" s="104">
        <v>1.9757244974831734E-4</v>
      </c>
      <c r="S300" s="104">
        <v>7.9809248358854974E-5</v>
      </c>
      <c r="T300" s="104">
        <v>4.1620796510833707E-5</v>
      </c>
      <c r="U300" s="104">
        <v>0</v>
      </c>
      <c r="V300" s="104">
        <v>0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0.12004292546388835</v>
      </c>
      <c r="D301" s="101">
        <v>3.5193601605419005E-2</v>
      </c>
      <c r="E301" s="101">
        <v>6.0985437979474012E-2</v>
      </c>
      <c r="F301" s="101">
        <v>0.11683738369668406</v>
      </c>
      <c r="G301" s="101">
        <v>0.20779375038349851</v>
      </c>
      <c r="H301" s="101">
        <v>0.1276553968338123</v>
      </c>
      <c r="I301" s="101">
        <v>4.4682345375117227E-2</v>
      </c>
      <c r="J301" s="101">
        <v>0</v>
      </c>
      <c r="K301" s="101">
        <v>1.8927160303534453E-2</v>
      </c>
      <c r="L301" s="101">
        <v>0</v>
      </c>
      <c r="M301" s="101">
        <v>0.1023808442590164</v>
      </c>
      <c r="N301" s="101">
        <v>0.21150477794669298</v>
      </c>
      <c r="O301" s="101">
        <v>0.11661903426596354</v>
      </c>
      <c r="P301" s="101">
        <v>5.9291215848652851E-2</v>
      </c>
      <c r="Q301" s="101">
        <v>1.0895895032310169E-3</v>
      </c>
      <c r="R301" s="101">
        <v>2.9714313778149367E-2</v>
      </c>
      <c r="S301" s="101">
        <v>6.10649339983853E-2</v>
      </c>
      <c r="T301" s="101">
        <v>8.0547712546988184E-2</v>
      </c>
      <c r="U301" s="101">
        <v>5.2732379615505046E-2</v>
      </c>
      <c r="V301" s="101">
        <v>5.8978981778998484E-2</v>
      </c>
      <c r="W301" s="101">
        <v>1.7520470413230748E-2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1.1534041426964677E-3</v>
      </c>
      <c r="D302" s="104">
        <v>1.1151954004222605E-3</v>
      </c>
      <c r="E302" s="104">
        <v>2.1145650289452235E-3</v>
      </c>
      <c r="F302" s="104">
        <v>4.3124101378918681E-3</v>
      </c>
      <c r="G302" s="104">
        <v>1.8477722784258445E-2</v>
      </c>
      <c r="H302" s="104">
        <v>9.3702070844818783E-3</v>
      </c>
      <c r="I302" s="104">
        <v>3.3401575097591368E-2</v>
      </c>
      <c r="J302" s="104">
        <v>8.4399179022491333E-2</v>
      </c>
      <c r="K302" s="104">
        <v>0.14467623790825768</v>
      </c>
      <c r="L302" s="104">
        <v>0.21791453072029296</v>
      </c>
      <c r="M302" s="104">
        <v>9.0931356761769222E-2</v>
      </c>
      <c r="N302" s="104">
        <v>0.10317788604090279</v>
      </c>
      <c r="O302" s="104">
        <v>0.19009673358291374</v>
      </c>
      <c r="P302" s="104">
        <v>0.22361784359231113</v>
      </c>
      <c r="Q302" s="104">
        <v>0.23074910913577268</v>
      </c>
      <c r="R302" s="104">
        <v>0.29542995360027141</v>
      </c>
      <c r="S302" s="104">
        <v>0.21509412287806007</v>
      </c>
      <c r="T302" s="104">
        <v>0.19853543639602114</v>
      </c>
      <c r="U302" s="104">
        <v>5.2835377387532051E-2</v>
      </c>
      <c r="V302" s="104">
        <v>7.4517550194090801E-2</v>
      </c>
      <c r="W302" s="104">
        <v>4.466950520074927E-2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9.7289319803727371E-4</v>
      </c>
      <c r="D303" s="98">
        <v>9.3693014355206519E-4</v>
      </c>
      <c r="E303" s="98">
        <v>1.7765280852271139E-3</v>
      </c>
      <c r="F303" s="98">
        <v>3.6247540621831536E-3</v>
      </c>
      <c r="G303" s="98">
        <v>1.5501667437157496E-2</v>
      </c>
      <c r="H303" s="98">
        <v>7.9028045044109881E-3</v>
      </c>
      <c r="I303" s="98">
        <v>2.8101490074987436E-2</v>
      </c>
      <c r="J303" s="98">
        <v>7.0587805404249457E-2</v>
      </c>
      <c r="K303" s="98">
        <v>0.12084875302253319</v>
      </c>
      <c r="L303" s="98">
        <v>0.18226986071135315</v>
      </c>
      <c r="M303" s="98">
        <v>7.6215917620193682E-2</v>
      </c>
      <c r="N303" s="98">
        <v>8.6146847999109502E-2</v>
      </c>
      <c r="O303" s="98">
        <v>0.15818189063504567</v>
      </c>
      <c r="P303" s="98">
        <v>0.18532435868391345</v>
      </c>
      <c r="Q303" s="98">
        <v>0.19011757322483799</v>
      </c>
      <c r="R303" s="98">
        <v>0.24194062587722215</v>
      </c>
      <c r="S303" s="98">
        <v>0.17549942366651869</v>
      </c>
      <c r="T303" s="98">
        <v>0.1610708243395905</v>
      </c>
      <c r="U303" s="98">
        <v>4.2659952234634632E-2</v>
      </c>
      <c r="V303" s="98">
        <v>6.05945414093138E-2</v>
      </c>
      <c r="W303" s="98">
        <v>3.6358027896049389E-2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1.8051094465919412E-4</v>
      </c>
      <c r="D304" s="98">
        <v>1.7826525687019524E-4</v>
      </c>
      <c r="E304" s="98">
        <v>3.3803694371810946E-4</v>
      </c>
      <c r="F304" s="98">
        <v>6.8765607570871461E-4</v>
      </c>
      <c r="G304" s="98">
        <v>2.9760553471009487E-3</v>
      </c>
      <c r="H304" s="98">
        <v>1.4674025800708911E-3</v>
      </c>
      <c r="I304" s="98">
        <v>5.3000850226039339E-3</v>
      </c>
      <c r="J304" s="98">
        <v>1.3811373618241876E-2</v>
      </c>
      <c r="K304" s="98">
        <v>2.3827484885724497E-2</v>
      </c>
      <c r="L304" s="98">
        <v>3.5644670008939817E-2</v>
      </c>
      <c r="M304" s="98">
        <v>1.4715439141575547E-2</v>
      </c>
      <c r="N304" s="98">
        <v>1.7031038041793293E-2</v>
      </c>
      <c r="O304" s="98">
        <v>3.1914842947868054E-2</v>
      </c>
      <c r="P304" s="98">
        <v>3.8293484908397665E-2</v>
      </c>
      <c r="Q304" s="98">
        <v>4.0631535910934699E-2</v>
      </c>
      <c r="R304" s="98">
        <v>5.3489327723049249E-2</v>
      </c>
      <c r="S304" s="98">
        <v>3.9594699211541393E-2</v>
      </c>
      <c r="T304" s="98">
        <v>3.7464612056430639E-2</v>
      </c>
      <c r="U304" s="98">
        <v>1.0175425152897417E-2</v>
      </c>
      <c r="V304" s="98">
        <v>1.3923008784777006E-2</v>
      </c>
      <c r="W304" s="98">
        <v>8.3114773046998828E-3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2.0954558731418178E-2</v>
      </c>
      <c r="D305" s="122">
        <v>6.5005236808382558E-3</v>
      </c>
      <c r="E305" s="122">
        <v>1.180743417539025E-2</v>
      </c>
      <c r="F305" s="122">
        <v>2.1836195239532584E-2</v>
      </c>
      <c r="G305" s="122">
        <v>4.224432805447656E-2</v>
      </c>
      <c r="H305" s="122">
        <v>2.4678630517409674E-2</v>
      </c>
      <c r="I305" s="122">
        <v>1.4712137809932389E-2</v>
      </c>
      <c r="J305" s="122">
        <v>1.5229008581123877E-2</v>
      </c>
      <c r="K305" s="122">
        <v>2.9234995174001605E-2</v>
      </c>
      <c r="L305" s="122">
        <v>3.8679836092672122E-2</v>
      </c>
      <c r="M305" s="122">
        <v>3.2177461764871393E-2</v>
      </c>
      <c r="N305" s="122">
        <v>5.185781132130797E-2</v>
      </c>
      <c r="O305" s="122">
        <v>5.1223395948535234E-2</v>
      </c>
      <c r="P305" s="122">
        <v>5.0251428115278378E-2</v>
      </c>
      <c r="Q305" s="122">
        <v>4.3923932287388244E-2</v>
      </c>
      <c r="R305" s="122">
        <v>6.3013781252193785E-2</v>
      </c>
      <c r="S305" s="122">
        <v>4.9653449978629742E-2</v>
      </c>
      <c r="T305" s="122">
        <v>4.7756186253896868E-2</v>
      </c>
      <c r="U305" s="122">
        <v>1.7117376587998653E-2</v>
      </c>
      <c r="V305" s="122">
        <v>2.163321568393797E-2</v>
      </c>
      <c r="W305" s="122">
        <v>1.0328432585545805E-2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3.5253574814920292E-4</v>
      </c>
      <c r="D306" s="98">
        <v>9.9765653200990927E-5</v>
      </c>
      <c r="E306" s="98">
        <v>1.9909501128208639E-4</v>
      </c>
      <c r="F306" s="98">
        <v>4.3503045037616815E-4</v>
      </c>
      <c r="G306" s="98">
        <v>7.7595150916466224E-4</v>
      </c>
      <c r="H306" s="98">
        <v>4.6922526296089913E-4</v>
      </c>
      <c r="I306" s="98">
        <v>2.3549849742704834E-4</v>
      </c>
      <c r="J306" s="98">
        <v>2.2974082363724199E-4</v>
      </c>
      <c r="K306" s="98">
        <v>4.419106694813877E-4</v>
      </c>
      <c r="L306" s="98">
        <v>8.0564762227399681E-4</v>
      </c>
      <c r="M306" s="98">
        <v>7.64698655663044E-4</v>
      </c>
      <c r="N306" s="98">
        <v>1.124605355406625E-3</v>
      </c>
      <c r="O306" s="98">
        <v>1.1365427956469469E-3</v>
      </c>
      <c r="P306" s="98">
        <v>1.0004397076364439E-3</v>
      </c>
      <c r="Q306" s="98">
        <v>9.4145012003384466E-4</v>
      </c>
      <c r="R306" s="98">
        <v>2.1564260496823723E-3</v>
      </c>
      <c r="S306" s="98">
        <v>1.4501862338913763E-3</v>
      </c>
      <c r="T306" s="98">
        <v>1.17165627204993E-3</v>
      </c>
      <c r="U306" s="98">
        <v>4.1706750185969711E-4</v>
      </c>
      <c r="V306" s="98">
        <v>4.6058800254111381E-4</v>
      </c>
      <c r="W306" s="98">
        <v>2.2281244236839422E-4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2.0602022983268974E-2</v>
      </c>
      <c r="D307" s="33">
        <v>6.4007580276372652E-3</v>
      </c>
      <c r="E307" s="33">
        <v>1.1608339164108163E-2</v>
      </c>
      <c r="F307" s="33">
        <v>2.1401164789156414E-2</v>
      </c>
      <c r="G307" s="33">
        <v>4.1468376545311894E-2</v>
      </c>
      <c r="H307" s="33">
        <v>2.4209405254448774E-2</v>
      </c>
      <c r="I307" s="33">
        <v>1.4476639312505341E-2</v>
      </c>
      <c r="J307" s="33">
        <v>1.4999267757486634E-2</v>
      </c>
      <c r="K307" s="33">
        <v>2.8793084504520217E-2</v>
      </c>
      <c r="L307" s="33">
        <v>3.7874188470398126E-2</v>
      </c>
      <c r="M307" s="33">
        <v>3.1412763109208347E-2</v>
      </c>
      <c r="N307" s="33">
        <v>5.0733205965901342E-2</v>
      </c>
      <c r="O307" s="33">
        <v>5.0086853152888286E-2</v>
      </c>
      <c r="P307" s="33">
        <v>4.9250988407641937E-2</v>
      </c>
      <c r="Q307" s="33">
        <v>4.2982482167354397E-2</v>
      </c>
      <c r="R307" s="33">
        <v>6.0857355202511412E-2</v>
      </c>
      <c r="S307" s="33">
        <v>4.8203263744738364E-2</v>
      </c>
      <c r="T307" s="33">
        <v>4.6584529981846937E-2</v>
      </c>
      <c r="U307" s="33">
        <v>1.6700309086138957E-2</v>
      </c>
      <c r="V307" s="33">
        <v>2.1172627681396855E-2</v>
      </c>
      <c r="W307" s="33">
        <v>1.010562014317741E-2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0.56423162155394924</v>
      </c>
      <c r="D309" s="117">
        <f t="shared" si="136"/>
        <v>0.17259027070859914</v>
      </c>
      <c r="E309" s="117">
        <f t="shared" si="136"/>
        <v>0.31407994738567596</v>
      </c>
      <c r="F309" s="117">
        <f t="shared" si="136"/>
        <v>0.59485717654111581</v>
      </c>
      <c r="G309" s="117">
        <f t="shared" si="136"/>
        <v>1.2848766102234912</v>
      </c>
      <c r="H309" s="117">
        <f t="shared" si="136"/>
        <v>0.74883202285076644</v>
      </c>
      <c r="I309" s="117">
        <f t="shared" si="136"/>
        <v>0.44090794825336521</v>
      </c>
      <c r="J309" s="117">
        <f t="shared" si="136"/>
        <v>0.44039143599844527</v>
      </c>
      <c r="K309" s="117">
        <f t="shared" si="136"/>
        <v>0.65258588088088998</v>
      </c>
      <c r="L309" s="117">
        <f t="shared" si="136"/>
        <v>1.118315215174275</v>
      </c>
      <c r="M309" s="117">
        <f t="shared" si="136"/>
        <v>0.82264181124580349</v>
      </c>
      <c r="N309" s="117">
        <f t="shared" si="136"/>
        <v>1.2129607489386616</v>
      </c>
      <c r="O309" s="117">
        <f t="shared" si="136"/>
        <v>1.3585805752761035</v>
      </c>
      <c r="P309" s="117">
        <f t="shared" si="136"/>
        <v>1.0948411299295764</v>
      </c>
      <c r="Q309" s="117">
        <f t="shared" si="136"/>
        <v>0.90700515790554459</v>
      </c>
      <c r="R309" s="117">
        <f t="shared" ref="R309:V309" si="137">R310+R313+R315+R324</f>
        <v>1.477999489017668</v>
      </c>
      <c r="S309" s="117">
        <f t="shared" si="137"/>
        <v>1.0842298499954197</v>
      </c>
      <c r="T309" s="117">
        <f t="shared" si="137"/>
        <v>1.1014312912070585</v>
      </c>
      <c r="U309" s="117">
        <f t="shared" si="137"/>
        <v>0.3657733140287881</v>
      </c>
      <c r="V309" s="117">
        <f t="shared" si="137"/>
        <v>0.46618764159550868</v>
      </c>
      <c r="W309" s="117">
        <f t="shared" ref="W309" si="138">W310+W313+W315+W324</f>
        <v>0.18288553784534359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0.4615693521251471</v>
      </c>
      <c r="D310" s="122">
        <f t="shared" si="139"/>
        <v>0.14126487944988522</v>
      </c>
      <c r="E310" s="122">
        <f t="shared" si="139"/>
        <v>0.25929676569925392</v>
      </c>
      <c r="F310" s="122">
        <f t="shared" si="139"/>
        <v>0.4912071247304971</v>
      </c>
      <c r="G310" s="122">
        <f t="shared" si="139"/>
        <v>1.0882014524428905</v>
      </c>
      <c r="H310" s="122">
        <f t="shared" si="139"/>
        <v>0.63104821704448444</v>
      </c>
      <c r="I310" s="122">
        <f t="shared" si="139"/>
        <v>0.37119926105958145</v>
      </c>
      <c r="J310" s="122">
        <f t="shared" si="139"/>
        <v>0.36329132823015192</v>
      </c>
      <c r="K310" s="122">
        <f t="shared" si="139"/>
        <v>0.50399028762783515</v>
      </c>
      <c r="L310" s="122">
        <f t="shared" si="139"/>
        <v>0.91465216648179282</v>
      </c>
      <c r="M310" s="122">
        <f t="shared" si="139"/>
        <v>0.65055943524409021</v>
      </c>
      <c r="N310" s="122">
        <f t="shared" si="139"/>
        <v>0.93593638765888465</v>
      </c>
      <c r="O310" s="122">
        <f t="shared" si="139"/>
        <v>1.0734138052729123</v>
      </c>
      <c r="P310" s="122">
        <f t="shared" si="139"/>
        <v>0.82171570120820803</v>
      </c>
      <c r="Q310" s="122">
        <f t="shared" si="139"/>
        <v>0.6711985129334932</v>
      </c>
      <c r="R310" s="122">
        <f t="shared" ref="R310:V310" si="140">SUM(R311:R312)</f>
        <v>1.1252765573146644</v>
      </c>
      <c r="S310" s="122">
        <f t="shared" si="140"/>
        <v>0.79520416182168707</v>
      </c>
      <c r="T310" s="122">
        <f t="shared" si="140"/>
        <v>0.81195304869932405</v>
      </c>
      <c r="U310" s="122">
        <f t="shared" si="140"/>
        <v>0.26054615133992581</v>
      </c>
      <c r="V310" s="122">
        <f t="shared" si="140"/>
        <v>0.33040274484025123</v>
      </c>
      <c r="W310" s="122">
        <f t="shared" ref="W310" si="141">SUM(W311:W312)</f>
        <v>0.11940293155499403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0.45087228260821327</v>
      </c>
      <c r="D311" s="98">
        <v>0.13805697395525507</v>
      </c>
      <c r="E311" s="98">
        <v>0.25356305817923513</v>
      </c>
      <c r="F311" s="98">
        <v>0.48053969571885918</v>
      </c>
      <c r="G311" s="98">
        <v>1.0649971058666627</v>
      </c>
      <c r="H311" s="98">
        <v>0.61782690426281128</v>
      </c>
      <c r="I311" s="98">
        <v>0.36351109199146492</v>
      </c>
      <c r="J311" s="98">
        <v>0.35577350812151687</v>
      </c>
      <c r="K311" s="98">
        <v>0.49361406971889166</v>
      </c>
      <c r="L311" s="98">
        <v>0.89601974815653795</v>
      </c>
      <c r="M311" s="98">
        <v>0.63759281835909964</v>
      </c>
      <c r="N311" s="98">
        <v>0.91737255437548315</v>
      </c>
      <c r="O311" s="98">
        <v>1.0525343202529625</v>
      </c>
      <c r="P311" s="98">
        <v>0.80602125122844082</v>
      </c>
      <c r="Q311" s="98">
        <v>0.65834197969004371</v>
      </c>
      <c r="R311" s="98">
        <v>1.1039964362752852</v>
      </c>
      <c r="S311" s="98">
        <v>0.78032248814089189</v>
      </c>
      <c r="T311" s="98">
        <v>0.79674017329868596</v>
      </c>
      <c r="U311" s="98">
        <v>0.25569633892564525</v>
      </c>
      <c r="V311" s="98">
        <v>0.32425899200875385</v>
      </c>
      <c r="W311" s="98">
        <v>0.11718712476367638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1.0697069516933852E-2</v>
      </c>
      <c r="D312" s="98">
        <v>3.207905494630155E-3</v>
      </c>
      <c r="E312" s="98">
        <v>5.7337075200187791E-3</v>
      </c>
      <c r="F312" s="98">
        <v>1.066742901163794E-2</v>
      </c>
      <c r="G312" s="98">
        <v>2.3204346576227736E-2</v>
      </c>
      <c r="H312" s="98">
        <v>1.3221312781673111E-2</v>
      </c>
      <c r="I312" s="98">
        <v>7.6881690681165201E-3</v>
      </c>
      <c r="J312" s="98">
        <v>7.5178201086350746E-3</v>
      </c>
      <c r="K312" s="98">
        <v>1.0376217908943483E-2</v>
      </c>
      <c r="L312" s="98">
        <v>1.8632418325254831E-2</v>
      </c>
      <c r="M312" s="98">
        <v>1.2966616884990604E-2</v>
      </c>
      <c r="N312" s="98">
        <v>1.8563833283401523E-2</v>
      </c>
      <c r="O312" s="98">
        <v>2.0879485019949785E-2</v>
      </c>
      <c r="P312" s="98">
        <v>1.5694449979767173E-2</v>
      </c>
      <c r="Q312" s="98">
        <v>1.2856533243449479E-2</v>
      </c>
      <c r="R312" s="98">
        <v>2.1280121039379107E-2</v>
      </c>
      <c r="S312" s="98">
        <v>1.4881673680795231E-2</v>
      </c>
      <c r="T312" s="98">
        <v>1.5212875400638126E-2</v>
      </c>
      <c r="U312" s="98">
        <v>4.8498124142805849E-3</v>
      </c>
      <c r="V312" s="98">
        <v>6.1437528314973672E-3</v>
      </c>
      <c r="W312" s="98">
        <v>2.2158067913176462E-3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2.7045326141593579E-5</v>
      </c>
      <c r="E313" s="122">
        <f t="shared" si="142"/>
        <v>5.4881728127475101E-5</v>
      </c>
      <c r="F313" s="122">
        <f t="shared" si="142"/>
        <v>1.9073143380708959E-4</v>
      </c>
      <c r="G313" s="122">
        <f t="shared" si="142"/>
        <v>4.7966882360293356E-4</v>
      </c>
      <c r="H313" s="122">
        <f t="shared" si="142"/>
        <v>3.8602893600884634E-4</v>
      </c>
      <c r="I313" s="122">
        <f t="shared" si="142"/>
        <v>2.7151953142089211E-4</v>
      </c>
      <c r="J313" s="122">
        <f t="shared" si="142"/>
        <v>2.1533247475117031E-4</v>
      </c>
      <c r="K313" s="122">
        <f t="shared" si="142"/>
        <v>3.4339629871885796E-4</v>
      </c>
      <c r="L313" s="122">
        <f t="shared" si="142"/>
        <v>5.3044562224369379E-4</v>
      </c>
      <c r="M313" s="122">
        <f t="shared" si="142"/>
        <v>3.5348754394628486E-4</v>
      </c>
      <c r="N313" s="122">
        <f t="shared" si="142"/>
        <v>5.9552282305134888E-4</v>
      </c>
      <c r="O313" s="122">
        <f t="shared" si="142"/>
        <v>4.1558525132232965E-4</v>
      </c>
      <c r="P313" s="122">
        <f t="shared" si="142"/>
        <v>5.3788647202430929E-4</v>
      </c>
      <c r="Q313" s="122">
        <f t="shared" si="142"/>
        <v>1.446275265938326E-4</v>
      </c>
      <c r="R313" s="122">
        <f t="shared" si="142"/>
        <v>2.8623241942139896E-4</v>
      </c>
      <c r="S313" s="122">
        <f t="shared" si="142"/>
        <v>2.1936518146008734E-4</v>
      </c>
      <c r="T313" s="122">
        <f t="shared" si="142"/>
        <v>1.8452216322827137E-4</v>
      </c>
      <c r="U313" s="122">
        <f t="shared" si="142"/>
        <v>5.2715219667023984E-5</v>
      </c>
      <c r="V313" s="122">
        <f t="shared" si="142"/>
        <v>2.2546212023244079E-4</v>
      </c>
      <c r="W313" s="122">
        <f t="shared" si="142"/>
        <v>6.4459240258531115E-5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2.7045326141593579E-5</v>
      </c>
      <c r="E314" s="98">
        <v>5.4881728127475101E-5</v>
      </c>
      <c r="F314" s="98">
        <v>1.9073143380708959E-4</v>
      </c>
      <c r="G314" s="98">
        <v>4.7966882360293356E-4</v>
      </c>
      <c r="H314" s="98">
        <v>3.8602893600884634E-4</v>
      </c>
      <c r="I314" s="98">
        <v>2.7151953142089211E-4</v>
      </c>
      <c r="J314" s="98">
        <v>2.1533247475117031E-4</v>
      </c>
      <c r="K314" s="98">
        <v>3.4339629871885796E-4</v>
      </c>
      <c r="L314" s="98">
        <v>5.3044562224369379E-4</v>
      </c>
      <c r="M314" s="98">
        <v>3.5348754394628486E-4</v>
      </c>
      <c r="N314" s="98">
        <v>5.9552282305134888E-4</v>
      </c>
      <c r="O314" s="98">
        <v>4.1558525132232965E-4</v>
      </c>
      <c r="P314" s="98">
        <v>5.3788647202430929E-4</v>
      </c>
      <c r="Q314" s="98">
        <v>1.446275265938326E-4</v>
      </c>
      <c r="R314" s="98">
        <v>2.8623241942139896E-4</v>
      </c>
      <c r="S314" s="98">
        <v>2.1936518146008734E-4</v>
      </c>
      <c r="T314" s="98">
        <v>1.8452216322827137E-4</v>
      </c>
      <c r="U314" s="98">
        <v>5.2715219667023984E-5</v>
      </c>
      <c r="V314" s="98">
        <v>2.2546212023244079E-4</v>
      </c>
      <c r="W314" s="98">
        <v>6.4459240258531115E-5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8.6943550592239252E-2</v>
      </c>
      <c r="D315" s="122">
        <v>2.6410324805140949E-2</v>
      </c>
      <c r="E315" s="122">
        <v>4.5833454368703931E-2</v>
      </c>
      <c r="F315" s="122">
        <v>8.698473309026386E-2</v>
      </c>
      <c r="G315" s="122">
        <v>0.16424175190649873</v>
      </c>
      <c r="H315" s="122">
        <v>9.8690609847135638E-2</v>
      </c>
      <c r="I315" s="122">
        <v>5.825121233195079E-2</v>
      </c>
      <c r="J315" s="122">
        <v>6.5274572686504426E-2</v>
      </c>
      <c r="K315" s="122">
        <v>0.12590462786036447</v>
      </c>
      <c r="L315" s="122">
        <v>0.17351786813677245</v>
      </c>
      <c r="M315" s="122">
        <v>0.1470135622386835</v>
      </c>
      <c r="N315" s="122">
        <v>0.23637566798762086</v>
      </c>
      <c r="O315" s="122">
        <v>0.24492080842221106</v>
      </c>
      <c r="P315" s="122">
        <v>0.23314322431536905</v>
      </c>
      <c r="Q315" s="122">
        <v>0.20080458645168264</v>
      </c>
      <c r="R315" s="122">
        <v>0.30182799172795766</v>
      </c>
      <c r="S315" s="122">
        <v>0.24812276765370345</v>
      </c>
      <c r="T315" s="122">
        <v>0.24933366902515958</v>
      </c>
      <c r="U315" s="122">
        <v>9.0582898192854103E-2</v>
      </c>
      <c r="V315" s="122">
        <v>0.11681964697680139</v>
      </c>
      <c r="W315" s="122">
        <v>5.4370775745946162E-2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6.561021998385588E-3</v>
      </c>
      <c r="D316" s="98">
        <v>2.2375407464486382E-3</v>
      </c>
      <c r="E316" s="98">
        <v>3.7224316119876294E-3</v>
      </c>
      <c r="F316" s="98">
        <v>5.9411505932889658E-3</v>
      </c>
      <c r="G316" s="98">
        <v>1.1959858052509636E-2</v>
      </c>
      <c r="H316" s="98">
        <v>6.3560016105183182E-3</v>
      </c>
      <c r="I316" s="98">
        <v>4.0330806007743128E-3</v>
      </c>
      <c r="J316" s="98">
        <v>3.8814304654439333E-3</v>
      </c>
      <c r="K316" s="98">
        <v>7.3912280930301475E-3</v>
      </c>
      <c r="L316" s="98">
        <v>1.3980630231923948E-2</v>
      </c>
      <c r="M316" s="98">
        <v>1.0062821667575843E-2</v>
      </c>
      <c r="N316" s="98">
        <v>1.3671722894666411E-2</v>
      </c>
      <c r="O316" s="98">
        <v>1.9842283764093617E-2</v>
      </c>
      <c r="P316" s="98">
        <v>1.9296014559838735E-2</v>
      </c>
      <c r="Q316" s="98">
        <v>2.0165845640895439E-2</v>
      </c>
      <c r="R316" s="98">
        <v>4.5953864879141396E-2</v>
      </c>
      <c r="S316" s="98">
        <v>3.0263469941243598E-2</v>
      </c>
      <c r="T316" s="98">
        <v>2.7569913894390282E-2</v>
      </c>
      <c r="U316" s="98">
        <v>6.8248061844251601E-3</v>
      </c>
      <c r="V316" s="98">
        <v>9.6694029855089215E-3</v>
      </c>
      <c r="W316" s="98">
        <v>3.7002981764506899E-3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1.5097613291661699E-4</v>
      </c>
      <c r="L317" s="98">
        <v>1.5206014977446286E-4</v>
      </c>
      <c r="M317" s="98">
        <v>1.6236503149587688E-4</v>
      </c>
      <c r="N317" s="98">
        <v>0</v>
      </c>
      <c r="O317" s="98">
        <v>1.6960153441250472E-4</v>
      </c>
      <c r="P317" s="98">
        <v>1.5687845684136403E-4</v>
      </c>
      <c r="Q317" s="98">
        <v>1.4301839006663653E-4</v>
      </c>
      <c r="R317" s="98">
        <v>8.6087133231434231E-4</v>
      </c>
      <c r="S317" s="98">
        <v>3.4600694143571356E-4</v>
      </c>
      <c r="T317" s="98">
        <v>1.7794441525887373E-4</v>
      </c>
      <c r="U317" s="98">
        <v>0</v>
      </c>
      <c r="V317" s="98">
        <v>0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1.1689183812139011E-4</v>
      </c>
      <c r="L318" s="101">
        <v>1.1804306175446384E-4</v>
      </c>
      <c r="M318" s="101">
        <v>1.2658537797192968E-4</v>
      </c>
      <c r="N318" s="101">
        <v>0</v>
      </c>
      <c r="O318" s="101">
        <v>1.3175192831610616E-4</v>
      </c>
      <c r="P318" s="101">
        <v>1.2174075904509598E-4</v>
      </c>
      <c r="Q318" s="101">
        <v>1.1062406169238605E-4</v>
      </c>
      <c r="R318" s="101">
        <v>6.6329888256602492E-4</v>
      </c>
      <c r="S318" s="101">
        <v>2.6619769307685857E-4</v>
      </c>
      <c r="T318" s="101">
        <v>1.3632361874804002E-4</v>
      </c>
      <c r="U318" s="101">
        <v>0</v>
      </c>
      <c r="V318" s="101">
        <v>0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3.4084294795226893E-5</v>
      </c>
      <c r="L319" s="104">
        <v>3.4017088019999007E-5</v>
      </c>
      <c r="M319" s="104">
        <v>3.5779653523947195E-5</v>
      </c>
      <c r="N319" s="104">
        <v>0</v>
      </c>
      <c r="O319" s="104">
        <v>3.7849606096398557E-5</v>
      </c>
      <c r="P319" s="104">
        <v>3.5137697796268053E-5</v>
      </c>
      <c r="Q319" s="104">
        <v>3.2394328374250482E-5</v>
      </c>
      <c r="R319" s="104">
        <v>1.9757244974831734E-4</v>
      </c>
      <c r="S319" s="104">
        <v>7.9809248358854974E-5</v>
      </c>
      <c r="T319" s="104">
        <v>4.1620796510833707E-5</v>
      </c>
      <c r="U319" s="104">
        <v>0</v>
      </c>
      <c r="V319" s="104">
        <v>0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7.9557242459450492E-2</v>
      </c>
      <c r="D320" s="101">
        <v>2.3372297460003803E-2</v>
      </c>
      <c r="E320" s="101">
        <v>4.0590567747507994E-2</v>
      </c>
      <c r="F320" s="101">
        <v>7.7937984351376804E-2</v>
      </c>
      <c r="G320" s="101">
        <v>0.13894069318707397</v>
      </c>
      <c r="H320" s="101">
        <v>8.5569807527354005E-2</v>
      </c>
      <c r="I320" s="101">
        <v>3.0031023297844243E-2</v>
      </c>
      <c r="J320" s="101">
        <v>0</v>
      </c>
      <c r="K320" s="101">
        <v>1.2801046313375324E-2</v>
      </c>
      <c r="L320" s="101">
        <v>0</v>
      </c>
      <c r="M320" s="101">
        <v>6.9978482017836671E-2</v>
      </c>
      <c r="N320" s="101">
        <v>0.1461466988372086</v>
      </c>
      <c r="O320" s="101">
        <v>8.1902137910422224E-2</v>
      </c>
      <c r="P320" s="101">
        <v>4.2513614672214005E-2</v>
      </c>
      <c r="Q320" s="101">
        <v>7.9701276523694005E-4</v>
      </c>
      <c r="R320" s="101">
        <v>2.2043203896297582E-2</v>
      </c>
      <c r="S320" s="101">
        <v>4.5926559511789568E-2</v>
      </c>
      <c r="T320" s="101">
        <v>6.1379981745193095E-2</v>
      </c>
      <c r="U320" s="101">
        <v>4.0676111449323461E-2</v>
      </c>
      <c r="V320" s="101">
        <v>4.5983820330293051E-2</v>
      </c>
      <c r="W320" s="101">
        <v>1.3774504378596522E-2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8.2528613440317831E-4</v>
      </c>
      <c r="D321" s="104">
        <v>8.0048659868850783E-4</v>
      </c>
      <c r="E321" s="104">
        <v>1.5204550092083027E-3</v>
      </c>
      <c r="F321" s="104">
        <v>3.1055981455980959E-3</v>
      </c>
      <c r="G321" s="104">
        <v>1.3341200666915125E-2</v>
      </c>
      <c r="H321" s="104">
        <v>6.7648007092633213E-3</v>
      </c>
      <c r="I321" s="104">
        <v>2.4187108433332237E-2</v>
      </c>
      <c r="J321" s="104">
        <v>6.1393142221060494E-2</v>
      </c>
      <c r="K321" s="104">
        <v>0.10556137732104237</v>
      </c>
      <c r="L321" s="104">
        <v>0.15938517775507405</v>
      </c>
      <c r="M321" s="104">
        <v>6.6809893521775104E-2</v>
      </c>
      <c r="N321" s="104">
        <v>7.6557246255745837E-2</v>
      </c>
      <c r="O321" s="104">
        <v>0.14300678521328272</v>
      </c>
      <c r="P321" s="104">
        <v>0.17117671662647493</v>
      </c>
      <c r="Q321" s="104">
        <v>0.17969870965548362</v>
      </c>
      <c r="R321" s="104">
        <v>0.23297005162020434</v>
      </c>
      <c r="S321" s="104">
        <v>0.17158673125923457</v>
      </c>
      <c r="T321" s="104">
        <v>0.16020582897031732</v>
      </c>
      <c r="U321" s="104">
        <v>4.3081980559105483E-2</v>
      </c>
      <c r="V321" s="104">
        <v>6.1166423660999426E-2</v>
      </c>
      <c r="W321" s="104">
        <v>3.6895973190898948E-2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6.4477518974398419E-4</v>
      </c>
      <c r="D322" s="98">
        <v>6.2222134181831254E-4</v>
      </c>
      <c r="E322" s="98">
        <v>1.1824180654901933E-3</v>
      </c>
      <c r="F322" s="98">
        <v>2.4179420698893814E-3</v>
      </c>
      <c r="G322" s="98">
        <v>1.0365145319814176E-2</v>
      </c>
      <c r="H322" s="98">
        <v>5.2973981291924302E-3</v>
      </c>
      <c r="I322" s="98">
        <v>1.8887023410728301E-2</v>
      </c>
      <c r="J322" s="98">
        <v>4.7581768602818618E-2</v>
      </c>
      <c r="K322" s="98">
        <v>8.1733892435317881E-2</v>
      </c>
      <c r="L322" s="98">
        <v>0.12374050774613424</v>
      </c>
      <c r="M322" s="98">
        <v>5.2094454380199551E-2</v>
      </c>
      <c r="N322" s="98">
        <v>5.952620821395254E-2</v>
      </c>
      <c r="O322" s="98">
        <v>0.11109194226541468</v>
      </c>
      <c r="P322" s="98">
        <v>0.13288323171807728</v>
      </c>
      <c r="Q322" s="98">
        <v>0.13906717374454891</v>
      </c>
      <c r="R322" s="98">
        <v>0.17948072389715511</v>
      </c>
      <c r="S322" s="98">
        <v>0.13199203204769316</v>
      </c>
      <c r="T322" s="98">
        <v>0.12274121691388669</v>
      </c>
      <c r="U322" s="98">
        <v>3.2906555406208064E-2</v>
      </c>
      <c r="V322" s="98">
        <v>4.7243414876222418E-2</v>
      </c>
      <c r="W322" s="98">
        <v>2.8584495886199067E-2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1.8051094465919412E-4</v>
      </c>
      <c r="D323" s="98">
        <v>1.7826525687019524E-4</v>
      </c>
      <c r="E323" s="98">
        <v>3.3803694371810946E-4</v>
      </c>
      <c r="F323" s="98">
        <v>6.8765607570871461E-4</v>
      </c>
      <c r="G323" s="98">
        <v>2.9760553471009487E-3</v>
      </c>
      <c r="H323" s="98">
        <v>1.4674025800708911E-3</v>
      </c>
      <c r="I323" s="98">
        <v>5.3000850226039339E-3</v>
      </c>
      <c r="J323" s="98">
        <v>1.3811373618241876E-2</v>
      </c>
      <c r="K323" s="98">
        <v>2.3827484885724497E-2</v>
      </c>
      <c r="L323" s="98">
        <v>3.5644670008939817E-2</v>
      </c>
      <c r="M323" s="98">
        <v>1.4715439141575547E-2</v>
      </c>
      <c r="N323" s="98">
        <v>1.7031038041793293E-2</v>
      </c>
      <c r="O323" s="98">
        <v>3.1914842947868054E-2</v>
      </c>
      <c r="P323" s="98">
        <v>3.8293484908397665E-2</v>
      </c>
      <c r="Q323" s="98">
        <v>4.0631535910934699E-2</v>
      </c>
      <c r="R323" s="98">
        <v>5.3489327723049249E-2</v>
      </c>
      <c r="S323" s="98">
        <v>3.9594699211541393E-2</v>
      </c>
      <c r="T323" s="98">
        <v>3.7464612056430639E-2</v>
      </c>
      <c r="U323" s="98">
        <v>1.0175425152897417E-2</v>
      </c>
      <c r="V323" s="98">
        <v>1.3923008784777006E-2</v>
      </c>
      <c r="W323" s="98">
        <v>8.3114773046998828E-3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1.571871883656286E-2</v>
      </c>
      <c r="D324" s="122">
        <v>4.8880211274313946E-3</v>
      </c>
      <c r="E324" s="122">
        <v>8.8948455895906543E-3</v>
      </c>
      <c r="F324" s="122">
        <v>1.6474587286547715E-2</v>
      </c>
      <c r="G324" s="122">
        <v>3.1953737050499184E-2</v>
      </c>
      <c r="H324" s="122">
        <v>1.8707167023137596E-2</v>
      </c>
      <c r="I324" s="122">
        <v>1.1185955330412048E-2</v>
      </c>
      <c r="J324" s="122">
        <v>1.1610202607037693E-2</v>
      </c>
      <c r="K324" s="122">
        <v>2.234756909397154E-2</v>
      </c>
      <c r="L324" s="122">
        <v>2.9614734933466183E-2</v>
      </c>
      <c r="M324" s="122">
        <v>2.4715326219083487E-2</v>
      </c>
      <c r="N324" s="122">
        <v>4.0053170469104823E-2</v>
      </c>
      <c r="O324" s="122">
        <v>3.9830376329657864E-2</v>
      </c>
      <c r="P324" s="122">
        <v>3.9444317933974855E-2</v>
      </c>
      <c r="Q324" s="122">
        <v>3.4857430993774967E-2</v>
      </c>
      <c r="R324" s="122">
        <v>5.0608707555624563E-2</v>
      </c>
      <c r="S324" s="122">
        <v>4.0683555338569252E-2</v>
      </c>
      <c r="T324" s="122">
        <v>3.996005131934658E-2</v>
      </c>
      <c r="U324" s="122">
        <v>1.459154927634114E-2</v>
      </c>
      <c r="V324" s="122">
        <v>1.873978765822365E-2</v>
      </c>
      <c r="W324" s="122">
        <v>9.047371304144871E-3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2.087046050852605E-4</v>
      </c>
      <c r="D325" s="98">
        <v>5.9149798381663663E-5</v>
      </c>
      <c r="E325" s="98">
        <v>1.1821319085921369E-4</v>
      </c>
      <c r="F325" s="98">
        <v>2.5867616148145088E-4</v>
      </c>
      <c r="G325" s="98">
        <v>4.6205459383601247E-4</v>
      </c>
      <c r="H325" s="98">
        <v>2.7980387873590654E-4</v>
      </c>
      <c r="I325" s="98">
        <v>1.4062550230705754E-4</v>
      </c>
      <c r="J325" s="98">
        <v>1.3737275602058855E-4</v>
      </c>
      <c r="K325" s="98">
        <v>2.6458202013010572E-4</v>
      </c>
      <c r="L325" s="98">
        <v>4.8295843853041052E-4</v>
      </c>
      <c r="M325" s="98">
        <v>4.5871677123694292E-4</v>
      </c>
      <c r="N325" s="98">
        <v>6.7461258592197196E-4</v>
      </c>
      <c r="O325" s="98">
        <v>6.8177345119003812E-4</v>
      </c>
      <c r="P325" s="98">
        <v>6.0012982775065581E-4</v>
      </c>
      <c r="Q325" s="98">
        <v>5.6474397613280418E-4</v>
      </c>
      <c r="R325" s="98">
        <v>1.2990157382332345E-3</v>
      </c>
      <c r="S325" s="98">
        <v>8.7957398552288273E-4</v>
      </c>
      <c r="T325" s="98">
        <v>7.1628673853882125E-4</v>
      </c>
      <c r="U325" s="98">
        <v>2.5705464561428165E-4</v>
      </c>
      <c r="V325" s="98">
        <v>2.860190113211686E-4</v>
      </c>
      <c r="W325" s="98">
        <v>1.3932256755142135E-4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1.5510014231477598E-2</v>
      </c>
      <c r="D326" s="33">
        <v>4.8288713290497312E-3</v>
      </c>
      <c r="E326" s="33">
        <v>8.7766323987314397E-3</v>
      </c>
      <c r="F326" s="33">
        <v>1.6215911125066262E-2</v>
      </c>
      <c r="G326" s="33">
        <v>3.1491682456663173E-2</v>
      </c>
      <c r="H326" s="33">
        <v>1.8427363144401691E-2</v>
      </c>
      <c r="I326" s="33">
        <v>1.104532982810499E-2</v>
      </c>
      <c r="J326" s="33">
        <v>1.1472829851017104E-2</v>
      </c>
      <c r="K326" s="33">
        <v>2.2082987073841435E-2</v>
      </c>
      <c r="L326" s="33">
        <v>2.9131776494935771E-2</v>
      </c>
      <c r="M326" s="33">
        <v>2.4256609447846543E-2</v>
      </c>
      <c r="N326" s="33">
        <v>3.9378557883182855E-2</v>
      </c>
      <c r="O326" s="33">
        <v>3.9148602878467824E-2</v>
      </c>
      <c r="P326" s="33">
        <v>3.8844188106224198E-2</v>
      </c>
      <c r="Q326" s="33">
        <v>3.4292687017642161E-2</v>
      </c>
      <c r="R326" s="33">
        <v>4.9309691817391331E-2</v>
      </c>
      <c r="S326" s="33">
        <v>3.9803981353046372E-2</v>
      </c>
      <c r="T326" s="33">
        <v>3.9243764580807756E-2</v>
      </c>
      <c r="U326" s="33">
        <v>1.4334494630726858E-2</v>
      </c>
      <c r="V326" s="33">
        <v>1.8453768646902482E-2</v>
      </c>
      <c r="W326" s="33">
        <v>8.9080487365934494E-3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0.56310375944065649</v>
      </c>
      <c r="D328" s="119">
        <f t="shared" si="143"/>
        <v>0.56903934674350054</v>
      </c>
      <c r="E328" s="119">
        <f t="shared" si="143"/>
        <v>0.57445847528543603</v>
      </c>
      <c r="F328" s="119">
        <f t="shared" si="143"/>
        <v>0.58063752485133724</v>
      </c>
      <c r="G328" s="119">
        <f t="shared" si="143"/>
        <v>0.58509183182444646</v>
      </c>
      <c r="H328" s="119">
        <f t="shared" si="143"/>
        <v>0.59195925456891163</v>
      </c>
      <c r="I328" s="119">
        <f t="shared" si="143"/>
        <v>0.60048396462592535</v>
      </c>
      <c r="J328" s="119">
        <f t="shared" si="143"/>
        <v>0.61239611004153749</v>
      </c>
      <c r="K328" s="119">
        <f t="shared" si="143"/>
        <v>0.62514379684593613</v>
      </c>
      <c r="L328" s="119">
        <f t="shared" si="143"/>
        <v>0.62851000363376874</v>
      </c>
      <c r="M328" s="119">
        <f t="shared" si="143"/>
        <v>0.64061801197525825</v>
      </c>
      <c r="N328" s="119">
        <f t="shared" si="143"/>
        <v>0.65981484864429429</v>
      </c>
      <c r="O328" s="119">
        <f t="shared" si="143"/>
        <v>0.68589613133823257</v>
      </c>
      <c r="P328" s="119">
        <f t="shared" si="143"/>
        <v>0.71853193069593357</v>
      </c>
      <c r="Q328" s="119">
        <f t="shared" si="143"/>
        <v>0.74464150521718797</v>
      </c>
      <c r="R328" s="119">
        <f t="shared" ref="R328:V328" si="144">IF(R309=0,"",R309/R290)</f>
        <v>0.75558671988319104</v>
      </c>
      <c r="S328" s="119">
        <f t="shared" si="144"/>
        <v>0.7654873887558834</v>
      </c>
      <c r="T328" s="119">
        <f t="shared" si="144"/>
        <v>0.7726838364951788</v>
      </c>
      <c r="U328" s="119">
        <f t="shared" si="144"/>
        <v>0.77803718034136271</v>
      </c>
      <c r="V328" s="119">
        <f t="shared" si="144"/>
        <v>0.78456168205079702</v>
      </c>
      <c r="W328" s="119">
        <f t="shared" ref="W328" si="145">IF(W309=0,"",W309/W290)</f>
        <v>0.79243956044498287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0.54382391642369965</v>
      </c>
      <c r="D329" s="124">
        <f t="shared" si="146"/>
        <v>0.55029162532836007</v>
      </c>
      <c r="E329" s="124">
        <f t="shared" si="146"/>
        <v>0.55695331875258491</v>
      </c>
      <c r="F329" s="124">
        <f t="shared" si="146"/>
        <v>0.56363024139488149</v>
      </c>
      <c r="G329" s="124">
        <f t="shared" si="146"/>
        <v>0.57050048742396753</v>
      </c>
      <c r="H329" s="124">
        <f t="shared" si="146"/>
        <v>0.57753395445524824</v>
      </c>
      <c r="I329" s="124">
        <f t="shared" si="146"/>
        <v>0.58480757265611616</v>
      </c>
      <c r="J329" s="124">
        <f t="shared" si="146"/>
        <v>0.59256034601680596</v>
      </c>
      <c r="K329" s="124">
        <f t="shared" si="146"/>
        <v>0.60089182664002005</v>
      </c>
      <c r="L329" s="124">
        <f t="shared" si="146"/>
        <v>0.60982858038570265</v>
      </c>
      <c r="M329" s="124">
        <f t="shared" si="146"/>
        <v>0.62407985261320387</v>
      </c>
      <c r="N329" s="124">
        <f t="shared" si="146"/>
        <v>0.64515521790775732</v>
      </c>
      <c r="O329" s="124">
        <f t="shared" si="146"/>
        <v>0.67367096829924689</v>
      </c>
      <c r="P329" s="124">
        <f t="shared" si="146"/>
        <v>0.70633631434926358</v>
      </c>
      <c r="Q329" s="124">
        <f t="shared" si="146"/>
        <v>0.73341125692173958</v>
      </c>
      <c r="R329" s="124">
        <f t="shared" ref="R329:V329" si="147">IF(R310=0,"",R310/R291)</f>
        <v>0.74657116103154231</v>
      </c>
      <c r="S329" s="124">
        <f t="shared" si="147"/>
        <v>0.75594516213668028</v>
      </c>
      <c r="T329" s="124">
        <f t="shared" si="147"/>
        <v>0.76282404930004366</v>
      </c>
      <c r="U329" s="124">
        <f t="shared" si="147"/>
        <v>0.76816661077537929</v>
      </c>
      <c r="V329" s="124">
        <f t="shared" si="147"/>
        <v>0.77286474613316536</v>
      </c>
      <c r="W329" s="124">
        <f t="shared" ref="W329" si="148">IF(W310=0,"",W310/W291)</f>
        <v>0.77597296748899103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0.5380011814673008</v>
      </c>
      <c r="D330" s="111">
        <f t="shared" si="149"/>
        <v>0.54460083618154531</v>
      </c>
      <c r="E330" s="111">
        <f t="shared" si="149"/>
        <v>0.55142887512871042</v>
      </c>
      <c r="F330" s="111">
        <f t="shared" si="149"/>
        <v>0.55822278905846789</v>
      </c>
      <c r="G330" s="111">
        <f t="shared" si="149"/>
        <v>0.565211233994661</v>
      </c>
      <c r="H330" s="111">
        <f t="shared" si="149"/>
        <v>0.57235945395305143</v>
      </c>
      <c r="I330" s="111">
        <f t="shared" si="149"/>
        <v>0.57971695262104828</v>
      </c>
      <c r="J330" s="111">
        <f t="shared" si="149"/>
        <v>0.58750220285728216</v>
      </c>
      <c r="K330" s="111">
        <f t="shared" si="149"/>
        <v>0.59589251619091188</v>
      </c>
      <c r="L330" s="111">
        <f t="shared" si="149"/>
        <v>0.60492057024585377</v>
      </c>
      <c r="M330" s="111">
        <f t="shared" si="149"/>
        <v>0.61934494551232855</v>
      </c>
      <c r="N330" s="111">
        <f t="shared" si="149"/>
        <v>0.64055564820119926</v>
      </c>
      <c r="O330" s="111">
        <f t="shared" si="149"/>
        <v>0.6693380079374156</v>
      </c>
      <c r="P330" s="111">
        <f t="shared" si="149"/>
        <v>0.70232039361297027</v>
      </c>
      <c r="Q330" s="111">
        <f t="shared" si="149"/>
        <v>0.72961280544615459</v>
      </c>
      <c r="R330" s="111">
        <f t="shared" ref="R330:V330" si="150">IF(R311=0,"",R311/R292)</f>
        <v>0.74294190746060174</v>
      </c>
      <c r="S330" s="111">
        <f t="shared" si="150"/>
        <v>0.75244298046963287</v>
      </c>
      <c r="T330" s="111">
        <f t="shared" si="150"/>
        <v>0.75938508785269343</v>
      </c>
      <c r="U330" s="111">
        <f t="shared" si="150"/>
        <v>0.76480361480216064</v>
      </c>
      <c r="V330" s="111">
        <f t="shared" si="150"/>
        <v>0.76955294114417261</v>
      </c>
      <c r="W330" s="111">
        <f t="shared" ref="W330" si="151">IF(W311=0,"",W311/W292)</f>
        <v>0.7726998376182791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>
        <f t="shared" si="155"/>
        <v>3.1295681936307065</v>
      </c>
      <c r="E332" s="124">
        <f t="shared" si="155"/>
        <v>3.2487578083949269</v>
      </c>
      <c r="F332" s="124">
        <f t="shared" si="155"/>
        <v>3.3680754293819408</v>
      </c>
      <c r="G332" s="124">
        <f t="shared" si="155"/>
        <v>3.4885268630443194</v>
      </c>
      <c r="H332" s="124">
        <f t="shared" si="155"/>
        <v>3.6099824749763045</v>
      </c>
      <c r="I332" s="124">
        <f t="shared" si="155"/>
        <v>3.7326833018242893</v>
      </c>
      <c r="J332" s="124">
        <f t="shared" si="155"/>
        <v>3.8576319470065217</v>
      </c>
      <c r="K332" s="124">
        <f t="shared" si="155"/>
        <v>3.9856714208878969</v>
      </c>
      <c r="L332" s="124">
        <f t="shared" si="155"/>
        <v>4.11701015284478</v>
      </c>
      <c r="M332" s="124">
        <f t="shared" si="155"/>
        <v>4.2738818922740984</v>
      </c>
      <c r="N332" s="124">
        <f t="shared" si="155"/>
        <v>4.4635628569506771</v>
      </c>
      <c r="O332" s="124">
        <f t="shared" si="155"/>
        <v>4.6900756879452201</v>
      </c>
      <c r="P332" s="124">
        <f t="shared" si="155"/>
        <v>4.935723975637309</v>
      </c>
      <c r="Q332" s="124">
        <f t="shared" si="155"/>
        <v>5.1468300820490462</v>
      </c>
      <c r="R332" s="124">
        <f t="shared" ref="R332:V332" si="156">IF(R313=0,"",R313/R294)</f>
        <v>5.2792692324550661</v>
      </c>
      <c r="S332" s="124">
        <f t="shared" si="156"/>
        <v>5.3846842934950505</v>
      </c>
      <c r="T332" s="124">
        <f t="shared" si="156"/>
        <v>5.4727625898448107</v>
      </c>
      <c r="U332" s="124">
        <f t="shared" si="156"/>
        <v>5.5529465789911905</v>
      </c>
      <c r="V332" s="124">
        <f t="shared" si="156"/>
        <v>5.6347029274577807</v>
      </c>
      <c r="W332" s="124">
        <f t="shared" ref="W332" si="157">IF(W313=0,"",W313/W294)</f>
        <v>5.7147435346253452</v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>
        <f t="shared" si="158"/>
        <v>3.1295681936307065</v>
      </c>
      <c r="E333" s="111">
        <f t="shared" si="158"/>
        <v>3.2487578083949269</v>
      </c>
      <c r="F333" s="111">
        <f t="shared" si="158"/>
        <v>3.3680754293819408</v>
      </c>
      <c r="G333" s="111">
        <f t="shared" si="158"/>
        <v>3.4885268630443194</v>
      </c>
      <c r="H333" s="111">
        <f t="shared" si="158"/>
        <v>3.6099824749763045</v>
      </c>
      <c r="I333" s="111">
        <f t="shared" si="158"/>
        <v>3.7326833018242893</v>
      </c>
      <c r="J333" s="111">
        <f t="shared" si="158"/>
        <v>3.8576319470065217</v>
      </c>
      <c r="K333" s="111">
        <f t="shared" si="158"/>
        <v>3.9856714208878969</v>
      </c>
      <c r="L333" s="111">
        <f t="shared" si="158"/>
        <v>4.11701015284478</v>
      </c>
      <c r="M333" s="111">
        <f t="shared" si="158"/>
        <v>4.2738818922740984</v>
      </c>
      <c r="N333" s="111">
        <f t="shared" si="158"/>
        <v>4.4635628569506771</v>
      </c>
      <c r="O333" s="111">
        <f t="shared" si="158"/>
        <v>4.6900756879452201</v>
      </c>
      <c r="P333" s="111">
        <f t="shared" si="158"/>
        <v>4.935723975637309</v>
      </c>
      <c r="Q333" s="111">
        <f t="shared" si="158"/>
        <v>5.1468300820490462</v>
      </c>
      <c r="R333" s="111">
        <f t="shared" ref="R333:V333" si="159">IF(R314=0,"",R314/R295)</f>
        <v>5.2792692324550661</v>
      </c>
      <c r="S333" s="111">
        <f t="shared" si="159"/>
        <v>5.3846842934950505</v>
      </c>
      <c r="T333" s="111">
        <f t="shared" si="159"/>
        <v>5.4727625898448107</v>
      </c>
      <c r="U333" s="111">
        <f t="shared" si="159"/>
        <v>5.5529465789911905</v>
      </c>
      <c r="V333" s="111">
        <f t="shared" si="159"/>
        <v>5.6347029274577807</v>
      </c>
      <c r="W333" s="111">
        <f t="shared" ref="W333" si="160">IF(W314=0,"",W314/W295)</f>
        <v>5.7147435346253452</v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0.65716681066712845</v>
      </c>
      <c r="D334" s="124">
        <f t="shared" si="161"/>
        <v>0.65889367378162478</v>
      </c>
      <c r="E334" s="124">
        <f t="shared" si="161"/>
        <v>0.66086488426550993</v>
      </c>
      <c r="F334" s="124">
        <f t="shared" si="161"/>
        <v>0.66354506637621957</v>
      </c>
      <c r="G334" s="124">
        <f t="shared" si="161"/>
        <v>0.66712546454225652</v>
      </c>
      <c r="H334" s="124">
        <f t="shared" si="161"/>
        <v>0.66881447262185989</v>
      </c>
      <c r="I334" s="124">
        <f t="shared" si="161"/>
        <v>0.68747589353780947</v>
      </c>
      <c r="J334" s="124">
        <f t="shared" si="161"/>
        <v>0.71923072987679071</v>
      </c>
      <c r="K334" s="124">
        <f t="shared" si="161"/>
        <v>0.71602240734437195</v>
      </c>
      <c r="L334" s="124">
        <f t="shared" si="161"/>
        <v>0.72103297845574521</v>
      </c>
      <c r="M334" s="124">
        <f t="shared" si="161"/>
        <v>0.70191013429419313</v>
      </c>
      <c r="N334" s="124">
        <f t="shared" si="161"/>
        <v>0.70427718860637123</v>
      </c>
      <c r="O334" s="124">
        <f t="shared" si="161"/>
        <v>0.72883093419543477</v>
      </c>
      <c r="P334" s="124">
        <f t="shared" si="161"/>
        <v>0.75205057023897248</v>
      </c>
      <c r="Q334" s="124">
        <f t="shared" si="161"/>
        <v>0.77555514686160087</v>
      </c>
      <c r="R334" s="124">
        <f t="shared" ref="R334:V334" si="162">IF(R315=0,"",R315/R296)</f>
        <v>0.78240906892168471</v>
      </c>
      <c r="S334" s="124">
        <f t="shared" si="162"/>
        <v>0.7882827243261028</v>
      </c>
      <c r="T334" s="124">
        <f t="shared" si="162"/>
        <v>0.79591223735934735</v>
      </c>
      <c r="U334" s="124">
        <f t="shared" si="162"/>
        <v>0.79586375654867847</v>
      </c>
      <c r="V334" s="124">
        <f t="shared" si="162"/>
        <v>0.80551833420962515</v>
      </c>
      <c r="W334" s="124">
        <f t="shared" ref="W334" si="163">IF(W315=0,"",W315/W296)</f>
        <v>0.81670707462669212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0.5908567819056032</v>
      </c>
      <c r="D335" s="111">
        <f t="shared" si="164"/>
        <v>0.59287749430072711</v>
      </c>
      <c r="E335" s="111">
        <f t="shared" si="164"/>
        <v>0.59523272336657074</v>
      </c>
      <c r="F335" s="111">
        <f t="shared" si="164"/>
        <v>0.59763356834205783</v>
      </c>
      <c r="G335" s="111">
        <f t="shared" si="164"/>
        <v>0.60034248349532682</v>
      </c>
      <c r="H335" s="111">
        <f t="shared" si="164"/>
        <v>0.60332734776518748</v>
      </c>
      <c r="I335" s="111">
        <f t="shared" si="164"/>
        <v>0.60665282989097802</v>
      </c>
      <c r="J335" s="111">
        <f t="shared" si="164"/>
        <v>0.61058385487175582</v>
      </c>
      <c r="K335" s="111">
        <f t="shared" si="164"/>
        <v>0.61534567864028256</v>
      </c>
      <c r="L335" s="111">
        <f t="shared" si="164"/>
        <v>0.62099856639359685</v>
      </c>
      <c r="M335" s="111">
        <f t="shared" si="164"/>
        <v>0.63288791381379472</v>
      </c>
      <c r="N335" s="111">
        <f t="shared" si="164"/>
        <v>0.65271034581609888</v>
      </c>
      <c r="O335" s="111">
        <f t="shared" si="164"/>
        <v>0.68188215966158061</v>
      </c>
      <c r="P335" s="111">
        <f t="shared" si="164"/>
        <v>0.71742669624648159</v>
      </c>
      <c r="Q335" s="111">
        <f t="shared" si="164"/>
        <v>0.74969942785343802</v>
      </c>
      <c r="R335" s="111">
        <f t="shared" ref="R335:V335" si="165">IF(R316=0,"",R316/R297)</f>
        <v>0.77147957363893993</v>
      </c>
      <c r="S335" s="111">
        <f t="shared" si="165"/>
        <v>0.79246771412317452</v>
      </c>
      <c r="T335" s="111">
        <f t="shared" si="165"/>
        <v>0.81147584135416184</v>
      </c>
      <c r="U335" s="111">
        <f t="shared" si="165"/>
        <v>0.82731594737998848</v>
      </c>
      <c r="V335" s="111">
        <f t="shared" si="165"/>
        <v>0.83880002424871281</v>
      </c>
      <c r="W335" s="111">
        <f t="shared" ref="W335" si="166">IF(W316=0,"",W316/W297)</f>
        <v>0.84420199762657677</v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>
        <f t="shared" si="167"/>
        <v>0.67386356138478332</v>
      </c>
      <c r="L336" s="111">
        <f t="shared" si="167"/>
        <v>0.67852803591737887</v>
      </c>
      <c r="M336" s="111">
        <f t="shared" si="167"/>
        <v>0.68859440468912525</v>
      </c>
      <c r="N336" s="111" t="str">
        <f t="shared" si="167"/>
        <v/>
      </c>
      <c r="O336" s="111">
        <f t="shared" si="167"/>
        <v>0.73399086296748206</v>
      </c>
      <c r="P336" s="111">
        <f t="shared" si="167"/>
        <v>0.7659012598322068</v>
      </c>
      <c r="Q336" s="111">
        <f t="shared" si="167"/>
        <v>0.79475760630209802</v>
      </c>
      <c r="R336" s="111">
        <f t="shared" ref="R336:V336" si="168">IF(R317=0,"",R317/R298)</f>
        <v>0.81418014352775325</v>
      </c>
      <c r="S336" s="111">
        <f t="shared" si="168"/>
        <v>0.83230951285590105</v>
      </c>
      <c r="T336" s="111">
        <f t="shared" si="168"/>
        <v>0.84890879254130636</v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>
        <f t="shared" si="170"/>
        <v>0.61534567864028256</v>
      </c>
      <c r="L337" s="112">
        <f t="shared" si="170"/>
        <v>0.62099856639359685</v>
      </c>
      <c r="M337" s="112">
        <f t="shared" si="170"/>
        <v>0.63288791381379472</v>
      </c>
      <c r="N337" s="112" t="str">
        <f t="shared" si="170"/>
        <v/>
      </c>
      <c r="O337" s="112">
        <f t="shared" si="170"/>
        <v>0.68188215966158072</v>
      </c>
      <c r="P337" s="112">
        <f t="shared" si="170"/>
        <v>0.71742669624648159</v>
      </c>
      <c r="Q337" s="112">
        <f t="shared" si="170"/>
        <v>0.74969942785343802</v>
      </c>
      <c r="R337" s="112">
        <f t="shared" ref="R337:V337" si="171">IF(R318=0,"",R318/R299)</f>
        <v>0.77147957363893993</v>
      </c>
      <c r="S337" s="112">
        <f t="shared" si="171"/>
        <v>0.79246771412317463</v>
      </c>
      <c r="T337" s="112">
        <f t="shared" si="171"/>
        <v>0.81147584135416184</v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 t="str">
        <f t="shared" si="173"/>
        <v/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0.6627399503303768</v>
      </c>
      <c r="D339" s="112">
        <f t="shared" si="176"/>
        <v>0.6641064396320554</v>
      </c>
      <c r="E339" s="112">
        <f t="shared" si="176"/>
        <v>0.66557803128624971</v>
      </c>
      <c r="F339" s="112">
        <f t="shared" si="176"/>
        <v>0.6670637589224685</v>
      </c>
      <c r="G339" s="112">
        <f t="shared" si="176"/>
        <v>0.66864712211338795</v>
      </c>
      <c r="H339" s="112">
        <f t="shared" si="176"/>
        <v>0.67031876167956095</v>
      </c>
      <c r="I339" s="112">
        <f t="shared" si="176"/>
        <v>0.67210042457994978</v>
      </c>
      <c r="J339" s="112" t="str">
        <f t="shared" si="176"/>
        <v/>
      </c>
      <c r="K339" s="112">
        <f t="shared" si="176"/>
        <v>0.67633211258769022</v>
      </c>
      <c r="L339" s="112" t="str">
        <f t="shared" si="176"/>
        <v/>
      </c>
      <c r="M339" s="112">
        <f t="shared" si="176"/>
        <v>0.68351147643201682</v>
      </c>
      <c r="N339" s="112">
        <f t="shared" si="176"/>
        <v>0.69098533024177344</v>
      </c>
      <c r="O339" s="112">
        <f t="shared" si="176"/>
        <v>0.70230506045552288</v>
      </c>
      <c r="P339" s="112">
        <f t="shared" si="176"/>
        <v>0.71703057634598921</v>
      </c>
      <c r="Q339" s="112">
        <f t="shared" si="176"/>
        <v>0.73147984894633833</v>
      </c>
      <c r="R339" s="112">
        <f t="shared" ref="R339:V339" si="177">IF(R320=0,"",R320/R301)</f>
        <v>0.74183789202990813</v>
      </c>
      <c r="S339" s="112">
        <f t="shared" si="177"/>
        <v>0.75209382053870677</v>
      </c>
      <c r="T339" s="112">
        <f t="shared" si="177"/>
        <v>0.76203258670302487</v>
      </c>
      <c r="U339" s="112">
        <f t="shared" si="177"/>
        <v>0.77136878225315952</v>
      </c>
      <c r="V339" s="112">
        <f t="shared" si="177"/>
        <v>0.77966453375882439</v>
      </c>
      <c r="W339" s="112">
        <f t="shared" ref="W339" si="178">IF(W320=0,"",W320/W301)</f>
        <v>0.78619489395641884</v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0.7155220827227099</v>
      </c>
      <c r="D340" s="113">
        <f t="shared" si="179"/>
        <v>0.71779940841345791</v>
      </c>
      <c r="E340" s="113">
        <f t="shared" si="179"/>
        <v>0.7190391349500036</v>
      </c>
      <c r="F340" s="113">
        <f t="shared" si="179"/>
        <v>0.72015370669643097</v>
      </c>
      <c r="G340" s="113">
        <f t="shared" si="179"/>
        <v>0.72201541405744929</v>
      </c>
      <c r="H340" s="113">
        <f t="shared" si="179"/>
        <v>0.721947834052312</v>
      </c>
      <c r="I340" s="113">
        <f t="shared" si="179"/>
        <v>0.72413077415251603</v>
      </c>
      <c r="J340" s="113">
        <f t="shared" si="179"/>
        <v>0.72741397407076658</v>
      </c>
      <c r="K340" s="113">
        <f t="shared" si="179"/>
        <v>0.7296386666342618</v>
      </c>
      <c r="L340" s="113">
        <f t="shared" si="179"/>
        <v>0.73141142643514201</v>
      </c>
      <c r="M340" s="113">
        <f t="shared" si="179"/>
        <v>0.73472887572556667</v>
      </c>
      <c r="N340" s="113">
        <f t="shared" si="179"/>
        <v>0.74199277765195015</v>
      </c>
      <c r="O340" s="113">
        <f t="shared" si="179"/>
        <v>0.7522842845214277</v>
      </c>
      <c r="P340" s="113">
        <f t="shared" si="179"/>
        <v>0.7654877351315299</v>
      </c>
      <c r="Q340" s="113">
        <f t="shared" si="179"/>
        <v>0.77876231170950683</v>
      </c>
      <c r="R340" s="113">
        <f t="shared" ref="R340:V340" si="180">IF(R321=0,"",R321/R302)</f>
        <v>0.78857965748260639</v>
      </c>
      <c r="S340" s="113">
        <f t="shared" si="180"/>
        <v>0.7977285895278019</v>
      </c>
      <c r="T340" s="113">
        <f t="shared" si="180"/>
        <v>0.80693820649102022</v>
      </c>
      <c r="U340" s="113">
        <f t="shared" si="180"/>
        <v>0.81540026189482373</v>
      </c>
      <c r="V340" s="113">
        <f t="shared" si="180"/>
        <v>0.820832454927509</v>
      </c>
      <c r="W340" s="113">
        <f t="shared" ref="W340" si="181">IF(W321=0,"",W321/W302)</f>
        <v>0.82597676032194034</v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0.6627399503303768</v>
      </c>
      <c r="D341" s="111">
        <f t="shared" si="182"/>
        <v>0.6641064396320554</v>
      </c>
      <c r="E341" s="111">
        <f t="shared" si="182"/>
        <v>0.66557803128624971</v>
      </c>
      <c r="F341" s="111">
        <f t="shared" si="182"/>
        <v>0.6670637589224685</v>
      </c>
      <c r="G341" s="111">
        <f t="shared" si="182"/>
        <v>0.66864712211338784</v>
      </c>
      <c r="H341" s="111">
        <f t="shared" si="182"/>
        <v>0.67031876167956095</v>
      </c>
      <c r="I341" s="111">
        <f t="shared" si="182"/>
        <v>0.67210042457994978</v>
      </c>
      <c r="J341" s="111">
        <f t="shared" si="182"/>
        <v>0.67407916042045057</v>
      </c>
      <c r="K341" s="111">
        <f t="shared" si="182"/>
        <v>0.67633211258769022</v>
      </c>
      <c r="L341" s="111">
        <f t="shared" si="182"/>
        <v>0.67888628028356601</v>
      </c>
      <c r="M341" s="111">
        <f t="shared" si="182"/>
        <v>0.68351147643201682</v>
      </c>
      <c r="N341" s="111">
        <f t="shared" si="182"/>
        <v>0.69098533024177344</v>
      </c>
      <c r="O341" s="111">
        <f t="shared" si="182"/>
        <v>0.70230506045552299</v>
      </c>
      <c r="P341" s="111">
        <f t="shared" si="182"/>
        <v>0.71703057634598921</v>
      </c>
      <c r="Q341" s="111">
        <f t="shared" si="182"/>
        <v>0.73147984894633833</v>
      </c>
      <c r="R341" s="111">
        <f t="shared" ref="R341:V341" si="183">IF(R322=0,"",R322/R303)</f>
        <v>0.74183789202990813</v>
      </c>
      <c r="S341" s="111">
        <f t="shared" si="183"/>
        <v>0.75209382053870666</v>
      </c>
      <c r="T341" s="111">
        <f t="shared" si="183"/>
        <v>0.76203258670302487</v>
      </c>
      <c r="U341" s="111">
        <f t="shared" si="183"/>
        <v>0.77136878225315941</v>
      </c>
      <c r="V341" s="111">
        <f t="shared" si="183"/>
        <v>0.77966453375882439</v>
      </c>
      <c r="W341" s="111">
        <f t="shared" ref="W341" si="184">IF(W322=0,"",W322/W303)</f>
        <v>0.78619489395641884</v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0.75013361235782217</v>
      </c>
      <c r="D343" s="124">
        <f t="shared" si="188"/>
        <v>0.75194266914832231</v>
      </c>
      <c r="E343" s="124">
        <f t="shared" si="188"/>
        <v>0.75332586720066719</v>
      </c>
      <c r="F343" s="124">
        <f t="shared" si="188"/>
        <v>0.75446235508656145</v>
      </c>
      <c r="G343" s="124">
        <f t="shared" si="188"/>
        <v>0.75640301366121743</v>
      </c>
      <c r="H343" s="124">
        <f t="shared" si="188"/>
        <v>0.75803100216361374</v>
      </c>
      <c r="I343" s="124">
        <f t="shared" si="188"/>
        <v>0.76032154367533444</v>
      </c>
      <c r="J343" s="124">
        <f t="shared" si="188"/>
        <v>0.76237415884237936</v>
      </c>
      <c r="K343" s="124">
        <f t="shared" si="188"/>
        <v>0.76441158826819355</v>
      </c>
      <c r="L343" s="124">
        <f t="shared" si="188"/>
        <v>0.76563754982086596</v>
      </c>
      <c r="M343" s="124">
        <f t="shared" si="188"/>
        <v>0.7680943388165431</v>
      </c>
      <c r="N343" s="124">
        <f t="shared" si="188"/>
        <v>0.77236523194042495</v>
      </c>
      <c r="O343" s="124">
        <f t="shared" si="188"/>
        <v>0.77758172007330251</v>
      </c>
      <c r="P343" s="124">
        <f t="shared" si="188"/>
        <v>0.78493924279103733</v>
      </c>
      <c r="Q343" s="124">
        <f t="shared" si="188"/>
        <v>0.79358630201202374</v>
      </c>
      <c r="R343" s="124">
        <f t="shared" ref="R343:V343" si="189">IF(R324=0,"",R324/R305)</f>
        <v>0.80313713206764037</v>
      </c>
      <c r="S343" s="124">
        <f t="shared" si="189"/>
        <v>0.81935002212492736</v>
      </c>
      <c r="T343" s="124">
        <f t="shared" si="189"/>
        <v>0.83675130813206156</v>
      </c>
      <c r="U343" s="124">
        <f t="shared" si="189"/>
        <v>0.85244074647347401</v>
      </c>
      <c r="V343" s="124">
        <f t="shared" si="189"/>
        <v>0.86625067359437435</v>
      </c>
      <c r="W343" s="124">
        <f t="shared" ref="W343" si="190">IF(W324=0,"",W324/W305)</f>
        <v>0.8759675032207962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0.59200976406208572</v>
      </c>
      <c r="D344" s="111">
        <f t="shared" si="191"/>
        <v>0.59288739645194999</v>
      </c>
      <c r="E344" s="111">
        <f t="shared" si="191"/>
        <v>0.59375265155049084</v>
      </c>
      <c r="F344" s="111">
        <f t="shared" si="191"/>
        <v>0.59461621883657845</v>
      </c>
      <c r="G344" s="111">
        <f t="shared" si="191"/>
        <v>0.59546838736537766</v>
      </c>
      <c r="H344" s="111">
        <f t="shared" si="191"/>
        <v>0.5963103456329093</v>
      </c>
      <c r="I344" s="111">
        <f t="shared" si="191"/>
        <v>0.59713970086208246</v>
      </c>
      <c r="J344" s="111">
        <f t="shared" si="191"/>
        <v>0.59794665068972885</v>
      </c>
      <c r="K344" s="111">
        <f t="shared" si="191"/>
        <v>0.59872286052882762</v>
      </c>
      <c r="L344" s="111">
        <f t="shared" si="191"/>
        <v>0.59946610053564919</v>
      </c>
      <c r="M344" s="111">
        <f t="shared" si="191"/>
        <v>0.59986606206232351</v>
      </c>
      <c r="N344" s="111">
        <f t="shared" si="191"/>
        <v>0.59986606206232351</v>
      </c>
      <c r="O344" s="111">
        <f t="shared" si="191"/>
        <v>0.59986606206232351</v>
      </c>
      <c r="P344" s="111">
        <f t="shared" si="191"/>
        <v>0.59986606206232351</v>
      </c>
      <c r="Q344" s="111">
        <f t="shared" si="191"/>
        <v>0.59986606206232351</v>
      </c>
      <c r="R344" s="111">
        <f t="shared" ref="R344:V344" si="192">IF(R325=0,"",R325/R306)</f>
        <v>0.60239289839063626</v>
      </c>
      <c r="S344" s="111">
        <f t="shared" si="192"/>
        <v>0.60652484830356324</v>
      </c>
      <c r="T344" s="111">
        <f t="shared" si="192"/>
        <v>0.61134545653530781</v>
      </c>
      <c r="U344" s="111">
        <f t="shared" si="192"/>
        <v>0.61633822934675853</v>
      </c>
      <c r="V344" s="111">
        <f t="shared" si="192"/>
        <v>0.62098667299879895</v>
      </c>
      <c r="W344" s="111">
        <f t="shared" ref="W344" si="193">IF(W325=0,"",W325/W306)</f>
        <v>0.62529078749142675</v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0.75283938106822679</v>
      </c>
      <c r="D345" s="45">
        <f t="shared" si="194"/>
        <v>0.75442179007542176</v>
      </c>
      <c r="E345" s="45">
        <f t="shared" si="194"/>
        <v>0.75606271273223302</v>
      </c>
      <c r="F345" s="45">
        <f t="shared" si="194"/>
        <v>0.757711614523083</v>
      </c>
      <c r="G345" s="45">
        <f t="shared" si="194"/>
        <v>0.75941440394351267</v>
      </c>
      <c r="H345" s="45">
        <f t="shared" si="194"/>
        <v>0.76116546237811589</v>
      </c>
      <c r="I345" s="45">
        <f t="shared" si="194"/>
        <v>0.76297610168153562</v>
      </c>
      <c r="J345" s="45">
        <f t="shared" si="194"/>
        <v>0.76489266252951804</v>
      </c>
      <c r="K345" s="45">
        <f t="shared" si="194"/>
        <v>0.76695454668549434</v>
      </c>
      <c r="L345" s="45">
        <f t="shared" si="194"/>
        <v>0.76917229573657298</v>
      </c>
      <c r="M345" s="45">
        <f t="shared" si="194"/>
        <v>0.77218961488733073</v>
      </c>
      <c r="N345" s="45">
        <f t="shared" si="194"/>
        <v>0.77618902912719256</v>
      </c>
      <c r="O345" s="45">
        <f t="shared" si="194"/>
        <v>0.78161434416668474</v>
      </c>
      <c r="P345" s="45">
        <f t="shared" si="194"/>
        <v>0.78869865077057033</v>
      </c>
      <c r="Q345" s="45">
        <f t="shared" si="194"/>
        <v>0.79782937812018173</v>
      </c>
      <c r="R345" s="45">
        <f t="shared" ref="R345:V345" si="195">IF(R326=0,"",R326/R307)</f>
        <v>0.81025032476857384</v>
      </c>
      <c r="S345" s="45">
        <f t="shared" si="195"/>
        <v>0.82575282793773863</v>
      </c>
      <c r="T345" s="45">
        <f t="shared" si="195"/>
        <v>0.84242053308470155</v>
      </c>
      <c r="U345" s="45">
        <f t="shared" si="195"/>
        <v>0.85833708566653444</v>
      </c>
      <c r="V345" s="45">
        <f t="shared" si="195"/>
        <v>0.87158613114028949</v>
      </c>
      <c r="W345" s="45">
        <f t="shared" ref="W345" si="196">IF(W326=0,"",W326/W307)</f>
        <v>0.88149451596075723</v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2.2442891015363364</v>
      </c>
      <c r="D347" s="117">
        <f t="shared" si="197"/>
        <v>0.67995154140662928</v>
      </c>
      <c r="E347" s="117">
        <f t="shared" si="197"/>
        <v>1.2318567037365857</v>
      </c>
      <c r="F347" s="117">
        <f t="shared" si="197"/>
        <v>2.3016366906534138</v>
      </c>
      <c r="G347" s="117">
        <f t="shared" si="197"/>
        <v>5.0326155384585585</v>
      </c>
      <c r="H347" s="117">
        <f t="shared" si="197"/>
        <v>2.8808089080200676</v>
      </c>
      <c r="I347" s="117">
        <f t="shared" si="197"/>
        <v>1.6747686994665616</v>
      </c>
      <c r="J347" s="117">
        <f t="shared" si="197"/>
        <v>1.617237894269467</v>
      </c>
      <c r="K347" s="117">
        <f t="shared" si="197"/>
        <v>2.2218246821785907</v>
      </c>
      <c r="L347" s="117">
        <f t="shared" si="197"/>
        <v>3.9752962314340357</v>
      </c>
      <c r="M347" s="117">
        <f t="shared" si="197"/>
        <v>2.7642627062438536</v>
      </c>
      <c r="N347" s="117">
        <f t="shared" si="197"/>
        <v>3.8418663930354735</v>
      </c>
      <c r="O347" s="117">
        <f t="shared" si="197"/>
        <v>4.2347326374737433</v>
      </c>
      <c r="P347" s="117">
        <f t="shared" si="197"/>
        <v>3.1061027362420179</v>
      </c>
      <c r="Q347" s="117">
        <f t="shared" si="197"/>
        <v>2.4577443003580663</v>
      </c>
      <c r="R347" s="117">
        <f t="shared" ref="R347:V347" si="198">R348+R351+R353+R362</f>
        <v>4.0910996127032329</v>
      </c>
      <c r="S347" s="117">
        <f t="shared" si="198"/>
        <v>2.845366136700008</v>
      </c>
      <c r="T347" s="117">
        <f t="shared" si="198"/>
        <v>2.8651244878022379</v>
      </c>
      <c r="U347" s="117">
        <f t="shared" si="198"/>
        <v>0.90615061266905272</v>
      </c>
      <c r="V347" s="117">
        <f t="shared" si="198"/>
        <v>1.1448506528581932</v>
      </c>
      <c r="W347" s="117">
        <f t="shared" ref="W347" si="199">W348+W351+W353+W362</f>
        <v>0.41283276920847223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2.2140217512224614</v>
      </c>
      <c r="D348" s="122">
        <f t="shared" si="200"/>
        <v>0.66971745909542624</v>
      </c>
      <c r="E348" s="122">
        <f t="shared" si="200"/>
        <v>1.2148091432572588</v>
      </c>
      <c r="F348" s="122">
        <f t="shared" si="200"/>
        <v>2.274224225961456</v>
      </c>
      <c r="G348" s="122">
        <f t="shared" si="200"/>
        <v>4.9779349504228412</v>
      </c>
      <c r="H348" s="122">
        <f t="shared" si="200"/>
        <v>2.8517373943127047</v>
      </c>
      <c r="I348" s="122">
        <f t="shared" si="200"/>
        <v>1.6565831567739753</v>
      </c>
      <c r="J348" s="122">
        <f t="shared" si="200"/>
        <v>1.5998367971194207</v>
      </c>
      <c r="K348" s="122">
        <f t="shared" si="200"/>
        <v>2.1884225121594052</v>
      </c>
      <c r="L348" s="122">
        <f t="shared" si="200"/>
        <v>3.9131888140554381</v>
      </c>
      <c r="M348" s="122">
        <f t="shared" si="200"/>
        <v>2.7197087201853649</v>
      </c>
      <c r="N348" s="122">
        <f t="shared" si="200"/>
        <v>3.7835584947722642</v>
      </c>
      <c r="O348" s="122">
        <f t="shared" si="200"/>
        <v>4.1543430280357656</v>
      </c>
      <c r="P348" s="122">
        <f t="shared" si="200"/>
        <v>3.0319552545605548</v>
      </c>
      <c r="Q348" s="122">
        <f t="shared" si="200"/>
        <v>2.3838047243342642</v>
      </c>
      <c r="R348" s="122">
        <f t="shared" ref="R348:V348" si="201">SUM(R349:R350)</f>
        <v>3.9257658223491796</v>
      </c>
      <c r="S348" s="122">
        <f t="shared" si="201"/>
        <v>2.7397573630311345</v>
      </c>
      <c r="T348" s="122">
        <f t="shared" si="201"/>
        <v>2.77182767043359</v>
      </c>
      <c r="U348" s="122">
        <f t="shared" si="201"/>
        <v>0.88325509764922894</v>
      </c>
      <c r="V348" s="122">
        <f t="shared" si="201"/>
        <v>1.1131792457991145</v>
      </c>
      <c r="W348" s="122">
        <f t="shared" ref="W348" si="202">SUM(W349:W350)</f>
        <v>0.40066430452914825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2.2140217512224614</v>
      </c>
      <c r="D349" s="98">
        <v>0.66971745909542624</v>
      </c>
      <c r="E349" s="98">
        <v>1.2148091432572588</v>
      </c>
      <c r="F349" s="98">
        <v>2.274224225961456</v>
      </c>
      <c r="G349" s="98">
        <v>4.9779349504228412</v>
      </c>
      <c r="H349" s="98">
        <v>2.8517373943127047</v>
      </c>
      <c r="I349" s="98">
        <v>1.6565831567739753</v>
      </c>
      <c r="J349" s="98">
        <v>1.5998367971194207</v>
      </c>
      <c r="K349" s="98">
        <v>2.1884225121594052</v>
      </c>
      <c r="L349" s="98">
        <v>3.9131888140554381</v>
      </c>
      <c r="M349" s="98">
        <v>2.7197087201853649</v>
      </c>
      <c r="N349" s="98">
        <v>3.7835584947722642</v>
      </c>
      <c r="O349" s="98">
        <v>4.1543430280357656</v>
      </c>
      <c r="P349" s="98">
        <v>3.0319552545605548</v>
      </c>
      <c r="Q349" s="98">
        <v>2.3838047243342642</v>
      </c>
      <c r="R349" s="98">
        <v>3.9257658223491796</v>
      </c>
      <c r="S349" s="98">
        <v>2.7397573630311345</v>
      </c>
      <c r="T349" s="98">
        <v>2.77182767043359</v>
      </c>
      <c r="U349" s="98">
        <v>0.88325509764922894</v>
      </c>
      <c r="V349" s="98">
        <v>1.1131792457991145</v>
      </c>
      <c r="W349" s="98">
        <v>0.40066430452914825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2.9335996414883766E-2</v>
      </c>
      <c r="D353" s="122">
        <v>9.9705143451683451E-3</v>
      </c>
      <c r="E353" s="122">
        <v>1.6521577182595056E-2</v>
      </c>
      <c r="F353" s="122">
        <v>2.6263170447998117E-2</v>
      </c>
      <c r="G353" s="122">
        <v>5.2630624401439736E-2</v>
      </c>
      <c r="H353" s="122">
        <v>2.7831881186523966E-2</v>
      </c>
      <c r="I353" s="122">
        <v>1.7563386088789715E-2</v>
      </c>
      <c r="J353" s="122">
        <v>1.6794151576511124E-2</v>
      </c>
      <c r="K353" s="122">
        <v>3.2234699125274338E-2</v>
      </c>
      <c r="L353" s="122">
        <v>5.99790004502221E-2</v>
      </c>
      <c r="M353" s="122">
        <v>4.2533751009293158E-2</v>
      </c>
      <c r="N353" s="122">
        <v>5.5336836213236887E-2</v>
      </c>
      <c r="O353" s="122">
        <v>7.7387010213207957E-2</v>
      </c>
      <c r="P353" s="122">
        <v>7.1504449230697931E-2</v>
      </c>
      <c r="Q353" s="122">
        <v>7.1452386442028434E-2</v>
      </c>
      <c r="R353" s="122">
        <v>0.15963679134103878</v>
      </c>
      <c r="S353" s="122">
        <v>0.10177756900299398</v>
      </c>
      <c r="T353" s="122">
        <v>9.020145287588277E-2</v>
      </c>
      <c r="U353" s="122">
        <v>2.1793676565031693E-2</v>
      </c>
      <c r="V353" s="122">
        <v>3.0454593064334966E-2</v>
      </c>
      <c r="W353" s="122">
        <v>1.1579822993954228E-2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2.9335996414883766E-2</v>
      </c>
      <c r="D354" s="98">
        <v>9.9705143451683451E-3</v>
      </c>
      <c r="E354" s="98">
        <v>1.6521577182595056E-2</v>
      </c>
      <c r="F354" s="98">
        <v>2.6263170447998117E-2</v>
      </c>
      <c r="G354" s="98">
        <v>5.2630624401439736E-2</v>
      </c>
      <c r="H354" s="98">
        <v>2.7831881186523966E-2</v>
      </c>
      <c r="I354" s="98">
        <v>1.7563386088789715E-2</v>
      </c>
      <c r="J354" s="98">
        <v>1.6794151576511124E-2</v>
      </c>
      <c r="K354" s="98">
        <v>3.1732846029346846E-2</v>
      </c>
      <c r="L354" s="98">
        <v>5.9476818102519133E-2</v>
      </c>
      <c r="M354" s="98">
        <v>4.2005344309667993E-2</v>
      </c>
      <c r="N354" s="98">
        <v>5.5336836213236887E-2</v>
      </c>
      <c r="O354" s="98">
        <v>7.6876553138873052E-2</v>
      </c>
      <c r="P354" s="98">
        <v>7.1056147880645334E-2</v>
      </c>
      <c r="Q354" s="98">
        <v>7.1062557575279392E-2</v>
      </c>
      <c r="R354" s="98">
        <v>0.15736537676390583</v>
      </c>
      <c r="S354" s="98">
        <v>0.10089013863853398</v>
      </c>
      <c r="T354" s="98">
        <v>8.9757632654297648E-2</v>
      </c>
      <c r="U354" s="98">
        <v>2.1793676565031693E-2</v>
      </c>
      <c r="V354" s="98">
        <v>3.0454593064334966E-2</v>
      </c>
      <c r="W354" s="98">
        <v>1.1579822993954228E-2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5.0185309592748885E-4</v>
      </c>
      <c r="L355" s="98">
        <v>5.021823477029695E-4</v>
      </c>
      <c r="M355" s="98">
        <v>5.2840669962516686E-4</v>
      </c>
      <c r="N355" s="98">
        <v>0</v>
      </c>
      <c r="O355" s="98">
        <v>5.1045707433490062E-4</v>
      </c>
      <c r="P355" s="98">
        <v>4.4830135005260102E-4</v>
      </c>
      <c r="Q355" s="98">
        <v>3.8982886674904525E-4</v>
      </c>
      <c r="R355" s="98">
        <v>2.2714145771329619E-3</v>
      </c>
      <c r="S355" s="98">
        <v>8.8743036446000377E-4</v>
      </c>
      <c r="T355" s="98">
        <v>4.4382022158512464E-4</v>
      </c>
      <c r="U355" s="98">
        <v>0</v>
      </c>
      <c r="V355" s="98">
        <v>0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5.0185309592748885E-4</v>
      </c>
      <c r="L356" s="101">
        <v>5.021823477029695E-4</v>
      </c>
      <c r="M356" s="101">
        <v>5.2840669962516686E-4</v>
      </c>
      <c r="N356" s="101">
        <v>0</v>
      </c>
      <c r="O356" s="101">
        <v>5.1045707433490062E-4</v>
      </c>
      <c r="P356" s="101">
        <v>4.4830135005260102E-4</v>
      </c>
      <c r="Q356" s="101">
        <v>3.8982886674904525E-4</v>
      </c>
      <c r="R356" s="101">
        <v>2.2714145771329619E-3</v>
      </c>
      <c r="S356" s="101">
        <v>8.8743036446000377E-4</v>
      </c>
      <c r="T356" s="101">
        <v>4.4382022158512464E-4</v>
      </c>
      <c r="U356" s="101">
        <v>0</v>
      </c>
      <c r="V356" s="101">
        <v>0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9.3135389899153334E-4</v>
      </c>
      <c r="D362" s="122">
        <v>2.6356796603462456E-4</v>
      </c>
      <c r="E362" s="122">
        <v>5.2598329673181473E-4</v>
      </c>
      <c r="F362" s="122">
        <v>1.1492942439596478E-3</v>
      </c>
      <c r="G362" s="122">
        <v>2.0499636342780538E-3</v>
      </c>
      <c r="H362" s="122">
        <v>1.2396325208387214E-3</v>
      </c>
      <c r="I362" s="122">
        <v>6.2215660379639419E-4</v>
      </c>
      <c r="J362" s="122">
        <v>6.0694557353517954E-4</v>
      </c>
      <c r="K362" s="122">
        <v>1.1674708939113294E-3</v>
      </c>
      <c r="L362" s="122">
        <v>2.1284169283751022E-3</v>
      </c>
      <c r="M362" s="122">
        <v>2.0202350491954511E-3</v>
      </c>
      <c r="N362" s="122">
        <v>2.9710620499723852E-3</v>
      </c>
      <c r="O362" s="122">
        <v>3.0025992247700367E-3</v>
      </c>
      <c r="P362" s="122">
        <v>2.6430324507652585E-3</v>
      </c>
      <c r="Q362" s="122">
        <v>2.4871895817739098E-3</v>
      </c>
      <c r="R362" s="122">
        <v>5.6969990130152099E-3</v>
      </c>
      <c r="S362" s="122">
        <v>3.8312046658795979E-3</v>
      </c>
      <c r="T362" s="122">
        <v>3.0953644927655668E-3</v>
      </c>
      <c r="U362" s="122">
        <v>1.1018384547920796E-3</v>
      </c>
      <c r="V362" s="122">
        <v>1.2168139947436947E-3</v>
      </c>
      <c r="W362" s="122">
        <v>5.8864168536974359E-4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9.3135389899153334E-4</v>
      </c>
      <c r="D363" s="98">
        <v>2.6356796603462456E-4</v>
      </c>
      <c r="E363" s="98">
        <v>5.2598329673181473E-4</v>
      </c>
      <c r="F363" s="98">
        <v>1.1492942439596478E-3</v>
      </c>
      <c r="G363" s="98">
        <v>2.0499636342780538E-3</v>
      </c>
      <c r="H363" s="98">
        <v>1.2396325208387214E-3</v>
      </c>
      <c r="I363" s="98">
        <v>6.2215660379639419E-4</v>
      </c>
      <c r="J363" s="98">
        <v>6.0694557353517954E-4</v>
      </c>
      <c r="K363" s="98">
        <v>1.1674708939113294E-3</v>
      </c>
      <c r="L363" s="98">
        <v>2.1284169283751022E-3</v>
      </c>
      <c r="M363" s="98">
        <v>2.0202350491954511E-3</v>
      </c>
      <c r="N363" s="98">
        <v>2.9710620499723852E-3</v>
      </c>
      <c r="O363" s="98">
        <v>3.0025992247700367E-3</v>
      </c>
      <c r="P363" s="98">
        <v>2.6430324507652585E-3</v>
      </c>
      <c r="Q363" s="98">
        <v>2.4871895817739098E-3</v>
      </c>
      <c r="R363" s="98">
        <v>5.6969990130152099E-3</v>
      </c>
      <c r="S363" s="98">
        <v>3.8312046658795979E-3</v>
      </c>
      <c r="T363" s="98">
        <v>3.0953644927655668E-3</v>
      </c>
      <c r="U363" s="98">
        <v>1.1018384547920796E-3</v>
      </c>
      <c r="V363" s="98">
        <v>1.2168139947436947E-3</v>
      </c>
      <c r="W363" s="98">
        <v>5.8864168536974359E-4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22112.512662199439</v>
      </c>
      <c r="D366" s="117">
        <f t="shared" si="204"/>
        <v>21378.133428685502</v>
      </c>
      <c r="E366" s="117">
        <f t="shared" si="204"/>
        <v>21124.906112263205</v>
      </c>
      <c r="F366" s="117">
        <f t="shared" si="204"/>
        <v>21238.530248363084</v>
      </c>
      <c r="G366" s="117">
        <f t="shared" si="204"/>
        <v>22823.750773463376</v>
      </c>
      <c r="H366" s="117">
        <f t="shared" si="204"/>
        <v>21925.51424193869</v>
      </c>
      <c r="I366" s="117">
        <f t="shared" si="204"/>
        <v>21509.767764075961</v>
      </c>
      <c r="J366" s="117">
        <f t="shared" si="204"/>
        <v>19586.565140824277</v>
      </c>
      <c r="K366" s="117">
        <f t="shared" si="204"/>
        <v>14697.97196215911</v>
      </c>
      <c r="L366" s="117">
        <f t="shared" si="204"/>
        <v>18525.868662193734</v>
      </c>
      <c r="M366" s="117">
        <f t="shared" si="204"/>
        <v>16286.284335627766</v>
      </c>
      <c r="N366" s="117">
        <f t="shared" si="204"/>
        <v>14554.007071238495</v>
      </c>
      <c r="O366" s="117">
        <f t="shared" si="204"/>
        <v>15115.474858301044</v>
      </c>
      <c r="P366" s="117">
        <f t="shared" si="204"/>
        <v>12087.897708059761</v>
      </c>
      <c r="Q366" s="117">
        <f t="shared" si="204"/>
        <v>11119.181107966149</v>
      </c>
      <c r="R366" s="117">
        <f t="shared" ref="R366:V366" si="205">R367+R370+R372+R381</f>
        <v>12411.012627288044</v>
      </c>
      <c r="S366" s="117">
        <f t="shared" si="205"/>
        <v>11175.463661310081</v>
      </c>
      <c r="T366" s="117">
        <f t="shared" si="205"/>
        <v>11536.618452348364</v>
      </c>
      <c r="U366" s="117">
        <f t="shared" si="205"/>
        <v>10355.175365706997</v>
      </c>
      <c r="V366" s="117">
        <f t="shared" si="205"/>
        <v>10747.37505361878</v>
      </c>
      <c r="W366" s="117">
        <f t="shared" ref="W366" si="206">W367+W370+W372+W381</f>
        <v>8686.2925231435238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18730.43055547051</v>
      </c>
      <c r="D367" s="122">
        <f t="shared" si="207"/>
        <v>18094.103500692316</v>
      </c>
      <c r="E367" s="122">
        <f t="shared" si="207"/>
        <v>17988.358019639538</v>
      </c>
      <c r="F367" s="122">
        <f t="shared" si="207"/>
        <v>18067.049061655165</v>
      </c>
      <c r="G367" s="122">
        <f t="shared" si="207"/>
        <v>19824.530445861546</v>
      </c>
      <c r="H367" s="122">
        <f t="shared" si="207"/>
        <v>18938.353387137548</v>
      </c>
      <c r="I367" s="122">
        <f t="shared" si="207"/>
        <v>18594.449413705621</v>
      </c>
      <c r="J367" s="122">
        <f t="shared" si="207"/>
        <v>16698.377919555674</v>
      </c>
      <c r="K367" s="122">
        <f t="shared" si="207"/>
        <v>11809.337592192593</v>
      </c>
      <c r="L367" s="122">
        <f t="shared" si="207"/>
        <v>15616.177429048834</v>
      </c>
      <c r="M367" s="122">
        <f t="shared" si="207"/>
        <v>13220.783599742763</v>
      </c>
      <c r="N367" s="122">
        <f t="shared" si="207"/>
        <v>11485.23900188251</v>
      </c>
      <c r="O367" s="122">
        <f t="shared" si="207"/>
        <v>12159.45450889024</v>
      </c>
      <c r="P367" s="122">
        <f t="shared" si="207"/>
        <v>9229.0244175369589</v>
      </c>
      <c r="Q367" s="122">
        <f t="shared" si="207"/>
        <v>8354.3699103618765</v>
      </c>
      <c r="R367" s="122">
        <f t="shared" ref="R367:V367" si="208">SUM(R368:R369)</f>
        <v>9563.2456459297173</v>
      </c>
      <c r="S367" s="122">
        <f t="shared" si="208"/>
        <v>8299.8564965343885</v>
      </c>
      <c r="T367" s="122">
        <f t="shared" si="208"/>
        <v>8614.4883294610463</v>
      </c>
      <c r="U367" s="122">
        <f t="shared" si="208"/>
        <v>7470.9362131283297</v>
      </c>
      <c r="V367" s="122">
        <f t="shared" si="208"/>
        <v>7732.3034757604973</v>
      </c>
      <c r="W367" s="122">
        <f t="shared" ref="W367" si="209">SUM(W368:W369)</f>
        <v>5791.4809599092441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18494.364296491494</v>
      </c>
      <c r="D368" s="98">
        <v>17867.994767949596</v>
      </c>
      <c r="E368" s="98">
        <v>17766.819752337815</v>
      </c>
      <c r="F368" s="98">
        <v>17845.904321182174</v>
      </c>
      <c r="G368" s="98">
        <v>19583.362840248028</v>
      </c>
      <c r="H368" s="98">
        <v>18709.197101517788</v>
      </c>
      <c r="I368" s="98">
        <v>18369.22672790664</v>
      </c>
      <c r="J368" s="98">
        <v>16493.618556877864</v>
      </c>
      <c r="K368" s="98">
        <v>11663.241448995241</v>
      </c>
      <c r="L368" s="98">
        <v>15422.180092323038</v>
      </c>
      <c r="M368" s="98">
        <v>13056.332395410767</v>
      </c>
      <c r="N368" s="98">
        <v>11338.27005628281</v>
      </c>
      <c r="O368" s="98">
        <v>12000.118281342984</v>
      </c>
      <c r="P368" s="98">
        <v>9104.5179691981521</v>
      </c>
      <c r="Q368" s="98">
        <v>8237.0061100311723</v>
      </c>
      <c r="R368" s="98">
        <v>9428.227747572937</v>
      </c>
      <c r="S368" s="98">
        <v>8182.4386777367972</v>
      </c>
      <c r="T368" s="98">
        <v>8491.3667282714705</v>
      </c>
      <c r="U368" s="98">
        <v>7364.1117465031721</v>
      </c>
      <c r="V368" s="98">
        <v>7621.1808545624972</v>
      </c>
      <c r="W368" s="98">
        <v>5708.0834421648287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236.06625897901461</v>
      </c>
      <c r="D369" s="98">
        <v>226.10873274271941</v>
      </c>
      <c r="E369" s="98">
        <v>221.53826730172224</v>
      </c>
      <c r="F369" s="98">
        <v>221.14474047299331</v>
      </c>
      <c r="G369" s="98">
        <v>241.16760561351973</v>
      </c>
      <c r="H369" s="98">
        <v>229.15628561975896</v>
      </c>
      <c r="I369" s="98">
        <v>225.22268579898017</v>
      </c>
      <c r="J369" s="98">
        <v>204.75936267781245</v>
      </c>
      <c r="K369" s="98">
        <v>146.09614319735195</v>
      </c>
      <c r="L369" s="98">
        <v>193.99733672579561</v>
      </c>
      <c r="M369" s="98">
        <v>164.45120433199642</v>
      </c>
      <c r="N369" s="98">
        <v>146.96894559970028</v>
      </c>
      <c r="O369" s="98">
        <v>159.33622754725459</v>
      </c>
      <c r="P369" s="98">
        <v>124.50644833880779</v>
      </c>
      <c r="Q369" s="98">
        <v>117.36380033070444</v>
      </c>
      <c r="R369" s="98">
        <v>135.01789835678071</v>
      </c>
      <c r="S369" s="98">
        <v>117.41781879759058</v>
      </c>
      <c r="T369" s="98">
        <v>123.12160118957648</v>
      </c>
      <c r="U369" s="98">
        <v>106.82446662515758</v>
      </c>
      <c r="V369" s="98">
        <v>111.12262119800059</v>
      </c>
      <c r="W369" s="98">
        <v>83.397517744414969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0.60912100244155276</v>
      </c>
      <c r="E370" s="122">
        <f t="shared" si="210"/>
        <v>0.65271510154423495</v>
      </c>
      <c r="F370" s="122">
        <f t="shared" si="210"/>
        <v>1.173970862157883</v>
      </c>
      <c r="G370" s="122">
        <f t="shared" si="210"/>
        <v>1.4290553453779047</v>
      </c>
      <c r="H370" s="122">
        <f t="shared" si="210"/>
        <v>1.8534119582519399</v>
      </c>
      <c r="I370" s="122">
        <f t="shared" si="210"/>
        <v>2.1309297837655206</v>
      </c>
      <c r="J370" s="122">
        <f t="shared" si="210"/>
        <v>1.5203395091484162</v>
      </c>
      <c r="K370" s="122">
        <f t="shared" si="210"/>
        <v>1.2130921284431906</v>
      </c>
      <c r="L370" s="122">
        <f t="shared" si="210"/>
        <v>1.3414839258080618</v>
      </c>
      <c r="M370" s="122">
        <f t="shared" si="210"/>
        <v>1.0489673668536408</v>
      </c>
      <c r="N370" s="122">
        <f t="shared" si="210"/>
        <v>1.0562693407670052</v>
      </c>
      <c r="O370" s="122">
        <f t="shared" si="210"/>
        <v>0.67619977646876916</v>
      </c>
      <c r="P370" s="122">
        <f t="shared" si="210"/>
        <v>0.86454081652621784</v>
      </c>
      <c r="Q370" s="122">
        <f t="shared" si="210"/>
        <v>0.25652010858731622</v>
      </c>
      <c r="R370" s="122">
        <f t="shared" si="210"/>
        <v>0.3440030241922869</v>
      </c>
      <c r="S370" s="122">
        <f t="shared" si="210"/>
        <v>0.32143242251705229</v>
      </c>
      <c r="T370" s="122">
        <f t="shared" si="210"/>
        <v>0.27287570782192067</v>
      </c>
      <c r="U370" s="122">
        <f t="shared" si="210"/>
        <v>0.20910206287669664</v>
      </c>
      <c r="V370" s="122">
        <f t="shared" si="210"/>
        <v>0.72372121635507236</v>
      </c>
      <c r="W370" s="122">
        <f t="shared" si="210"/>
        <v>0.42453125815802017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0.60912100244155276</v>
      </c>
      <c r="E371" s="98">
        <f>RES_hhdet_in_fech!E29</f>
        <v>0.65271510154423495</v>
      </c>
      <c r="F371" s="98">
        <f>RES_hhdet_in_fech!F29</f>
        <v>1.173970862157883</v>
      </c>
      <c r="G371" s="98">
        <f>RES_hhdet_in_fech!G29</f>
        <v>1.4290553453779047</v>
      </c>
      <c r="H371" s="98">
        <f>RES_hhdet_in_fech!H29</f>
        <v>1.8534119582519399</v>
      </c>
      <c r="I371" s="98">
        <f>RES_hhdet_in_fech!I29</f>
        <v>2.1309297837655206</v>
      </c>
      <c r="J371" s="98">
        <f>RES_hhdet_in_fech!J29</f>
        <v>1.5203395091484162</v>
      </c>
      <c r="K371" s="98">
        <f>RES_hhdet_in_fech!K29</f>
        <v>1.2130921284431906</v>
      </c>
      <c r="L371" s="98">
        <f>RES_hhdet_in_fech!L29</f>
        <v>1.3414839258080618</v>
      </c>
      <c r="M371" s="98">
        <f>RES_hhdet_in_fech!M29</f>
        <v>1.0489673668536408</v>
      </c>
      <c r="N371" s="98">
        <f>RES_hhdet_in_fech!N29</f>
        <v>1.0562693407670052</v>
      </c>
      <c r="O371" s="98">
        <f>RES_hhdet_in_fech!O29</f>
        <v>0.67619977646876916</v>
      </c>
      <c r="P371" s="98">
        <f>RES_hhdet_in_fech!P29</f>
        <v>0.86454081652621784</v>
      </c>
      <c r="Q371" s="98">
        <f>RES_hhdet_in_fech!Q29</f>
        <v>0.25652010858731622</v>
      </c>
      <c r="R371" s="98">
        <f>RES_hhdet_in_fech!R29</f>
        <v>0.3440030241922869</v>
      </c>
      <c r="S371" s="98">
        <f>RES_hhdet_in_fech!S29</f>
        <v>0.32143242251705229</v>
      </c>
      <c r="T371" s="98">
        <f>RES_hhdet_in_fech!T29</f>
        <v>0.27287570782192067</v>
      </c>
      <c r="U371" s="98">
        <f>RES_hhdet_in_fech!U29</f>
        <v>0.20910206287669664</v>
      </c>
      <c r="V371" s="98">
        <f>RES_hhdet_in_fech!V29</f>
        <v>0.72372121635507236</v>
      </c>
      <c r="W371" s="98">
        <f>RES_hhdet_in_fech!W29</f>
        <v>0.42453125815802017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2919.6503836807437</v>
      </c>
      <c r="D372" s="122">
        <v>2825.2323802746905</v>
      </c>
      <c r="E372" s="122">
        <v>2679.6812264929254</v>
      </c>
      <c r="F372" s="122">
        <v>2717.6245943916369</v>
      </c>
      <c r="G372" s="122">
        <v>2558.7371746035806</v>
      </c>
      <c r="H372" s="122">
        <v>2557.5690331298156</v>
      </c>
      <c r="I372" s="122">
        <v>2482.1996051469923</v>
      </c>
      <c r="J372" s="122">
        <v>2471.881472395356</v>
      </c>
      <c r="K372" s="122">
        <v>2475.7953772646638</v>
      </c>
      <c r="L372" s="122">
        <v>2505.6223599999562</v>
      </c>
      <c r="M372" s="122">
        <v>2656.3559339211424</v>
      </c>
      <c r="N372" s="122">
        <v>2657.1560847893434</v>
      </c>
      <c r="O372" s="122">
        <v>2564.4464495808834</v>
      </c>
      <c r="P372" s="122">
        <v>2459.3565607699275</v>
      </c>
      <c r="Q372" s="122">
        <v>2363.5850287497465</v>
      </c>
      <c r="R372" s="122">
        <v>2447.6137715894456</v>
      </c>
      <c r="S372" s="122">
        <v>2483.5152959546244</v>
      </c>
      <c r="T372" s="122">
        <v>2535.3545010884595</v>
      </c>
      <c r="U372" s="122">
        <v>2506.9938957460472</v>
      </c>
      <c r="V372" s="122">
        <v>2623.0658995591921</v>
      </c>
      <c r="W372" s="122">
        <v>2505.65023272079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3228.5609718792657</v>
      </c>
      <c r="D373" s="98">
        <v>3135.1452548135808</v>
      </c>
      <c r="E373" s="98">
        <v>3030.4589244356134</v>
      </c>
      <c r="F373" s="98">
        <v>2964.4947476305097</v>
      </c>
      <c r="G373" s="98">
        <v>2896.1208180049152</v>
      </c>
      <c r="H373" s="98">
        <v>2849.3266897754638</v>
      </c>
      <c r="I373" s="98">
        <v>2863.6017831761123</v>
      </c>
      <c r="J373" s="98">
        <v>2843.497564663186</v>
      </c>
      <c r="K373" s="98">
        <v>2850.894095085981</v>
      </c>
      <c r="L373" s="98">
        <v>2845.9550681821243</v>
      </c>
      <c r="M373" s="98">
        <v>2982.5037567430081</v>
      </c>
      <c r="N373" s="98">
        <v>2706.6989597756296</v>
      </c>
      <c r="O373" s="98">
        <v>2892.5187389615453</v>
      </c>
      <c r="P373" s="98">
        <v>2543.1073216774012</v>
      </c>
      <c r="Q373" s="98">
        <v>2218.6554412636133</v>
      </c>
      <c r="R373" s="98">
        <v>2594.5740164319459</v>
      </c>
      <c r="S373" s="98">
        <v>2537.92515378799</v>
      </c>
      <c r="T373" s="98">
        <v>2549.2230189974848</v>
      </c>
      <c r="U373" s="98">
        <v>2398.4940752147927</v>
      </c>
      <c r="V373" s="98">
        <v>2628.7589523437709</v>
      </c>
      <c r="W373" s="98">
        <v>2317.1138872789356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2605.649758256694</v>
      </c>
      <c r="L374" s="98">
        <v>2606.3175701885657</v>
      </c>
      <c r="M374" s="98">
        <v>2742.2606158839585</v>
      </c>
      <c r="N374" s="98">
        <v>0</v>
      </c>
      <c r="O374" s="98">
        <v>2687.3166203225828</v>
      </c>
      <c r="P374" s="98">
        <v>2382.1562239821528</v>
      </c>
      <c r="Q374" s="98">
        <v>2092.8442373947391</v>
      </c>
      <c r="R374" s="98">
        <v>2459.3902650180562</v>
      </c>
      <c r="S374" s="98">
        <v>2417.4064255793505</v>
      </c>
      <c r="T374" s="98">
        <v>2437.8279123077918</v>
      </c>
      <c r="U374" s="98">
        <v>0</v>
      </c>
      <c r="V374" s="98">
        <v>0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2209.2494097882054</v>
      </c>
      <c r="L375" s="101">
        <v>2210.6988365159773</v>
      </c>
      <c r="M375" s="101">
        <v>2326.1432454004525</v>
      </c>
      <c r="N375" s="101">
        <v>0</v>
      </c>
      <c r="O375" s="101">
        <v>2247.1257014214675</v>
      </c>
      <c r="P375" s="101">
        <v>1973.5047986115555</v>
      </c>
      <c r="Q375" s="101">
        <v>1716.0981984022064</v>
      </c>
      <c r="R375" s="101">
        <v>1999.8367469034704</v>
      </c>
      <c r="S375" s="101">
        <v>1953.3156463726089</v>
      </c>
      <c r="T375" s="101">
        <v>1953.7780488867959</v>
      </c>
      <c r="U375" s="101">
        <v>0</v>
      </c>
      <c r="V375" s="101">
        <v>0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396.40034846848874</v>
      </c>
      <c r="L376" s="104">
        <v>395.61873367258841</v>
      </c>
      <c r="M376" s="104">
        <v>416.11737048350591</v>
      </c>
      <c r="N376" s="104">
        <v>0</v>
      </c>
      <c r="O376" s="104">
        <v>440.1909189011152</v>
      </c>
      <c r="P376" s="104">
        <v>408.65142537059745</v>
      </c>
      <c r="Q376" s="104">
        <v>376.7460389925331</v>
      </c>
      <c r="R376" s="104">
        <v>459.55351811458615</v>
      </c>
      <c r="S376" s="104">
        <v>464.09077920674167</v>
      </c>
      <c r="T376" s="104">
        <v>484.04986342099602</v>
      </c>
      <c r="U376" s="104">
        <v>0</v>
      </c>
      <c r="V376" s="104">
        <v>0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2896.4714173133229</v>
      </c>
      <c r="D377" s="101">
        <v>2803.4355251439929</v>
      </c>
      <c r="E377" s="101">
        <v>2656.40690524825</v>
      </c>
      <c r="F377" s="101">
        <v>2706.810303570589</v>
      </c>
      <c r="G377" s="101">
        <v>2549.1997014346921</v>
      </c>
      <c r="H377" s="101">
        <v>2550.9145449780708</v>
      </c>
      <c r="I377" s="101">
        <v>2534.9057400615288</v>
      </c>
      <c r="J377" s="101">
        <v>0</v>
      </c>
      <c r="K377" s="101">
        <v>2620.510408691734</v>
      </c>
      <c r="L377" s="101">
        <v>0</v>
      </c>
      <c r="M377" s="101">
        <v>2724.6892877170726</v>
      </c>
      <c r="N377" s="101">
        <v>2718.0116768177227</v>
      </c>
      <c r="O377" s="101">
        <v>2648.9831416272577</v>
      </c>
      <c r="P377" s="101">
        <v>2582.6098888383244</v>
      </c>
      <c r="Q377" s="101">
        <v>2534.3851845153454</v>
      </c>
      <c r="R377" s="101">
        <v>2559.8331054805712</v>
      </c>
      <c r="S377" s="101">
        <v>2591.9167240920474</v>
      </c>
      <c r="T377" s="101">
        <v>2638.7884420323171</v>
      </c>
      <c r="U377" s="101">
        <v>2587.6690925245725</v>
      </c>
      <c r="V377" s="101">
        <v>2700.4943231880011</v>
      </c>
      <c r="W377" s="101">
        <v>2612.3470628958157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2682.8180359119838</v>
      </c>
      <c r="D378" s="104">
        <v>2593.9445013821778</v>
      </c>
      <c r="E378" s="104">
        <v>2459.2391286632947</v>
      </c>
      <c r="F378" s="104">
        <v>2507.6664951841212</v>
      </c>
      <c r="G378" s="104">
        <v>2361.4935822079747</v>
      </c>
      <c r="H378" s="104">
        <v>2369.0327911418317</v>
      </c>
      <c r="I378" s="104">
        <v>2354.3049599090159</v>
      </c>
      <c r="J378" s="104">
        <v>2447.7866634203847</v>
      </c>
      <c r="K378" s="104">
        <v>2431.4807035737522</v>
      </c>
      <c r="L378" s="104">
        <v>2474.9472580830147</v>
      </c>
      <c r="M378" s="104">
        <v>2536.047192180758</v>
      </c>
      <c r="N378" s="104">
        <v>2531.5586807082263</v>
      </c>
      <c r="O378" s="104">
        <v>2472.958625916428</v>
      </c>
      <c r="P378" s="104">
        <v>2419.2330427707707</v>
      </c>
      <c r="Q378" s="104">
        <v>2381.1997686326849</v>
      </c>
      <c r="R378" s="104">
        <v>2409.4322302743035</v>
      </c>
      <c r="S378" s="104">
        <v>2445.3026872647497</v>
      </c>
      <c r="T378" s="104">
        <v>2493.4850165072635</v>
      </c>
      <c r="U378" s="104">
        <v>2448.1093187928195</v>
      </c>
      <c r="V378" s="104">
        <v>2564.0210318262607</v>
      </c>
      <c r="W378" s="104">
        <v>2485.6762941852344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2262.9495786346988</v>
      </c>
      <c r="D379" s="98">
        <v>2179.2995139021036</v>
      </c>
      <c r="E379" s="98">
        <v>2066.1021631191334</v>
      </c>
      <c r="F379" s="98">
        <v>2107.7944871595037</v>
      </c>
      <c r="G379" s="98">
        <v>1981.1471680674908</v>
      </c>
      <c r="H379" s="98">
        <v>1998.0351388326042</v>
      </c>
      <c r="I379" s="98">
        <v>1980.7292701339632</v>
      </c>
      <c r="J379" s="98">
        <v>2047.2223861631453</v>
      </c>
      <c r="K379" s="98">
        <v>2031.0274532544236</v>
      </c>
      <c r="L379" s="98">
        <v>2070.1157031963253</v>
      </c>
      <c r="M379" s="98">
        <v>2125.6381820691909</v>
      </c>
      <c r="N379" s="98">
        <v>2113.6874308642268</v>
      </c>
      <c r="O379" s="98">
        <v>2057.780076158368</v>
      </c>
      <c r="P379" s="98">
        <v>2004.950968831547</v>
      </c>
      <c r="Q379" s="98">
        <v>1961.9053918410521</v>
      </c>
      <c r="R379" s="98">
        <v>1973.19037794677</v>
      </c>
      <c r="S379" s="98">
        <v>1995.1694010181939</v>
      </c>
      <c r="T379" s="98">
        <v>2022.9521458633235</v>
      </c>
      <c r="U379" s="98">
        <v>1976.6344401944252</v>
      </c>
      <c r="V379" s="98">
        <v>2084.9541910956195</v>
      </c>
      <c r="W379" s="98">
        <v>2023.1763848375808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419.86845727728553</v>
      </c>
      <c r="D380" s="98">
        <v>414.64498748007418</v>
      </c>
      <c r="E380" s="98">
        <v>393.13696554416134</v>
      </c>
      <c r="F380" s="98">
        <v>399.87200802461757</v>
      </c>
      <c r="G380" s="98">
        <v>380.34641414048389</v>
      </c>
      <c r="H380" s="98">
        <v>370.99765230922742</v>
      </c>
      <c r="I380" s="98">
        <v>373.57568977505304</v>
      </c>
      <c r="J380" s="98">
        <v>400.56427725723944</v>
      </c>
      <c r="K380" s="98">
        <v>400.4532503193293</v>
      </c>
      <c r="L380" s="98">
        <v>404.83155488668956</v>
      </c>
      <c r="M380" s="98">
        <v>410.4090101115674</v>
      </c>
      <c r="N380" s="98">
        <v>417.87124984399998</v>
      </c>
      <c r="O380" s="98">
        <v>415.17854975805977</v>
      </c>
      <c r="P380" s="98">
        <v>414.2820739392231</v>
      </c>
      <c r="Q380" s="98">
        <v>419.29437679163317</v>
      </c>
      <c r="R380" s="98">
        <v>436.24185232753348</v>
      </c>
      <c r="S380" s="98">
        <v>450.1332862465556</v>
      </c>
      <c r="T380" s="98">
        <v>470.53287064393987</v>
      </c>
      <c r="U380" s="98">
        <v>471.4748785983943</v>
      </c>
      <c r="V380" s="98">
        <v>479.06684073064076</v>
      </c>
      <c r="W380" s="98">
        <v>462.49990934765373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462.43172304818484</v>
      </c>
      <c r="D381" s="122">
        <v>458.18842671605404</v>
      </c>
      <c r="E381" s="122">
        <v>456.21415102919804</v>
      </c>
      <c r="F381" s="122">
        <v>452.68262145412473</v>
      </c>
      <c r="G381" s="122">
        <v>439.05409765287072</v>
      </c>
      <c r="H381" s="122">
        <v>427.73840971307675</v>
      </c>
      <c r="I381" s="122">
        <v>430.98781543958108</v>
      </c>
      <c r="J381" s="122">
        <v>414.78540936409996</v>
      </c>
      <c r="K381" s="122">
        <v>411.62590057341242</v>
      </c>
      <c r="L381" s="122">
        <v>402.72738921913771</v>
      </c>
      <c r="M381" s="122">
        <v>408.09583459700576</v>
      </c>
      <c r="N381" s="122">
        <v>410.55571522587587</v>
      </c>
      <c r="O381" s="122">
        <v>390.89770005345463</v>
      </c>
      <c r="P381" s="122">
        <v>398.65218893634886</v>
      </c>
      <c r="Q381" s="122">
        <v>400.96964874593823</v>
      </c>
      <c r="R381" s="122">
        <v>399.80920674468837</v>
      </c>
      <c r="S381" s="122">
        <v>391.77043639855077</v>
      </c>
      <c r="T381" s="122">
        <v>386.5027460910373</v>
      </c>
      <c r="U381" s="122">
        <v>377.03615476974312</v>
      </c>
      <c r="V381" s="122">
        <v>391.28195708273495</v>
      </c>
      <c r="W381" s="122">
        <v>388.73679925533236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585.71296442503274</v>
      </c>
      <c r="D382" s="98">
        <v>580.13727336376223</v>
      </c>
      <c r="E382" s="98">
        <v>578.86874530266618</v>
      </c>
      <c r="F382" s="98">
        <v>562.15601531942627</v>
      </c>
      <c r="G382" s="98">
        <v>564.01975322406383</v>
      </c>
      <c r="H382" s="98">
        <v>545.70898082352574</v>
      </c>
      <c r="I382" s="98">
        <v>547.76950501531451</v>
      </c>
      <c r="J382" s="98">
        <v>534.37715578022494</v>
      </c>
      <c r="K382" s="98">
        <v>513.94210860685394</v>
      </c>
      <c r="L382" s="98">
        <v>520.53788039147685</v>
      </c>
      <c r="M382" s="98">
        <v>523.14384502124722</v>
      </c>
      <c r="N382" s="98">
        <v>523.16641133516191</v>
      </c>
      <c r="O382" s="98">
        <v>528.71970853495975</v>
      </c>
      <c r="P382" s="98">
        <v>505.87451303529753</v>
      </c>
      <c r="Q382" s="98">
        <v>476.04629982580929</v>
      </c>
      <c r="R382" s="98">
        <v>557.31633239568873</v>
      </c>
      <c r="S382" s="98">
        <v>544.0537387147325</v>
      </c>
      <c r="T382" s="98">
        <v>567.76510183086191</v>
      </c>
      <c r="U382" s="98">
        <v>538.94389406980872</v>
      </c>
      <c r="V382" s="98">
        <v>595.18205217257264</v>
      </c>
      <c r="W382" s="98">
        <v>518.26174094888495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460.7721678758042</v>
      </c>
      <c r="D383" s="33">
        <v>456.69212184921105</v>
      </c>
      <c r="E383" s="33">
        <v>454.56223730160923</v>
      </c>
      <c r="F383" s="33">
        <v>450.89772916284255</v>
      </c>
      <c r="G383" s="33">
        <v>437.24135922210087</v>
      </c>
      <c r="H383" s="33">
        <v>425.95368095195039</v>
      </c>
      <c r="I383" s="33">
        <v>429.4982530725436</v>
      </c>
      <c r="J383" s="33">
        <v>413.36844554400363</v>
      </c>
      <c r="K383" s="33">
        <v>410.37202547496338</v>
      </c>
      <c r="L383" s="33">
        <v>400.79782703433142</v>
      </c>
      <c r="M383" s="33">
        <v>405.92270551121459</v>
      </c>
      <c r="N383" s="33">
        <v>408.60608406054894</v>
      </c>
      <c r="O383" s="33">
        <v>388.59913420152822</v>
      </c>
      <c r="P383" s="33">
        <v>396.9431706035175</v>
      </c>
      <c r="Q383" s="33">
        <v>399.58934261097653</v>
      </c>
      <c r="R383" s="33">
        <v>395.84510123333763</v>
      </c>
      <c r="S383" s="33">
        <v>388.49893094338682</v>
      </c>
      <c r="T383" s="33">
        <v>383.42397996382152</v>
      </c>
      <c r="U383" s="33">
        <v>374.22850611136045</v>
      </c>
      <c r="V383" s="33">
        <v>388.38747623761111</v>
      </c>
      <c r="W383" s="33">
        <v>386.60645481958318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12451.639010763623</v>
      </c>
      <c r="D385" s="117">
        <f t="shared" si="211"/>
        <v>12164.999080854595</v>
      </c>
      <c r="E385" s="117">
        <f t="shared" si="211"/>
        <v>12135.381355798712</v>
      </c>
      <c r="F385" s="117">
        <f t="shared" si="211"/>
        <v>12331.887634889797</v>
      </c>
      <c r="G385" s="117">
        <f t="shared" si="211"/>
        <v>13353.990149150315</v>
      </c>
      <c r="H385" s="117">
        <f t="shared" si="211"/>
        <v>12979.011066698084</v>
      </c>
      <c r="I385" s="117">
        <f t="shared" si="211"/>
        <v>12916.270625155255</v>
      </c>
      <c r="J385" s="117">
        <f t="shared" si="211"/>
        <v>11994.736301315968</v>
      </c>
      <c r="K385" s="117">
        <f t="shared" si="211"/>
        <v>9188.345998359262</v>
      </c>
      <c r="L385" s="117">
        <f t="shared" si="211"/>
        <v>11643.693780194109</v>
      </c>
      <c r="M385" s="117">
        <f t="shared" si="211"/>
        <v>10433.287093553645</v>
      </c>
      <c r="N385" s="117">
        <f t="shared" si="211"/>
        <v>9602.9499728772189</v>
      </c>
      <c r="O385" s="117">
        <f t="shared" si="211"/>
        <v>10367.645728649004</v>
      </c>
      <c r="P385" s="117">
        <f t="shared" si="211"/>
        <v>8685.5404782271289</v>
      </c>
      <c r="Q385" s="117">
        <f t="shared" si="211"/>
        <v>8279.8037570184333</v>
      </c>
      <c r="R385" s="117">
        <f t="shared" ref="R385:V385" si="212">R386+R389+R391+R400</f>
        <v>9377.5963214814401</v>
      </c>
      <c r="S385" s="117">
        <f t="shared" si="212"/>
        <v>8554.6764962325196</v>
      </c>
      <c r="T385" s="117">
        <f t="shared" si="212"/>
        <v>8914.1586059416095</v>
      </c>
      <c r="U385" s="117">
        <f t="shared" si="212"/>
        <v>8056.7114434750119</v>
      </c>
      <c r="V385" s="117">
        <f t="shared" si="212"/>
        <v>8431.978649697925</v>
      </c>
      <c r="W385" s="117">
        <f t="shared" ref="W385" si="213">W386+W389+W391+W400</f>
        <v>6883.361828936394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10186.056100978105</v>
      </c>
      <c r="D386" s="122">
        <f t="shared" si="214"/>
        <v>9957.0336242555459</v>
      </c>
      <c r="E386" s="122">
        <f t="shared" si="214"/>
        <v>10018.675697947918</v>
      </c>
      <c r="F386" s="122">
        <f t="shared" si="214"/>
        <v>10183.135223913871</v>
      </c>
      <c r="G386" s="122">
        <f t="shared" si="214"/>
        <v>11309.904282315296</v>
      </c>
      <c r="H386" s="122">
        <f t="shared" si="214"/>
        <v>10937.542122544492</v>
      </c>
      <c r="I386" s="122">
        <f t="shared" si="214"/>
        <v>10874.174826506125</v>
      </c>
      <c r="J386" s="122">
        <f t="shared" si="214"/>
        <v>9894.7965979313049</v>
      </c>
      <c r="K386" s="122">
        <f t="shared" si="214"/>
        <v>7096.134437181262</v>
      </c>
      <c r="L386" s="122">
        <f t="shared" si="214"/>
        <v>9523.1913126081017</v>
      </c>
      <c r="M386" s="122">
        <f t="shared" si="214"/>
        <v>8250.8246803585262</v>
      </c>
      <c r="N386" s="122">
        <f t="shared" si="214"/>
        <v>7409.7618709821845</v>
      </c>
      <c r="O386" s="122">
        <f t="shared" si="214"/>
        <v>8191.4714929947304</v>
      </c>
      <c r="P386" s="122">
        <f t="shared" si="214"/>
        <v>6518.7950921224137</v>
      </c>
      <c r="Q386" s="122">
        <f t="shared" si="214"/>
        <v>6127.1889367476651</v>
      </c>
      <c r="R386" s="122">
        <f t="shared" ref="R386:V386" si="215">SUM(R387:R388)</f>
        <v>7139.6434051115903</v>
      </c>
      <c r="S386" s="122">
        <f t="shared" si="215"/>
        <v>6274.2363649838671</v>
      </c>
      <c r="T386" s="122">
        <f t="shared" si="215"/>
        <v>6571.3388701274462</v>
      </c>
      <c r="U386" s="122">
        <f t="shared" si="215"/>
        <v>5738.9237501578364</v>
      </c>
      <c r="V386" s="122">
        <f t="shared" si="215"/>
        <v>5976.0247628182296</v>
      </c>
      <c r="W386" s="122">
        <f t="shared" ref="W386" si="216">SUM(W387:W388)</f>
        <v>4494.0326666167657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9949.9898419990895</v>
      </c>
      <c r="D387" s="98">
        <v>9730.9248915128264</v>
      </c>
      <c r="E387" s="98">
        <v>9797.1374306461948</v>
      </c>
      <c r="F387" s="98">
        <v>9961.9904834408771</v>
      </c>
      <c r="G387" s="98">
        <v>11068.736676701776</v>
      </c>
      <c r="H387" s="98">
        <v>10708.385836924732</v>
      </c>
      <c r="I387" s="98">
        <v>10648.952140707144</v>
      </c>
      <c r="J387" s="98">
        <v>9690.0372352534923</v>
      </c>
      <c r="K387" s="98">
        <v>6950.0382939839101</v>
      </c>
      <c r="L387" s="98">
        <v>9329.1939758823064</v>
      </c>
      <c r="M387" s="98">
        <v>8086.3734760265306</v>
      </c>
      <c r="N387" s="98">
        <v>7262.7929253824841</v>
      </c>
      <c r="O387" s="98">
        <v>8032.1352654474758</v>
      </c>
      <c r="P387" s="98">
        <v>6394.2886437836059</v>
      </c>
      <c r="Q387" s="98">
        <v>6009.825136416961</v>
      </c>
      <c r="R387" s="98">
        <v>7004.62550675481</v>
      </c>
      <c r="S387" s="98">
        <v>6156.8185461862768</v>
      </c>
      <c r="T387" s="98">
        <v>6448.2172689378694</v>
      </c>
      <c r="U387" s="98">
        <v>5632.0992835326788</v>
      </c>
      <c r="V387" s="98">
        <v>5864.9021416202295</v>
      </c>
      <c r="W387" s="98">
        <v>4410.6351488723503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236.06625897901461</v>
      </c>
      <c r="D388" s="98">
        <v>226.10873274271941</v>
      </c>
      <c r="E388" s="98">
        <v>221.53826730172224</v>
      </c>
      <c r="F388" s="98">
        <v>221.14474047299331</v>
      </c>
      <c r="G388" s="98">
        <v>241.16760561351973</v>
      </c>
      <c r="H388" s="98">
        <v>229.15628561975896</v>
      </c>
      <c r="I388" s="98">
        <v>225.22268579898017</v>
      </c>
      <c r="J388" s="98">
        <v>204.75936267781245</v>
      </c>
      <c r="K388" s="98">
        <v>146.09614319735195</v>
      </c>
      <c r="L388" s="98">
        <v>193.99733672579561</v>
      </c>
      <c r="M388" s="98">
        <v>164.45120433199642</v>
      </c>
      <c r="N388" s="98">
        <v>146.96894559970028</v>
      </c>
      <c r="O388" s="98">
        <v>159.33622754725459</v>
      </c>
      <c r="P388" s="98">
        <v>124.50644833880779</v>
      </c>
      <c r="Q388" s="98">
        <v>117.36380033070444</v>
      </c>
      <c r="R388" s="98">
        <v>135.01789835678071</v>
      </c>
      <c r="S388" s="98">
        <v>117.41781879759058</v>
      </c>
      <c r="T388" s="98">
        <v>123.12160118957648</v>
      </c>
      <c r="U388" s="98">
        <v>106.82446662515758</v>
      </c>
      <c r="V388" s="98">
        <v>111.12262119800059</v>
      </c>
      <c r="W388" s="98">
        <v>83.397517744414969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1.9062857153135351</v>
      </c>
      <c r="E389" s="122">
        <f t="shared" si="217"/>
        <v>2.1205132827991209</v>
      </c>
      <c r="F389" s="122">
        <f t="shared" si="217"/>
        <v>3.9540224156442996</v>
      </c>
      <c r="G389" s="122">
        <f t="shared" si="217"/>
        <v>4.9852979611278974</v>
      </c>
      <c r="H389" s="122">
        <f t="shared" si="217"/>
        <v>6.6907846882010178</v>
      </c>
      <c r="I389" s="122">
        <f t="shared" si="217"/>
        <v>7.9540860212216016</v>
      </c>
      <c r="J389" s="122">
        <f t="shared" si="217"/>
        <v>5.8649102607871439</v>
      </c>
      <c r="K389" s="122">
        <f t="shared" si="217"/>
        <v>4.8349866272400943</v>
      </c>
      <c r="L389" s="122">
        <f t="shared" si="217"/>
        <v>5.522902942429865</v>
      </c>
      <c r="M389" s="122">
        <f t="shared" si="217"/>
        <v>4.4831626347822162</v>
      </c>
      <c r="N389" s="122">
        <f t="shared" si="217"/>
        <v>4.7147245963833813</v>
      </c>
      <c r="O389" s="122">
        <f t="shared" si="217"/>
        <v>3.1714281318101665</v>
      </c>
      <c r="P389" s="122">
        <f t="shared" si="217"/>
        <v>4.2671348360455097</v>
      </c>
      <c r="Q389" s="122">
        <f t="shared" si="217"/>
        <v>1.3202654115276868</v>
      </c>
      <c r="R389" s="122">
        <f t="shared" si="217"/>
        <v>1.8160845814898361</v>
      </c>
      <c r="S389" s="122">
        <f t="shared" si="217"/>
        <v>1.7308121169476363</v>
      </c>
      <c r="T389" s="122">
        <f t="shared" si="217"/>
        <v>1.4933839654452303</v>
      </c>
      <c r="U389" s="122">
        <f t="shared" si="217"/>
        <v>1.1611325847111533</v>
      </c>
      <c r="V389" s="122">
        <f t="shared" si="217"/>
        <v>4.077954056459232</v>
      </c>
      <c r="W389" s="122">
        <f t="shared" si="217"/>
        <v>2.4260872628049088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1.9062857153135351</v>
      </c>
      <c r="E390" s="98">
        <f>RES_hhdet_in_tesh!E29</f>
        <v>2.1205132827991209</v>
      </c>
      <c r="F390" s="98">
        <f>RES_hhdet_in_tesh!F29</f>
        <v>3.9540224156442996</v>
      </c>
      <c r="G390" s="98">
        <f>RES_hhdet_in_tesh!G29</f>
        <v>4.9852979611278974</v>
      </c>
      <c r="H390" s="98">
        <f>RES_hhdet_in_tesh!H29</f>
        <v>6.6907846882010178</v>
      </c>
      <c r="I390" s="98">
        <f>RES_hhdet_in_tesh!I29</f>
        <v>7.9540860212216016</v>
      </c>
      <c r="J390" s="98">
        <f>RES_hhdet_in_tesh!J29</f>
        <v>5.8649102607871439</v>
      </c>
      <c r="K390" s="98">
        <f>RES_hhdet_in_tesh!K29</f>
        <v>4.8349866272400943</v>
      </c>
      <c r="L390" s="98">
        <f>RES_hhdet_in_tesh!L29</f>
        <v>5.522902942429865</v>
      </c>
      <c r="M390" s="98">
        <f>RES_hhdet_in_tesh!M29</f>
        <v>4.4831626347822162</v>
      </c>
      <c r="N390" s="98">
        <f>RES_hhdet_in_tesh!N29</f>
        <v>4.7147245963833813</v>
      </c>
      <c r="O390" s="98">
        <f>RES_hhdet_in_tesh!O29</f>
        <v>3.1714281318101665</v>
      </c>
      <c r="P390" s="98">
        <f>RES_hhdet_in_tesh!P29</f>
        <v>4.2671348360455097</v>
      </c>
      <c r="Q390" s="98">
        <f>RES_hhdet_in_tesh!Q29</f>
        <v>1.3202654115276868</v>
      </c>
      <c r="R390" s="98">
        <f>RES_hhdet_in_tesh!R29</f>
        <v>1.8160845814898361</v>
      </c>
      <c r="S390" s="98">
        <f>RES_hhdet_in_tesh!S29</f>
        <v>1.7308121169476363</v>
      </c>
      <c r="T390" s="98">
        <f>RES_hhdet_in_tesh!T29</f>
        <v>1.4933839654452303</v>
      </c>
      <c r="U390" s="98">
        <f>RES_hhdet_in_tesh!U29</f>
        <v>1.1611325847111533</v>
      </c>
      <c r="V390" s="98">
        <f>RES_hhdet_in_tesh!V29</f>
        <v>4.077954056459232</v>
      </c>
      <c r="W390" s="98">
        <f>RES_hhdet_in_tesh!W29</f>
        <v>2.4260872628049088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1918.6973309065324</v>
      </c>
      <c r="D391" s="122">
        <v>1861.5277423259954</v>
      </c>
      <c r="E391" s="122">
        <v>1770.9072236147067</v>
      </c>
      <c r="F391" s="122">
        <v>1803.2663918712456</v>
      </c>
      <c r="G391" s="122">
        <v>1706.9987262489547</v>
      </c>
      <c r="H391" s="122">
        <v>1710.5391840867178</v>
      </c>
      <c r="I391" s="122">
        <v>1706.4523914876265</v>
      </c>
      <c r="J391" s="122">
        <v>1777.853115559828</v>
      </c>
      <c r="K391" s="122">
        <v>1772.7249661211122</v>
      </c>
      <c r="L391" s="122">
        <v>1806.6363531160821</v>
      </c>
      <c r="M391" s="122">
        <v>1864.5231503117657</v>
      </c>
      <c r="N391" s="122">
        <v>1871.3744170837513</v>
      </c>
      <c r="O391" s="122">
        <v>1869.0479015422013</v>
      </c>
      <c r="P391" s="122">
        <v>1849.5605039479824</v>
      </c>
      <c r="Q391" s="122">
        <v>1833.090534091891</v>
      </c>
      <c r="R391" s="122">
        <v>1915.0352121091912</v>
      </c>
      <c r="S391" s="122">
        <v>1957.7122034006588</v>
      </c>
      <c r="T391" s="122">
        <v>2017.9196734604077</v>
      </c>
      <c r="U391" s="122">
        <v>1995.2255795130557</v>
      </c>
      <c r="V391" s="122">
        <v>2112.9276739349925</v>
      </c>
      <c r="W391" s="122">
        <v>2046.3822716030866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1907.6171460306098</v>
      </c>
      <c r="D392" s="98">
        <v>1858.7570629426903</v>
      </c>
      <c r="E392" s="98">
        <v>1803.8283186423387</v>
      </c>
      <c r="F392" s="98">
        <v>1771.6815743577097</v>
      </c>
      <c r="G392" s="98">
        <v>1738.6643643835882</v>
      </c>
      <c r="H392" s="98">
        <v>1719.0767146587916</v>
      </c>
      <c r="I392" s="98">
        <v>1737.2121254446392</v>
      </c>
      <c r="J392" s="98">
        <v>1736.1937043504977</v>
      </c>
      <c r="K392" s="98">
        <v>1754.2853616722575</v>
      </c>
      <c r="L392" s="98">
        <v>1767.3340173616905</v>
      </c>
      <c r="M392" s="98">
        <v>1887.5905805468881</v>
      </c>
      <c r="N392" s="98">
        <v>1766.6904140552263</v>
      </c>
      <c r="O392" s="98">
        <v>1972.3569245846904</v>
      </c>
      <c r="P392" s="98">
        <v>1824.4930839912561</v>
      </c>
      <c r="Q392" s="98">
        <v>1663.3247149192478</v>
      </c>
      <c r="R392" s="98">
        <v>2001.6608559715899</v>
      </c>
      <c r="S392" s="98">
        <v>2011.2237452380746</v>
      </c>
      <c r="T392" s="98">
        <v>2068.6328941403804</v>
      </c>
      <c r="U392" s="98">
        <v>1984.3123981216152</v>
      </c>
      <c r="V392" s="98">
        <v>2205.0030729699756</v>
      </c>
      <c r="W392" s="98">
        <v>1956.1121723691604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1755.8524258202556</v>
      </c>
      <c r="L393" s="98">
        <v>1768.4595418770029</v>
      </c>
      <c r="M393" s="98">
        <v>1888.305316297048</v>
      </c>
      <c r="N393" s="98">
        <v>0</v>
      </c>
      <c r="O393" s="98">
        <v>1972.4658452174299</v>
      </c>
      <c r="P393" s="98">
        <v>1824.4964530650636</v>
      </c>
      <c r="Q393" s="98">
        <v>1663.3038764749829</v>
      </c>
      <c r="R393" s="98">
        <v>2002.3867189631601</v>
      </c>
      <c r="S393" s="98">
        <v>2012.0303644486746</v>
      </c>
      <c r="T393" s="98">
        <v>2069.4935494607016</v>
      </c>
      <c r="U393" s="98">
        <v>0</v>
      </c>
      <c r="V393" s="98">
        <v>0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1359.4520773517668</v>
      </c>
      <c r="L394" s="101">
        <v>1372.8408082044145</v>
      </c>
      <c r="M394" s="101">
        <v>1472.1879458135422</v>
      </c>
      <c r="N394" s="101">
        <v>0</v>
      </c>
      <c r="O394" s="101">
        <v>1532.2749263163146</v>
      </c>
      <c r="P394" s="101">
        <v>1415.8450276944664</v>
      </c>
      <c r="Q394" s="101">
        <v>1286.5578374824497</v>
      </c>
      <c r="R394" s="101">
        <v>1542.8332008485738</v>
      </c>
      <c r="S394" s="101">
        <v>1547.9395852419327</v>
      </c>
      <c r="T394" s="101">
        <v>1585.4436860397054</v>
      </c>
      <c r="U394" s="101">
        <v>0</v>
      </c>
      <c r="V394" s="101">
        <v>0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396.40034846848874</v>
      </c>
      <c r="L395" s="104">
        <v>395.61873367258841</v>
      </c>
      <c r="M395" s="104">
        <v>416.11737048350591</v>
      </c>
      <c r="N395" s="104">
        <v>0</v>
      </c>
      <c r="O395" s="104">
        <v>440.1909189011152</v>
      </c>
      <c r="P395" s="104">
        <v>408.65142537059745</v>
      </c>
      <c r="Q395" s="104">
        <v>376.7460389925331</v>
      </c>
      <c r="R395" s="104">
        <v>459.55351811458615</v>
      </c>
      <c r="S395" s="104">
        <v>464.09077920674167</v>
      </c>
      <c r="T395" s="104">
        <v>484.04986342099602</v>
      </c>
      <c r="U395" s="104">
        <v>0</v>
      </c>
      <c r="V395" s="104">
        <v>0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1919.6073232435876</v>
      </c>
      <c r="D396" s="101">
        <v>1861.7795853413986</v>
      </c>
      <c r="E396" s="101">
        <v>1768.0460782903294</v>
      </c>
      <c r="F396" s="101">
        <v>1805.615055789865</v>
      </c>
      <c r="G396" s="101">
        <v>1704.5150440566142</v>
      </c>
      <c r="H396" s="101">
        <v>1709.925878940081</v>
      </c>
      <c r="I396" s="101">
        <v>1703.7112241655052</v>
      </c>
      <c r="J396" s="101">
        <v>0</v>
      </c>
      <c r="K396" s="101">
        <v>1772.3353407685122</v>
      </c>
      <c r="L396" s="101">
        <v>0</v>
      </c>
      <c r="M396" s="101">
        <v>1862.3563978659965</v>
      </c>
      <c r="N396" s="101">
        <v>1878.1061961068906</v>
      </c>
      <c r="O396" s="101">
        <v>1860.3942654261923</v>
      </c>
      <c r="P396" s="101">
        <v>1851.8102570705948</v>
      </c>
      <c r="Q396" s="101">
        <v>1853.8516919411225</v>
      </c>
      <c r="R396" s="101">
        <v>1898.9811949180803</v>
      </c>
      <c r="S396" s="101">
        <v>1949.3645515405572</v>
      </c>
      <c r="T396" s="101">
        <v>2010.8427822439314</v>
      </c>
      <c r="U396" s="101">
        <v>1996.0471567748182</v>
      </c>
      <c r="V396" s="101">
        <v>2105.4796474067252</v>
      </c>
      <c r="W396" s="101">
        <v>2053.8139220907378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1919.6155486217929</v>
      </c>
      <c r="D397" s="104">
        <v>1861.9318285494694</v>
      </c>
      <c r="E397" s="104">
        <v>1768.2891757092559</v>
      </c>
      <c r="F397" s="104">
        <v>1805.9053216652926</v>
      </c>
      <c r="G397" s="104">
        <v>1705.0347665519</v>
      </c>
      <c r="H397" s="104">
        <v>1710.3180923637483</v>
      </c>
      <c r="I397" s="104">
        <v>1704.8246732100238</v>
      </c>
      <c r="J397" s="104">
        <v>1780.5542245160436</v>
      </c>
      <c r="K397" s="104">
        <v>1774.1023385024898</v>
      </c>
      <c r="L397" s="104">
        <v>1810.2047043862415</v>
      </c>
      <c r="M397" s="104">
        <v>1863.3071022979484</v>
      </c>
      <c r="N397" s="104">
        <v>1878.3982572876034</v>
      </c>
      <c r="O397" s="104">
        <v>1860.3679105486333</v>
      </c>
      <c r="P397" s="104">
        <v>1851.8932226659567</v>
      </c>
      <c r="Q397" s="104">
        <v>1854.3886364625328</v>
      </c>
      <c r="R397" s="104">
        <v>1900.0292428772625</v>
      </c>
      <c r="S397" s="104">
        <v>1950.6878636802523</v>
      </c>
      <c r="T397" s="104">
        <v>2012.0883271326029</v>
      </c>
      <c r="U397" s="104">
        <v>1996.1889796908238</v>
      </c>
      <c r="V397" s="104">
        <v>2104.6316780397142</v>
      </c>
      <c r="W397" s="104">
        <v>2053.1108526801663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1499.7470913445072</v>
      </c>
      <c r="D398" s="98">
        <v>1447.286841069395</v>
      </c>
      <c r="E398" s="98">
        <v>1375.1522101650949</v>
      </c>
      <c r="F398" s="98">
        <v>1406.0333136406753</v>
      </c>
      <c r="G398" s="98">
        <v>1324.6883524114162</v>
      </c>
      <c r="H398" s="98">
        <v>1339.320440054521</v>
      </c>
      <c r="I398" s="98">
        <v>1331.2489834349706</v>
      </c>
      <c r="J398" s="98">
        <v>1379.9899472588042</v>
      </c>
      <c r="K398" s="98">
        <v>1373.6490881831603</v>
      </c>
      <c r="L398" s="98">
        <v>1405.3731494995518</v>
      </c>
      <c r="M398" s="98">
        <v>1452.8980921863808</v>
      </c>
      <c r="N398" s="98">
        <v>1460.5270074436035</v>
      </c>
      <c r="O398" s="98">
        <v>1445.1893607905736</v>
      </c>
      <c r="P398" s="98">
        <v>1437.6111487267337</v>
      </c>
      <c r="Q398" s="98">
        <v>1435.0942596708996</v>
      </c>
      <c r="R398" s="98">
        <v>1463.7873905497293</v>
      </c>
      <c r="S398" s="98">
        <v>1500.5545774336965</v>
      </c>
      <c r="T398" s="98">
        <v>1541.5554564886634</v>
      </c>
      <c r="U398" s="98">
        <v>1524.7141010924292</v>
      </c>
      <c r="V398" s="98">
        <v>1625.564837309073</v>
      </c>
      <c r="W398" s="98">
        <v>1590.6109433325128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419.86845727728553</v>
      </c>
      <c r="D399" s="98">
        <v>414.64498748007418</v>
      </c>
      <c r="E399" s="98">
        <v>393.13696554416134</v>
      </c>
      <c r="F399" s="98">
        <v>399.87200802461757</v>
      </c>
      <c r="G399" s="98">
        <v>380.34641414048389</v>
      </c>
      <c r="H399" s="98">
        <v>370.99765230922742</v>
      </c>
      <c r="I399" s="98">
        <v>373.57568977505304</v>
      </c>
      <c r="J399" s="98">
        <v>400.56427725723944</v>
      </c>
      <c r="K399" s="98">
        <v>400.4532503193293</v>
      </c>
      <c r="L399" s="98">
        <v>404.83155488668956</v>
      </c>
      <c r="M399" s="98">
        <v>410.4090101115674</v>
      </c>
      <c r="N399" s="98">
        <v>417.87124984399998</v>
      </c>
      <c r="O399" s="98">
        <v>415.17854975805977</v>
      </c>
      <c r="P399" s="98">
        <v>414.2820739392231</v>
      </c>
      <c r="Q399" s="98">
        <v>419.29437679163317</v>
      </c>
      <c r="R399" s="98">
        <v>436.24185232753348</v>
      </c>
      <c r="S399" s="98">
        <v>450.1332862465556</v>
      </c>
      <c r="T399" s="98">
        <v>470.53287064393987</v>
      </c>
      <c r="U399" s="98">
        <v>471.4748785983943</v>
      </c>
      <c r="V399" s="98">
        <v>479.06684073064076</v>
      </c>
      <c r="W399" s="98">
        <v>462.49990934765373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346.88557887898685</v>
      </c>
      <c r="D400" s="122">
        <v>344.53142855774013</v>
      </c>
      <c r="E400" s="122">
        <v>343.67792095328673</v>
      </c>
      <c r="F400" s="122">
        <v>341.53199668903733</v>
      </c>
      <c r="G400" s="122">
        <v>332.10184262493794</v>
      </c>
      <c r="H400" s="122">
        <v>324.23897537867401</v>
      </c>
      <c r="I400" s="122">
        <v>327.6893211402824</v>
      </c>
      <c r="J400" s="122">
        <v>316.22167756404775</v>
      </c>
      <c r="K400" s="122">
        <v>314.65160842964775</v>
      </c>
      <c r="L400" s="122">
        <v>308.34321152749476</v>
      </c>
      <c r="M400" s="122">
        <v>313.45610024857245</v>
      </c>
      <c r="N400" s="122">
        <v>317.09896021490073</v>
      </c>
      <c r="O400" s="122">
        <v>303.95490598026311</v>
      </c>
      <c r="P400" s="122">
        <v>312.91774732068728</v>
      </c>
      <c r="Q400" s="122">
        <v>318.20402076734916</v>
      </c>
      <c r="R400" s="122">
        <v>321.1016196791673</v>
      </c>
      <c r="S400" s="122">
        <v>320.99711573104503</v>
      </c>
      <c r="T400" s="122">
        <v>323.4066783883095</v>
      </c>
      <c r="U400" s="122">
        <v>321.40098121940804</v>
      </c>
      <c r="V400" s="122">
        <v>338.94825888824425</v>
      </c>
      <c r="W400" s="122">
        <v>340.52080345373741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346.74779387736851</v>
      </c>
      <c r="D401" s="98">
        <v>343.95607758937416</v>
      </c>
      <c r="E401" s="98">
        <v>343.7048524231638</v>
      </c>
      <c r="F401" s="98">
        <v>334.26708422547483</v>
      </c>
      <c r="G401" s="98">
        <v>335.85593289455159</v>
      </c>
      <c r="H401" s="98">
        <v>325.41191096985932</v>
      </c>
      <c r="I401" s="98">
        <v>327.09491836621584</v>
      </c>
      <c r="J401" s="98">
        <v>319.52903050388898</v>
      </c>
      <c r="K401" s="98">
        <v>307.70888941131295</v>
      </c>
      <c r="L401" s="98">
        <v>312.04481333937082</v>
      </c>
      <c r="M401" s="98">
        <v>313.81623820503802</v>
      </c>
      <c r="N401" s="98">
        <v>313.82977497090133</v>
      </c>
      <c r="O401" s="98">
        <v>317.16100949360572</v>
      </c>
      <c r="P401" s="98">
        <v>303.4569520321794</v>
      </c>
      <c r="Q401" s="98">
        <v>285.56401923584838</v>
      </c>
      <c r="R401" s="98">
        <v>335.72340079227814</v>
      </c>
      <c r="S401" s="98">
        <v>329.9821113429395</v>
      </c>
      <c r="T401" s="98">
        <v>347.10061538360378</v>
      </c>
      <c r="U401" s="98">
        <v>332.17172538823286</v>
      </c>
      <c r="V401" s="98">
        <v>369.60012240724342</v>
      </c>
      <c r="W401" s="98">
        <v>324.06429212460608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346.88743367708554</v>
      </c>
      <c r="D402" s="33">
        <v>344.53848807882434</v>
      </c>
      <c r="E402" s="33">
        <v>343.67755823988773</v>
      </c>
      <c r="F402" s="33">
        <v>341.65044634876926</v>
      </c>
      <c r="G402" s="33">
        <v>332.04738619310308</v>
      </c>
      <c r="H402" s="33">
        <v>324.22123051345181</v>
      </c>
      <c r="I402" s="33">
        <v>327.69690280831901</v>
      </c>
      <c r="J402" s="33">
        <v>316.18249091784105</v>
      </c>
      <c r="K402" s="33">
        <v>314.73669077055865</v>
      </c>
      <c r="L402" s="33">
        <v>308.28258474622658</v>
      </c>
      <c r="M402" s="33">
        <v>313.44929764272814</v>
      </c>
      <c r="N402" s="33">
        <v>317.15555968242148</v>
      </c>
      <c r="O402" s="33">
        <v>303.73465742266899</v>
      </c>
      <c r="P402" s="33">
        <v>313.06854308758653</v>
      </c>
      <c r="Q402" s="33">
        <v>318.80411671876766</v>
      </c>
      <c r="R402" s="33">
        <v>320.73362183236083</v>
      </c>
      <c r="S402" s="33">
        <v>320.80409087728992</v>
      </c>
      <c r="T402" s="33">
        <v>323.00423359858047</v>
      </c>
      <c r="U402" s="33">
        <v>321.21420530896597</v>
      </c>
      <c r="V402" s="33">
        <v>338.51313779728054</v>
      </c>
      <c r="W402" s="33">
        <v>340.79146975849284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4258.6130958943768</v>
      </c>
      <c r="D404" s="117">
        <f t="shared" si="218"/>
        <v>4120.9184327674502</v>
      </c>
      <c r="E404" s="117">
        <f t="shared" si="218"/>
        <v>4092.5471884936396</v>
      </c>
      <c r="F404" s="117">
        <f t="shared" si="218"/>
        <v>4102.7391990256938</v>
      </c>
      <c r="G404" s="117">
        <f t="shared" si="218"/>
        <v>4497.4222863794093</v>
      </c>
      <c r="H404" s="117">
        <f t="shared" si="218"/>
        <v>4293.3068673920516</v>
      </c>
      <c r="I404" s="117">
        <f t="shared" si="218"/>
        <v>4218.560955835168</v>
      </c>
      <c r="J404" s="117">
        <f t="shared" si="218"/>
        <v>3787.4423753383303</v>
      </c>
      <c r="K404" s="117">
        <f t="shared" si="218"/>
        <v>2689.8603900467201</v>
      </c>
      <c r="L404" s="117">
        <f t="shared" si="218"/>
        <v>3558.904414891706</v>
      </c>
      <c r="M404" s="117">
        <f t="shared" si="218"/>
        <v>3014.4631474851185</v>
      </c>
      <c r="N404" s="117">
        <f t="shared" si="218"/>
        <v>2615.293664421697</v>
      </c>
      <c r="O404" s="117">
        <f t="shared" si="218"/>
        <v>2778.6959563476007</v>
      </c>
      <c r="P404" s="117">
        <f t="shared" si="218"/>
        <v>2118.7603930709533</v>
      </c>
      <c r="Q404" s="117">
        <f t="shared" si="218"/>
        <v>1929.1556517724227</v>
      </c>
      <c r="R404" s="117">
        <f t="shared" ref="R404:V404" si="219">R405+R408+R410+R419</f>
        <v>2231.9146823258229</v>
      </c>
      <c r="S404" s="117">
        <f t="shared" si="219"/>
        <v>1930.3705133649987</v>
      </c>
      <c r="T404" s="117">
        <f t="shared" si="219"/>
        <v>1993.8235823258444</v>
      </c>
      <c r="U404" s="117">
        <f t="shared" si="219"/>
        <v>1716.1943421762362</v>
      </c>
      <c r="V404" s="117">
        <f t="shared" si="219"/>
        <v>1780.4831304170966</v>
      </c>
      <c r="W404" s="117">
        <f t="shared" ref="W404" si="220">W405+W408+W410+W419</f>
        <v>1336.0283793154442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4201.1797935910081</v>
      </c>
      <c r="D405" s="122">
        <f t="shared" si="221"/>
        <v>4058.8936914874316</v>
      </c>
      <c r="E405" s="122">
        <f t="shared" si="221"/>
        <v>4035.9107749410587</v>
      </c>
      <c r="F405" s="122">
        <f t="shared" si="221"/>
        <v>4053.8756255997437</v>
      </c>
      <c r="G405" s="122">
        <f t="shared" si="221"/>
        <v>4448.5567027907427</v>
      </c>
      <c r="H405" s="122">
        <f t="shared" si="221"/>
        <v>4249.9812135807815</v>
      </c>
      <c r="I405" s="122">
        <f t="shared" si="221"/>
        <v>4172.7535435112732</v>
      </c>
      <c r="J405" s="122">
        <f t="shared" si="221"/>
        <v>3746.6903913803762</v>
      </c>
      <c r="K405" s="122">
        <f t="shared" si="221"/>
        <v>2649.4219275537594</v>
      </c>
      <c r="L405" s="122">
        <f t="shared" si="221"/>
        <v>3503.3024297721022</v>
      </c>
      <c r="M405" s="122">
        <f t="shared" si="221"/>
        <v>2965.8764669415104</v>
      </c>
      <c r="N405" s="122">
        <f t="shared" si="221"/>
        <v>2575.6014259852036</v>
      </c>
      <c r="O405" s="122">
        <f t="shared" si="221"/>
        <v>2725.9468687898725</v>
      </c>
      <c r="P405" s="122">
        <f t="shared" si="221"/>
        <v>2068.1823018830523</v>
      </c>
      <c r="Q405" s="122">
        <f t="shared" si="221"/>
        <v>1871.1183079546815</v>
      </c>
      <c r="R405" s="122">
        <f t="shared" ref="R405:V405" si="222">SUM(R406:R407)</f>
        <v>2141.7162151386688</v>
      </c>
      <c r="S405" s="122">
        <f t="shared" si="222"/>
        <v>1858.7227700346909</v>
      </c>
      <c r="T405" s="122">
        <f t="shared" si="222"/>
        <v>1928.8988659941476</v>
      </c>
      <c r="U405" s="122">
        <f t="shared" si="222"/>
        <v>1672.831624335661</v>
      </c>
      <c r="V405" s="122">
        <f t="shared" si="222"/>
        <v>1731.2274429224176</v>
      </c>
      <c r="W405" s="122">
        <f t="shared" ref="W405" si="223">SUM(W406:W407)</f>
        <v>1296.6482347221627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4201.1797935910081</v>
      </c>
      <c r="D406" s="98">
        <v>4058.8936914874316</v>
      </c>
      <c r="E406" s="98">
        <v>4035.9107749410587</v>
      </c>
      <c r="F406" s="98">
        <v>4053.8756255997437</v>
      </c>
      <c r="G406" s="98">
        <v>4448.5567027907427</v>
      </c>
      <c r="H406" s="98">
        <v>4249.9812135807815</v>
      </c>
      <c r="I406" s="98">
        <v>4172.7535435112732</v>
      </c>
      <c r="J406" s="98">
        <v>3746.6903913803762</v>
      </c>
      <c r="K406" s="98">
        <v>2649.4219275537594</v>
      </c>
      <c r="L406" s="98">
        <v>3503.3024297721022</v>
      </c>
      <c r="M406" s="98">
        <v>2965.8764669415104</v>
      </c>
      <c r="N406" s="98">
        <v>2575.6014259852036</v>
      </c>
      <c r="O406" s="98">
        <v>2725.9468687898725</v>
      </c>
      <c r="P406" s="98">
        <v>2068.1823018830523</v>
      </c>
      <c r="Q406" s="98">
        <v>1871.1183079546815</v>
      </c>
      <c r="R406" s="98">
        <v>2141.7162151386688</v>
      </c>
      <c r="S406" s="98">
        <v>1858.7227700346909</v>
      </c>
      <c r="T406" s="98">
        <v>1928.8988659941476</v>
      </c>
      <c r="U406" s="98">
        <v>1672.831624335661</v>
      </c>
      <c r="V406" s="98">
        <v>1731.2274429224176</v>
      </c>
      <c r="W406" s="98">
        <v>1296.6482347221627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55.666027352720619</v>
      </c>
      <c r="D410" s="122">
        <v>60.427359667686943</v>
      </c>
      <c r="E410" s="122">
        <v>54.888960739518467</v>
      </c>
      <c r="F410" s="122">
        <v>46.814920584666872</v>
      </c>
      <c r="G410" s="122">
        <v>47.033623236317908</v>
      </c>
      <c r="H410" s="122">
        <v>41.478213392733181</v>
      </c>
      <c r="I410" s="122">
        <v>44.240267226170573</v>
      </c>
      <c r="J410" s="122">
        <v>39.330565752953454</v>
      </c>
      <c r="K410" s="122">
        <v>39.025059473697745</v>
      </c>
      <c r="L410" s="122">
        <v>53.696508907987557</v>
      </c>
      <c r="M410" s="122">
        <v>46.383588886906388</v>
      </c>
      <c r="N410" s="122">
        <v>37.669731935491413</v>
      </c>
      <c r="O410" s="122">
        <v>50.778878092656143</v>
      </c>
      <c r="P410" s="122">
        <v>48.775204113709371</v>
      </c>
      <c r="Q410" s="122">
        <v>56.08507570017931</v>
      </c>
      <c r="R410" s="122">
        <v>87.090448085673088</v>
      </c>
      <c r="S410" s="122">
        <v>69.048554276115311</v>
      </c>
      <c r="T410" s="122">
        <v>62.770670059765322</v>
      </c>
      <c r="U410" s="122">
        <v>41.275902585287298</v>
      </c>
      <c r="V410" s="122">
        <v>47.363286258685797</v>
      </c>
      <c r="W410" s="122">
        <v>37.475155320240226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733.39991037209415</v>
      </c>
      <c r="D411" s="98">
        <v>712.17959608345325</v>
      </c>
      <c r="E411" s="98">
        <v>688.39904927479404</v>
      </c>
      <c r="F411" s="98">
        <v>673.41462687174658</v>
      </c>
      <c r="G411" s="98">
        <v>657.8828050179967</v>
      </c>
      <c r="H411" s="98">
        <v>647.25305084939453</v>
      </c>
      <c r="I411" s="98">
        <v>650.49578106628587</v>
      </c>
      <c r="J411" s="98">
        <v>645.92890678888944</v>
      </c>
      <c r="K411" s="98">
        <v>647.60910263973153</v>
      </c>
      <c r="L411" s="98">
        <v>646.48715328825142</v>
      </c>
      <c r="M411" s="98">
        <v>677.50555338174183</v>
      </c>
      <c r="N411" s="98">
        <v>614.85373570263209</v>
      </c>
      <c r="O411" s="98">
        <v>657.06455674250469</v>
      </c>
      <c r="P411" s="98">
        <v>577.69225919223857</v>
      </c>
      <c r="Q411" s="98">
        <v>503.9897700374425</v>
      </c>
      <c r="R411" s="98">
        <v>589.38343357268104</v>
      </c>
      <c r="S411" s="98">
        <v>576.5150779344799</v>
      </c>
      <c r="T411" s="98">
        <v>579.08150099546867</v>
      </c>
      <c r="U411" s="98">
        <v>544.8419141257923</v>
      </c>
      <c r="V411" s="98">
        <v>597.14888361441115</v>
      </c>
      <c r="W411" s="98">
        <v>526.35559063428309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501.85309592748882</v>
      </c>
      <c r="L412" s="98">
        <v>502.18234770296948</v>
      </c>
      <c r="M412" s="98">
        <v>528.40669962516688</v>
      </c>
      <c r="N412" s="98">
        <v>0</v>
      </c>
      <c r="O412" s="98">
        <v>510.4570743349006</v>
      </c>
      <c r="P412" s="98">
        <v>448.30135005260104</v>
      </c>
      <c r="Q412" s="98">
        <v>389.82886674904523</v>
      </c>
      <c r="R412" s="98">
        <v>454.28291542659235</v>
      </c>
      <c r="S412" s="98">
        <v>443.71518223000186</v>
      </c>
      <c r="T412" s="98">
        <v>443.82022158512461</v>
      </c>
      <c r="U412" s="98">
        <v>0</v>
      </c>
      <c r="V412" s="98">
        <v>0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501.85309592748882</v>
      </c>
      <c r="L413" s="101">
        <v>502.18234770296948</v>
      </c>
      <c r="M413" s="101">
        <v>528.40669962516688</v>
      </c>
      <c r="N413" s="101">
        <v>0</v>
      </c>
      <c r="O413" s="101">
        <v>510.4570743349006</v>
      </c>
      <c r="P413" s="101">
        <v>448.30135005260104</v>
      </c>
      <c r="Q413" s="101">
        <v>389.82886674904523</v>
      </c>
      <c r="R413" s="101">
        <v>454.28291542659235</v>
      </c>
      <c r="S413" s="101">
        <v>443.71518223000186</v>
      </c>
      <c r="T413" s="101">
        <v>443.82022158512461</v>
      </c>
      <c r="U413" s="101">
        <v>0</v>
      </c>
      <c r="V413" s="101">
        <v>0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1.7672749506480709</v>
      </c>
      <c r="D419" s="122">
        <v>1.5973816123310578</v>
      </c>
      <c r="E419" s="122">
        <v>1.7474528130625075</v>
      </c>
      <c r="F419" s="122">
        <v>2.0486528412827947</v>
      </c>
      <c r="G419" s="122">
        <v>1.8319603523485735</v>
      </c>
      <c r="H419" s="122">
        <v>1.8474404185375877</v>
      </c>
      <c r="I419" s="122">
        <v>1.5671450977239147</v>
      </c>
      <c r="J419" s="122">
        <v>1.4214182050004205</v>
      </c>
      <c r="K419" s="122">
        <v>1.4134030192631106</v>
      </c>
      <c r="L419" s="122">
        <v>1.9054762116160269</v>
      </c>
      <c r="M419" s="122">
        <v>2.2030916567016918</v>
      </c>
      <c r="N419" s="122">
        <v>2.0225065010023044</v>
      </c>
      <c r="O419" s="122">
        <v>1.9702094650722024</v>
      </c>
      <c r="P419" s="122">
        <v>1.8028870741918543</v>
      </c>
      <c r="Q419" s="122">
        <v>1.9522681175619385</v>
      </c>
      <c r="R419" s="122">
        <v>3.1080191014812928</v>
      </c>
      <c r="S419" s="122">
        <v>2.5991890541924003</v>
      </c>
      <c r="T419" s="122">
        <v>2.154046271931501</v>
      </c>
      <c r="U419" s="122">
        <v>2.0868152552880295</v>
      </c>
      <c r="V419" s="122">
        <v>1.8924012359933045</v>
      </c>
      <c r="W419" s="122">
        <v>1.9049892730412417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133.05055699879048</v>
      </c>
      <c r="D420" s="98">
        <v>131.78398301731227</v>
      </c>
      <c r="E420" s="98">
        <v>131.4958241829537</v>
      </c>
      <c r="F420" s="98">
        <v>127.69936043996086</v>
      </c>
      <c r="G420" s="98">
        <v>128.12272714237835</v>
      </c>
      <c r="H420" s="98">
        <v>123.96325208387213</v>
      </c>
      <c r="I420" s="98">
        <v>124.43132075927883</v>
      </c>
      <c r="J420" s="98">
        <v>121.3891147070359</v>
      </c>
      <c r="K420" s="98">
        <v>116.74708939113293</v>
      </c>
      <c r="L420" s="98">
        <v>118.24538490972789</v>
      </c>
      <c r="M420" s="98">
        <v>118.83735583502654</v>
      </c>
      <c r="N420" s="98">
        <v>118.84248199889539</v>
      </c>
      <c r="O420" s="98">
        <v>120.10396899080146</v>
      </c>
      <c r="P420" s="98">
        <v>114.9144543810982</v>
      </c>
      <c r="Q420" s="98">
        <v>108.13867746843086</v>
      </c>
      <c r="R420" s="98">
        <v>126.59997806700467</v>
      </c>
      <c r="S420" s="98">
        <v>123.58724728643864</v>
      </c>
      <c r="T420" s="98">
        <v>128.97352053189863</v>
      </c>
      <c r="U420" s="98">
        <v>122.42649497689773</v>
      </c>
      <c r="V420" s="98">
        <v>135.20155497152166</v>
      </c>
      <c r="W420" s="98">
        <v>117.72833707394872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199.09764300976428</v>
      </c>
      <c r="D423" s="118">
        <f t="shared" si="225"/>
        <v>190.44920559539679</v>
      </c>
      <c r="E423" s="118">
        <f t="shared" si="225"/>
        <v>187.1408299703468</v>
      </c>
      <c r="F423" s="118">
        <f t="shared" si="225"/>
        <v>187.69120295386881</v>
      </c>
      <c r="G423" s="118">
        <f t="shared" si="225"/>
        <v>201.01728311839128</v>
      </c>
      <c r="H423" s="118">
        <f t="shared" si="225"/>
        <v>192.4031573316316</v>
      </c>
      <c r="I423" s="118">
        <f t="shared" si="225"/>
        <v>188.16450247036059</v>
      </c>
      <c r="J423" s="118">
        <f t="shared" si="225"/>
        <v>169.5943645957978</v>
      </c>
      <c r="K423" s="118">
        <f t="shared" si="225"/>
        <v>126.46085063897299</v>
      </c>
      <c r="L423" s="118">
        <f t="shared" si="225"/>
        <v>158.38692766380564</v>
      </c>
      <c r="M423" s="118">
        <f t="shared" si="225"/>
        <v>137.32148833298143</v>
      </c>
      <c r="N423" s="118">
        <f t="shared" si="225"/>
        <v>122.20726518469726</v>
      </c>
      <c r="O423" s="118">
        <f t="shared" si="225"/>
        <v>126.25789744706776</v>
      </c>
      <c r="P423" s="118">
        <f t="shared" si="225"/>
        <v>100.49204400166545</v>
      </c>
      <c r="Q423" s="118">
        <f t="shared" si="225"/>
        <v>92.061130650512453</v>
      </c>
      <c r="R423" s="118">
        <f t="shared" ref="R423:V423" si="226">R424+R427+R429+R438</f>
        <v>101.87297943979647</v>
      </c>
      <c r="S423" s="118">
        <f t="shared" si="226"/>
        <v>91.197708416317468</v>
      </c>
      <c r="T423" s="118">
        <f t="shared" si="226"/>
        <v>93.496200216333364</v>
      </c>
      <c r="U423" s="118">
        <f t="shared" si="226"/>
        <v>83.416022777588708</v>
      </c>
      <c r="V423" s="118">
        <f t="shared" si="226"/>
        <v>86.09844591941345</v>
      </c>
      <c r="W423" s="118">
        <f t="shared" ref="W423" si="227">W424+W427+W429+W438</f>
        <v>68.747974500779875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168.64589895869946</v>
      </c>
      <c r="D424" s="123">
        <f t="shared" si="228"/>
        <v>161.19310178146023</v>
      </c>
      <c r="E424" s="123">
        <f t="shared" si="228"/>
        <v>159.35485022794424</v>
      </c>
      <c r="F424" s="123">
        <f t="shared" si="228"/>
        <v>159.66388128340381</v>
      </c>
      <c r="G424" s="123">
        <f t="shared" si="228"/>
        <v>174.60203140485862</v>
      </c>
      <c r="H424" s="123">
        <f t="shared" si="228"/>
        <v>166.18989849632246</v>
      </c>
      <c r="I424" s="123">
        <f t="shared" si="228"/>
        <v>162.66169681681416</v>
      </c>
      <c r="J424" s="123">
        <f t="shared" si="228"/>
        <v>144.58639239122687</v>
      </c>
      <c r="K424" s="123">
        <f t="shared" si="228"/>
        <v>101.60713881046858</v>
      </c>
      <c r="L424" s="123">
        <f t="shared" si="228"/>
        <v>133.51052033999605</v>
      </c>
      <c r="M424" s="123">
        <f t="shared" si="228"/>
        <v>111.47402583862407</v>
      </c>
      <c r="N424" s="123">
        <f t="shared" si="228"/>
        <v>96.439395799554461</v>
      </c>
      <c r="O424" s="123">
        <f t="shared" si="228"/>
        <v>101.56658489313953</v>
      </c>
      <c r="P424" s="123">
        <f t="shared" si="228"/>
        <v>76.724964940858484</v>
      </c>
      <c r="Q424" s="123">
        <f t="shared" si="228"/>
        <v>69.1699084988837</v>
      </c>
      <c r="R424" s="123">
        <f t="shared" ref="R424:V424" si="229">SUM(R425:R426)</f>
        <v>78.497730710826261</v>
      </c>
      <c r="S424" s="123">
        <f t="shared" si="229"/>
        <v>67.73122937965762</v>
      </c>
      <c r="T424" s="123">
        <f t="shared" si="229"/>
        <v>69.814385293171199</v>
      </c>
      <c r="U424" s="123">
        <f t="shared" si="229"/>
        <v>60.182060014941783</v>
      </c>
      <c r="V424" s="123">
        <f t="shared" si="229"/>
        <v>61.944364025529644</v>
      </c>
      <c r="W424" s="123">
        <f t="shared" ref="W424" si="230">SUM(W425:W426)</f>
        <v>45.836884297042246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166.52039488438413</v>
      </c>
      <c r="D425" s="99">
        <v>159.1787898831515</v>
      </c>
      <c r="E425" s="99">
        <v>157.3922921463739</v>
      </c>
      <c r="F425" s="99">
        <v>157.70955949743671</v>
      </c>
      <c r="G425" s="99">
        <v>172.47797838054316</v>
      </c>
      <c r="H425" s="99">
        <v>164.17898133428412</v>
      </c>
      <c r="I425" s="99">
        <v>160.69147960744095</v>
      </c>
      <c r="J425" s="99">
        <v>142.81344068893964</v>
      </c>
      <c r="K425" s="99">
        <v>100.35013256556782</v>
      </c>
      <c r="L425" s="99">
        <v>131.85193996790994</v>
      </c>
      <c r="M425" s="99">
        <v>110.08741833063533</v>
      </c>
      <c r="N425" s="99">
        <v>95.205325153518316</v>
      </c>
      <c r="O425" s="99">
        <v>100.23566692556963</v>
      </c>
      <c r="P425" s="99">
        <v>75.689887726678222</v>
      </c>
      <c r="Q425" s="99">
        <v>68.198196279164137</v>
      </c>
      <c r="R425" s="99">
        <v>77.389466945703461</v>
      </c>
      <c r="S425" s="99">
        <v>66.773037726397177</v>
      </c>
      <c r="T425" s="99">
        <v>68.816571078952038</v>
      </c>
      <c r="U425" s="99">
        <v>59.321536477048078</v>
      </c>
      <c r="V425" s="99">
        <v>61.054148047776266</v>
      </c>
      <c r="W425" s="99">
        <v>45.17683164419347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2.1255040743153386</v>
      </c>
      <c r="D426" s="99">
        <v>2.0143118983087294</v>
      </c>
      <c r="E426" s="99">
        <v>1.962558081570341</v>
      </c>
      <c r="F426" s="99">
        <v>1.9543217859671003</v>
      </c>
      <c r="G426" s="99">
        <v>2.1240530243154701</v>
      </c>
      <c r="H426" s="99">
        <v>2.0109171620383504</v>
      </c>
      <c r="I426" s="99">
        <v>1.9702172093732044</v>
      </c>
      <c r="J426" s="99">
        <v>1.7729517022872299</v>
      </c>
      <c r="K426" s="99">
        <v>1.2570062449007635</v>
      </c>
      <c r="L426" s="99">
        <v>1.6585803720861014</v>
      </c>
      <c r="M426" s="99">
        <v>1.3866075079887477</v>
      </c>
      <c r="N426" s="99">
        <v>1.2340706460361452</v>
      </c>
      <c r="O426" s="99">
        <v>1.3309179675698983</v>
      </c>
      <c r="P426" s="99">
        <v>1.0350772141802691</v>
      </c>
      <c r="Q426" s="99">
        <v>0.9717122197195649</v>
      </c>
      <c r="R426" s="99">
        <v>1.1082637651227991</v>
      </c>
      <c r="S426" s="99">
        <v>0.95819165326043909</v>
      </c>
      <c r="T426" s="99">
        <v>0.99781421421915528</v>
      </c>
      <c r="U426" s="99">
        <v>0.86052353789370362</v>
      </c>
      <c r="V426" s="99">
        <v>0.89021597775337935</v>
      </c>
      <c r="W426" s="99">
        <v>0.66005265284877679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5.4264143973769968E-3</v>
      </c>
      <c r="E427" s="123">
        <f t="shared" si="231"/>
        <v>5.7822574542122258E-3</v>
      </c>
      <c r="F427" s="123">
        <f t="shared" si="231"/>
        <v>1.0374729360954066E-2</v>
      </c>
      <c r="G427" s="123">
        <f t="shared" si="231"/>
        <v>1.2586223263867595E-2</v>
      </c>
      <c r="H427" s="123">
        <f t="shared" si="231"/>
        <v>1.6264262204704578E-2</v>
      </c>
      <c r="I427" s="123">
        <f t="shared" si="231"/>
        <v>1.8641081900994543E-2</v>
      </c>
      <c r="J427" s="123">
        <f t="shared" si="231"/>
        <v>1.3164177137240605E-2</v>
      </c>
      <c r="K427" s="123">
        <f t="shared" si="231"/>
        <v>1.0437403395606466E-2</v>
      </c>
      <c r="L427" s="123">
        <f t="shared" si="231"/>
        <v>1.1469017803884155E-2</v>
      </c>
      <c r="M427" s="123">
        <f t="shared" si="231"/>
        <v>8.8446055012042831E-3</v>
      </c>
      <c r="N427" s="123">
        <f t="shared" si="231"/>
        <v>8.8692953632455648E-3</v>
      </c>
      <c r="O427" s="123">
        <f t="shared" si="231"/>
        <v>5.6482222908291798E-3</v>
      </c>
      <c r="P427" s="123">
        <f t="shared" si="231"/>
        <v>7.1873104715024557E-3</v>
      </c>
      <c r="Q427" s="123">
        <f t="shared" si="231"/>
        <v>2.1238552553318529E-3</v>
      </c>
      <c r="R427" s="123">
        <f t="shared" si="231"/>
        <v>2.8236707239920294E-3</v>
      </c>
      <c r="S427" s="123">
        <f t="shared" si="231"/>
        <v>2.6230589828453053E-3</v>
      </c>
      <c r="T427" s="123">
        <f t="shared" si="231"/>
        <v>2.2114662037296248E-3</v>
      </c>
      <c r="U427" s="123">
        <f t="shared" si="231"/>
        <v>1.6844198020563833E-3</v>
      </c>
      <c r="V427" s="123">
        <f t="shared" si="231"/>
        <v>5.7978131121513539E-3</v>
      </c>
      <c r="W427" s="123">
        <f t="shared" si="231"/>
        <v>3.3599679072366111E-3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5.4264143973769968E-3</v>
      </c>
      <c r="E428" s="99">
        <f>RES_hhdet_in_fecs!E29</f>
        <v>5.7822574542122258E-3</v>
      </c>
      <c r="F428" s="99">
        <f>RES_hhdet_in_fecs!F29</f>
        <v>1.0374729360954066E-2</v>
      </c>
      <c r="G428" s="99">
        <f>RES_hhdet_in_fecs!G29</f>
        <v>1.2586223263867595E-2</v>
      </c>
      <c r="H428" s="99">
        <f>RES_hhdet_in_fecs!H29</f>
        <v>1.6264262204704578E-2</v>
      </c>
      <c r="I428" s="99">
        <f>RES_hhdet_in_fecs!I29</f>
        <v>1.8641081900994543E-2</v>
      </c>
      <c r="J428" s="99">
        <f>RES_hhdet_in_fecs!J29</f>
        <v>1.3164177137240605E-2</v>
      </c>
      <c r="K428" s="99">
        <f>RES_hhdet_in_fecs!K29</f>
        <v>1.0437403395606466E-2</v>
      </c>
      <c r="L428" s="99">
        <f>RES_hhdet_in_fecs!L29</f>
        <v>1.1469017803884155E-2</v>
      </c>
      <c r="M428" s="99">
        <f>RES_hhdet_in_fecs!M29</f>
        <v>8.8446055012042831E-3</v>
      </c>
      <c r="N428" s="99">
        <f>RES_hhdet_in_fecs!N29</f>
        <v>8.8692953632455648E-3</v>
      </c>
      <c r="O428" s="99">
        <f>RES_hhdet_in_fecs!O29</f>
        <v>5.6482222908291798E-3</v>
      </c>
      <c r="P428" s="99">
        <f>RES_hhdet_in_fecs!P29</f>
        <v>7.1873104715024557E-3</v>
      </c>
      <c r="Q428" s="99">
        <f>RES_hhdet_in_fecs!Q29</f>
        <v>2.1238552553318529E-3</v>
      </c>
      <c r="R428" s="99">
        <f>RES_hhdet_in_fecs!R29</f>
        <v>2.8236707239920294E-3</v>
      </c>
      <c r="S428" s="99">
        <f>RES_hhdet_in_fecs!S29</f>
        <v>2.6230589828453053E-3</v>
      </c>
      <c r="T428" s="99">
        <f>RES_hhdet_in_fecs!T29</f>
        <v>2.2114662037296248E-3</v>
      </c>
      <c r="U428" s="99">
        <f>RES_hhdet_in_fecs!U29</f>
        <v>1.6844198020563833E-3</v>
      </c>
      <c r="V428" s="99">
        <f>RES_hhdet_in_fecs!V29</f>
        <v>5.7978131121513539E-3</v>
      </c>
      <c r="W428" s="99">
        <f>RES_hhdet_in_fecs!W29</f>
        <v>3.3599679072366111E-3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26.288080359003899</v>
      </c>
      <c r="D429" s="123">
        <v>25.168860707161897</v>
      </c>
      <c r="E429" s="123">
        <v>23.738698109087945</v>
      </c>
      <c r="F429" s="123">
        <v>24.016456098119075</v>
      </c>
      <c r="G429" s="123">
        <v>22.535752346667902</v>
      </c>
      <c r="H429" s="123">
        <v>22.443457956691184</v>
      </c>
      <c r="I429" s="123">
        <v>21.713942189309076</v>
      </c>
      <c r="J429" s="123">
        <v>21.403301939513693</v>
      </c>
      <c r="K429" s="123">
        <v>21.301659182845093</v>
      </c>
      <c r="L429" s="123">
        <v>21.421820197614053</v>
      </c>
      <c r="M429" s="123">
        <v>22.397665598298524</v>
      </c>
      <c r="N429" s="123">
        <v>22.311640821770627</v>
      </c>
      <c r="O429" s="123">
        <v>21.420538876545272</v>
      </c>
      <c r="P429" s="123">
        <v>20.445719651969632</v>
      </c>
      <c r="Q429" s="123">
        <v>19.569274753464885</v>
      </c>
      <c r="R429" s="123">
        <v>20.090681954626238</v>
      </c>
      <c r="S429" s="123">
        <v>20.266801510174037</v>
      </c>
      <c r="T429" s="123">
        <v>20.547269811536161</v>
      </c>
      <c r="U429" s="123">
        <v>20.195066961722119</v>
      </c>
      <c r="V429" s="123">
        <v>21.013679746870917</v>
      </c>
      <c r="W429" s="123">
        <v>19.831058860613023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29.06946350395167</v>
      </c>
      <c r="D430" s="99">
        <v>27.929750050312876</v>
      </c>
      <c r="E430" s="99">
        <v>26.846159471483059</v>
      </c>
      <c r="F430" s="99">
        <v>26.19812100114979</v>
      </c>
      <c r="G430" s="99">
        <v>25.507215890862096</v>
      </c>
      <c r="H430" s="99">
        <v>25.003721478671739</v>
      </c>
      <c r="I430" s="99">
        <v>25.050396206716933</v>
      </c>
      <c r="J430" s="99">
        <v>24.62101748017146</v>
      </c>
      <c r="K430" s="99">
        <v>24.528995787609148</v>
      </c>
      <c r="L430" s="99">
        <v>24.331494934889943</v>
      </c>
      <c r="M430" s="99">
        <v>25.147654700999144</v>
      </c>
      <c r="N430" s="99">
        <v>22.727643042452947</v>
      </c>
      <c r="O430" s="99">
        <v>24.16089059266093</v>
      </c>
      <c r="P430" s="99">
        <v>21.141976797219559</v>
      </c>
      <c r="Q430" s="99">
        <v>18.369331919623743</v>
      </c>
      <c r="R430" s="99">
        <v>21.296971759568521</v>
      </c>
      <c r="S430" s="99">
        <v>20.71081479678508</v>
      </c>
      <c r="T430" s="99">
        <v>20.659664421142246</v>
      </c>
      <c r="U430" s="99">
        <v>19.321047625384065</v>
      </c>
      <c r="V430" s="99">
        <v>21.059287441293417</v>
      </c>
      <c r="W430" s="99">
        <v>18.338881175556644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22.418921858384795</v>
      </c>
      <c r="L431" s="99">
        <v>22.282713970696996</v>
      </c>
      <c r="M431" s="99">
        <v>23.121990345355734</v>
      </c>
      <c r="N431" s="99">
        <v>0</v>
      </c>
      <c r="O431" s="99">
        <v>22.446859886122397</v>
      </c>
      <c r="P431" s="99">
        <v>19.803919081780517</v>
      </c>
      <c r="Q431" s="99">
        <v>17.327679520565979</v>
      </c>
      <c r="R431" s="99">
        <v>20.187346627280583</v>
      </c>
      <c r="S431" s="99">
        <v>19.727318078709004</v>
      </c>
      <c r="T431" s="99">
        <v>19.756885219316487</v>
      </c>
      <c r="U431" s="99">
        <v>0</v>
      </c>
      <c r="V431" s="99">
        <v>0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19.00830674835662</v>
      </c>
      <c r="L432" s="102">
        <v>18.90037131809467</v>
      </c>
      <c r="M432" s="102">
        <v>19.613402661484923</v>
      </c>
      <c r="N432" s="102">
        <v>0</v>
      </c>
      <c r="O432" s="102">
        <v>18.769993600626531</v>
      </c>
      <c r="P432" s="102">
        <v>16.406618905067084</v>
      </c>
      <c r="Q432" s="102">
        <v>14.208415072853542</v>
      </c>
      <c r="R432" s="102">
        <v>16.41520590772004</v>
      </c>
      <c r="S432" s="102">
        <v>15.940091271527347</v>
      </c>
      <c r="T432" s="102">
        <v>15.834000612182248</v>
      </c>
      <c r="U432" s="102">
        <v>0</v>
      </c>
      <c r="V432" s="102">
        <v>0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3.410615110028179</v>
      </c>
      <c r="L433" s="105">
        <v>3.382342652602325</v>
      </c>
      <c r="M433" s="105">
        <v>3.5085876838708097</v>
      </c>
      <c r="N433" s="105">
        <v>0</v>
      </c>
      <c r="O433" s="105">
        <v>3.6768662854958665</v>
      </c>
      <c r="P433" s="105">
        <v>3.3973001767134372</v>
      </c>
      <c r="Q433" s="105">
        <v>3.119264447712442</v>
      </c>
      <c r="R433" s="105">
        <v>3.7721407195605479</v>
      </c>
      <c r="S433" s="105">
        <v>3.7872268071816562</v>
      </c>
      <c r="T433" s="105">
        <v>3.9228846071342418</v>
      </c>
      <c r="U433" s="105">
        <v>0</v>
      </c>
      <c r="V433" s="105">
        <v>0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26.079380531822114</v>
      </c>
      <c r="D434" s="102">
        <v>24.974681278075298</v>
      </c>
      <c r="E434" s="102">
        <v>23.532516090025783</v>
      </c>
      <c r="F434" s="102">
        <v>23.920886996605947</v>
      </c>
      <c r="G434" s="102">
        <v>22.45175226433027</v>
      </c>
      <c r="H434" s="102">
        <v>22.385062768478331</v>
      </c>
      <c r="I434" s="102">
        <v>22.175008239026859</v>
      </c>
      <c r="J434" s="102">
        <v>0</v>
      </c>
      <c r="K434" s="102">
        <v>22.546782389069026</v>
      </c>
      <c r="L434" s="102">
        <v>0</v>
      </c>
      <c r="M434" s="102">
        <v>22.973833719440421</v>
      </c>
      <c r="N434" s="102">
        <v>22.822633803743326</v>
      </c>
      <c r="O434" s="102">
        <v>22.12666455866659</v>
      </c>
      <c r="P434" s="102">
        <v>21.470379122684921</v>
      </c>
      <c r="Q434" s="102">
        <v>20.983412656462026</v>
      </c>
      <c r="R434" s="102">
        <v>21.011808879362626</v>
      </c>
      <c r="S434" s="102">
        <v>21.151414635391806</v>
      </c>
      <c r="T434" s="102">
        <v>21.385529349337098</v>
      </c>
      <c r="U434" s="102">
        <v>20.844945289649836</v>
      </c>
      <c r="V434" s="102">
        <v>21.633967669379565</v>
      </c>
      <c r="W434" s="102">
        <v>20.675514759449381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24.155678539746386</v>
      </c>
      <c r="D435" s="105">
        <v>23.108409875667959</v>
      </c>
      <c r="E435" s="105">
        <v>21.785850748299282</v>
      </c>
      <c r="F435" s="105">
        <v>22.160993985188565</v>
      </c>
      <c r="G435" s="105">
        <v>20.798554484256282</v>
      </c>
      <c r="H435" s="105">
        <v>20.788994219619852</v>
      </c>
      <c r="I435" s="105">
        <v>20.595137348932365</v>
      </c>
      <c r="J435" s="105">
        <v>21.194672004209199</v>
      </c>
      <c r="K435" s="105">
        <v>20.920377238290481</v>
      </c>
      <c r="L435" s="105">
        <v>21.159563391361647</v>
      </c>
      <c r="M435" s="105">
        <v>21.383255243254144</v>
      </c>
      <c r="N435" s="105">
        <v>21.257022997832433</v>
      </c>
      <c r="O435" s="105">
        <v>20.656351157259785</v>
      </c>
      <c r="P435" s="105">
        <v>20.112155087340298</v>
      </c>
      <c r="Q435" s="105">
        <v>19.715115787439608</v>
      </c>
      <c r="R435" s="105">
        <v>19.777277441216508</v>
      </c>
      <c r="S435" s="105">
        <v>19.954966363933895</v>
      </c>
      <c r="T435" s="105">
        <v>20.207947008279081</v>
      </c>
      <c r="U435" s="105">
        <v>19.720722777398038</v>
      </c>
      <c r="V435" s="105">
        <v>20.540664584939726</v>
      </c>
      <c r="W435" s="105">
        <v>19.672974405885775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20.375247907774121</v>
      </c>
      <c r="D436" s="99">
        <v>19.414504197086508</v>
      </c>
      <c r="E436" s="99">
        <v>18.303138085200214</v>
      </c>
      <c r="F436" s="99">
        <v>18.627206226051886</v>
      </c>
      <c r="G436" s="99">
        <v>17.448701799077284</v>
      </c>
      <c r="H436" s="99">
        <v>17.533375269055771</v>
      </c>
      <c r="I436" s="99">
        <v>17.327148378872728</v>
      </c>
      <c r="J436" s="99">
        <v>17.726302558480157</v>
      </c>
      <c r="K436" s="99">
        <v>17.474891098644541</v>
      </c>
      <c r="L436" s="99">
        <v>17.698455717057794</v>
      </c>
      <c r="M436" s="99">
        <v>17.92279889038932</v>
      </c>
      <c r="N436" s="99">
        <v>17.748236558964713</v>
      </c>
      <c r="O436" s="99">
        <v>17.188410437634431</v>
      </c>
      <c r="P436" s="99">
        <v>16.668044836833879</v>
      </c>
      <c r="Q436" s="99">
        <v>16.243572871821037</v>
      </c>
      <c r="R436" s="99">
        <v>16.196485237748057</v>
      </c>
      <c r="S436" s="99">
        <v>16.281640099206921</v>
      </c>
      <c r="T436" s="99">
        <v>16.394608146132974</v>
      </c>
      <c r="U436" s="99">
        <v>15.922761098982814</v>
      </c>
      <c r="V436" s="99">
        <v>16.702805547486392</v>
      </c>
      <c r="W436" s="99">
        <v>16.01250224359913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3.7804306319722714</v>
      </c>
      <c r="D437" s="99">
        <v>3.6939056785814537</v>
      </c>
      <c r="E437" s="99">
        <v>3.4827126630990688</v>
      </c>
      <c r="F437" s="99">
        <v>3.5337877591366782</v>
      </c>
      <c r="G437" s="99">
        <v>3.3498526851789996</v>
      </c>
      <c r="H437" s="99">
        <v>3.2556189505640805</v>
      </c>
      <c r="I437" s="99">
        <v>3.2679889700596392</v>
      </c>
      <c r="J437" s="99">
        <v>3.4683694457290435</v>
      </c>
      <c r="K437" s="99">
        <v>3.4454861396459466</v>
      </c>
      <c r="L437" s="99">
        <v>3.4611076743038569</v>
      </c>
      <c r="M437" s="99">
        <v>3.4604563528648296</v>
      </c>
      <c r="N437" s="99">
        <v>3.5087864388677237</v>
      </c>
      <c r="O437" s="99">
        <v>3.4679407196253509</v>
      </c>
      <c r="P437" s="99">
        <v>3.4441102505064149</v>
      </c>
      <c r="Q437" s="99">
        <v>3.4715429156185711</v>
      </c>
      <c r="R437" s="99">
        <v>3.5807922034684525</v>
      </c>
      <c r="S437" s="99">
        <v>3.67332626472697</v>
      </c>
      <c r="T437" s="99">
        <v>3.8133388621461064</v>
      </c>
      <c r="U437" s="99">
        <v>3.7979616784152248</v>
      </c>
      <c r="V437" s="99">
        <v>3.8378590374533328</v>
      </c>
      <c r="W437" s="99">
        <v>3.6604721622866463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4.1636636920609451</v>
      </c>
      <c r="D438" s="123">
        <v>4.0818166923772781</v>
      </c>
      <c r="E438" s="123">
        <v>4.0414993758603988</v>
      </c>
      <c r="F438" s="123">
        <v>4.0004908429849539</v>
      </c>
      <c r="G438" s="123">
        <v>3.8669131436009088</v>
      </c>
      <c r="H438" s="123">
        <v>3.7535366164132462</v>
      </c>
      <c r="I438" s="123">
        <v>3.770222382336363</v>
      </c>
      <c r="J438" s="123">
        <v>3.5915060879200187</v>
      </c>
      <c r="K438" s="123">
        <v>3.5416152422636884</v>
      </c>
      <c r="L438" s="123">
        <v>3.443118108391662</v>
      </c>
      <c r="M438" s="123">
        <v>3.44095229055762</v>
      </c>
      <c r="N438" s="123">
        <v>3.4473592680089391</v>
      </c>
      <c r="O438" s="123">
        <v>3.2651254550921216</v>
      </c>
      <c r="P438" s="123">
        <v>3.3141720983658209</v>
      </c>
      <c r="Q438" s="123">
        <v>3.3198235429085421</v>
      </c>
      <c r="R438" s="123">
        <v>3.2817431036199758</v>
      </c>
      <c r="S438" s="123">
        <v>3.1970544675029693</v>
      </c>
      <c r="T438" s="123">
        <v>3.1323336454222788</v>
      </c>
      <c r="U438" s="123">
        <v>3.0372113811227628</v>
      </c>
      <c r="V438" s="123">
        <v>3.1346043339007386</v>
      </c>
      <c r="W438" s="123">
        <v>3.0766713752173733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5.2736689167230457</v>
      </c>
      <c r="D439" s="99">
        <v>5.1682099944308222</v>
      </c>
      <c r="E439" s="99">
        <v>5.1280690604796426</v>
      </c>
      <c r="F439" s="99">
        <v>4.9679397552092244</v>
      </c>
      <c r="G439" s="99">
        <v>4.9675322668712445</v>
      </c>
      <c r="H439" s="99">
        <v>4.7887648032372541</v>
      </c>
      <c r="I439" s="99">
        <v>4.7918126085853707</v>
      </c>
      <c r="J439" s="99">
        <v>4.6270161989843901</v>
      </c>
      <c r="K439" s="99">
        <v>4.4219404147007717</v>
      </c>
      <c r="L439" s="99">
        <v>4.4503389887507003</v>
      </c>
      <c r="M439" s="99">
        <v>4.4110056001786715</v>
      </c>
      <c r="N439" s="99">
        <v>4.3929301430744676</v>
      </c>
      <c r="O439" s="99">
        <v>4.4163375192801357</v>
      </c>
      <c r="P439" s="99">
        <v>4.2055587374277996</v>
      </c>
      <c r="Q439" s="99">
        <v>3.9414198022693339</v>
      </c>
      <c r="R439" s="99">
        <v>4.5746045851872523</v>
      </c>
      <c r="S439" s="99">
        <v>4.4397669510472095</v>
      </c>
      <c r="T439" s="99">
        <v>4.6013378925450672</v>
      </c>
      <c r="U439" s="99">
        <v>4.3414577306388411</v>
      </c>
      <c r="V439" s="99">
        <v>4.7680712244178318</v>
      </c>
      <c r="W439" s="99">
        <v>4.101801183480017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4.1487213140366475</v>
      </c>
      <c r="D440" s="110">
        <v>4.0684867132109774</v>
      </c>
      <c r="E440" s="110">
        <v>4.0268654407140119</v>
      </c>
      <c r="F440" s="110">
        <v>3.9847172194160794</v>
      </c>
      <c r="G440" s="110">
        <v>3.8509476803440403</v>
      </c>
      <c r="H440" s="110">
        <v>3.7378750704703716</v>
      </c>
      <c r="I440" s="110">
        <v>3.7571918947566556</v>
      </c>
      <c r="J440" s="110">
        <v>3.579237010774706</v>
      </c>
      <c r="K440" s="110">
        <v>3.5308269435818613</v>
      </c>
      <c r="L440" s="110">
        <v>3.4266213150827785</v>
      </c>
      <c r="M440" s="110">
        <v>3.4226290613758894</v>
      </c>
      <c r="N440" s="110">
        <v>3.4309885811137604</v>
      </c>
      <c r="O440" s="110">
        <v>3.2459257875773115</v>
      </c>
      <c r="P440" s="110">
        <v>3.299964272517987</v>
      </c>
      <c r="Q440" s="110">
        <v>3.3083953143191747</v>
      </c>
      <c r="R440" s="110">
        <v>3.2492046435134161</v>
      </c>
      <c r="S440" s="110">
        <v>3.1703572485217695</v>
      </c>
      <c r="T440" s="110">
        <v>3.1073824055560735</v>
      </c>
      <c r="U440" s="110">
        <v>3.0145943924028304</v>
      </c>
      <c r="V440" s="110">
        <v>3.1114163181047547</v>
      </c>
      <c r="W440" s="110">
        <v>3.059810687581475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112.11263127457204</v>
      </c>
      <c r="D442" s="118">
        <f t="shared" si="232"/>
        <v>108.37309153982326</v>
      </c>
      <c r="E442" s="118">
        <f t="shared" si="232"/>
        <v>107.50463584841646</v>
      </c>
      <c r="F442" s="118">
        <f t="shared" si="232"/>
        <v>108.98055551950436</v>
      </c>
      <c r="G442" s="118">
        <f t="shared" si="232"/>
        <v>117.61357040811296</v>
      </c>
      <c r="H442" s="118">
        <f t="shared" si="232"/>
        <v>113.89482959073769</v>
      </c>
      <c r="I442" s="118">
        <f t="shared" si="232"/>
        <v>112.98976644526682</v>
      </c>
      <c r="J442" s="118">
        <f t="shared" si="232"/>
        <v>103.85892916343283</v>
      </c>
      <c r="K442" s="118">
        <f t="shared" si="232"/>
        <v>79.0562163208144</v>
      </c>
      <c r="L442" s="118">
        <f t="shared" si="232"/>
        <v>99.547768481519967</v>
      </c>
      <c r="M442" s="118">
        <f t="shared" si="232"/>
        <v>87.970618857358161</v>
      </c>
      <c r="N442" s="118">
        <f t="shared" si="232"/>
        <v>80.634168181074187</v>
      </c>
      <c r="O442" s="118">
        <f t="shared" si="232"/>
        <v>86.599803409843076</v>
      </c>
      <c r="P442" s="118">
        <f t="shared" si="232"/>
        <v>72.206742396097368</v>
      </c>
      <c r="Q442" s="118">
        <f t="shared" si="232"/>
        <v>68.552538899593785</v>
      </c>
      <c r="R442" s="118">
        <f t="shared" ref="R442:V442" si="233">R443+R446+R448+R457</f>
        <v>76.973870379643571</v>
      </c>
      <c r="S442" s="118">
        <f t="shared" si="233"/>
        <v>69.810695676127324</v>
      </c>
      <c r="T442" s="118">
        <f t="shared" si="233"/>
        <v>72.243002680877851</v>
      </c>
      <c r="U442" s="118">
        <f t="shared" si="233"/>
        <v>64.900767157166015</v>
      </c>
      <c r="V442" s="118">
        <f t="shared" si="233"/>
        <v>67.549541552494603</v>
      </c>
      <c r="W442" s="118">
        <f t="shared" ref="W442" si="234">W443+W446+W448+W457</f>
        <v>54.478614694880875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91.713673260515478</v>
      </c>
      <c r="D443" s="123">
        <f t="shared" si="235"/>
        <v>88.703213971039546</v>
      </c>
      <c r="E443" s="123">
        <f t="shared" si="235"/>
        <v>88.753212693774657</v>
      </c>
      <c r="F443" s="123">
        <f t="shared" si="235"/>
        <v>89.991391949808602</v>
      </c>
      <c r="G443" s="123">
        <f t="shared" si="235"/>
        <v>99.610544021686721</v>
      </c>
      <c r="H443" s="123">
        <f t="shared" si="235"/>
        <v>95.980309269097418</v>
      </c>
      <c r="I443" s="123">
        <f t="shared" si="235"/>
        <v>95.125792079566168</v>
      </c>
      <c r="J443" s="123">
        <f t="shared" si="235"/>
        <v>85.676162704667092</v>
      </c>
      <c r="K443" s="123">
        <f t="shared" si="235"/>
        <v>61.054899239488527</v>
      </c>
      <c r="L443" s="123">
        <f t="shared" si="235"/>
        <v>81.418531085496269</v>
      </c>
      <c r="M443" s="123">
        <f t="shared" si="235"/>
        <v>69.568693615568989</v>
      </c>
      <c r="N443" s="123">
        <f t="shared" si="235"/>
        <v>62.218379411954011</v>
      </c>
      <c r="O443" s="123">
        <f t="shared" si="235"/>
        <v>68.422459591808973</v>
      </c>
      <c r="P443" s="123">
        <f t="shared" si="235"/>
        <v>54.193628954902444</v>
      </c>
      <c r="Q443" s="123">
        <f t="shared" si="235"/>
        <v>50.729989533328009</v>
      </c>
      <c r="R443" s="123">
        <f t="shared" ref="R443:V443" si="236">SUM(R444:R445)</f>
        <v>58.604141955122913</v>
      </c>
      <c r="S443" s="123">
        <f t="shared" si="236"/>
        <v>51.201095175121964</v>
      </c>
      <c r="T443" s="123">
        <f t="shared" si="236"/>
        <v>53.256092088730284</v>
      </c>
      <c r="U443" s="123">
        <f t="shared" si="236"/>
        <v>46.229849071158306</v>
      </c>
      <c r="V443" s="123">
        <f t="shared" si="236"/>
        <v>47.874615176971353</v>
      </c>
      <c r="W443" s="123">
        <f t="shared" ref="W443" si="237">SUM(W444:W445)</f>
        <v>35.568183128425396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89.588169186200133</v>
      </c>
      <c r="D444" s="99">
        <v>86.688902072730812</v>
      </c>
      <c r="E444" s="99">
        <v>86.790654612204321</v>
      </c>
      <c r="F444" s="99">
        <v>88.037070163841506</v>
      </c>
      <c r="G444" s="99">
        <v>97.486490997371249</v>
      </c>
      <c r="H444" s="99">
        <v>93.969392107059065</v>
      </c>
      <c r="I444" s="99">
        <v>93.155574870192964</v>
      </c>
      <c r="J444" s="99">
        <v>83.903211002379862</v>
      </c>
      <c r="K444" s="99">
        <v>59.797892994587762</v>
      </c>
      <c r="L444" s="99">
        <v>79.759950713410163</v>
      </c>
      <c r="M444" s="99">
        <v>68.182086107580247</v>
      </c>
      <c r="N444" s="99">
        <v>60.984308765917866</v>
      </c>
      <c r="O444" s="99">
        <v>67.091541624239071</v>
      </c>
      <c r="P444" s="99">
        <v>53.158551740722174</v>
      </c>
      <c r="Q444" s="99">
        <v>49.758277313608446</v>
      </c>
      <c r="R444" s="99">
        <v>57.495878190000113</v>
      </c>
      <c r="S444" s="99">
        <v>50.242903521861521</v>
      </c>
      <c r="T444" s="99">
        <v>52.25827787451113</v>
      </c>
      <c r="U444" s="99">
        <v>45.3693255332646</v>
      </c>
      <c r="V444" s="99">
        <v>46.984399199217975</v>
      </c>
      <c r="W444" s="99">
        <v>34.90813047557662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2.1255040743153386</v>
      </c>
      <c r="D445" s="99">
        <v>2.0143118983087294</v>
      </c>
      <c r="E445" s="99">
        <v>1.962558081570341</v>
      </c>
      <c r="F445" s="99">
        <v>1.9543217859671003</v>
      </c>
      <c r="G445" s="99">
        <v>2.1240530243154701</v>
      </c>
      <c r="H445" s="99">
        <v>2.0109171620383504</v>
      </c>
      <c r="I445" s="99">
        <v>1.9702172093732044</v>
      </c>
      <c r="J445" s="99">
        <v>1.7729517022872299</v>
      </c>
      <c r="K445" s="99">
        <v>1.2570062449007635</v>
      </c>
      <c r="L445" s="99">
        <v>1.6585803720861014</v>
      </c>
      <c r="M445" s="99">
        <v>1.3866075079887477</v>
      </c>
      <c r="N445" s="99">
        <v>1.2340706460361452</v>
      </c>
      <c r="O445" s="99">
        <v>1.3309179675698983</v>
      </c>
      <c r="P445" s="99">
        <v>1.0350772141802691</v>
      </c>
      <c r="Q445" s="99">
        <v>0.9717122197195649</v>
      </c>
      <c r="R445" s="99">
        <v>1.1082637651227991</v>
      </c>
      <c r="S445" s="99">
        <v>0.95819165326043909</v>
      </c>
      <c r="T445" s="99">
        <v>0.99781421421915528</v>
      </c>
      <c r="U445" s="99">
        <v>0.86052353789370362</v>
      </c>
      <c r="V445" s="99">
        <v>0.89021597775337935</v>
      </c>
      <c r="W445" s="99">
        <v>0.66005265284877679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1.6982333903490784E-2</v>
      </c>
      <c r="E446" s="123">
        <f t="shared" si="238"/>
        <v>1.878515405452174E-2</v>
      </c>
      <c r="F446" s="123">
        <f t="shared" si="238"/>
        <v>3.4942871047116797E-2</v>
      </c>
      <c r="G446" s="123">
        <f t="shared" si="238"/>
        <v>4.3907377960275447E-2</v>
      </c>
      <c r="H446" s="123">
        <f t="shared" si="238"/>
        <v>5.8713701527403003E-2</v>
      </c>
      <c r="I446" s="123">
        <f t="shared" si="238"/>
        <v>6.9581255139781306E-2</v>
      </c>
      <c r="J446" s="123">
        <f t="shared" si="238"/>
        <v>5.078255028067221E-2</v>
      </c>
      <c r="K446" s="123">
        <f t="shared" si="238"/>
        <v>4.1600060422146978E-2</v>
      </c>
      <c r="L446" s="123">
        <f t="shared" si="238"/>
        <v>4.7218062741748619E-2</v>
      </c>
      <c r="M446" s="123">
        <f t="shared" si="238"/>
        <v>3.7800799295904859E-2</v>
      </c>
      <c r="N446" s="123">
        <f t="shared" si="238"/>
        <v>3.9588657350707761E-2</v>
      </c>
      <c r="O446" s="123">
        <f t="shared" si="238"/>
        <v>2.6490590046328189E-2</v>
      </c>
      <c r="P446" s="123">
        <f t="shared" si="238"/>
        <v>3.5474580614543762E-2</v>
      </c>
      <c r="Q446" s="123">
        <f t="shared" si="238"/>
        <v>1.0931122118059938E-2</v>
      </c>
      <c r="R446" s="123">
        <f t="shared" si="238"/>
        <v>1.4906917975755243E-2</v>
      </c>
      <c r="S446" s="123">
        <f t="shared" si="238"/>
        <v>1.4124344505838219E-2</v>
      </c>
      <c r="T446" s="123">
        <f t="shared" si="238"/>
        <v>1.2102829508477613E-2</v>
      </c>
      <c r="U446" s="123">
        <f t="shared" si="238"/>
        <v>9.3534931774140115E-3</v>
      </c>
      <c r="V446" s="123">
        <f t="shared" si="238"/>
        <v>3.2668954515892336E-2</v>
      </c>
      <c r="W446" s="123">
        <f t="shared" si="238"/>
        <v>1.9201354874429075E-2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1.6982333903490784E-2</v>
      </c>
      <c r="E447" s="99">
        <f>RES_hhdet_in_tess!E29</f>
        <v>1.878515405452174E-2</v>
      </c>
      <c r="F447" s="99">
        <f>RES_hhdet_in_tess!F29</f>
        <v>3.4942871047116797E-2</v>
      </c>
      <c r="G447" s="99">
        <f>RES_hhdet_in_tess!G29</f>
        <v>4.3907377960275447E-2</v>
      </c>
      <c r="H447" s="99">
        <f>RES_hhdet_in_tess!H29</f>
        <v>5.8713701527403003E-2</v>
      </c>
      <c r="I447" s="99">
        <f>RES_hhdet_in_tess!I29</f>
        <v>6.9581255139781306E-2</v>
      </c>
      <c r="J447" s="99">
        <f>RES_hhdet_in_tess!J29</f>
        <v>5.078255028067221E-2</v>
      </c>
      <c r="K447" s="99">
        <f>RES_hhdet_in_tess!K29</f>
        <v>4.1600060422146978E-2</v>
      </c>
      <c r="L447" s="99">
        <f>RES_hhdet_in_tess!L29</f>
        <v>4.7218062741748619E-2</v>
      </c>
      <c r="M447" s="99">
        <f>RES_hhdet_in_tess!M29</f>
        <v>3.7800799295904859E-2</v>
      </c>
      <c r="N447" s="99">
        <f>RES_hhdet_in_tess!N29</f>
        <v>3.9588657350707761E-2</v>
      </c>
      <c r="O447" s="99">
        <f>RES_hhdet_in_tess!O29</f>
        <v>2.6490590046328189E-2</v>
      </c>
      <c r="P447" s="99">
        <f>RES_hhdet_in_tess!P29</f>
        <v>3.5474580614543762E-2</v>
      </c>
      <c r="Q447" s="99">
        <f>RES_hhdet_in_tess!Q29</f>
        <v>1.0931122118059938E-2</v>
      </c>
      <c r="R447" s="99">
        <f>RES_hhdet_in_tess!R29</f>
        <v>1.4906917975755243E-2</v>
      </c>
      <c r="S447" s="99">
        <f>RES_hhdet_in_tess!S29</f>
        <v>1.4124344505838219E-2</v>
      </c>
      <c r="T447" s="99">
        <f>RES_hhdet_in_tess!T29</f>
        <v>1.2102829508477613E-2</v>
      </c>
      <c r="U447" s="99">
        <f>RES_hhdet_in_tess!U29</f>
        <v>9.3534931774140115E-3</v>
      </c>
      <c r="V447" s="99">
        <f>RES_hhdet_in_tess!V29</f>
        <v>3.2668954515892336E-2</v>
      </c>
      <c r="W447" s="99">
        <f>RES_hhdet_in_tess!W29</f>
        <v>1.9201354874429075E-2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17.275653928087777</v>
      </c>
      <c r="D448" s="123">
        <v>16.583603096239887</v>
      </c>
      <c r="E448" s="123">
        <v>15.688071978476284</v>
      </c>
      <c r="F448" s="123">
        <v>15.936000955747986</v>
      </c>
      <c r="G448" s="123">
        <v>15.034174253080071</v>
      </c>
      <c r="H448" s="123">
        <v>15.010509497115301</v>
      </c>
      <c r="I448" s="123">
        <v>14.927811808823597</v>
      </c>
      <c r="J448" s="123">
        <v>15.393912475729762</v>
      </c>
      <c r="K448" s="123">
        <v>15.252465288530091</v>
      </c>
      <c r="L448" s="123">
        <v>15.445838821029104</v>
      </c>
      <c r="M448" s="123">
        <v>15.721148467978146</v>
      </c>
      <c r="N448" s="123">
        <v>15.713579671151763</v>
      </c>
      <c r="O448" s="123">
        <v>15.611951360362122</v>
      </c>
      <c r="P448" s="123">
        <v>15.37621512320993</v>
      </c>
      <c r="Q448" s="123">
        <v>15.177051755398479</v>
      </c>
      <c r="R448" s="123">
        <v>15.719131762120808</v>
      </c>
      <c r="S448" s="123">
        <v>15.975969507816366</v>
      </c>
      <c r="T448" s="123">
        <v>16.353823487325922</v>
      </c>
      <c r="U448" s="123">
        <v>16.072521855908278</v>
      </c>
      <c r="V448" s="123">
        <v>16.926904305314</v>
      </c>
      <c r="W448" s="123">
        <v>16.196166068801002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17.175889657667266</v>
      </c>
      <c r="D449" s="99">
        <v>16.558920226275106</v>
      </c>
      <c r="E449" s="99">
        <v>15.979712614144114</v>
      </c>
      <c r="F449" s="99">
        <v>15.656876537774155</v>
      </c>
      <c r="G449" s="99">
        <v>15.313065334971617</v>
      </c>
      <c r="H449" s="99">
        <v>15.085428963986471</v>
      </c>
      <c r="I449" s="99">
        <v>15.196893748695047</v>
      </c>
      <c r="J449" s="99">
        <v>15.033195763907973</v>
      </c>
      <c r="K449" s="99">
        <v>15.093811559290987</v>
      </c>
      <c r="L449" s="99">
        <v>15.109823472779718</v>
      </c>
      <c r="M449" s="99">
        <v>15.915646721025016</v>
      </c>
      <c r="N449" s="99">
        <v>14.834567749824316</v>
      </c>
      <c r="O449" s="99">
        <v>16.474880256670804</v>
      </c>
      <c r="P449" s="99">
        <v>15.167818565748997</v>
      </c>
      <c r="Q449" s="99">
        <v>13.771477630191814</v>
      </c>
      <c r="R449" s="99">
        <v>16.430178692872467</v>
      </c>
      <c r="S449" s="99">
        <v>16.412652059636692</v>
      </c>
      <c r="T449" s="99">
        <v>16.764818568241047</v>
      </c>
      <c r="U449" s="99">
        <v>15.984610820568491</v>
      </c>
      <c r="V449" s="99">
        <v>17.664530816417528</v>
      </c>
      <c r="W449" s="99">
        <v>15.481720122641347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15.107294525898345</v>
      </c>
      <c r="L450" s="99">
        <v>15.119446145445774</v>
      </c>
      <c r="M450" s="99">
        <v>15.921673177087929</v>
      </c>
      <c r="N450" s="99">
        <v>0</v>
      </c>
      <c r="O450" s="99">
        <v>16.475790058725135</v>
      </c>
      <c r="P450" s="99">
        <v>15.167846574350781</v>
      </c>
      <c r="Q450" s="99">
        <v>13.771305098534906</v>
      </c>
      <c r="R450" s="99">
        <v>16.43613677444381</v>
      </c>
      <c r="S450" s="99">
        <v>16.419234500043704</v>
      </c>
      <c r="T450" s="99">
        <v>16.771793575907147</v>
      </c>
      <c r="U450" s="99">
        <v>0</v>
      </c>
      <c r="V450" s="99">
        <v>0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11.696679415870165</v>
      </c>
      <c r="L451" s="102">
        <v>11.737103492843449</v>
      </c>
      <c r="M451" s="102">
        <v>12.413085493217119</v>
      </c>
      <c r="N451" s="102">
        <v>0</v>
      </c>
      <c r="O451" s="102">
        <v>12.798923773229268</v>
      </c>
      <c r="P451" s="102">
        <v>11.770546397637345</v>
      </c>
      <c r="Q451" s="102">
        <v>10.652040650822464</v>
      </c>
      <c r="R451" s="102">
        <v>12.663996054883262</v>
      </c>
      <c r="S451" s="102">
        <v>12.632007692862045</v>
      </c>
      <c r="T451" s="102">
        <v>12.848908968772903</v>
      </c>
      <c r="U451" s="102">
        <v>0</v>
      </c>
      <c r="V451" s="102">
        <v>0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3.410615110028179</v>
      </c>
      <c r="L452" s="105">
        <v>3.382342652602325</v>
      </c>
      <c r="M452" s="105">
        <v>3.5085876838708097</v>
      </c>
      <c r="N452" s="105">
        <v>0</v>
      </c>
      <c r="O452" s="105">
        <v>3.6768662854958665</v>
      </c>
      <c r="P452" s="105">
        <v>3.3973001767134372</v>
      </c>
      <c r="Q452" s="105">
        <v>3.119264447712442</v>
      </c>
      <c r="R452" s="105">
        <v>3.7721407195605479</v>
      </c>
      <c r="S452" s="105">
        <v>3.7872268071816562</v>
      </c>
      <c r="T452" s="105">
        <v>3.9228846071342418</v>
      </c>
      <c r="U452" s="105">
        <v>0</v>
      </c>
      <c r="V452" s="105">
        <v>0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17.283847358306783</v>
      </c>
      <c r="D453" s="102">
        <v>16.585846664527935</v>
      </c>
      <c r="E453" s="102">
        <v>15.662725730411355</v>
      </c>
      <c r="F453" s="102">
        <v>15.95675679671556</v>
      </c>
      <c r="G453" s="102">
        <v>15.012299537947172</v>
      </c>
      <c r="H453" s="102">
        <v>15.005127555085638</v>
      </c>
      <c r="I453" s="102">
        <v>14.903832452513836</v>
      </c>
      <c r="J453" s="102">
        <v>0</v>
      </c>
      <c r="K453" s="102">
        <v>15.249112965253985</v>
      </c>
      <c r="L453" s="102">
        <v>0</v>
      </c>
      <c r="M453" s="102">
        <v>15.702879004878374</v>
      </c>
      <c r="N453" s="102">
        <v>15.770105155866645</v>
      </c>
      <c r="O453" s="102">
        <v>15.539668490553417</v>
      </c>
      <c r="P453" s="102">
        <v>15.394918316705661</v>
      </c>
      <c r="Q453" s="102">
        <v>15.348943520327524</v>
      </c>
      <c r="R453" s="102">
        <v>15.587356006801674</v>
      </c>
      <c r="S453" s="102">
        <v>15.90784824293014</v>
      </c>
      <c r="T453" s="102">
        <v>16.296470248088806</v>
      </c>
      <c r="U453" s="102">
        <v>16.079140064210929</v>
      </c>
      <c r="V453" s="102">
        <v>16.867237316300301</v>
      </c>
      <c r="W453" s="102">
        <v>16.254984133799677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17.283921418339606</v>
      </c>
      <c r="D454" s="105">
        <v>16.587202938130172</v>
      </c>
      <c r="E454" s="105">
        <v>15.664879276207005</v>
      </c>
      <c r="F454" s="105">
        <v>15.959321962510856</v>
      </c>
      <c r="G454" s="105">
        <v>15.01687692774672</v>
      </c>
      <c r="H454" s="105">
        <v>15.008569348980583</v>
      </c>
      <c r="I454" s="105">
        <v>14.913572752259789</v>
      </c>
      <c r="J454" s="105">
        <v>15.41730059170823</v>
      </c>
      <c r="K454" s="105">
        <v>15.264316153632032</v>
      </c>
      <c r="L454" s="105">
        <v>15.476346442820635</v>
      </c>
      <c r="M454" s="105">
        <v>15.710895084228946</v>
      </c>
      <c r="N454" s="105">
        <v>15.772557538773073</v>
      </c>
      <c r="O454" s="105">
        <v>15.539448351162543</v>
      </c>
      <c r="P454" s="105">
        <v>15.3956080464222</v>
      </c>
      <c r="Q454" s="105">
        <v>15.353389146247064</v>
      </c>
      <c r="R454" s="105">
        <v>15.595958670532992</v>
      </c>
      <c r="S454" s="105">
        <v>15.918647171575715</v>
      </c>
      <c r="T454" s="105">
        <v>16.306564515726301</v>
      </c>
      <c r="U454" s="105">
        <v>16.080282517445578</v>
      </c>
      <c r="V454" s="105">
        <v>16.860444137098618</v>
      </c>
      <c r="W454" s="105">
        <v>16.249419665669983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13.503490786367331</v>
      </c>
      <c r="D455" s="99">
        <v>12.893297259548715</v>
      </c>
      <c r="E455" s="99">
        <v>12.182166613107938</v>
      </c>
      <c r="F455" s="99">
        <v>12.42553420337418</v>
      </c>
      <c r="G455" s="99">
        <v>11.66702424256772</v>
      </c>
      <c r="H455" s="99">
        <v>11.752950398416504</v>
      </c>
      <c r="I455" s="99">
        <v>11.645583782200148</v>
      </c>
      <c r="J455" s="99">
        <v>11.948931145979188</v>
      </c>
      <c r="K455" s="99">
        <v>11.818830013986084</v>
      </c>
      <c r="L455" s="99">
        <v>12.015238768516777</v>
      </c>
      <c r="M455" s="99">
        <v>12.250438731364117</v>
      </c>
      <c r="N455" s="99">
        <v>12.263771099905348</v>
      </c>
      <c r="O455" s="99">
        <v>12.071507631537193</v>
      </c>
      <c r="P455" s="99">
        <v>11.951497795915786</v>
      </c>
      <c r="Q455" s="99">
        <v>11.881846230628494</v>
      </c>
      <c r="R455" s="99">
        <v>12.015166467064541</v>
      </c>
      <c r="S455" s="99">
        <v>12.245320906848743</v>
      </c>
      <c r="T455" s="99">
        <v>12.493225653580195</v>
      </c>
      <c r="U455" s="99">
        <v>12.282320839030351</v>
      </c>
      <c r="V455" s="99">
        <v>13.022585099645283</v>
      </c>
      <c r="W455" s="99">
        <v>12.588947503383338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3.7804306319722714</v>
      </c>
      <c r="D456" s="99">
        <v>3.6939056785814537</v>
      </c>
      <c r="E456" s="99">
        <v>3.4827126630990688</v>
      </c>
      <c r="F456" s="99">
        <v>3.5337877591366782</v>
      </c>
      <c r="G456" s="99">
        <v>3.3498526851789996</v>
      </c>
      <c r="H456" s="99">
        <v>3.2556189505640805</v>
      </c>
      <c r="I456" s="99">
        <v>3.2679889700596392</v>
      </c>
      <c r="J456" s="99">
        <v>3.4683694457290435</v>
      </c>
      <c r="K456" s="99">
        <v>3.4454861396459466</v>
      </c>
      <c r="L456" s="99">
        <v>3.4611076743038569</v>
      </c>
      <c r="M456" s="99">
        <v>3.4604563528648296</v>
      </c>
      <c r="N456" s="99">
        <v>3.5087864388677237</v>
      </c>
      <c r="O456" s="99">
        <v>3.4679407196253509</v>
      </c>
      <c r="P456" s="99">
        <v>3.4441102505064149</v>
      </c>
      <c r="Q456" s="99">
        <v>3.4715429156185711</v>
      </c>
      <c r="R456" s="99">
        <v>3.5807922034684525</v>
      </c>
      <c r="S456" s="99">
        <v>3.67332626472697</v>
      </c>
      <c r="T456" s="99">
        <v>3.8133388621461064</v>
      </c>
      <c r="U456" s="99">
        <v>3.7979616784152248</v>
      </c>
      <c r="V456" s="99">
        <v>3.8378590374533328</v>
      </c>
      <c r="W456" s="99">
        <v>3.6604721622866463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3.1233040859687833</v>
      </c>
      <c r="D457" s="123">
        <v>3.0692921386403467</v>
      </c>
      <c r="E457" s="123">
        <v>3.0445660221109896</v>
      </c>
      <c r="F457" s="123">
        <v>3.0182197429006519</v>
      </c>
      <c r="G457" s="123">
        <v>2.9249447553859</v>
      </c>
      <c r="H457" s="123">
        <v>2.8452971229975534</v>
      </c>
      <c r="I457" s="123">
        <v>2.8665813017372801</v>
      </c>
      <c r="J457" s="123">
        <v>2.7380714327553095</v>
      </c>
      <c r="K457" s="123">
        <v>2.7072517323736296</v>
      </c>
      <c r="L457" s="123">
        <v>2.6361805122528463</v>
      </c>
      <c r="M457" s="123">
        <v>2.6429759745151244</v>
      </c>
      <c r="N457" s="123">
        <v>2.6626204406176983</v>
      </c>
      <c r="O457" s="123">
        <v>2.5389018676256567</v>
      </c>
      <c r="P457" s="123">
        <v>2.601423737370451</v>
      </c>
      <c r="Q457" s="123">
        <v>2.6345664887492446</v>
      </c>
      <c r="R457" s="123">
        <v>2.6356897444241043</v>
      </c>
      <c r="S457" s="123">
        <v>2.6195066486831555</v>
      </c>
      <c r="T457" s="123">
        <v>2.6209842753131607</v>
      </c>
      <c r="U457" s="123">
        <v>2.5890427369220186</v>
      </c>
      <c r="V457" s="123">
        <v>2.7153531156933601</v>
      </c>
      <c r="W457" s="123">
        <v>2.6950641427800566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3.1220634911307665</v>
      </c>
      <c r="D458" s="99">
        <v>3.0641665679150365</v>
      </c>
      <c r="E458" s="99">
        <v>3.0448046019938224</v>
      </c>
      <c r="F458" s="99">
        <v>2.9540175526504253</v>
      </c>
      <c r="G458" s="99">
        <v>2.9580084281392991</v>
      </c>
      <c r="H458" s="99">
        <v>2.8555899949731178</v>
      </c>
      <c r="I458" s="99">
        <v>2.8613815476778228</v>
      </c>
      <c r="J458" s="99">
        <v>2.7667088388698362</v>
      </c>
      <c r="K458" s="99">
        <v>2.6475168141776759</v>
      </c>
      <c r="L458" s="99">
        <v>2.6678273596481468</v>
      </c>
      <c r="M458" s="99">
        <v>2.6460125591140353</v>
      </c>
      <c r="N458" s="99">
        <v>2.6351697058409602</v>
      </c>
      <c r="O458" s="99">
        <v>2.6492109964286654</v>
      </c>
      <c r="P458" s="99">
        <v>2.5227719585926107</v>
      </c>
      <c r="Q458" s="99">
        <v>2.3643239757217671</v>
      </c>
      <c r="R458" s="99">
        <v>2.7557093150620426</v>
      </c>
      <c r="S458" s="99">
        <v>2.6928289764870819</v>
      </c>
      <c r="T458" s="99">
        <v>2.8130070145911752</v>
      </c>
      <c r="U458" s="99">
        <v>2.6758063704857395</v>
      </c>
      <c r="V458" s="99">
        <v>2.9609086862725391</v>
      </c>
      <c r="W458" s="99">
        <v>2.5648184921514861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3.1233207862839101</v>
      </c>
      <c r="D459" s="110">
        <v>3.069355029078694</v>
      </c>
      <c r="E459" s="110">
        <v>3.044562808913915</v>
      </c>
      <c r="F459" s="110">
        <v>3.0192665177416877</v>
      </c>
      <c r="G459" s="110">
        <v>2.9244651372861226</v>
      </c>
      <c r="H459" s="110">
        <v>2.845141406326213</v>
      </c>
      <c r="I459" s="110">
        <v>2.8666476251308963</v>
      </c>
      <c r="J459" s="110">
        <v>2.7377321269956583</v>
      </c>
      <c r="K459" s="110">
        <v>2.7079837779397558</v>
      </c>
      <c r="L459" s="110">
        <v>2.6356621835420957</v>
      </c>
      <c r="M459" s="110">
        <v>2.6429186168060341</v>
      </c>
      <c r="N459" s="110">
        <v>2.6630956957211733</v>
      </c>
      <c r="O459" s="110">
        <v>2.53706215567097</v>
      </c>
      <c r="P459" s="110">
        <v>2.6026773693260226</v>
      </c>
      <c r="Q459" s="110">
        <v>2.6395349761989904</v>
      </c>
      <c r="R459" s="110">
        <v>2.6326691176463037</v>
      </c>
      <c r="S459" s="110">
        <v>2.6179314635397595</v>
      </c>
      <c r="T459" s="110">
        <v>2.6177227425865701</v>
      </c>
      <c r="U459" s="110">
        <v>2.5875381652417224</v>
      </c>
      <c r="V459" s="110">
        <v>2.7118673110636871</v>
      </c>
      <c r="W459" s="110">
        <v>2.6972063409811842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38.343893470437962</v>
      </c>
      <c r="D461" s="118">
        <f t="shared" si="239"/>
        <v>36.711607421763844</v>
      </c>
      <c r="E461" s="118">
        <f t="shared" si="239"/>
        <v>36.254962435213244</v>
      </c>
      <c r="F461" s="118">
        <f t="shared" si="239"/>
        <v>36.257125453889365</v>
      </c>
      <c r="G461" s="118">
        <f t="shared" si="239"/>
        <v>39.61047498359563</v>
      </c>
      <c r="H461" s="118">
        <f t="shared" si="239"/>
        <v>37.675093389589165</v>
      </c>
      <c r="I461" s="118">
        <f t="shared" si="239"/>
        <v>36.90339347695479</v>
      </c>
      <c r="J461" s="118">
        <f t="shared" si="239"/>
        <v>32.794360750364397</v>
      </c>
      <c r="K461" s="118">
        <f t="shared" si="239"/>
        <v>23.143467268896494</v>
      </c>
      <c r="L461" s="118">
        <f t="shared" si="239"/>
        <v>30.426855895517431</v>
      </c>
      <c r="M461" s="118">
        <f t="shared" si="239"/>
        <v>25.417127529329985</v>
      </c>
      <c r="N461" s="118">
        <f t="shared" si="239"/>
        <v>21.960129936685778</v>
      </c>
      <c r="O461" s="118">
        <f t="shared" si="239"/>
        <v>23.210141420098939</v>
      </c>
      <c r="P461" s="118">
        <f t="shared" si="239"/>
        <v>17.614192954950806</v>
      </c>
      <c r="Q461" s="118">
        <f t="shared" si="239"/>
        <v>15.97242177985183</v>
      </c>
      <c r="R461" s="118">
        <f t="shared" ref="R461:V461" si="240">R462+R465+R467+R476</f>
        <v>18.320164951249584</v>
      </c>
      <c r="S461" s="118">
        <f t="shared" si="240"/>
        <v>15.752846821272801</v>
      </c>
      <c r="T461" s="118">
        <f t="shared" si="240"/>
        <v>16.158541570839422</v>
      </c>
      <c r="U461" s="118">
        <f t="shared" si="240"/>
        <v>13.824788212842375</v>
      </c>
      <c r="V461" s="118">
        <f t="shared" si="240"/>
        <v>14.263653194370224</v>
      </c>
      <c r="W461" s="118">
        <f t="shared" ref="W461" si="241">W462+W465+W467+W476</f>
        <v>10.574044646640182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37.8267729019367</v>
      </c>
      <c r="D462" s="123">
        <f t="shared" si="242"/>
        <v>36.159053909856709</v>
      </c>
      <c r="E462" s="123">
        <f t="shared" si="242"/>
        <v>35.753233083970301</v>
      </c>
      <c r="F462" s="123">
        <f t="shared" si="242"/>
        <v>35.825303535437733</v>
      </c>
      <c r="G462" s="123">
        <f t="shared" si="242"/>
        <v>39.180097568924189</v>
      </c>
      <c r="H462" s="123">
        <f t="shared" si="242"/>
        <v>37.294897399895987</v>
      </c>
      <c r="I462" s="123">
        <f t="shared" si="242"/>
        <v>36.50267650762629</v>
      </c>
      <c r="J462" s="123">
        <f t="shared" si="242"/>
        <v>32.441501186899536</v>
      </c>
      <c r="K462" s="123">
        <f t="shared" si="242"/>
        <v>22.795536113594387</v>
      </c>
      <c r="L462" s="123">
        <f t="shared" si="242"/>
        <v>29.951486683110428</v>
      </c>
      <c r="M462" s="123">
        <f t="shared" si="242"/>
        <v>25.007457947987128</v>
      </c>
      <c r="N462" s="123">
        <f t="shared" si="242"/>
        <v>21.626841661873222</v>
      </c>
      <c r="O462" s="123">
        <f t="shared" si="242"/>
        <v>22.7695340988124</v>
      </c>
      <c r="P462" s="123">
        <f t="shared" si="242"/>
        <v>17.193714895992226</v>
      </c>
      <c r="Q462" s="123">
        <f t="shared" si="242"/>
        <v>15.491902266774927</v>
      </c>
      <c r="R462" s="123">
        <f t="shared" ref="R462:V462" si="243">SUM(R463:R464)</f>
        <v>17.579791311386003</v>
      </c>
      <c r="S462" s="123">
        <f t="shared" si="243"/>
        <v>15.168163249928382</v>
      </c>
      <c r="T462" s="123">
        <f t="shared" si="243"/>
        <v>15.63237228629475</v>
      </c>
      <c r="U462" s="123">
        <f t="shared" si="243"/>
        <v>13.475480226126244</v>
      </c>
      <c r="V462" s="123">
        <f t="shared" si="243"/>
        <v>13.869060270532863</v>
      </c>
      <c r="W462" s="123">
        <f t="shared" ref="W462" si="244">SUM(W463:W464)</f>
        <v>10.26236907629499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37.8267729019367</v>
      </c>
      <c r="D463" s="99">
        <v>36.159053909856709</v>
      </c>
      <c r="E463" s="99">
        <v>35.753233083970301</v>
      </c>
      <c r="F463" s="99">
        <v>35.825303535437733</v>
      </c>
      <c r="G463" s="99">
        <v>39.180097568924189</v>
      </c>
      <c r="H463" s="99">
        <v>37.294897399895987</v>
      </c>
      <c r="I463" s="99">
        <v>36.50267650762629</v>
      </c>
      <c r="J463" s="99">
        <v>32.441501186899536</v>
      </c>
      <c r="K463" s="99">
        <v>22.795536113594387</v>
      </c>
      <c r="L463" s="99">
        <v>29.951486683110428</v>
      </c>
      <c r="M463" s="99">
        <v>25.007457947987128</v>
      </c>
      <c r="N463" s="99">
        <v>21.626841661873222</v>
      </c>
      <c r="O463" s="99">
        <v>22.7695340988124</v>
      </c>
      <c r="P463" s="99">
        <v>17.193714895992226</v>
      </c>
      <c r="Q463" s="99">
        <v>15.491902266774927</v>
      </c>
      <c r="R463" s="99">
        <v>17.579791311386003</v>
      </c>
      <c r="S463" s="99">
        <v>15.168163249928382</v>
      </c>
      <c r="T463" s="99">
        <v>15.63237228629475</v>
      </c>
      <c r="U463" s="99">
        <v>13.475480226126244</v>
      </c>
      <c r="V463" s="99">
        <v>13.869060270532863</v>
      </c>
      <c r="W463" s="99">
        <v>10.26236907629499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0.5012082982586461</v>
      </c>
      <c r="D467" s="123">
        <v>0.53832308060610334</v>
      </c>
      <c r="E467" s="123">
        <v>0.48624905665451901</v>
      </c>
      <c r="F467" s="123">
        <v>0.4137173645244675</v>
      </c>
      <c r="G467" s="123">
        <v>0.41424265678414551</v>
      </c>
      <c r="H467" s="123">
        <v>0.36398412959327597</v>
      </c>
      <c r="I467" s="123">
        <v>0.38700779864630008</v>
      </c>
      <c r="J467" s="123">
        <v>0.34055191709763344</v>
      </c>
      <c r="K467" s="123">
        <v>0.33577028381780649</v>
      </c>
      <c r="L467" s="123">
        <v>0.45907834214351079</v>
      </c>
      <c r="M467" s="123">
        <v>0.39109371597064208</v>
      </c>
      <c r="N467" s="123">
        <v>0.31630566740444183</v>
      </c>
      <c r="O467" s="123">
        <v>0.4241503785227656</v>
      </c>
      <c r="P467" s="123">
        <v>0.40548986071556048</v>
      </c>
      <c r="Q467" s="123">
        <v>0.46435573190537943</v>
      </c>
      <c r="R467" s="123">
        <v>0.71486217069244185</v>
      </c>
      <c r="S467" s="123">
        <v>0.56347281063980836</v>
      </c>
      <c r="T467" s="123">
        <v>0.50871225046248958</v>
      </c>
      <c r="U467" s="123">
        <v>0.33249766504410944</v>
      </c>
      <c r="V467" s="123">
        <v>0.37943268194926111</v>
      </c>
      <c r="W467" s="123">
        <v>0.29659846424746883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6.6034193295576626</v>
      </c>
      <c r="D468" s="99">
        <v>6.3445220214290758</v>
      </c>
      <c r="E468" s="99">
        <v>6.0983735855420926</v>
      </c>
      <c r="F468" s="99">
        <v>5.9511651666211867</v>
      </c>
      <c r="G468" s="99">
        <v>5.7942191617682353</v>
      </c>
      <c r="H468" s="99">
        <v>5.679845371095074</v>
      </c>
      <c r="I468" s="99">
        <v>5.6904480023178197</v>
      </c>
      <c r="J468" s="99">
        <v>5.5929103307957497</v>
      </c>
      <c r="K468" s="99">
        <v>5.5720066831132948</v>
      </c>
      <c r="L468" s="99">
        <v>5.5271423894095992</v>
      </c>
      <c r="M468" s="99">
        <v>5.7125412418789665</v>
      </c>
      <c r="N468" s="99">
        <v>5.1628113935236115</v>
      </c>
      <c r="O468" s="99">
        <v>5.4883879070288577</v>
      </c>
      <c r="P468" s="99">
        <v>4.8026114492563963</v>
      </c>
      <c r="Q468" s="99">
        <v>4.17277743886173</v>
      </c>
      <c r="R468" s="99">
        <v>4.8378201049035869</v>
      </c>
      <c r="S468" s="99">
        <v>4.7046686892376997</v>
      </c>
      <c r="T468" s="99">
        <v>4.6930493699066727</v>
      </c>
      <c r="U468" s="99">
        <v>4.3889691785822444</v>
      </c>
      <c r="V468" s="99">
        <v>4.7838277351642136</v>
      </c>
      <c r="W468" s="99">
        <v>4.165860247839448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4.3179269609566902</v>
      </c>
      <c r="L469" s="99">
        <v>4.2934083486183861</v>
      </c>
      <c r="M469" s="99">
        <v>4.4553805485829159</v>
      </c>
      <c r="N469" s="99">
        <v>0</v>
      </c>
      <c r="O469" s="99">
        <v>4.263791746318323</v>
      </c>
      <c r="P469" s="99">
        <v>3.7269275504750392</v>
      </c>
      <c r="Q469" s="99">
        <v>3.2275835679494107</v>
      </c>
      <c r="R469" s="99">
        <v>3.7288781739976842</v>
      </c>
      <c r="S469" s="99">
        <v>3.6209511332401525</v>
      </c>
      <c r="T469" s="99">
        <v>3.59685157906332</v>
      </c>
      <c r="U469" s="99">
        <v>0</v>
      </c>
      <c r="V469" s="99">
        <v>0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4.3179269609566902</v>
      </c>
      <c r="L470" s="102">
        <v>4.2934083486183861</v>
      </c>
      <c r="M470" s="102">
        <v>4.4553805485829159</v>
      </c>
      <c r="N470" s="102">
        <v>0</v>
      </c>
      <c r="O470" s="102">
        <v>4.263791746318323</v>
      </c>
      <c r="P470" s="102">
        <v>3.7269275504750392</v>
      </c>
      <c r="Q470" s="102">
        <v>3.2275835679494107</v>
      </c>
      <c r="R470" s="102">
        <v>3.7288781739976842</v>
      </c>
      <c r="S470" s="102">
        <v>3.6209511332401525</v>
      </c>
      <c r="T470" s="102">
        <v>3.59685157906332</v>
      </c>
      <c r="U470" s="102">
        <v>0</v>
      </c>
      <c r="V470" s="102">
        <v>0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1.5912270242617939E-2</v>
      </c>
      <c r="D476" s="123">
        <v>1.4230431301029162E-2</v>
      </c>
      <c r="E476" s="123">
        <v>1.548029458841935E-2</v>
      </c>
      <c r="F476" s="123">
        <v>1.810455392716568E-2</v>
      </c>
      <c r="G476" s="123">
        <v>1.6134757887291823E-2</v>
      </c>
      <c r="H476" s="123">
        <v>1.6211860099901266E-2</v>
      </c>
      <c r="I476" s="123">
        <v>1.3709170682194618E-2</v>
      </c>
      <c r="J476" s="123">
        <v>1.2307646367228269E-2</v>
      </c>
      <c r="K476" s="123">
        <v>1.2160871484302994E-2</v>
      </c>
      <c r="L476" s="123">
        <v>1.6290870263494149E-2</v>
      </c>
      <c r="M476" s="123">
        <v>1.8575865372215904E-2</v>
      </c>
      <c r="N476" s="123">
        <v>1.69826074081143E-2</v>
      </c>
      <c r="O476" s="123">
        <v>1.6456942763774206E-2</v>
      </c>
      <c r="P476" s="123">
        <v>1.4988198243017923E-2</v>
      </c>
      <c r="Q476" s="123">
        <v>1.6163781171523194E-2</v>
      </c>
      <c r="R476" s="123">
        <v>2.5511469171140826E-2</v>
      </c>
      <c r="S476" s="123">
        <v>2.1210760704610865E-2</v>
      </c>
      <c r="T476" s="123">
        <v>1.7457034082180172E-2</v>
      </c>
      <c r="U476" s="123">
        <v>1.6810321672021344E-2</v>
      </c>
      <c r="V476" s="123">
        <v>1.5160241888100771E-2</v>
      </c>
      <c r="W476" s="123">
        <v>1.5077106097723638E-2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1.1979666311228077</v>
      </c>
      <c r="D477" s="99">
        <v>1.1740105823349059</v>
      </c>
      <c r="E477" s="99">
        <v>1.1648921677785562</v>
      </c>
      <c r="F477" s="99">
        <v>1.1285171947933272</v>
      </c>
      <c r="G477" s="99">
        <v>1.128424629742472</v>
      </c>
      <c r="H477" s="99">
        <v>1.0878158127033748</v>
      </c>
      <c r="I477" s="99">
        <v>1.0885081521662527</v>
      </c>
      <c r="J477" s="99">
        <v>1.0510729997612942</v>
      </c>
      <c r="K477" s="99">
        <v>1.0044879846034271</v>
      </c>
      <c r="L477" s="99">
        <v>1.0109390046846092</v>
      </c>
      <c r="M477" s="99">
        <v>1.0020040321365873</v>
      </c>
      <c r="N477" s="99">
        <v>0.99789801130079614</v>
      </c>
      <c r="O477" s="99">
        <v>1.0032152308796758</v>
      </c>
      <c r="P477" s="99">
        <v>0.95533472279409892</v>
      </c>
      <c r="Q477" s="99">
        <v>0.89533292228350203</v>
      </c>
      <c r="R477" s="99">
        <v>1.0391671775711364</v>
      </c>
      <c r="S477" s="99">
        <v>1.0085374605998843</v>
      </c>
      <c r="T477" s="99">
        <v>1.0452399156705379</v>
      </c>
      <c r="U477" s="99">
        <v>0.98620553809191891</v>
      </c>
      <c r="V477" s="99">
        <v>1.0831150593387553</v>
      </c>
      <c r="W477" s="99">
        <v>0.93176515683932082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552592</v>
      </c>
      <c r="C5" s="120">
        <v>587816</v>
      </c>
      <c r="D5" s="120">
        <v>618118</v>
      </c>
      <c r="E5" s="120">
        <v>642070</v>
      </c>
      <c r="F5" s="120">
        <v>646530</v>
      </c>
      <c r="G5" s="120">
        <v>674742</v>
      </c>
      <c r="H5" s="120">
        <v>681939</v>
      </c>
      <c r="I5" s="120">
        <v>719458</v>
      </c>
      <c r="J5" s="120">
        <v>762929</v>
      </c>
      <c r="K5" s="120">
        <v>802879</v>
      </c>
      <c r="L5" s="120">
        <v>806564</v>
      </c>
      <c r="M5" s="120">
        <v>770103</v>
      </c>
      <c r="N5" s="120">
        <v>736089</v>
      </c>
      <c r="O5" s="120">
        <v>704357</v>
      </c>
      <c r="P5" s="120">
        <v>693639</v>
      </c>
      <c r="Q5" s="120">
        <v>710417</v>
      </c>
      <c r="R5" s="120">
        <v>737347</v>
      </c>
      <c r="S5" s="120">
        <v>780615</v>
      </c>
      <c r="T5" s="120">
        <v>826644</v>
      </c>
      <c r="U5" s="120">
        <v>847772</v>
      </c>
      <c r="V5" s="120">
        <v>894144</v>
      </c>
      <c r="W5" s="120">
        <v>902712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552592</v>
      </c>
      <c r="C7" s="52">
        <v>587816</v>
      </c>
      <c r="D7" s="52">
        <v>618118</v>
      </c>
      <c r="E7" s="52">
        <v>642070</v>
      </c>
      <c r="F7" s="52">
        <v>646530</v>
      </c>
      <c r="G7" s="52">
        <v>674742</v>
      </c>
      <c r="H7" s="52">
        <v>681939</v>
      </c>
      <c r="I7" s="52">
        <v>719458</v>
      </c>
      <c r="J7" s="52">
        <v>762929</v>
      </c>
      <c r="K7" s="52">
        <v>802879</v>
      </c>
      <c r="L7" s="52">
        <v>806564</v>
      </c>
      <c r="M7" s="52">
        <v>770103</v>
      </c>
      <c r="N7" s="52">
        <v>736089</v>
      </c>
      <c r="O7" s="52">
        <v>704357</v>
      </c>
      <c r="P7" s="52">
        <v>693639</v>
      </c>
      <c r="Q7" s="52">
        <v>710417</v>
      </c>
      <c r="R7" s="52">
        <v>737347</v>
      </c>
      <c r="S7" s="52">
        <v>780615</v>
      </c>
      <c r="T7" s="52">
        <v>826644</v>
      </c>
      <c r="U7" s="52">
        <v>847772</v>
      </c>
      <c r="V7" s="52">
        <v>894144</v>
      </c>
      <c r="W7" s="52">
        <v>902712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3206</v>
      </c>
      <c r="C9" s="52">
        <v>3098</v>
      </c>
      <c r="D9" s="52">
        <v>3535</v>
      </c>
      <c r="E9" s="52">
        <v>4024</v>
      </c>
      <c r="F9" s="52">
        <v>4600</v>
      </c>
      <c r="G9" s="52">
        <v>5617</v>
      </c>
      <c r="H9" s="52">
        <v>6484</v>
      </c>
      <c r="I9" s="52">
        <v>7946</v>
      </c>
      <c r="J9" s="52">
        <v>9199</v>
      </c>
      <c r="K9" s="52">
        <v>10376</v>
      </c>
      <c r="L9" s="52">
        <v>11172</v>
      </c>
      <c r="M9" s="52">
        <v>11367</v>
      </c>
      <c r="N9" s="52">
        <v>11219</v>
      </c>
      <c r="O9" s="52">
        <v>10523</v>
      </c>
      <c r="P9" s="52">
        <v>10010</v>
      </c>
      <c r="Q9" s="52">
        <v>9515</v>
      </c>
      <c r="R9" s="52">
        <v>9754</v>
      </c>
      <c r="S9" s="52">
        <v>10633</v>
      </c>
      <c r="T9" s="52">
        <v>11615</v>
      </c>
      <c r="U9" s="52">
        <v>12433</v>
      </c>
      <c r="V9" s="52">
        <v>14015</v>
      </c>
      <c r="W9" s="52">
        <v>14800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479046</v>
      </c>
      <c r="C11" s="52">
        <v>511275</v>
      </c>
      <c r="D11" s="52">
        <v>538701</v>
      </c>
      <c r="E11" s="52">
        <v>560509</v>
      </c>
      <c r="F11" s="52">
        <v>563993</v>
      </c>
      <c r="G11" s="52">
        <v>590110</v>
      </c>
      <c r="H11" s="52">
        <v>595256</v>
      </c>
      <c r="I11" s="52">
        <v>628150</v>
      </c>
      <c r="J11" s="52">
        <v>666293</v>
      </c>
      <c r="K11" s="52">
        <v>703671</v>
      </c>
      <c r="L11" s="52">
        <v>714311</v>
      </c>
      <c r="M11" s="52">
        <v>697747</v>
      </c>
      <c r="N11" s="52">
        <v>689583</v>
      </c>
      <c r="O11" s="52">
        <v>674182</v>
      </c>
      <c r="P11" s="52">
        <v>670092</v>
      </c>
      <c r="Q11" s="52">
        <v>686739</v>
      </c>
      <c r="R11" s="52">
        <v>712305</v>
      </c>
      <c r="S11" s="52">
        <v>754098</v>
      </c>
      <c r="T11" s="52">
        <v>799353</v>
      </c>
      <c r="U11" s="52">
        <v>820328</v>
      </c>
      <c r="V11" s="52">
        <v>867186</v>
      </c>
      <c r="W11" s="52">
        <v>876972</v>
      </c>
      <c r="DA11" s="63" t="s">
        <v>1078</v>
      </c>
    </row>
    <row r="12" spans="1:105" ht="12" customHeight="1" x14ac:dyDescent="0.25">
      <c r="A12" s="97" t="s">
        <v>137</v>
      </c>
      <c r="B12" s="52">
        <v>43</v>
      </c>
      <c r="C12" s="52">
        <v>48</v>
      </c>
      <c r="D12" s="52">
        <v>75</v>
      </c>
      <c r="E12" s="52">
        <v>103</v>
      </c>
      <c r="F12" s="52">
        <v>131</v>
      </c>
      <c r="G12" s="52">
        <v>229</v>
      </c>
      <c r="H12" s="52">
        <v>293</v>
      </c>
      <c r="I12" s="52">
        <v>699</v>
      </c>
      <c r="J12" s="52">
        <v>1621</v>
      </c>
      <c r="K12" s="52">
        <v>2899</v>
      </c>
      <c r="L12" s="52">
        <v>4065</v>
      </c>
      <c r="M12" s="52">
        <v>4602</v>
      </c>
      <c r="N12" s="52">
        <v>4856</v>
      </c>
      <c r="O12" s="52">
        <v>4939</v>
      </c>
      <c r="P12" s="52">
        <v>5035</v>
      </c>
      <c r="Q12" s="52">
        <v>5684</v>
      </c>
      <c r="R12" s="52">
        <v>6198</v>
      </c>
      <c r="S12" s="52">
        <v>6668</v>
      </c>
      <c r="T12" s="52">
        <v>6970</v>
      </c>
      <c r="U12" s="52">
        <v>7129</v>
      </c>
      <c r="V12" s="52">
        <v>7652</v>
      </c>
      <c r="W12" s="52">
        <v>7173</v>
      </c>
      <c r="DA12" s="63" t="s">
        <v>1079</v>
      </c>
    </row>
    <row r="13" spans="1:105" ht="12" customHeight="1" x14ac:dyDescent="0.25">
      <c r="A13" s="97" t="s">
        <v>122</v>
      </c>
      <c r="B13" s="52">
        <v>72834</v>
      </c>
      <c r="C13" s="52">
        <v>75767</v>
      </c>
      <c r="D13" s="52">
        <v>78210</v>
      </c>
      <c r="E13" s="52">
        <v>79915</v>
      </c>
      <c r="F13" s="52">
        <v>80476</v>
      </c>
      <c r="G13" s="52">
        <v>81284</v>
      </c>
      <c r="H13" s="52">
        <v>82228</v>
      </c>
      <c r="I13" s="52">
        <v>80061</v>
      </c>
      <c r="J13" s="52">
        <v>70795</v>
      </c>
      <c r="K13" s="52">
        <v>58758</v>
      </c>
      <c r="L13" s="52">
        <v>45523</v>
      </c>
      <c r="M13" s="52">
        <v>27281</v>
      </c>
      <c r="N13" s="52">
        <v>6333</v>
      </c>
      <c r="O13" s="52">
        <v>1490</v>
      </c>
      <c r="P13" s="52">
        <v>1285</v>
      </c>
      <c r="Q13" s="52">
        <v>997</v>
      </c>
      <c r="R13" s="52">
        <v>1186</v>
      </c>
      <c r="S13" s="52">
        <v>2262</v>
      </c>
      <c r="T13" s="52">
        <v>3014</v>
      </c>
      <c r="U13" s="52">
        <v>3249</v>
      </c>
      <c r="V13" s="52">
        <v>3212</v>
      </c>
      <c r="W13" s="52">
        <v>3339</v>
      </c>
      <c r="DA13" s="63" t="s">
        <v>1080</v>
      </c>
    </row>
    <row r="14" spans="1:105" ht="12" customHeight="1" x14ac:dyDescent="0.25">
      <c r="A14" s="97" t="s">
        <v>121</v>
      </c>
      <c r="B14" s="52">
        <v>669</v>
      </c>
      <c r="C14" s="52">
        <v>726</v>
      </c>
      <c r="D14" s="52">
        <v>1132</v>
      </c>
      <c r="E14" s="52">
        <v>1543</v>
      </c>
      <c r="F14" s="52">
        <v>1930</v>
      </c>
      <c r="G14" s="52">
        <v>3119</v>
      </c>
      <c r="H14" s="52">
        <v>4162</v>
      </c>
      <c r="I14" s="52">
        <v>10548</v>
      </c>
      <c r="J14" s="52">
        <v>24220</v>
      </c>
      <c r="K14" s="52">
        <v>37551</v>
      </c>
      <c r="L14" s="52">
        <v>42665</v>
      </c>
      <c r="M14" s="52">
        <v>40473</v>
      </c>
      <c r="N14" s="52">
        <v>35317</v>
      </c>
      <c r="O14" s="52">
        <v>23746</v>
      </c>
      <c r="P14" s="52">
        <v>17227</v>
      </c>
      <c r="Q14" s="52">
        <v>16997</v>
      </c>
      <c r="R14" s="52">
        <v>17658</v>
      </c>
      <c r="S14" s="52">
        <v>17587</v>
      </c>
      <c r="T14" s="52">
        <v>17307</v>
      </c>
      <c r="U14" s="52">
        <v>17066</v>
      </c>
      <c r="V14" s="52">
        <v>16094</v>
      </c>
      <c r="W14" s="52">
        <v>15228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8176</v>
      </c>
      <c r="C16" s="52">
        <v>8526</v>
      </c>
      <c r="D16" s="52">
        <v>8858</v>
      </c>
      <c r="E16" s="52">
        <v>9170</v>
      </c>
      <c r="F16" s="52">
        <v>9306</v>
      </c>
      <c r="G16" s="52">
        <v>9717</v>
      </c>
      <c r="H16" s="52">
        <v>9911</v>
      </c>
      <c r="I16" s="52">
        <v>10274</v>
      </c>
      <c r="J16" s="52">
        <v>10645</v>
      </c>
      <c r="K16" s="52">
        <v>10904</v>
      </c>
      <c r="L16" s="52">
        <v>11179</v>
      </c>
      <c r="M16" s="52">
        <v>10963</v>
      </c>
      <c r="N16" s="52">
        <v>10719</v>
      </c>
      <c r="O16" s="52">
        <v>10497</v>
      </c>
      <c r="P16" s="52">
        <v>10561</v>
      </c>
      <c r="Q16" s="52">
        <v>11429</v>
      </c>
      <c r="R16" s="52">
        <v>13480</v>
      </c>
      <c r="S16" s="52">
        <v>15203</v>
      </c>
      <c r="T16" s="52">
        <v>15869</v>
      </c>
      <c r="U16" s="52">
        <v>16030</v>
      </c>
      <c r="V16" s="52">
        <v>16288</v>
      </c>
      <c r="W16" s="52">
        <v>16092</v>
      </c>
      <c r="DA16" s="63" t="s">
        <v>1082</v>
      </c>
    </row>
    <row r="17" spans="1:105" ht="12" customHeight="1" x14ac:dyDescent="0.25">
      <c r="A17" s="109" t="s">
        <v>120</v>
      </c>
      <c r="B17" s="36">
        <v>544416</v>
      </c>
      <c r="C17" s="36">
        <v>579290</v>
      </c>
      <c r="D17" s="36">
        <v>609260</v>
      </c>
      <c r="E17" s="36">
        <v>632900</v>
      </c>
      <c r="F17" s="36">
        <v>637224</v>
      </c>
      <c r="G17" s="36">
        <v>665025</v>
      </c>
      <c r="H17" s="36">
        <v>672028</v>
      </c>
      <c r="I17" s="36">
        <v>709184</v>
      </c>
      <c r="J17" s="36">
        <v>752284</v>
      </c>
      <c r="K17" s="36">
        <v>791975</v>
      </c>
      <c r="L17" s="36">
        <v>795385</v>
      </c>
      <c r="M17" s="36">
        <v>759140</v>
      </c>
      <c r="N17" s="36">
        <v>725370</v>
      </c>
      <c r="O17" s="36">
        <v>693860</v>
      </c>
      <c r="P17" s="36">
        <v>683078</v>
      </c>
      <c r="Q17" s="36">
        <v>698988</v>
      </c>
      <c r="R17" s="36">
        <v>723867</v>
      </c>
      <c r="S17" s="36">
        <v>765412</v>
      </c>
      <c r="T17" s="36">
        <v>810775</v>
      </c>
      <c r="U17" s="36">
        <v>831742</v>
      </c>
      <c r="V17" s="36">
        <v>877856</v>
      </c>
      <c r="W17" s="36">
        <v>886620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43171</v>
      </c>
      <c r="D21" s="52">
        <v>43190</v>
      </c>
      <c r="E21" s="52">
        <v>43324</v>
      </c>
      <c r="F21" s="52">
        <v>43677</v>
      </c>
      <c r="G21" s="52">
        <v>44346</v>
      </c>
      <c r="H21" s="52">
        <v>45413</v>
      </c>
      <c r="I21" s="52">
        <v>46977</v>
      </c>
      <c r="J21" s="52">
        <v>49119</v>
      </c>
      <c r="K21" s="52">
        <v>51958</v>
      </c>
      <c r="L21" s="52">
        <v>55643</v>
      </c>
      <c r="M21" s="52">
        <v>60277</v>
      </c>
      <c r="N21" s="52">
        <v>65968</v>
      </c>
      <c r="O21" s="52">
        <v>64112</v>
      </c>
      <c r="P21" s="52">
        <v>37492</v>
      </c>
      <c r="Q21" s="52">
        <v>46587</v>
      </c>
      <c r="R21" s="52">
        <v>56926</v>
      </c>
      <c r="S21" s="52">
        <v>68577</v>
      </c>
      <c r="T21" s="52">
        <v>66042</v>
      </c>
      <c r="U21" s="52">
        <v>64142</v>
      </c>
      <c r="V21" s="52">
        <v>63286</v>
      </c>
      <c r="W21" s="52">
        <v>66260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501</v>
      </c>
      <c r="D23" s="52">
        <v>502</v>
      </c>
      <c r="E23" s="52">
        <v>508</v>
      </c>
      <c r="F23" s="52">
        <v>532</v>
      </c>
      <c r="G23" s="52">
        <v>579</v>
      </c>
      <c r="H23" s="52">
        <v>669</v>
      </c>
      <c r="I23" s="52">
        <v>517</v>
      </c>
      <c r="J23" s="52">
        <v>546</v>
      </c>
      <c r="K23" s="52">
        <v>876</v>
      </c>
      <c r="L23" s="52">
        <v>1162</v>
      </c>
      <c r="M23" s="52">
        <v>1303</v>
      </c>
      <c r="N23" s="52">
        <v>1510</v>
      </c>
      <c r="O23" s="52">
        <v>1769</v>
      </c>
      <c r="P23" s="52">
        <v>1746</v>
      </c>
      <c r="Q23" s="52">
        <v>1865</v>
      </c>
      <c r="R23" s="52">
        <v>1794</v>
      </c>
      <c r="S23" s="52">
        <v>1795</v>
      </c>
      <c r="T23" s="52">
        <v>1617</v>
      </c>
      <c r="U23" s="52">
        <v>1432</v>
      </c>
      <c r="V23" s="52">
        <v>1385</v>
      </c>
      <c r="W23" s="52">
        <v>1479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37425</v>
      </c>
      <c r="D25" s="52">
        <v>37443</v>
      </c>
      <c r="E25" s="52">
        <v>37560</v>
      </c>
      <c r="F25" s="52">
        <v>37873</v>
      </c>
      <c r="G25" s="52">
        <v>38467</v>
      </c>
      <c r="H25" s="52">
        <v>39409</v>
      </c>
      <c r="I25" s="52">
        <v>41633</v>
      </c>
      <c r="J25" s="52">
        <v>47938</v>
      </c>
      <c r="K25" s="52">
        <v>50213</v>
      </c>
      <c r="L25" s="52">
        <v>53888</v>
      </c>
      <c r="M25" s="52">
        <v>58509</v>
      </c>
      <c r="N25" s="52">
        <v>64666</v>
      </c>
      <c r="O25" s="52">
        <v>63617</v>
      </c>
      <c r="P25" s="52">
        <v>37073</v>
      </c>
      <c r="Q25" s="52">
        <v>45980</v>
      </c>
      <c r="R25" s="52">
        <v>54960</v>
      </c>
      <c r="S25" s="52">
        <v>67442</v>
      </c>
      <c r="T25" s="52">
        <v>65364</v>
      </c>
      <c r="U25" s="52">
        <v>63631</v>
      </c>
      <c r="V25" s="52">
        <v>62630</v>
      </c>
      <c r="W25" s="52">
        <v>65464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3</v>
      </c>
      <c r="D26" s="52">
        <v>4</v>
      </c>
      <c r="E26" s="52">
        <v>3</v>
      </c>
      <c r="F26" s="52">
        <v>3</v>
      </c>
      <c r="G26" s="52">
        <v>4</v>
      </c>
      <c r="H26" s="52">
        <v>3</v>
      </c>
      <c r="I26" s="52">
        <v>4</v>
      </c>
      <c r="J26" s="52">
        <v>5</v>
      </c>
      <c r="K26" s="52">
        <v>10</v>
      </c>
      <c r="L26" s="52">
        <v>16</v>
      </c>
      <c r="M26" s="52">
        <v>26</v>
      </c>
      <c r="N26" s="52">
        <v>47</v>
      </c>
      <c r="O26" s="52">
        <v>83</v>
      </c>
      <c r="P26" s="52">
        <v>116</v>
      </c>
      <c r="Q26" s="52">
        <v>171</v>
      </c>
      <c r="R26" s="52">
        <v>219</v>
      </c>
      <c r="S26" s="52">
        <v>338</v>
      </c>
      <c r="T26" s="52">
        <v>403</v>
      </c>
      <c r="U26" s="52">
        <v>447</v>
      </c>
      <c r="V26" s="52">
        <v>510</v>
      </c>
      <c r="W26" s="52">
        <v>546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11380</v>
      </c>
      <c r="D27" s="52">
        <v>11409</v>
      </c>
      <c r="E27" s="52">
        <v>11603</v>
      </c>
      <c r="F27" s="52">
        <v>12127</v>
      </c>
      <c r="G27" s="52">
        <v>13135</v>
      </c>
      <c r="H27" s="52">
        <v>14781</v>
      </c>
      <c r="I27" s="52">
        <v>10397</v>
      </c>
      <c r="J27" s="52">
        <v>9266</v>
      </c>
      <c r="K27" s="52">
        <v>13739</v>
      </c>
      <c r="L27" s="52">
        <v>13235</v>
      </c>
      <c r="M27" s="52">
        <v>18242</v>
      </c>
      <c r="N27" s="52">
        <v>20948</v>
      </c>
      <c r="O27" s="52">
        <v>4843</v>
      </c>
      <c r="P27" s="52">
        <v>205</v>
      </c>
      <c r="Q27" s="52">
        <v>300</v>
      </c>
      <c r="R27" s="52">
        <v>423</v>
      </c>
      <c r="S27" s="52">
        <v>563</v>
      </c>
      <c r="T27" s="52">
        <v>10</v>
      </c>
      <c r="U27" s="52">
        <v>49</v>
      </c>
      <c r="V27" s="52">
        <v>112</v>
      </c>
      <c r="W27" s="52">
        <v>227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105</v>
      </c>
      <c r="D28" s="52">
        <v>104</v>
      </c>
      <c r="E28" s="52">
        <v>108</v>
      </c>
      <c r="F28" s="52">
        <v>119</v>
      </c>
      <c r="G28" s="52">
        <v>143</v>
      </c>
      <c r="H28" s="52">
        <v>188</v>
      </c>
      <c r="I28" s="52">
        <v>208</v>
      </c>
      <c r="J28" s="52">
        <v>310</v>
      </c>
      <c r="K28" s="52">
        <v>590</v>
      </c>
      <c r="L28" s="52">
        <v>1097</v>
      </c>
      <c r="M28" s="52">
        <v>2192</v>
      </c>
      <c r="N28" s="52">
        <v>5156</v>
      </c>
      <c r="O28" s="52">
        <v>11571</v>
      </c>
      <c r="P28" s="52">
        <v>6519</v>
      </c>
      <c r="Q28" s="52">
        <v>3225</v>
      </c>
      <c r="R28" s="52">
        <v>5819</v>
      </c>
      <c r="S28" s="52">
        <v>6190</v>
      </c>
      <c r="T28" s="52">
        <v>2266</v>
      </c>
      <c r="U28" s="52">
        <v>542</v>
      </c>
      <c r="V28" s="52">
        <v>1077</v>
      </c>
      <c r="W28" s="52">
        <v>1824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1277</v>
      </c>
      <c r="D30" s="52">
        <v>1281</v>
      </c>
      <c r="E30" s="52">
        <v>1302</v>
      </c>
      <c r="F30" s="52">
        <v>1363</v>
      </c>
      <c r="G30" s="52">
        <v>1480</v>
      </c>
      <c r="H30" s="52">
        <v>1670</v>
      </c>
      <c r="I30" s="52">
        <v>1197</v>
      </c>
      <c r="J30" s="52">
        <v>1288</v>
      </c>
      <c r="K30" s="52">
        <v>1621</v>
      </c>
      <c r="L30" s="52">
        <v>1662</v>
      </c>
      <c r="M30" s="52">
        <v>1713</v>
      </c>
      <c r="N30" s="52">
        <v>1793</v>
      </c>
      <c r="O30" s="52">
        <v>1842</v>
      </c>
      <c r="P30" s="52">
        <v>1430</v>
      </c>
      <c r="Q30" s="52">
        <v>1647</v>
      </c>
      <c r="R30" s="52">
        <v>1738</v>
      </c>
      <c r="S30" s="52">
        <v>1883</v>
      </c>
      <c r="T30" s="52">
        <v>1852</v>
      </c>
      <c r="U30" s="52">
        <v>1797</v>
      </c>
      <c r="V30" s="52">
        <v>1932</v>
      </c>
      <c r="W30" s="52">
        <v>2193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85065</v>
      </c>
      <c r="D31" s="36">
        <v>85299</v>
      </c>
      <c r="E31" s="36">
        <v>86930</v>
      </c>
      <c r="F31" s="36">
        <v>91308</v>
      </c>
      <c r="G31" s="36">
        <v>99709</v>
      </c>
      <c r="H31" s="36">
        <v>113339</v>
      </c>
      <c r="I31" s="36">
        <v>82597</v>
      </c>
      <c r="J31" s="36">
        <v>90441</v>
      </c>
      <c r="K31" s="36">
        <v>114157</v>
      </c>
      <c r="L31" s="36">
        <v>114291</v>
      </c>
      <c r="M31" s="36">
        <v>116659</v>
      </c>
      <c r="N31" s="36">
        <v>122149</v>
      </c>
      <c r="O31" s="36">
        <v>128675</v>
      </c>
      <c r="P31" s="36">
        <v>104389</v>
      </c>
      <c r="Q31" s="36">
        <v>121375</v>
      </c>
      <c r="R31" s="36">
        <v>124935</v>
      </c>
      <c r="S31" s="36">
        <v>123881</v>
      </c>
      <c r="T31" s="36">
        <v>105902</v>
      </c>
      <c r="U31" s="36">
        <v>98227</v>
      </c>
      <c r="V31" s="36">
        <v>105633</v>
      </c>
      <c r="W31" s="36">
        <v>117926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78395</v>
      </c>
      <c r="D35" s="52">
        <v>73492</v>
      </c>
      <c r="E35" s="52">
        <v>67276</v>
      </c>
      <c r="F35" s="52">
        <v>48137</v>
      </c>
      <c r="G35" s="52">
        <v>72558</v>
      </c>
      <c r="H35" s="52">
        <v>52610</v>
      </c>
      <c r="I35" s="52">
        <v>84496</v>
      </c>
      <c r="J35" s="52">
        <v>92590</v>
      </c>
      <c r="K35" s="52">
        <v>91908</v>
      </c>
      <c r="L35" s="52">
        <v>59328</v>
      </c>
      <c r="M35" s="52">
        <v>23816</v>
      </c>
      <c r="N35" s="52">
        <v>31954</v>
      </c>
      <c r="O35" s="52">
        <v>32380</v>
      </c>
      <c r="P35" s="52">
        <v>26774</v>
      </c>
      <c r="Q35" s="52">
        <v>63365</v>
      </c>
      <c r="R35" s="52">
        <v>83856</v>
      </c>
      <c r="S35" s="52">
        <v>111845</v>
      </c>
      <c r="T35" s="52">
        <v>112071</v>
      </c>
      <c r="U35" s="52">
        <v>85270</v>
      </c>
      <c r="V35" s="52">
        <v>109658</v>
      </c>
      <c r="W35" s="52">
        <v>74828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393</v>
      </c>
      <c r="D37" s="52">
        <v>939</v>
      </c>
      <c r="E37" s="52">
        <v>997</v>
      </c>
      <c r="F37" s="52">
        <v>1108</v>
      </c>
      <c r="G37" s="52">
        <v>1596</v>
      </c>
      <c r="H37" s="52">
        <v>1536</v>
      </c>
      <c r="I37" s="52">
        <v>1979</v>
      </c>
      <c r="J37" s="52">
        <v>1799</v>
      </c>
      <c r="K37" s="52">
        <v>2053</v>
      </c>
      <c r="L37" s="52">
        <v>1958</v>
      </c>
      <c r="M37" s="52">
        <v>1498</v>
      </c>
      <c r="N37" s="52">
        <v>1362</v>
      </c>
      <c r="O37" s="52">
        <v>1073</v>
      </c>
      <c r="P37" s="52">
        <v>1233</v>
      </c>
      <c r="Q37" s="52">
        <v>1370</v>
      </c>
      <c r="R37" s="52">
        <v>2033</v>
      </c>
      <c r="S37" s="52">
        <v>2674</v>
      </c>
      <c r="T37" s="52">
        <v>2599</v>
      </c>
      <c r="U37" s="52">
        <v>2250</v>
      </c>
      <c r="V37" s="52">
        <v>2967</v>
      </c>
      <c r="W37" s="52">
        <v>2264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69654</v>
      </c>
      <c r="D39" s="52">
        <v>64869</v>
      </c>
      <c r="E39" s="52">
        <v>59368</v>
      </c>
      <c r="F39" s="52">
        <v>41357</v>
      </c>
      <c r="G39" s="52">
        <v>64584</v>
      </c>
      <c r="H39" s="52">
        <v>44555</v>
      </c>
      <c r="I39" s="52">
        <v>74527</v>
      </c>
      <c r="J39" s="52">
        <v>86081</v>
      </c>
      <c r="K39" s="52">
        <v>87591</v>
      </c>
      <c r="L39" s="52">
        <v>64528</v>
      </c>
      <c r="M39" s="52">
        <v>41945</v>
      </c>
      <c r="N39" s="52">
        <v>56502</v>
      </c>
      <c r="O39" s="52">
        <v>48216</v>
      </c>
      <c r="P39" s="52">
        <v>32983</v>
      </c>
      <c r="Q39" s="52">
        <v>62627</v>
      </c>
      <c r="R39" s="52">
        <v>80526</v>
      </c>
      <c r="S39" s="52">
        <v>109235</v>
      </c>
      <c r="T39" s="52">
        <v>110619</v>
      </c>
      <c r="U39" s="52">
        <v>84606</v>
      </c>
      <c r="V39" s="52">
        <v>109488</v>
      </c>
      <c r="W39" s="52">
        <v>75250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8</v>
      </c>
      <c r="D40" s="52">
        <v>31</v>
      </c>
      <c r="E40" s="52">
        <v>31</v>
      </c>
      <c r="F40" s="52">
        <v>31</v>
      </c>
      <c r="G40" s="52">
        <v>102</v>
      </c>
      <c r="H40" s="52">
        <v>67</v>
      </c>
      <c r="I40" s="52">
        <v>410</v>
      </c>
      <c r="J40" s="52">
        <v>927</v>
      </c>
      <c r="K40" s="52">
        <v>1288</v>
      </c>
      <c r="L40" s="52">
        <v>1182</v>
      </c>
      <c r="M40" s="52">
        <v>563</v>
      </c>
      <c r="N40" s="52">
        <v>301</v>
      </c>
      <c r="O40" s="52">
        <v>166</v>
      </c>
      <c r="P40" s="52">
        <v>212</v>
      </c>
      <c r="Q40" s="52">
        <v>820</v>
      </c>
      <c r="R40" s="52">
        <v>733</v>
      </c>
      <c r="S40" s="52">
        <v>808</v>
      </c>
      <c r="T40" s="52">
        <v>705</v>
      </c>
      <c r="U40" s="52">
        <v>606</v>
      </c>
      <c r="V40" s="52">
        <v>1033</v>
      </c>
      <c r="W40" s="52">
        <v>67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14313</v>
      </c>
      <c r="D41" s="52">
        <v>13852</v>
      </c>
      <c r="E41" s="52">
        <v>13308</v>
      </c>
      <c r="F41" s="52">
        <v>12688</v>
      </c>
      <c r="G41" s="52">
        <v>13943</v>
      </c>
      <c r="H41" s="52">
        <v>15725</v>
      </c>
      <c r="I41" s="52">
        <v>8230</v>
      </c>
      <c r="J41" s="52">
        <v>0</v>
      </c>
      <c r="K41" s="52">
        <v>1702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12</v>
      </c>
      <c r="R41" s="52">
        <v>612</v>
      </c>
      <c r="S41" s="52">
        <v>1639</v>
      </c>
      <c r="T41" s="52">
        <v>762</v>
      </c>
      <c r="U41" s="52">
        <v>284</v>
      </c>
      <c r="V41" s="52">
        <v>75</v>
      </c>
      <c r="W41" s="52">
        <v>354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162</v>
      </c>
      <c r="D42" s="52">
        <v>510</v>
      </c>
      <c r="E42" s="52">
        <v>519</v>
      </c>
      <c r="F42" s="52">
        <v>506</v>
      </c>
      <c r="G42" s="52">
        <v>1332</v>
      </c>
      <c r="H42" s="52">
        <v>1231</v>
      </c>
      <c r="I42" s="52">
        <v>6594</v>
      </c>
      <c r="J42" s="52">
        <v>13982</v>
      </c>
      <c r="K42" s="52">
        <v>13921</v>
      </c>
      <c r="L42" s="52">
        <v>6211</v>
      </c>
      <c r="M42" s="52">
        <v>0</v>
      </c>
      <c r="N42" s="52">
        <v>0</v>
      </c>
      <c r="O42" s="52">
        <v>0</v>
      </c>
      <c r="P42" s="52">
        <v>0</v>
      </c>
      <c r="Q42" s="52">
        <v>2995</v>
      </c>
      <c r="R42" s="52">
        <v>6480</v>
      </c>
      <c r="S42" s="52">
        <v>6119</v>
      </c>
      <c r="T42" s="52">
        <v>1986</v>
      </c>
      <c r="U42" s="52">
        <v>301</v>
      </c>
      <c r="V42" s="52">
        <v>105</v>
      </c>
      <c r="W42" s="52">
        <v>958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1627</v>
      </c>
      <c r="D44" s="52">
        <v>1613</v>
      </c>
      <c r="E44" s="52">
        <v>1614</v>
      </c>
      <c r="F44" s="52">
        <v>1499</v>
      </c>
      <c r="G44" s="52">
        <v>1891</v>
      </c>
      <c r="H44" s="52">
        <v>1864</v>
      </c>
      <c r="I44" s="52">
        <v>1560</v>
      </c>
      <c r="J44" s="52">
        <v>1659</v>
      </c>
      <c r="K44" s="52">
        <v>1880</v>
      </c>
      <c r="L44" s="52">
        <v>1937</v>
      </c>
      <c r="M44" s="52">
        <v>1497</v>
      </c>
      <c r="N44" s="52">
        <v>1549</v>
      </c>
      <c r="O44" s="52">
        <v>1620</v>
      </c>
      <c r="P44" s="52">
        <v>1494</v>
      </c>
      <c r="Q44" s="52">
        <v>2515</v>
      </c>
      <c r="R44" s="52">
        <v>3789</v>
      </c>
      <c r="S44" s="52">
        <v>3606</v>
      </c>
      <c r="T44" s="52">
        <v>2518</v>
      </c>
      <c r="U44" s="52">
        <v>1958</v>
      </c>
      <c r="V44" s="52">
        <v>2190</v>
      </c>
      <c r="W44" s="52">
        <v>1997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119939</v>
      </c>
      <c r="D45" s="36">
        <v>115269</v>
      </c>
      <c r="E45" s="36">
        <v>110570</v>
      </c>
      <c r="F45" s="36">
        <v>95632</v>
      </c>
      <c r="G45" s="36">
        <v>127510</v>
      </c>
      <c r="H45" s="36">
        <v>120342</v>
      </c>
      <c r="I45" s="36">
        <v>119753</v>
      </c>
      <c r="J45" s="36">
        <v>133541</v>
      </c>
      <c r="K45" s="36">
        <v>153848</v>
      </c>
      <c r="L45" s="36">
        <v>117701</v>
      </c>
      <c r="M45" s="36">
        <v>80414</v>
      </c>
      <c r="N45" s="36">
        <v>88379</v>
      </c>
      <c r="O45" s="36">
        <v>97165</v>
      </c>
      <c r="P45" s="36">
        <v>93607</v>
      </c>
      <c r="Q45" s="36">
        <v>137285</v>
      </c>
      <c r="R45" s="36">
        <v>149814</v>
      </c>
      <c r="S45" s="36">
        <v>165426</v>
      </c>
      <c r="T45" s="36">
        <v>151265</v>
      </c>
      <c r="U45" s="36">
        <v>119194</v>
      </c>
      <c r="V45" s="36">
        <v>151747</v>
      </c>
      <c r="W45" s="36">
        <v>126690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34289</v>
      </c>
      <c r="D49" s="52">
        <v>33860</v>
      </c>
      <c r="E49" s="52">
        <v>31210</v>
      </c>
      <c r="F49" s="52">
        <v>20522</v>
      </c>
      <c r="G49" s="52">
        <v>37405</v>
      </c>
      <c r="H49" s="52">
        <v>24245</v>
      </c>
      <c r="I49" s="52">
        <v>45255</v>
      </c>
      <c r="J49" s="52">
        <v>51318</v>
      </c>
      <c r="K49" s="52">
        <v>48878</v>
      </c>
      <c r="L49" s="52">
        <v>25588</v>
      </c>
      <c r="M49" s="52">
        <v>6756</v>
      </c>
      <c r="N49" s="52">
        <v>10327</v>
      </c>
      <c r="O49" s="52">
        <v>9791</v>
      </c>
      <c r="P49" s="52">
        <v>14842</v>
      </c>
      <c r="Q49" s="52">
        <v>29893</v>
      </c>
      <c r="R49" s="52">
        <v>35283</v>
      </c>
      <c r="S49" s="52">
        <v>46880</v>
      </c>
      <c r="T49" s="52">
        <v>52109</v>
      </c>
      <c r="U49" s="52">
        <v>32025</v>
      </c>
      <c r="V49" s="52">
        <v>48356</v>
      </c>
      <c r="W49" s="52">
        <v>27180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305</v>
      </c>
      <c r="E51" s="52">
        <v>175</v>
      </c>
      <c r="F51" s="52">
        <v>244</v>
      </c>
      <c r="G51" s="52">
        <v>643</v>
      </c>
      <c r="H51" s="52">
        <v>505</v>
      </c>
      <c r="I51" s="52">
        <v>1116</v>
      </c>
      <c r="J51" s="52">
        <v>996</v>
      </c>
      <c r="K51" s="52">
        <v>790</v>
      </c>
      <c r="L51" s="52">
        <v>428</v>
      </c>
      <c r="M51" s="52">
        <v>93</v>
      </c>
      <c r="N51" s="52">
        <v>146</v>
      </c>
      <c r="O51" s="52">
        <v>91</v>
      </c>
      <c r="P51" s="52">
        <v>179</v>
      </c>
      <c r="Q51" s="52">
        <v>117</v>
      </c>
      <c r="R51" s="52">
        <v>186</v>
      </c>
      <c r="S51" s="52">
        <v>238</v>
      </c>
      <c r="T51" s="52">
        <v>275</v>
      </c>
      <c r="U51" s="52">
        <v>114</v>
      </c>
      <c r="V51" s="52">
        <v>680</v>
      </c>
      <c r="W51" s="52">
        <v>304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27955</v>
      </c>
      <c r="D53" s="52">
        <v>27230</v>
      </c>
      <c r="E53" s="52">
        <v>24782</v>
      </c>
      <c r="F53" s="52">
        <v>14885</v>
      </c>
      <c r="G53" s="52">
        <v>29484</v>
      </c>
      <c r="H53" s="52">
        <v>16406</v>
      </c>
      <c r="I53" s="52">
        <v>37111</v>
      </c>
      <c r="J53" s="52">
        <v>43105</v>
      </c>
      <c r="K53" s="52">
        <v>39982</v>
      </c>
      <c r="L53" s="52">
        <v>22497</v>
      </c>
      <c r="M53" s="52">
        <v>6666</v>
      </c>
      <c r="N53" s="52">
        <v>10272</v>
      </c>
      <c r="O53" s="52">
        <v>9757</v>
      </c>
      <c r="P53" s="52">
        <v>14747</v>
      </c>
      <c r="Q53" s="52">
        <v>28105</v>
      </c>
      <c r="R53" s="52">
        <v>32006</v>
      </c>
      <c r="S53" s="52">
        <v>43306</v>
      </c>
      <c r="T53" s="52">
        <v>50509</v>
      </c>
      <c r="U53" s="52">
        <v>31578</v>
      </c>
      <c r="V53" s="52">
        <v>47823</v>
      </c>
      <c r="W53" s="52">
        <v>26679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3</v>
      </c>
      <c r="D54" s="52">
        <v>13</v>
      </c>
      <c r="E54" s="52">
        <v>13</v>
      </c>
      <c r="F54" s="52">
        <v>12</v>
      </c>
      <c r="G54" s="52">
        <v>47</v>
      </c>
      <c r="H54" s="52">
        <v>25</v>
      </c>
      <c r="I54" s="52">
        <v>205</v>
      </c>
      <c r="J54" s="52">
        <v>464</v>
      </c>
      <c r="K54" s="52">
        <v>588</v>
      </c>
      <c r="L54" s="52">
        <v>412</v>
      </c>
      <c r="M54" s="52">
        <v>90</v>
      </c>
      <c r="N54" s="52">
        <v>55</v>
      </c>
      <c r="O54" s="52">
        <v>34</v>
      </c>
      <c r="P54" s="52">
        <v>95</v>
      </c>
      <c r="Q54" s="52">
        <v>369</v>
      </c>
      <c r="R54" s="52">
        <v>293</v>
      </c>
      <c r="S54" s="52">
        <v>322</v>
      </c>
      <c r="T54" s="52">
        <v>322</v>
      </c>
      <c r="U54" s="52">
        <v>227</v>
      </c>
      <c r="V54" s="52">
        <v>453</v>
      </c>
      <c r="W54" s="52">
        <v>24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6260</v>
      </c>
      <c r="D55" s="52">
        <v>6382</v>
      </c>
      <c r="E55" s="52">
        <v>6174</v>
      </c>
      <c r="F55" s="52">
        <v>5409</v>
      </c>
      <c r="G55" s="52">
        <v>7188</v>
      </c>
      <c r="H55" s="52">
        <v>7247</v>
      </c>
      <c r="I55" s="52">
        <v>4407</v>
      </c>
      <c r="J55" s="52">
        <v>0</v>
      </c>
      <c r="K55" s="52">
        <v>904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6</v>
      </c>
      <c r="R55" s="52">
        <v>258</v>
      </c>
      <c r="S55" s="52">
        <v>688</v>
      </c>
      <c r="T55" s="52">
        <v>354</v>
      </c>
      <c r="U55" s="52">
        <v>107</v>
      </c>
      <c r="V55" s="52">
        <v>34</v>
      </c>
      <c r="W55" s="52">
        <v>129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71</v>
      </c>
      <c r="D56" s="52">
        <v>235</v>
      </c>
      <c r="E56" s="52">
        <v>241</v>
      </c>
      <c r="F56" s="52">
        <v>216</v>
      </c>
      <c r="G56" s="52">
        <v>686</v>
      </c>
      <c r="H56" s="52">
        <v>567</v>
      </c>
      <c r="I56" s="52">
        <v>3532</v>
      </c>
      <c r="J56" s="52">
        <v>7749</v>
      </c>
      <c r="K56" s="52">
        <v>7404</v>
      </c>
      <c r="L56" s="52">
        <v>2679</v>
      </c>
      <c r="M56" s="52">
        <v>0</v>
      </c>
      <c r="N56" s="52">
        <v>0</v>
      </c>
      <c r="O56" s="52">
        <v>0</v>
      </c>
      <c r="P56" s="52">
        <v>0</v>
      </c>
      <c r="Q56" s="52">
        <v>1413</v>
      </c>
      <c r="R56" s="52">
        <v>2726</v>
      </c>
      <c r="S56" s="52">
        <v>2564</v>
      </c>
      <c r="T56" s="52">
        <v>924</v>
      </c>
      <c r="U56" s="52">
        <v>113</v>
      </c>
      <c r="V56" s="52">
        <v>46</v>
      </c>
      <c r="W56" s="52">
        <v>348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459</v>
      </c>
      <c r="D58" s="52">
        <v>467</v>
      </c>
      <c r="E58" s="52">
        <v>449</v>
      </c>
      <c r="F58" s="52">
        <v>317</v>
      </c>
      <c r="G58" s="52">
        <v>546</v>
      </c>
      <c r="H58" s="52">
        <v>370</v>
      </c>
      <c r="I58" s="52">
        <v>582</v>
      </c>
      <c r="J58" s="52">
        <v>630</v>
      </c>
      <c r="K58" s="52">
        <v>590</v>
      </c>
      <c r="L58" s="52">
        <v>415</v>
      </c>
      <c r="M58" s="52">
        <v>123</v>
      </c>
      <c r="N58" s="52">
        <v>178</v>
      </c>
      <c r="O58" s="52">
        <v>161</v>
      </c>
      <c r="P58" s="52">
        <v>234</v>
      </c>
      <c r="Q58" s="52">
        <v>538</v>
      </c>
      <c r="R58" s="52">
        <v>872</v>
      </c>
      <c r="S58" s="52">
        <v>1000</v>
      </c>
      <c r="T58" s="52">
        <v>854</v>
      </c>
      <c r="U58" s="52">
        <v>518</v>
      </c>
      <c r="V58" s="52">
        <v>689</v>
      </c>
      <c r="W58" s="52">
        <v>423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33830</v>
      </c>
      <c r="D59" s="36">
        <v>33393</v>
      </c>
      <c r="E59" s="36">
        <v>30761</v>
      </c>
      <c r="F59" s="36">
        <v>20205</v>
      </c>
      <c r="G59" s="36">
        <v>36859</v>
      </c>
      <c r="H59" s="36">
        <v>23875</v>
      </c>
      <c r="I59" s="36">
        <v>44673</v>
      </c>
      <c r="J59" s="36">
        <v>50688</v>
      </c>
      <c r="K59" s="36">
        <v>48288</v>
      </c>
      <c r="L59" s="36">
        <v>25173</v>
      </c>
      <c r="M59" s="36">
        <v>6633</v>
      </c>
      <c r="N59" s="36">
        <v>10149</v>
      </c>
      <c r="O59" s="36">
        <v>9630</v>
      </c>
      <c r="P59" s="36">
        <v>14608</v>
      </c>
      <c r="Q59" s="36">
        <v>29355</v>
      </c>
      <c r="R59" s="36">
        <v>34411</v>
      </c>
      <c r="S59" s="36">
        <v>45880</v>
      </c>
      <c r="T59" s="36">
        <v>51255</v>
      </c>
      <c r="U59" s="36">
        <v>31507</v>
      </c>
      <c r="V59" s="36">
        <v>47667</v>
      </c>
      <c r="W59" s="36">
        <v>26757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44106</v>
      </c>
      <c r="D63" s="52">
        <v>39632</v>
      </c>
      <c r="E63" s="52">
        <v>36066</v>
      </c>
      <c r="F63" s="52">
        <v>27615</v>
      </c>
      <c r="G63" s="52">
        <v>35153</v>
      </c>
      <c r="H63" s="52">
        <v>28365</v>
      </c>
      <c r="I63" s="52">
        <v>39241</v>
      </c>
      <c r="J63" s="52">
        <v>41272</v>
      </c>
      <c r="K63" s="52">
        <v>43030</v>
      </c>
      <c r="L63" s="52">
        <v>33740</v>
      </c>
      <c r="M63" s="52">
        <v>17060</v>
      </c>
      <c r="N63" s="52">
        <v>21627</v>
      </c>
      <c r="O63" s="52">
        <v>22589</v>
      </c>
      <c r="P63" s="52">
        <v>11932</v>
      </c>
      <c r="Q63" s="52">
        <v>33472</v>
      </c>
      <c r="R63" s="52">
        <v>48573</v>
      </c>
      <c r="S63" s="52">
        <v>64965</v>
      </c>
      <c r="T63" s="52">
        <v>59962</v>
      </c>
      <c r="U63" s="52">
        <v>53245</v>
      </c>
      <c r="V63" s="52">
        <v>61302</v>
      </c>
      <c r="W63" s="52">
        <v>47648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393</v>
      </c>
      <c r="D65" s="52">
        <v>634</v>
      </c>
      <c r="E65" s="52">
        <v>822</v>
      </c>
      <c r="F65" s="52">
        <v>864</v>
      </c>
      <c r="G65" s="52">
        <v>953</v>
      </c>
      <c r="H65" s="52">
        <v>1031</v>
      </c>
      <c r="I65" s="52">
        <v>863</v>
      </c>
      <c r="J65" s="52">
        <v>803</v>
      </c>
      <c r="K65" s="52">
        <v>1263</v>
      </c>
      <c r="L65" s="52">
        <v>1530</v>
      </c>
      <c r="M65" s="52">
        <v>1405</v>
      </c>
      <c r="N65" s="52">
        <v>1216</v>
      </c>
      <c r="O65" s="52">
        <v>982</v>
      </c>
      <c r="P65" s="52">
        <v>1054</v>
      </c>
      <c r="Q65" s="52">
        <v>1253</v>
      </c>
      <c r="R65" s="52">
        <v>1847</v>
      </c>
      <c r="S65" s="52">
        <v>2436</v>
      </c>
      <c r="T65" s="52">
        <v>2324</v>
      </c>
      <c r="U65" s="52">
        <v>2136</v>
      </c>
      <c r="V65" s="52">
        <v>2287</v>
      </c>
      <c r="W65" s="52">
        <v>1960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41699</v>
      </c>
      <c r="D67" s="52">
        <f t="shared" si="0"/>
        <v>37639</v>
      </c>
      <c r="E67" s="52">
        <f t="shared" si="0"/>
        <v>34586</v>
      </c>
      <c r="F67" s="52">
        <f t="shared" si="0"/>
        <v>26472</v>
      </c>
      <c r="G67" s="52">
        <f t="shared" si="0"/>
        <v>35100</v>
      </c>
      <c r="H67" s="52">
        <f t="shared" si="0"/>
        <v>28149</v>
      </c>
      <c r="I67" s="52">
        <f t="shared" si="0"/>
        <v>37416</v>
      </c>
      <c r="J67" s="52">
        <f t="shared" si="0"/>
        <v>42976</v>
      </c>
      <c r="K67" s="52">
        <f t="shared" si="0"/>
        <v>47609</v>
      </c>
      <c r="L67" s="52">
        <f t="shared" si="0"/>
        <v>42031</v>
      </c>
      <c r="M67" s="52">
        <f t="shared" si="0"/>
        <v>35279</v>
      </c>
      <c r="N67" s="52">
        <f t="shared" si="0"/>
        <v>46230</v>
      </c>
      <c r="O67" s="52">
        <f t="shared" si="0"/>
        <v>38459</v>
      </c>
      <c r="P67" s="52">
        <f t="shared" si="0"/>
        <v>18236</v>
      </c>
      <c r="Q67" s="52">
        <f t="shared" si="0"/>
        <v>34522</v>
      </c>
      <c r="R67" s="52">
        <f t="shared" ref="R67:V67" si="1">R39-R53</f>
        <v>48520</v>
      </c>
      <c r="S67" s="52">
        <f t="shared" si="1"/>
        <v>65929</v>
      </c>
      <c r="T67" s="52">
        <f t="shared" si="1"/>
        <v>60110</v>
      </c>
      <c r="U67" s="52">
        <f t="shared" si="1"/>
        <v>53028</v>
      </c>
      <c r="V67" s="52">
        <f t="shared" si="1"/>
        <v>61665</v>
      </c>
      <c r="W67" s="52">
        <f t="shared" ref="W67" si="2">W39-W53</f>
        <v>48571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5</v>
      </c>
      <c r="D68" s="52">
        <f t="shared" si="3"/>
        <v>18</v>
      </c>
      <c r="E68" s="52">
        <f t="shared" si="3"/>
        <v>18</v>
      </c>
      <c r="F68" s="52">
        <f t="shared" si="3"/>
        <v>19</v>
      </c>
      <c r="G68" s="52">
        <f t="shared" si="3"/>
        <v>55</v>
      </c>
      <c r="H68" s="52">
        <f t="shared" si="3"/>
        <v>42</v>
      </c>
      <c r="I68" s="52">
        <f t="shared" si="3"/>
        <v>205</v>
      </c>
      <c r="J68" s="52">
        <f t="shared" si="3"/>
        <v>463</v>
      </c>
      <c r="K68" s="52">
        <f t="shared" si="3"/>
        <v>700</v>
      </c>
      <c r="L68" s="52">
        <f t="shared" si="3"/>
        <v>770</v>
      </c>
      <c r="M68" s="52">
        <f t="shared" si="3"/>
        <v>473</v>
      </c>
      <c r="N68" s="52">
        <f t="shared" si="3"/>
        <v>246</v>
      </c>
      <c r="O68" s="52">
        <f t="shared" si="3"/>
        <v>132</v>
      </c>
      <c r="P68" s="52">
        <f t="shared" si="3"/>
        <v>117</v>
      </c>
      <c r="Q68" s="52">
        <f t="shared" si="3"/>
        <v>451</v>
      </c>
      <c r="R68" s="52">
        <f t="shared" ref="R68:V68" si="4">R40-R54</f>
        <v>440</v>
      </c>
      <c r="S68" s="52">
        <f t="shared" si="4"/>
        <v>486</v>
      </c>
      <c r="T68" s="52">
        <f t="shared" si="4"/>
        <v>383</v>
      </c>
      <c r="U68" s="52">
        <f t="shared" si="4"/>
        <v>379</v>
      </c>
      <c r="V68" s="52">
        <f t="shared" si="4"/>
        <v>580</v>
      </c>
      <c r="W68" s="52">
        <f t="shared" ref="W68" si="5">W40-W54</f>
        <v>43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8053</v>
      </c>
      <c r="D69" s="52">
        <f t="shared" si="6"/>
        <v>7470</v>
      </c>
      <c r="E69" s="52">
        <f t="shared" si="6"/>
        <v>7134</v>
      </c>
      <c r="F69" s="52">
        <f t="shared" si="6"/>
        <v>7279</v>
      </c>
      <c r="G69" s="52">
        <f t="shared" si="6"/>
        <v>6755</v>
      </c>
      <c r="H69" s="52">
        <f t="shared" si="6"/>
        <v>8478</v>
      </c>
      <c r="I69" s="52">
        <f t="shared" si="6"/>
        <v>3823</v>
      </c>
      <c r="J69" s="52">
        <f t="shared" si="6"/>
        <v>0</v>
      </c>
      <c r="K69" s="52">
        <f t="shared" si="6"/>
        <v>798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6</v>
      </c>
      <c r="R69" s="52">
        <f t="shared" ref="R69:V69" si="7">R41-R55</f>
        <v>354</v>
      </c>
      <c r="S69" s="52">
        <f t="shared" si="7"/>
        <v>951</v>
      </c>
      <c r="T69" s="52">
        <f t="shared" si="7"/>
        <v>408</v>
      </c>
      <c r="U69" s="52">
        <f t="shared" si="7"/>
        <v>177</v>
      </c>
      <c r="V69" s="52">
        <f t="shared" si="7"/>
        <v>41</v>
      </c>
      <c r="W69" s="52">
        <f t="shared" ref="W69" si="8">W41-W55</f>
        <v>225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91</v>
      </c>
      <c r="D70" s="52">
        <f t="shared" si="9"/>
        <v>275</v>
      </c>
      <c r="E70" s="52">
        <f t="shared" si="9"/>
        <v>278</v>
      </c>
      <c r="F70" s="52">
        <f t="shared" si="9"/>
        <v>290</v>
      </c>
      <c r="G70" s="52">
        <f t="shared" si="9"/>
        <v>646</v>
      </c>
      <c r="H70" s="52">
        <f t="shared" si="9"/>
        <v>664</v>
      </c>
      <c r="I70" s="52">
        <f t="shared" si="9"/>
        <v>3062</v>
      </c>
      <c r="J70" s="52">
        <f t="shared" si="9"/>
        <v>6233</v>
      </c>
      <c r="K70" s="52">
        <f t="shared" si="9"/>
        <v>6517</v>
      </c>
      <c r="L70" s="52">
        <f t="shared" si="9"/>
        <v>3532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1582</v>
      </c>
      <c r="R70" s="52">
        <f t="shared" ref="R70:V70" si="10">R42-R56</f>
        <v>3754</v>
      </c>
      <c r="S70" s="52">
        <f t="shared" si="10"/>
        <v>3555</v>
      </c>
      <c r="T70" s="52">
        <f t="shared" si="10"/>
        <v>1062</v>
      </c>
      <c r="U70" s="52">
        <f t="shared" si="10"/>
        <v>188</v>
      </c>
      <c r="V70" s="52">
        <f t="shared" si="10"/>
        <v>59</v>
      </c>
      <c r="W70" s="52">
        <f t="shared" ref="W70" si="11">W42-W56</f>
        <v>610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1168</v>
      </c>
      <c r="D72" s="52">
        <v>1146</v>
      </c>
      <c r="E72" s="52">
        <v>1165</v>
      </c>
      <c r="F72" s="52">
        <v>1182</v>
      </c>
      <c r="G72" s="52">
        <v>1345</v>
      </c>
      <c r="H72" s="52">
        <v>1494</v>
      </c>
      <c r="I72" s="52">
        <v>978</v>
      </c>
      <c r="J72" s="52">
        <v>1029</v>
      </c>
      <c r="K72" s="52">
        <v>1290</v>
      </c>
      <c r="L72" s="52">
        <v>1522</v>
      </c>
      <c r="M72" s="52">
        <v>1374</v>
      </c>
      <c r="N72" s="52">
        <v>1371</v>
      </c>
      <c r="O72" s="52">
        <v>1459</v>
      </c>
      <c r="P72" s="52">
        <v>1260</v>
      </c>
      <c r="Q72" s="52">
        <v>1977</v>
      </c>
      <c r="R72" s="52">
        <v>2917</v>
      </c>
      <c r="S72" s="52">
        <v>2606</v>
      </c>
      <c r="T72" s="52">
        <v>1664</v>
      </c>
      <c r="U72" s="52">
        <v>1440</v>
      </c>
      <c r="V72" s="52">
        <v>1501</v>
      </c>
      <c r="W72" s="52">
        <v>1574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86109</v>
      </c>
      <c r="D73" s="36">
        <v>81876</v>
      </c>
      <c r="E73" s="36">
        <v>79809</v>
      </c>
      <c r="F73" s="36">
        <v>75427</v>
      </c>
      <c r="G73" s="36">
        <v>90651</v>
      </c>
      <c r="H73" s="36">
        <v>96467</v>
      </c>
      <c r="I73" s="36">
        <v>75080</v>
      </c>
      <c r="J73" s="36">
        <v>82853</v>
      </c>
      <c r="K73" s="36">
        <v>105560</v>
      </c>
      <c r="L73" s="36">
        <v>92528</v>
      </c>
      <c r="M73" s="36">
        <v>73781</v>
      </c>
      <c r="N73" s="36">
        <v>78230</v>
      </c>
      <c r="O73" s="36">
        <v>87535</v>
      </c>
      <c r="P73" s="36">
        <v>78999</v>
      </c>
      <c r="Q73" s="36">
        <v>107930</v>
      </c>
      <c r="R73" s="36">
        <v>115403</v>
      </c>
      <c r="S73" s="36">
        <v>119546</v>
      </c>
      <c r="T73" s="36">
        <v>100010</v>
      </c>
      <c r="U73" s="36">
        <v>87687</v>
      </c>
      <c r="V73" s="36">
        <v>104080</v>
      </c>
      <c r="W73" s="36">
        <v>99933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9262</v>
      </c>
      <c r="I79" s="52">
        <f>RES_hhdet_numvin!I45</f>
        <v>27890</v>
      </c>
      <c r="J79" s="52">
        <f>RES_hhdet_numvin!J45</f>
        <v>42927</v>
      </c>
      <c r="K79" s="52">
        <f>RES_hhdet_numvin!K45</f>
        <v>53134</v>
      </c>
      <c r="L79" s="52">
        <f>RES_hhdet_numvin!L45</f>
        <v>40047</v>
      </c>
      <c r="M79" s="52">
        <f>RES_hhdet_numvin!M45</f>
        <v>18003</v>
      </c>
      <c r="N79" s="52">
        <f>RES_hhdet_numvin!N45</f>
        <v>26269</v>
      </c>
      <c r="O79" s="52">
        <f>RES_hhdet_numvin!O45</f>
        <v>28333</v>
      </c>
      <c r="P79" s="52">
        <f>RES_hhdet_numvin!P45</f>
        <v>24531</v>
      </c>
      <c r="Q79" s="52">
        <f>RES_hhdet_numvin!Q45</f>
        <v>60022</v>
      </c>
      <c r="R79" s="52">
        <f>RES_hhdet_numvin!R45</f>
        <v>81297</v>
      </c>
      <c r="S79" s="52">
        <f>RES_hhdet_numvin!S45</f>
        <v>110100</v>
      </c>
      <c r="T79" s="52">
        <f>RES_hhdet_numvin!T45</f>
        <v>111333</v>
      </c>
      <c r="U79" s="52">
        <f>RES_hhdet_numvin!U45</f>
        <v>85102</v>
      </c>
      <c r="V79" s="52">
        <f>RES_hhdet_numvin!V45</f>
        <v>109634</v>
      </c>
      <c r="W79" s="52">
        <f>RES_hhdet_numvin!W45</f>
        <v>74828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374</v>
      </c>
      <c r="Q82" s="138">
        <f>RES_hhdet_numvin!Q48</f>
        <v>745</v>
      </c>
      <c r="R82" s="138">
        <f>RES_hhdet_numvin!R48</f>
        <v>1491</v>
      </c>
      <c r="S82" s="138">
        <f>RES_hhdet_numvin!S48</f>
        <v>2309</v>
      </c>
      <c r="T82" s="138">
        <f>RES_hhdet_numvin!T48</f>
        <v>2449</v>
      </c>
      <c r="U82" s="138">
        <f>RES_hhdet_numvin!U48</f>
        <v>2210</v>
      </c>
      <c r="V82" s="138">
        <f>RES_hhdet_numvin!V48</f>
        <v>2958</v>
      </c>
      <c r="W82" s="138">
        <f>RES_hhdet_numvin!W48</f>
        <v>2264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4048</v>
      </c>
      <c r="I84" s="138">
        <f>RES_hhdet_numvin!I50</f>
        <v>19176</v>
      </c>
      <c r="J84" s="138">
        <f>RES_hhdet_numvin!J50</f>
        <v>32950</v>
      </c>
      <c r="K84" s="138">
        <f>RES_hhdet_numvin!K50</f>
        <v>41021</v>
      </c>
      <c r="L84" s="138">
        <f>RES_hhdet_numvin!L50</f>
        <v>35013</v>
      </c>
      <c r="M84" s="138">
        <f>RES_hhdet_numvin!M50</f>
        <v>19335</v>
      </c>
      <c r="N84" s="138">
        <f>RES_hhdet_numvin!N50</f>
        <v>33801</v>
      </c>
      <c r="O84" s="138">
        <f>RES_hhdet_numvin!O50</f>
        <v>39289</v>
      </c>
      <c r="P84" s="138">
        <f>RES_hhdet_numvin!P50</f>
        <v>29595</v>
      </c>
      <c r="Q84" s="138">
        <f>RES_hhdet_numvin!Q50</f>
        <v>59105</v>
      </c>
      <c r="R84" s="138">
        <f>RES_hhdet_numvin!R50</f>
        <v>77689</v>
      </c>
      <c r="S84" s="138">
        <f>RES_hhdet_numvin!S50</f>
        <v>106976</v>
      </c>
      <c r="T84" s="138">
        <f>RES_hhdet_numvin!T50</f>
        <v>109823</v>
      </c>
      <c r="U84" s="138">
        <f>RES_hhdet_numvin!U50</f>
        <v>84439</v>
      </c>
      <c r="V84" s="138">
        <f>RES_hhdet_numvin!V50</f>
        <v>109462</v>
      </c>
      <c r="W84" s="138">
        <f>RES_hhdet_numvin!W50</f>
        <v>75250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6</v>
      </c>
      <c r="I85" s="138">
        <f>RES_hhdet_numvin!I51</f>
        <v>106</v>
      </c>
      <c r="J85" s="138">
        <f>RES_hhdet_numvin!J51</f>
        <v>355</v>
      </c>
      <c r="K85" s="138">
        <f>RES_hhdet_numvin!K51</f>
        <v>605</v>
      </c>
      <c r="L85" s="138">
        <f>RES_hhdet_numvin!L51</f>
        <v>645</v>
      </c>
      <c r="M85" s="138">
        <f>RES_hhdet_numvin!M51</f>
        <v>261</v>
      </c>
      <c r="N85" s="138">
        <f>RES_hhdet_numvin!N51</f>
        <v>179</v>
      </c>
      <c r="O85" s="138">
        <f>RES_hhdet_numvin!O51</f>
        <v>139</v>
      </c>
      <c r="P85" s="138">
        <f>RES_hhdet_numvin!P51</f>
        <v>191</v>
      </c>
      <c r="Q85" s="138">
        <f>RES_hhdet_numvin!Q51</f>
        <v>776</v>
      </c>
      <c r="R85" s="138">
        <f>RES_hhdet_numvin!R51</f>
        <v>709</v>
      </c>
      <c r="S85" s="138">
        <f>RES_hhdet_numvin!S51</f>
        <v>793</v>
      </c>
      <c r="T85" s="138">
        <f>RES_hhdet_numvin!T51</f>
        <v>702</v>
      </c>
      <c r="U85" s="138">
        <f>RES_hhdet_numvin!U51</f>
        <v>606</v>
      </c>
      <c r="V85" s="138">
        <f>RES_hhdet_numvin!V51</f>
        <v>1033</v>
      </c>
      <c r="W85" s="138">
        <f>RES_hhdet_numvin!W51</f>
        <v>67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9</v>
      </c>
      <c r="R88" s="138">
        <f>RES_hhdet_numvin!R54</f>
        <v>463</v>
      </c>
      <c r="S88" s="138">
        <f>RES_hhdet_numvin!S54</f>
        <v>1435</v>
      </c>
      <c r="T88" s="138">
        <f>RES_hhdet_numvin!T54</f>
        <v>722</v>
      </c>
      <c r="U88" s="138">
        <f>RES_hhdet_numvin!U54</f>
        <v>281</v>
      </c>
      <c r="V88" s="138">
        <f>RES_hhdet_numvin!V54</f>
        <v>75</v>
      </c>
      <c r="W88" s="138">
        <f>RES_hhdet_numvin!W54</f>
        <v>354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1734</v>
      </c>
      <c r="R89" s="138">
        <f>RES_hhdet_numvin!R55</f>
        <v>4898</v>
      </c>
      <c r="S89" s="138">
        <f>RES_hhdet_numvin!S55</f>
        <v>5354</v>
      </c>
      <c r="T89" s="138">
        <f>RES_hhdet_numvin!T55</f>
        <v>1881</v>
      </c>
      <c r="U89" s="138">
        <f>RES_hhdet_numvin!U55</f>
        <v>298</v>
      </c>
      <c r="V89" s="138">
        <f>RES_hhdet_numvin!V55</f>
        <v>105</v>
      </c>
      <c r="W89" s="138">
        <f>RES_hhdet_numvin!W55</f>
        <v>958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470</v>
      </c>
      <c r="Q93" s="138">
        <f>RES_hhdet_numvin!Q59</f>
        <v>1397</v>
      </c>
      <c r="R93" s="138">
        <f>RES_hhdet_numvin!R59</f>
        <v>2769</v>
      </c>
      <c r="S93" s="138">
        <f>RES_hhdet_numvin!S59</f>
        <v>3062</v>
      </c>
      <c r="T93" s="138">
        <f>RES_hhdet_numvin!T59</f>
        <v>2319</v>
      </c>
      <c r="U93" s="138">
        <f>RES_hhdet_numvin!U59</f>
        <v>1892</v>
      </c>
      <c r="V93" s="138">
        <f>RES_hhdet_numvin!V59</f>
        <v>2186</v>
      </c>
      <c r="W93" s="138">
        <f>RES_hhdet_numvin!W59</f>
        <v>1997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29547</v>
      </c>
      <c r="Q94" s="39">
        <f>RES_hhdet_numvin!Q60</f>
        <v>75937</v>
      </c>
      <c r="R94" s="39">
        <f>RES_hhdet_numvin!R60</f>
        <v>109160</v>
      </c>
      <c r="S94" s="39">
        <f>RES_hhdet_numvin!S60</f>
        <v>140350</v>
      </c>
      <c r="T94" s="39">
        <f>RES_hhdet_numvin!T60</f>
        <v>138905</v>
      </c>
      <c r="U94" s="39">
        <f>RES_hhdet_numvin!U60</f>
        <v>114810</v>
      </c>
      <c r="V94" s="39">
        <f>RES_hhdet_numvin!V60</f>
        <v>151221</v>
      </c>
      <c r="W94" s="39">
        <f>RES_hhdet_numvin!W60</f>
        <v>126690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1152.664395358011</v>
      </c>
      <c r="C98" s="117">
        <f t="shared" si="12"/>
        <v>1285.070985592198</v>
      </c>
      <c r="D98" s="117">
        <f t="shared" si="12"/>
        <v>1310.304979177507</v>
      </c>
      <c r="E98" s="117">
        <f t="shared" si="12"/>
        <v>1393.132178378889</v>
      </c>
      <c r="F98" s="117">
        <f t="shared" si="12"/>
        <v>1417.4180942469866</v>
      </c>
      <c r="G98" s="117">
        <f t="shared" si="12"/>
        <v>1528.9208666845593</v>
      </c>
      <c r="H98" s="117">
        <f t="shared" si="12"/>
        <v>1490.2246789324006</v>
      </c>
      <c r="I98" s="117">
        <f t="shared" si="12"/>
        <v>1503.6440762558134</v>
      </c>
      <c r="J98" s="117">
        <f t="shared" si="12"/>
        <v>1675.4887818896846</v>
      </c>
      <c r="K98" s="117">
        <f t="shared" si="12"/>
        <v>1635.3399498325227</v>
      </c>
      <c r="L98" s="117">
        <f t="shared" si="12"/>
        <v>1692.647242599146</v>
      </c>
      <c r="M98" s="117">
        <f t="shared" si="12"/>
        <v>1452.960235738595</v>
      </c>
      <c r="N98" s="117">
        <f t="shared" si="12"/>
        <v>1266.4879836524763</v>
      </c>
      <c r="O98" s="117">
        <f t="shared" si="12"/>
        <v>1157.8484340727655</v>
      </c>
      <c r="P98" s="117">
        <f t="shared" si="12"/>
        <v>1011.1743646774545</v>
      </c>
      <c r="Q98" s="117">
        <f t="shared" si="12"/>
        <v>1119.3507534224991</v>
      </c>
      <c r="R98" s="117">
        <f t="shared" ref="R98:V98" si="13">R99+R102+R104+R113</f>
        <v>1193.0919624422186</v>
      </c>
      <c r="S98" s="117">
        <f t="shared" si="13"/>
        <v>1183.5787399152596</v>
      </c>
      <c r="T98" s="117">
        <f t="shared" si="13"/>
        <v>1272.1237911430503</v>
      </c>
      <c r="U98" s="117">
        <f t="shared" si="13"/>
        <v>1253.9795978865895</v>
      </c>
      <c r="V98" s="117">
        <f t="shared" si="13"/>
        <v>1439.6771643103116</v>
      </c>
      <c r="W98" s="117">
        <f t="shared" ref="W98" si="14">W99+W102+W104+W113</f>
        <v>1321.1986184675536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953.96604358177183</v>
      </c>
      <c r="C99" s="122">
        <f t="shared" si="15"/>
        <v>1078.2113179792202</v>
      </c>
      <c r="D99" s="122">
        <f t="shared" si="15"/>
        <v>1094.8080931469983</v>
      </c>
      <c r="E99" s="122">
        <f t="shared" si="15"/>
        <v>1180.7261999453465</v>
      </c>
      <c r="F99" s="122">
        <f t="shared" si="15"/>
        <v>1203.0435702569771</v>
      </c>
      <c r="G99" s="122">
        <f t="shared" si="15"/>
        <v>1313.8210969985207</v>
      </c>
      <c r="H99" s="122">
        <f t="shared" si="15"/>
        <v>1281.9607721532007</v>
      </c>
      <c r="I99" s="122">
        <f t="shared" si="15"/>
        <v>1280.7043660354689</v>
      </c>
      <c r="J99" s="122">
        <f t="shared" si="15"/>
        <v>1433.1098015932801</v>
      </c>
      <c r="K99" s="122">
        <f t="shared" si="15"/>
        <v>1376.8146627010103</v>
      </c>
      <c r="L99" s="122">
        <f t="shared" si="15"/>
        <v>1437.3727961950849</v>
      </c>
      <c r="M99" s="122">
        <f t="shared" si="15"/>
        <v>1195.2458667863398</v>
      </c>
      <c r="N99" s="122">
        <f t="shared" si="15"/>
        <v>1015.5879237844312</v>
      </c>
      <c r="O99" s="122">
        <f t="shared" si="15"/>
        <v>928.6988467223216</v>
      </c>
      <c r="P99" s="122">
        <f t="shared" si="15"/>
        <v>792.86415694521429</v>
      </c>
      <c r="Q99" s="122">
        <f t="shared" si="15"/>
        <v>889.87799500389337</v>
      </c>
      <c r="R99" s="122">
        <f t="shared" ref="R99:V99" si="16">SUM(R100:R101)</f>
        <v>948.78025911386248</v>
      </c>
      <c r="S99" s="122">
        <f t="shared" si="16"/>
        <v>925.65190724818365</v>
      </c>
      <c r="T99" s="122">
        <f t="shared" si="16"/>
        <v>1006.6714485827276</v>
      </c>
      <c r="U99" s="122">
        <f t="shared" si="16"/>
        <v>987.3390851407172</v>
      </c>
      <c r="V99" s="122">
        <f t="shared" si="16"/>
        <v>1141.026055969985</v>
      </c>
      <c r="W99" s="122">
        <f t="shared" ref="W99" si="17">SUM(W100:W101)</f>
        <v>1045.9402387836687</v>
      </c>
      <c r="DA99" s="130" t="s">
        <v>1610</v>
      </c>
    </row>
    <row r="100" spans="1:105" ht="12" customHeight="1" x14ac:dyDescent="0.25">
      <c r="A100" s="97" t="s">
        <v>216</v>
      </c>
      <c r="B100" s="98">
        <v>943.58436216906875</v>
      </c>
      <c r="C100" s="98">
        <v>1066.6907804483453</v>
      </c>
      <c r="D100" s="98">
        <v>1083.1677057886091</v>
      </c>
      <c r="E100" s="98">
        <v>1168.3255320461797</v>
      </c>
      <c r="F100" s="98">
        <v>1190.4903214003687</v>
      </c>
      <c r="G100" s="98">
        <v>1300.1423534019684</v>
      </c>
      <c r="H100" s="98">
        <v>1268.6723260014901</v>
      </c>
      <c r="I100" s="98">
        <v>1267.338886070235</v>
      </c>
      <c r="J100" s="98">
        <v>1417.8789088438996</v>
      </c>
      <c r="K100" s="98">
        <v>1361.9818371495517</v>
      </c>
      <c r="L100" s="98">
        <v>1421.8111353746647</v>
      </c>
      <c r="M100" s="98">
        <v>1182.4175146068692</v>
      </c>
      <c r="N100" s="98">
        <v>1004.5527836810901</v>
      </c>
      <c r="O100" s="98">
        <v>918.61851810313806</v>
      </c>
      <c r="P100" s="98">
        <v>784.34057066369928</v>
      </c>
      <c r="Q100" s="98">
        <v>880.08766161576659</v>
      </c>
      <c r="R100" s="98">
        <v>938.19282437266475</v>
      </c>
      <c r="S100" s="98">
        <v>915.07207415266168</v>
      </c>
      <c r="T100" s="98">
        <v>994.78655244824006</v>
      </c>
      <c r="U100" s="98">
        <v>975.4625855371919</v>
      </c>
      <c r="V100" s="98">
        <v>1126.9529442540681</v>
      </c>
      <c r="W100" s="98">
        <v>1032.7830882422932</v>
      </c>
      <c r="DA100" s="63" t="s">
        <v>1611</v>
      </c>
    </row>
    <row r="101" spans="1:105" ht="12" customHeight="1" x14ac:dyDescent="0.25">
      <c r="A101" s="97" t="s">
        <v>53</v>
      </c>
      <c r="B101" s="98">
        <v>10.381681412703019</v>
      </c>
      <c r="C101" s="98">
        <v>11.520537530874938</v>
      </c>
      <c r="D101" s="98">
        <v>11.640387358389161</v>
      </c>
      <c r="E101" s="98">
        <v>12.40066789916674</v>
      </c>
      <c r="F101" s="98">
        <v>12.553248856608487</v>
      </c>
      <c r="G101" s="98">
        <v>13.678743596552218</v>
      </c>
      <c r="H101" s="98">
        <v>13.288446151710529</v>
      </c>
      <c r="I101" s="98">
        <v>13.36547996523389</v>
      </c>
      <c r="J101" s="98">
        <v>15.230892749380498</v>
      </c>
      <c r="K101" s="98">
        <v>14.832825551458727</v>
      </c>
      <c r="L101" s="98">
        <v>15.561660820420288</v>
      </c>
      <c r="M101" s="98">
        <v>12.828352179470659</v>
      </c>
      <c r="N101" s="98">
        <v>11.035140103341037</v>
      </c>
      <c r="O101" s="98">
        <v>10.080328619183561</v>
      </c>
      <c r="P101" s="98">
        <v>8.523586281514957</v>
      </c>
      <c r="Q101" s="98">
        <v>9.7903333881267454</v>
      </c>
      <c r="R101" s="98">
        <v>10.587434741197738</v>
      </c>
      <c r="S101" s="98">
        <v>10.57983309552198</v>
      </c>
      <c r="T101" s="98">
        <v>11.884896134487569</v>
      </c>
      <c r="U101" s="98">
        <v>11.876499603525355</v>
      </c>
      <c r="V101" s="98">
        <v>14.073111715916902</v>
      </c>
      <c r="W101" s="98">
        <v>13.157150541375694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3.3607474479576641E-2</v>
      </c>
      <c r="C102" s="122">
        <f t="shared" si="18"/>
        <v>3.1157441528287699E-2</v>
      </c>
      <c r="D102" s="122">
        <f t="shared" si="18"/>
        <v>3.6936311151483603E-2</v>
      </c>
      <c r="E102" s="122">
        <f t="shared" si="18"/>
        <v>4.0123320297214431E-2</v>
      </c>
      <c r="F102" s="122">
        <f t="shared" si="18"/>
        <v>4.3022056356077538E-2</v>
      </c>
      <c r="G102" s="122">
        <f t="shared" si="18"/>
        <v>4.5687582540991506E-2</v>
      </c>
      <c r="H102" s="122">
        <f t="shared" si="18"/>
        <v>5.4650957807402895E-2</v>
      </c>
      <c r="I102" s="122">
        <f t="shared" si="18"/>
        <v>6.3823170315830027E-2</v>
      </c>
      <c r="J102" s="122">
        <f t="shared" si="18"/>
        <v>7.1738588460646416E-2</v>
      </c>
      <c r="K102" s="122">
        <f t="shared" si="18"/>
        <v>7.7699709367890724E-2</v>
      </c>
      <c r="L102" s="122">
        <f t="shared" si="18"/>
        <v>8.6586585911778299E-2</v>
      </c>
      <c r="M102" s="122">
        <f t="shared" si="18"/>
        <v>8.3994615185598046E-2</v>
      </c>
      <c r="N102" s="122">
        <f t="shared" si="18"/>
        <v>8.9667548389431168E-2</v>
      </c>
      <c r="O102" s="122">
        <f t="shared" si="18"/>
        <v>7.7308726754370519E-2</v>
      </c>
      <c r="P102" s="122">
        <f t="shared" si="18"/>
        <v>7.8012420713556782E-2</v>
      </c>
      <c r="Q102" s="122">
        <f t="shared" si="18"/>
        <v>7.0130648225794401E-2</v>
      </c>
      <c r="R102" s="122">
        <f t="shared" si="18"/>
        <v>6.8266398423829533E-2</v>
      </c>
      <c r="S102" s="122">
        <f t="shared" si="18"/>
        <v>6.8174390393713952E-2</v>
      </c>
      <c r="T102" s="122">
        <f t="shared" si="18"/>
        <v>6.9510908081997946E-2</v>
      </c>
      <c r="U102" s="122">
        <f t="shared" si="18"/>
        <v>7.3950848527826296E-2</v>
      </c>
      <c r="V102" s="122">
        <f t="shared" si="18"/>
        <v>7.9321065990535566E-2</v>
      </c>
      <c r="W102" s="122">
        <f t="shared" si="18"/>
        <v>7.7056731881706114E-2</v>
      </c>
      <c r="DA102" s="130" t="s">
        <v>1613</v>
      </c>
    </row>
    <row r="103" spans="1:105" ht="12" customHeight="1" x14ac:dyDescent="0.25">
      <c r="A103" s="97" t="s">
        <v>53</v>
      </c>
      <c r="B103" s="98">
        <v>3.3607474479576641E-2</v>
      </c>
      <c r="C103" s="98">
        <v>3.1157441528287699E-2</v>
      </c>
      <c r="D103" s="98">
        <v>3.6936311151483603E-2</v>
      </c>
      <c r="E103" s="98">
        <v>4.0123320297214431E-2</v>
      </c>
      <c r="F103" s="98">
        <v>4.3022056356077538E-2</v>
      </c>
      <c r="G103" s="98">
        <v>4.5687582540991506E-2</v>
      </c>
      <c r="H103" s="98">
        <v>5.4650957807402895E-2</v>
      </c>
      <c r="I103" s="98">
        <v>6.3823170315830027E-2</v>
      </c>
      <c r="J103" s="98">
        <v>7.1738588460646416E-2</v>
      </c>
      <c r="K103" s="98">
        <v>7.7699709367890724E-2</v>
      </c>
      <c r="L103" s="98">
        <v>8.6586585911778299E-2</v>
      </c>
      <c r="M103" s="98">
        <v>8.3994615185598046E-2</v>
      </c>
      <c r="N103" s="98">
        <v>8.9667548389431168E-2</v>
      </c>
      <c r="O103" s="98">
        <v>7.7308726754370519E-2</v>
      </c>
      <c r="P103" s="98">
        <v>7.8012420713556782E-2</v>
      </c>
      <c r="Q103" s="98">
        <v>7.0130648225794401E-2</v>
      </c>
      <c r="R103" s="98">
        <v>6.8266398423829533E-2</v>
      </c>
      <c r="S103" s="98">
        <v>6.8174390393713952E-2</v>
      </c>
      <c r="T103" s="98">
        <v>6.9510908081997946E-2</v>
      </c>
      <c r="U103" s="98">
        <v>7.3950848527826296E-2</v>
      </c>
      <c r="V103" s="98">
        <v>7.9321065990535566E-2</v>
      </c>
      <c r="W103" s="98">
        <v>7.7056731881706114E-2</v>
      </c>
      <c r="DA103" s="63" t="s">
        <v>1614</v>
      </c>
    </row>
    <row r="104" spans="1:105" ht="12" customHeight="1" x14ac:dyDescent="0.25">
      <c r="A104" s="121" t="s">
        <v>55</v>
      </c>
      <c r="B104" s="122">
        <v>175.75859672150094</v>
      </c>
      <c r="C104" s="122">
        <v>183.08952530853298</v>
      </c>
      <c r="D104" s="122">
        <v>190.76191358177405</v>
      </c>
      <c r="E104" s="122">
        <v>186.86974248054545</v>
      </c>
      <c r="F104" s="122">
        <v>188.90988630482593</v>
      </c>
      <c r="G104" s="122">
        <v>189.36307890755674</v>
      </c>
      <c r="H104" s="122">
        <v>182.96858388441802</v>
      </c>
      <c r="I104" s="122">
        <v>196.04067886363563</v>
      </c>
      <c r="J104" s="122">
        <v>214.90121276282593</v>
      </c>
      <c r="K104" s="122">
        <v>229.83316785276963</v>
      </c>
      <c r="L104" s="122">
        <v>227.0766293469004</v>
      </c>
      <c r="M104" s="122">
        <v>230.39939508771252</v>
      </c>
      <c r="N104" s="122">
        <v>224.54777033682799</v>
      </c>
      <c r="O104" s="122">
        <v>205.06728516109911</v>
      </c>
      <c r="P104" s="122">
        <v>194.00171508040199</v>
      </c>
      <c r="Q104" s="122">
        <v>204.35364033233239</v>
      </c>
      <c r="R104" s="122">
        <v>218.25055293477104</v>
      </c>
      <c r="S104" s="122">
        <v>230.69032274945206</v>
      </c>
      <c r="T104" s="122">
        <v>236.76016858030582</v>
      </c>
      <c r="U104" s="122">
        <v>237.74825569035656</v>
      </c>
      <c r="V104" s="122">
        <v>266.96399671941737</v>
      </c>
      <c r="W104" s="122">
        <v>243.58577663862962</v>
      </c>
      <c r="DA104" s="130" t="s">
        <v>1615</v>
      </c>
    </row>
    <row r="105" spans="1:105" ht="12" customHeight="1" x14ac:dyDescent="0.25">
      <c r="A105" s="97" t="s">
        <v>138</v>
      </c>
      <c r="B105" s="98">
        <v>156.31982316697335</v>
      </c>
      <c r="C105" s="98">
        <v>163.4467707189994</v>
      </c>
      <c r="D105" s="98">
        <v>171.09050480088052</v>
      </c>
      <c r="E105" s="98">
        <v>167.77113199863683</v>
      </c>
      <c r="F105" s="98">
        <v>169.25585304112087</v>
      </c>
      <c r="G105" s="98">
        <v>170.44213860062402</v>
      </c>
      <c r="H105" s="98">
        <v>163.63833201360387</v>
      </c>
      <c r="I105" s="98">
        <v>175.86966781567364</v>
      </c>
      <c r="J105" s="98">
        <v>192.80189247957907</v>
      </c>
      <c r="K105" s="98">
        <v>207.4014219780527</v>
      </c>
      <c r="L105" s="98">
        <v>205.88456979298067</v>
      </c>
      <c r="M105" s="98">
        <v>213.30443868035252</v>
      </c>
      <c r="N105" s="98">
        <v>213.56950984332838</v>
      </c>
      <c r="O105" s="98">
        <v>198.00480243243177</v>
      </c>
      <c r="P105" s="98">
        <v>188.49357643719674</v>
      </c>
      <c r="Q105" s="98">
        <v>198.79422779217364</v>
      </c>
      <c r="R105" s="98">
        <v>212.32577783662921</v>
      </c>
      <c r="S105" s="98">
        <v>224.40798704338815</v>
      </c>
      <c r="T105" s="98">
        <v>230.19839411606708</v>
      </c>
      <c r="U105" s="98">
        <v>231.16322813628523</v>
      </c>
      <c r="V105" s="98">
        <v>260.02792553563893</v>
      </c>
      <c r="W105" s="98">
        <v>237.17593852033144</v>
      </c>
      <c r="DA105" s="63" t="s">
        <v>1616</v>
      </c>
    </row>
    <row r="106" spans="1:105" ht="12" customHeight="1" x14ac:dyDescent="0.25">
      <c r="A106" s="97" t="s">
        <v>137</v>
      </c>
      <c r="B106" s="98">
        <v>1.2534646251689929E-2</v>
      </c>
      <c r="C106" s="98">
        <v>1.3710982749151859E-2</v>
      </c>
      <c r="D106" s="98">
        <v>2.1068714207863357E-2</v>
      </c>
      <c r="E106" s="98">
        <v>2.7199536826635746E-2</v>
      </c>
      <c r="F106" s="98">
        <v>3.464344802512738E-2</v>
      </c>
      <c r="G106" s="98">
        <v>5.7987969245230558E-2</v>
      </c>
      <c r="H106" s="98">
        <v>7.086057891608992E-2</v>
      </c>
      <c r="I106" s="98">
        <v>0.17105708237123807</v>
      </c>
      <c r="J106" s="98">
        <v>0.40828185815002638</v>
      </c>
      <c r="K106" s="98">
        <v>0.74463691171578372</v>
      </c>
      <c r="L106" s="98">
        <v>1.0246533655977006</v>
      </c>
      <c r="M106" s="98">
        <v>1.2370036605285055</v>
      </c>
      <c r="N106" s="98">
        <v>1.3314895274393241</v>
      </c>
      <c r="O106" s="98">
        <v>1.295978814057464</v>
      </c>
      <c r="P106" s="98">
        <v>1.269989771334149</v>
      </c>
      <c r="Q106" s="98">
        <v>1.4677218342873601</v>
      </c>
      <c r="R106" s="98">
        <v>1.6570836840472092</v>
      </c>
      <c r="S106" s="98">
        <v>1.8052680494126228</v>
      </c>
      <c r="T106" s="98">
        <v>1.8532518327255991</v>
      </c>
      <c r="U106" s="98">
        <v>1.873195099268528</v>
      </c>
      <c r="V106" s="98">
        <v>2.1575057910413937</v>
      </c>
      <c r="W106" s="98">
        <v>1.8554464313186223</v>
      </c>
      <c r="DA106" s="63" t="s">
        <v>1617</v>
      </c>
    </row>
    <row r="107" spans="1:105" ht="12" customHeight="1" x14ac:dyDescent="0.25">
      <c r="A107" s="100" t="s">
        <v>216</v>
      </c>
      <c r="B107" s="101">
        <v>1.0947939968183622E-2</v>
      </c>
      <c r="C107" s="101">
        <v>1.1975917779717698E-2</v>
      </c>
      <c r="D107" s="101">
        <v>1.8315635789460525E-2</v>
      </c>
      <c r="E107" s="101">
        <v>2.3628302561533684E-2</v>
      </c>
      <c r="F107" s="101">
        <v>3.0093830222248541E-2</v>
      </c>
      <c r="G107" s="101">
        <v>5.0245744612925733E-2</v>
      </c>
      <c r="H107" s="101">
        <v>6.1654968568272177E-2</v>
      </c>
      <c r="I107" s="101">
        <v>0.14836786817528905</v>
      </c>
      <c r="J107" s="101">
        <v>0.35213074874798717</v>
      </c>
      <c r="K107" s="101">
        <v>0.64124646138844588</v>
      </c>
      <c r="L107" s="101">
        <v>0.88314263974961682</v>
      </c>
      <c r="M107" s="101">
        <v>1.0683304617036873</v>
      </c>
      <c r="N107" s="101">
        <v>1.1474399235607844</v>
      </c>
      <c r="O107" s="101">
        <v>1.1154584842062416</v>
      </c>
      <c r="P107" s="101">
        <v>1.0913903023709384</v>
      </c>
      <c r="Q107" s="101">
        <v>1.2541381071068038</v>
      </c>
      <c r="R107" s="101">
        <v>1.4070211784950624</v>
      </c>
      <c r="S107" s="101">
        <v>1.5250978753164912</v>
      </c>
      <c r="T107" s="101">
        <v>1.554950254264539</v>
      </c>
      <c r="U107" s="101">
        <v>1.5624924314239093</v>
      </c>
      <c r="V107" s="101">
        <v>1.8042548878521578</v>
      </c>
      <c r="W107" s="101">
        <v>1.5509474420195897</v>
      </c>
      <c r="DA107" s="131" t="s">
        <v>1618</v>
      </c>
    </row>
    <row r="108" spans="1:105" ht="12" customHeight="1" x14ac:dyDescent="0.25">
      <c r="A108" s="103" t="s">
        <v>52</v>
      </c>
      <c r="B108" s="104">
        <v>1.5867062835063081E-3</v>
      </c>
      <c r="C108" s="104">
        <v>1.7350649694341607E-3</v>
      </c>
      <c r="D108" s="104">
        <v>2.7530784184028327E-3</v>
      </c>
      <c r="E108" s="104">
        <v>3.57123426510206E-3</v>
      </c>
      <c r="F108" s="104">
        <v>4.5496178028788352E-3</v>
      </c>
      <c r="G108" s="104">
        <v>7.7422246323048255E-3</v>
      </c>
      <c r="H108" s="104">
        <v>9.2056103478177376E-3</v>
      </c>
      <c r="I108" s="104">
        <v>2.2689214195949006E-2</v>
      </c>
      <c r="J108" s="104">
        <v>5.6151109402039219E-2</v>
      </c>
      <c r="K108" s="104">
        <v>0.10339045032733789</v>
      </c>
      <c r="L108" s="104">
        <v>0.14151072584808369</v>
      </c>
      <c r="M108" s="104">
        <v>0.16867319882481829</v>
      </c>
      <c r="N108" s="104">
        <v>0.18404960387853986</v>
      </c>
      <c r="O108" s="104">
        <v>0.18052032985122243</v>
      </c>
      <c r="P108" s="104">
        <v>0.17859946896321061</v>
      </c>
      <c r="Q108" s="104">
        <v>0.21358372718055629</v>
      </c>
      <c r="R108" s="104">
        <v>0.25006250555214671</v>
      </c>
      <c r="S108" s="104">
        <v>0.28017017409613149</v>
      </c>
      <c r="T108" s="104">
        <v>0.29830157846106015</v>
      </c>
      <c r="U108" s="104">
        <v>0.3107026678446187</v>
      </c>
      <c r="V108" s="104">
        <v>0.35325090318923574</v>
      </c>
      <c r="W108" s="104">
        <v>0.30449898929903269</v>
      </c>
      <c r="DA108" s="132" t="s">
        <v>1619</v>
      </c>
    </row>
    <row r="109" spans="1:105" ht="12" customHeight="1" x14ac:dyDescent="0.25">
      <c r="A109" s="106" t="s">
        <v>122</v>
      </c>
      <c r="B109" s="101">
        <v>19.263310779636402</v>
      </c>
      <c r="C109" s="101">
        <v>19.457303447151567</v>
      </c>
      <c r="D109" s="101">
        <v>19.393667606109151</v>
      </c>
      <c r="E109" s="101">
        <v>18.740598963778105</v>
      </c>
      <c r="F109" s="101">
        <v>19.197489980228006</v>
      </c>
      <c r="G109" s="101">
        <v>18.221720517588572</v>
      </c>
      <c r="H109" s="101">
        <v>18.39943645286116</v>
      </c>
      <c r="I109" s="101">
        <v>17.836459051803214</v>
      </c>
      <c r="J109" s="101">
        <v>16.519618682910878</v>
      </c>
      <c r="K109" s="101">
        <v>13.690938837162067</v>
      </c>
      <c r="L109" s="101">
        <v>10.858131901721736</v>
      </c>
      <c r="M109" s="101">
        <v>6.7130614619380369</v>
      </c>
      <c r="N109" s="101">
        <v>1.5697331346916716</v>
      </c>
      <c r="O109" s="101">
        <v>0.36513964957478739</v>
      </c>
      <c r="P109" s="101">
        <v>0.31556682312403206</v>
      </c>
      <c r="Q109" s="101">
        <v>0.2466299121656898</v>
      </c>
      <c r="R109" s="101">
        <v>0.28633380307623868</v>
      </c>
      <c r="S109" s="101">
        <v>0.52862821964605733</v>
      </c>
      <c r="T109" s="101">
        <v>0.72846295349507006</v>
      </c>
      <c r="U109" s="101">
        <v>0.7851769772337821</v>
      </c>
      <c r="V109" s="101">
        <v>0.82645339983038424</v>
      </c>
      <c r="W109" s="101">
        <v>0.84908801552414903</v>
      </c>
      <c r="DA109" s="131" t="s">
        <v>1620</v>
      </c>
    </row>
    <row r="110" spans="1:105" ht="12" customHeight="1" x14ac:dyDescent="0.25">
      <c r="A110" s="107" t="s">
        <v>121</v>
      </c>
      <c r="B110" s="104">
        <v>0.1629281286394948</v>
      </c>
      <c r="C110" s="104">
        <v>0.17174015963285905</v>
      </c>
      <c r="D110" s="104">
        <v>0.25667246057650817</v>
      </c>
      <c r="E110" s="104">
        <v>0.33081198130390654</v>
      </c>
      <c r="F110" s="104">
        <v>0.42189983545192855</v>
      </c>
      <c r="G110" s="104">
        <v>0.64123182009890445</v>
      </c>
      <c r="H110" s="104">
        <v>0.85995483903691405</v>
      </c>
      <c r="I110" s="104">
        <v>2.1634949137875372</v>
      </c>
      <c r="J110" s="104">
        <v>5.1714197421859778</v>
      </c>
      <c r="K110" s="104">
        <v>7.996170125839094</v>
      </c>
      <c r="L110" s="104">
        <v>9.3092742866002656</v>
      </c>
      <c r="M110" s="104">
        <v>9.1448912848934629</v>
      </c>
      <c r="N110" s="104">
        <v>8.0770378313686546</v>
      </c>
      <c r="O110" s="104">
        <v>5.4013642650350704</v>
      </c>
      <c r="P110" s="104">
        <v>3.9225820487470791</v>
      </c>
      <c r="Q110" s="104">
        <v>3.8450607937057062</v>
      </c>
      <c r="R110" s="104">
        <v>3.9813576110183582</v>
      </c>
      <c r="S110" s="104">
        <v>3.9484394370052129</v>
      </c>
      <c r="T110" s="104">
        <v>3.9800596780180766</v>
      </c>
      <c r="U110" s="104">
        <v>3.9266554775690343</v>
      </c>
      <c r="V110" s="104">
        <v>3.9521119929066768</v>
      </c>
      <c r="W110" s="104">
        <v>3.7053036714553951</v>
      </c>
      <c r="DA110" s="132" t="s">
        <v>1621</v>
      </c>
    </row>
    <row r="111" spans="1:105" ht="12" customHeight="1" x14ac:dyDescent="0.25">
      <c r="A111" s="108" t="s">
        <v>53</v>
      </c>
      <c r="B111" s="98">
        <v>0.13805438116452851</v>
      </c>
      <c r="C111" s="98">
        <v>0.14548258182355378</v>
      </c>
      <c r="D111" s="98">
        <v>0.21618139240346179</v>
      </c>
      <c r="E111" s="98">
        <v>0.27839061569556811</v>
      </c>
      <c r="F111" s="98">
        <v>0.35506508821686233</v>
      </c>
      <c r="G111" s="98">
        <v>0.53836274460793843</v>
      </c>
      <c r="H111" s="98">
        <v>0.72574270550305431</v>
      </c>
      <c r="I111" s="98">
        <v>1.8208575919819647</v>
      </c>
      <c r="J111" s="98">
        <v>4.3266575131296046</v>
      </c>
      <c r="K111" s="98">
        <v>6.6828905770963827</v>
      </c>
      <c r="L111" s="98">
        <v>7.7940212696751132</v>
      </c>
      <c r="M111" s="98">
        <v>7.6802420986315241</v>
      </c>
      <c r="N111" s="98">
        <v>6.7687903673411682</v>
      </c>
      <c r="O111" s="98">
        <v>4.5225266816295751</v>
      </c>
      <c r="P111" s="98">
        <v>3.2822627415445513</v>
      </c>
      <c r="Q111" s="98">
        <v>3.2031960202406582</v>
      </c>
      <c r="R111" s="98">
        <v>3.2871812215043512</v>
      </c>
      <c r="S111" s="98">
        <v>3.2347748849232496</v>
      </c>
      <c r="T111" s="98">
        <v>3.2419242931479193</v>
      </c>
      <c r="U111" s="98">
        <v>3.1901761896352152</v>
      </c>
      <c r="V111" s="98">
        <v>3.2389184213728428</v>
      </c>
      <c r="W111" s="98">
        <v>3.0418715836220769</v>
      </c>
      <c r="DA111" s="63" t="s">
        <v>1622</v>
      </c>
    </row>
    <row r="112" spans="1:105" ht="12" customHeight="1" x14ac:dyDescent="0.25">
      <c r="A112" s="108" t="s">
        <v>52</v>
      </c>
      <c r="B112" s="98">
        <v>2.4873747474966287E-2</v>
      </c>
      <c r="C112" s="98">
        <v>2.625757780930528E-2</v>
      </c>
      <c r="D112" s="98">
        <v>4.0491068173046353E-2</v>
      </c>
      <c r="E112" s="98">
        <v>5.2421365608338433E-2</v>
      </c>
      <c r="F112" s="98">
        <v>6.6834747235066244E-2</v>
      </c>
      <c r="G112" s="98">
        <v>0.10286907549096597</v>
      </c>
      <c r="H112" s="98">
        <v>0.13421213353385977</v>
      </c>
      <c r="I112" s="98">
        <v>0.3426373218055726</v>
      </c>
      <c r="J112" s="98">
        <v>0.84476222905637288</v>
      </c>
      <c r="K112" s="98">
        <v>1.3132795487427114</v>
      </c>
      <c r="L112" s="98">
        <v>1.5152530169251528</v>
      </c>
      <c r="M112" s="98">
        <v>1.4646491862619391</v>
      </c>
      <c r="N112" s="98">
        <v>1.3082474640274868</v>
      </c>
      <c r="O112" s="98">
        <v>0.87883758340549567</v>
      </c>
      <c r="P112" s="98">
        <v>0.64031930720252783</v>
      </c>
      <c r="Q112" s="98">
        <v>0.64186477346504789</v>
      </c>
      <c r="R112" s="98">
        <v>0.69417638951400684</v>
      </c>
      <c r="S112" s="98">
        <v>0.71366455208196344</v>
      </c>
      <c r="T112" s="98">
        <v>0.7381353848701574</v>
      </c>
      <c r="U112" s="98">
        <v>0.73647928793381934</v>
      </c>
      <c r="V112" s="98">
        <v>0.71319357153383389</v>
      </c>
      <c r="W112" s="98">
        <v>0.66343208783331842</v>
      </c>
      <c r="DA112" s="63" t="s">
        <v>1623</v>
      </c>
    </row>
    <row r="113" spans="1:105" ht="12" customHeight="1" x14ac:dyDescent="0.25">
      <c r="A113" s="121" t="s">
        <v>54</v>
      </c>
      <c r="B113" s="122">
        <v>22.906147580258601</v>
      </c>
      <c r="C113" s="122">
        <v>23.738984862916631</v>
      </c>
      <c r="D113" s="122">
        <v>24.698036137583166</v>
      </c>
      <c r="E113" s="122">
        <v>25.496112632699873</v>
      </c>
      <c r="F113" s="122">
        <v>25.421615628827642</v>
      </c>
      <c r="G113" s="122">
        <v>25.691003195941107</v>
      </c>
      <c r="H113" s="122">
        <v>25.240671936974639</v>
      </c>
      <c r="I113" s="122">
        <v>26.835208186393224</v>
      </c>
      <c r="J113" s="122">
        <v>27.4060289451179</v>
      </c>
      <c r="K113" s="122">
        <v>28.614419569374792</v>
      </c>
      <c r="L113" s="122">
        <v>28.11123047124866</v>
      </c>
      <c r="M113" s="122">
        <v>27.230979249356896</v>
      </c>
      <c r="N113" s="122">
        <v>26.262621982827476</v>
      </c>
      <c r="O113" s="122">
        <v>24.004993462590356</v>
      </c>
      <c r="P113" s="122">
        <v>24.230480231124705</v>
      </c>
      <c r="Q113" s="122">
        <v>25.048987438047465</v>
      </c>
      <c r="R113" s="122">
        <v>25.99288399516124</v>
      </c>
      <c r="S113" s="122">
        <v>27.168335527230298</v>
      </c>
      <c r="T113" s="122">
        <v>28.622663071934898</v>
      </c>
      <c r="U113" s="122">
        <v>28.818306206987931</v>
      </c>
      <c r="V113" s="122">
        <v>31.607790554918552</v>
      </c>
      <c r="W113" s="122">
        <v>31.59554631337372</v>
      </c>
      <c r="DA113" s="130" t="s">
        <v>1624</v>
      </c>
    </row>
    <row r="114" spans="1:105" ht="12" customHeight="1" x14ac:dyDescent="0.25">
      <c r="A114" s="97" t="s">
        <v>50</v>
      </c>
      <c r="B114" s="98">
        <v>0.4244296399191404</v>
      </c>
      <c r="C114" s="98">
        <v>0.43341918442720678</v>
      </c>
      <c r="D114" s="98">
        <v>0.44565539152638045</v>
      </c>
      <c r="E114" s="98">
        <v>0.45992920756214178</v>
      </c>
      <c r="F114" s="98">
        <v>0.45286600176125852</v>
      </c>
      <c r="G114" s="98">
        <v>0.47381699796330534</v>
      </c>
      <c r="H114" s="98">
        <v>0.46693712421282585</v>
      </c>
      <c r="I114" s="98">
        <v>0.48572914904161285</v>
      </c>
      <c r="J114" s="98">
        <v>0.49108815980722736</v>
      </c>
      <c r="K114" s="98">
        <v>0.48372534047754262</v>
      </c>
      <c r="L114" s="98">
        <v>0.5022042174579634</v>
      </c>
      <c r="M114" s="98">
        <v>0.49473295046805482</v>
      </c>
      <c r="N114" s="98">
        <v>0.4832582345032464</v>
      </c>
      <c r="O114" s="98">
        <v>0.47785624081862238</v>
      </c>
      <c r="P114" s="98">
        <v>0.45977049967005645</v>
      </c>
      <c r="Q114" s="98">
        <v>0.46801541458418811</v>
      </c>
      <c r="R114" s="98">
        <v>0.64801850084162205</v>
      </c>
      <c r="S114" s="98">
        <v>0.71649408778866075</v>
      </c>
      <c r="T114" s="98">
        <v>0.78446111938442653</v>
      </c>
      <c r="U114" s="98">
        <v>0.75599477468618403</v>
      </c>
      <c r="V114" s="98">
        <v>0.85111745961088281</v>
      </c>
      <c r="W114" s="98">
        <v>0.73379513995830914</v>
      </c>
      <c r="DA114" s="63" t="s">
        <v>1625</v>
      </c>
    </row>
    <row r="115" spans="1:105" ht="12" customHeight="1" x14ac:dyDescent="0.25">
      <c r="A115" s="109" t="s">
        <v>120</v>
      </c>
      <c r="B115" s="33">
        <v>22.481717940339461</v>
      </c>
      <c r="C115" s="33">
        <v>23.305565678489423</v>
      </c>
      <c r="D115" s="33">
        <v>24.252380746056787</v>
      </c>
      <c r="E115" s="33">
        <v>25.036183425137732</v>
      </c>
      <c r="F115" s="33">
        <v>24.968749627066384</v>
      </c>
      <c r="G115" s="33">
        <v>25.217186197977803</v>
      </c>
      <c r="H115" s="33">
        <v>24.773734812761813</v>
      </c>
      <c r="I115" s="33">
        <v>26.34947903735161</v>
      </c>
      <c r="J115" s="33">
        <v>26.914940785310673</v>
      </c>
      <c r="K115" s="33">
        <v>28.130694228897251</v>
      </c>
      <c r="L115" s="33">
        <v>27.609026253790699</v>
      </c>
      <c r="M115" s="33">
        <v>26.73624629888884</v>
      </c>
      <c r="N115" s="33">
        <v>25.779363748324229</v>
      </c>
      <c r="O115" s="33">
        <v>23.527137221771735</v>
      </c>
      <c r="P115" s="33">
        <v>23.770709731454648</v>
      </c>
      <c r="Q115" s="33">
        <v>24.580972023463278</v>
      </c>
      <c r="R115" s="33">
        <v>25.344865494319617</v>
      </c>
      <c r="S115" s="33">
        <v>26.451841439441637</v>
      </c>
      <c r="T115" s="33">
        <v>27.83820195255047</v>
      </c>
      <c r="U115" s="33">
        <v>28.062311432301748</v>
      </c>
      <c r="V115" s="33">
        <v>30.756673095307669</v>
      </c>
      <c r="W115" s="33">
        <v>30.86175117341541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542.47811620329026</v>
      </c>
      <c r="C117" s="117">
        <f t="shared" si="19"/>
        <v>611.85857195161259</v>
      </c>
      <c r="D117" s="117">
        <f t="shared" si="19"/>
        <v>632.59939453746608</v>
      </c>
      <c r="E117" s="117">
        <f t="shared" si="19"/>
        <v>679.82309710815878</v>
      </c>
      <c r="F117" s="117">
        <f t="shared" si="19"/>
        <v>698.6145988222595</v>
      </c>
      <c r="G117" s="117">
        <f t="shared" si="19"/>
        <v>763.02675584951953</v>
      </c>
      <c r="H117" s="117">
        <f t="shared" si="19"/>
        <v>752.71866935647506</v>
      </c>
      <c r="I117" s="117">
        <f t="shared" si="19"/>
        <v>772.76781482769286</v>
      </c>
      <c r="J117" s="117">
        <f t="shared" si="19"/>
        <v>875.16356286456028</v>
      </c>
      <c r="K117" s="117">
        <f t="shared" si="19"/>
        <v>869.63478757736584</v>
      </c>
      <c r="L117" s="117">
        <f t="shared" si="19"/>
        <v>911.96887409603494</v>
      </c>
      <c r="M117" s="117">
        <f t="shared" si="19"/>
        <v>793.10012701694029</v>
      </c>
      <c r="N117" s="117">
        <f t="shared" si="19"/>
        <v>702.42882574423265</v>
      </c>
      <c r="O117" s="117">
        <f t="shared" si="19"/>
        <v>652.56265249101011</v>
      </c>
      <c r="P117" s="117">
        <f t="shared" si="19"/>
        <v>575.42375617941025</v>
      </c>
      <c r="Q117" s="117">
        <f t="shared" si="19"/>
        <v>649.14493281238879</v>
      </c>
      <c r="R117" s="117">
        <f t="shared" ref="R117:V117" si="20">R118+R121+R123+R132</f>
        <v>710.2700702523465</v>
      </c>
      <c r="S117" s="117">
        <f t="shared" si="20"/>
        <v>729.42588767347115</v>
      </c>
      <c r="T117" s="117">
        <f t="shared" si="20"/>
        <v>808.87543093032934</v>
      </c>
      <c r="U117" s="117">
        <f t="shared" si="20"/>
        <v>818.15087565183387</v>
      </c>
      <c r="V117" s="117">
        <f t="shared" si="20"/>
        <v>964.52550960051542</v>
      </c>
      <c r="W117" s="117">
        <f t="shared" ref="W117" si="21">W118+W121+W123+W132</f>
        <v>905.54186560717471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432.67384462981823</v>
      </c>
      <c r="C118" s="122">
        <f t="shared" si="22"/>
        <v>497.10128889426665</v>
      </c>
      <c r="D118" s="122">
        <f t="shared" si="22"/>
        <v>512.60173333828095</v>
      </c>
      <c r="E118" s="122">
        <f t="shared" si="22"/>
        <v>560.79823875529064</v>
      </c>
      <c r="F118" s="122">
        <f t="shared" si="22"/>
        <v>578.04418198178894</v>
      </c>
      <c r="G118" s="122">
        <f t="shared" si="22"/>
        <v>641.48449948646874</v>
      </c>
      <c r="H118" s="122">
        <f t="shared" si="22"/>
        <v>634.25246719466804</v>
      </c>
      <c r="I118" s="122">
        <f t="shared" si="22"/>
        <v>645.31050798247986</v>
      </c>
      <c r="J118" s="122">
        <f t="shared" si="22"/>
        <v>736.01804473850893</v>
      </c>
      <c r="K118" s="122">
        <f t="shared" si="22"/>
        <v>720.45518719974154</v>
      </c>
      <c r="L118" s="122">
        <f t="shared" si="22"/>
        <v>763.91086411793424</v>
      </c>
      <c r="M118" s="122">
        <f t="shared" si="22"/>
        <v>643.62243621534856</v>
      </c>
      <c r="N118" s="122">
        <f t="shared" si="22"/>
        <v>556.36080156275943</v>
      </c>
      <c r="O118" s="122">
        <f t="shared" si="22"/>
        <v>518.22944345517612</v>
      </c>
      <c r="P118" s="122">
        <f t="shared" si="22"/>
        <v>446.27015837783642</v>
      </c>
      <c r="Q118" s="122">
        <f t="shared" si="22"/>
        <v>511.12201763892381</v>
      </c>
      <c r="R118" s="122">
        <f t="shared" ref="R118:V118" si="23">SUM(R119:R120)</f>
        <v>559.85546766026721</v>
      </c>
      <c r="S118" s="122">
        <f t="shared" si="23"/>
        <v>565.33475262228239</v>
      </c>
      <c r="T118" s="122">
        <f t="shared" si="23"/>
        <v>634.32963169258687</v>
      </c>
      <c r="U118" s="122">
        <f t="shared" si="23"/>
        <v>638.04040213536894</v>
      </c>
      <c r="V118" s="122">
        <f t="shared" si="23"/>
        <v>756.83297601820732</v>
      </c>
      <c r="W118" s="122">
        <f t="shared" ref="W118" si="24">SUM(W119:W120)</f>
        <v>708.99789264407286</v>
      </c>
      <c r="DA118" s="130" t="s">
        <v>1778</v>
      </c>
    </row>
    <row r="119" spans="1:105" ht="12" customHeight="1" x14ac:dyDescent="0.25">
      <c r="A119" s="97" t="s">
        <v>216</v>
      </c>
      <c r="B119" s="98">
        <v>422.29216321711522</v>
      </c>
      <c r="C119" s="98">
        <v>485.5807513633917</v>
      </c>
      <c r="D119" s="98">
        <v>500.9613459798918</v>
      </c>
      <c r="E119" s="98">
        <v>548.39757085612393</v>
      </c>
      <c r="F119" s="98">
        <v>565.4909331251805</v>
      </c>
      <c r="G119" s="98">
        <v>627.80575588991655</v>
      </c>
      <c r="H119" s="98">
        <v>620.96402104295748</v>
      </c>
      <c r="I119" s="98">
        <v>631.94502801724593</v>
      </c>
      <c r="J119" s="98">
        <v>720.78715198912846</v>
      </c>
      <c r="K119" s="98">
        <v>705.62236164828278</v>
      </c>
      <c r="L119" s="98">
        <v>748.3492032975139</v>
      </c>
      <c r="M119" s="98">
        <v>630.79408403587786</v>
      </c>
      <c r="N119" s="98">
        <v>545.32566145941837</v>
      </c>
      <c r="O119" s="98">
        <v>508.14911483599252</v>
      </c>
      <c r="P119" s="98">
        <v>437.74657209632147</v>
      </c>
      <c r="Q119" s="98">
        <v>501.33168425079708</v>
      </c>
      <c r="R119" s="98">
        <v>549.26803291906947</v>
      </c>
      <c r="S119" s="98">
        <v>554.75491952676043</v>
      </c>
      <c r="T119" s="98">
        <v>622.4447355580993</v>
      </c>
      <c r="U119" s="98">
        <v>626.16390253184363</v>
      </c>
      <c r="V119" s="98">
        <v>742.75986430229045</v>
      </c>
      <c r="W119" s="98">
        <v>695.84074210269716</v>
      </c>
      <c r="DA119" s="63" t="s">
        <v>1779</v>
      </c>
    </row>
    <row r="120" spans="1:105" ht="12" customHeight="1" x14ac:dyDescent="0.25">
      <c r="A120" s="97" t="s">
        <v>53</v>
      </c>
      <c r="B120" s="98">
        <v>10.381681412703019</v>
      </c>
      <c r="C120" s="98">
        <v>11.520537530874938</v>
      </c>
      <c r="D120" s="98">
        <v>11.640387358389161</v>
      </c>
      <c r="E120" s="98">
        <v>12.40066789916674</v>
      </c>
      <c r="F120" s="98">
        <v>12.553248856608487</v>
      </c>
      <c r="G120" s="98">
        <v>13.678743596552218</v>
      </c>
      <c r="H120" s="98">
        <v>13.288446151710529</v>
      </c>
      <c r="I120" s="98">
        <v>13.36547996523389</v>
      </c>
      <c r="J120" s="98">
        <v>15.230892749380498</v>
      </c>
      <c r="K120" s="98">
        <v>14.832825551458727</v>
      </c>
      <c r="L120" s="98">
        <v>15.561660820420288</v>
      </c>
      <c r="M120" s="98">
        <v>12.828352179470659</v>
      </c>
      <c r="N120" s="98">
        <v>11.035140103341037</v>
      </c>
      <c r="O120" s="98">
        <v>10.080328619183561</v>
      </c>
      <c r="P120" s="98">
        <v>8.523586281514957</v>
      </c>
      <c r="Q120" s="98">
        <v>9.7903333881267454</v>
      </c>
      <c r="R120" s="98">
        <v>10.587434741197738</v>
      </c>
      <c r="S120" s="98">
        <v>10.57983309552198</v>
      </c>
      <c r="T120" s="98">
        <v>11.884896134487569</v>
      </c>
      <c r="U120" s="98">
        <v>11.876499603525355</v>
      </c>
      <c r="V120" s="98">
        <v>14.073111715916902</v>
      </c>
      <c r="W120" s="98">
        <v>13.157150541375694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7.4871292050851829E-2</v>
      </c>
      <c r="C121" s="122">
        <f t="shared" si="25"/>
        <v>7.178303018259212E-2</v>
      </c>
      <c r="D121" s="122">
        <f t="shared" si="25"/>
        <v>9.2059769344827957E-2</v>
      </c>
      <c r="E121" s="122">
        <f t="shared" si="25"/>
        <v>0.10793259520021414</v>
      </c>
      <c r="F121" s="122">
        <f t="shared" si="25"/>
        <v>0.12450807245563156</v>
      </c>
      <c r="G121" s="122">
        <f t="shared" si="25"/>
        <v>0.14272111494464826</v>
      </c>
      <c r="H121" s="122">
        <f t="shared" si="25"/>
        <v>0.18197022945448041</v>
      </c>
      <c r="I121" s="122">
        <f t="shared" si="25"/>
        <v>0.22147701635390563</v>
      </c>
      <c r="J121" s="122">
        <f t="shared" si="25"/>
        <v>0.25501861440606355</v>
      </c>
      <c r="K121" s="122">
        <f t="shared" si="25"/>
        <v>0.28432772509587606</v>
      </c>
      <c r="L121" s="122">
        <f t="shared" si="25"/>
        <v>0.32631412776444185</v>
      </c>
      <c r="M121" s="122">
        <f t="shared" si="25"/>
        <v>0.32487897784437886</v>
      </c>
      <c r="N121" s="122">
        <f t="shared" si="25"/>
        <v>0.35648415341673273</v>
      </c>
      <c r="O121" s="122">
        <f t="shared" si="25"/>
        <v>0.31645040920189155</v>
      </c>
      <c r="P121" s="122">
        <f t="shared" si="25"/>
        <v>0.33059589514754401</v>
      </c>
      <c r="Q121" s="122">
        <f t="shared" si="25"/>
        <v>0.31006951289396562</v>
      </c>
      <c r="R121" s="122">
        <f t="shared" si="25"/>
        <v>0.31774787334961069</v>
      </c>
      <c r="S121" s="122">
        <f t="shared" si="25"/>
        <v>0.33482509127547705</v>
      </c>
      <c r="T121" s="122">
        <f t="shared" si="25"/>
        <v>0.3558806460964945</v>
      </c>
      <c r="U121" s="122">
        <f t="shared" si="25"/>
        <v>0.38947211297657552</v>
      </c>
      <c r="V121" s="122">
        <f t="shared" si="25"/>
        <v>0.42749629491708191</v>
      </c>
      <c r="W121" s="122">
        <f t="shared" si="25"/>
        <v>0.42156292564880615</v>
      </c>
      <c r="DA121" s="130" t="s">
        <v>1781</v>
      </c>
    </row>
    <row r="122" spans="1:105" ht="12" customHeight="1" x14ac:dyDescent="0.25">
      <c r="A122" s="97" t="s">
        <v>53</v>
      </c>
      <c r="B122" s="98">
        <v>7.4871292050851829E-2</v>
      </c>
      <c r="C122" s="98">
        <v>7.178303018259212E-2</v>
      </c>
      <c r="D122" s="98">
        <v>9.2059769344827957E-2</v>
      </c>
      <c r="E122" s="98">
        <v>0.10793259520021414</v>
      </c>
      <c r="F122" s="98">
        <v>0.12450807245563156</v>
      </c>
      <c r="G122" s="98">
        <v>0.14272111494464826</v>
      </c>
      <c r="H122" s="98">
        <v>0.18197022945448041</v>
      </c>
      <c r="I122" s="98">
        <v>0.22147701635390563</v>
      </c>
      <c r="J122" s="98">
        <v>0.25501861440606355</v>
      </c>
      <c r="K122" s="98">
        <v>0.28432772509587606</v>
      </c>
      <c r="L122" s="98">
        <v>0.32631412776444185</v>
      </c>
      <c r="M122" s="98">
        <v>0.32487897784437886</v>
      </c>
      <c r="N122" s="98">
        <v>0.35648415341673273</v>
      </c>
      <c r="O122" s="98">
        <v>0.31645040920189155</v>
      </c>
      <c r="P122" s="98">
        <v>0.33059589514754401</v>
      </c>
      <c r="Q122" s="98">
        <v>0.31006951289396562</v>
      </c>
      <c r="R122" s="98">
        <v>0.31774787334961069</v>
      </c>
      <c r="S122" s="98">
        <v>0.33482509127547705</v>
      </c>
      <c r="T122" s="98">
        <v>0.3558806460964945</v>
      </c>
      <c r="U122" s="98">
        <v>0.38947211297657552</v>
      </c>
      <c r="V122" s="98">
        <v>0.42749629491708191</v>
      </c>
      <c r="W122" s="98">
        <v>0.42156292564880615</v>
      </c>
      <c r="DA122" s="63" t="s">
        <v>1782</v>
      </c>
    </row>
    <row r="123" spans="1:105" ht="12" customHeight="1" x14ac:dyDescent="0.25">
      <c r="A123" s="121" t="s">
        <v>55</v>
      </c>
      <c r="B123" s="122">
        <v>92.879290883481005</v>
      </c>
      <c r="C123" s="122">
        <v>97.152843694799003</v>
      </c>
      <c r="D123" s="122">
        <v>101.59431319405431</v>
      </c>
      <c r="E123" s="122">
        <v>99.943125232582332</v>
      </c>
      <c r="F123" s="122">
        <v>101.45893082218939</v>
      </c>
      <c r="G123" s="122">
        <v>102.13183747484699</v>
      </c>
      <c r="H123" s="122">
        <v>99.272116493907419</v>
      </c>
      <c r="I123" s="122">
        <v>106.96429298341548</v>
      </c>
      <c r="J123" s="122">
        <v>118.14583781539835</v>
      </c>
      <c r="K123" s="122">
        <v>127.17396152585992</v>
      </c>
      <c r="L123" s="122">
        <v>126.3480593381523</v>
      </c>
      <c r="M123" s="122">
        <v>128.39681292160276</v>
      </c>
      <c r="N123" s="122">
        <v>125.64111271208466</v>
      </c>
      <c r="O123" s="122">
        <v>115.60931507410002</v>
      </c>
      <c r="P123" s="122">
        <v>110.15962760327973</v>
      </c>
      <c r="Q123" s="122">
        <v>118.27140429231095</v>
      </c>
      <c r="R123" s="122">
        <v>129.7448309803284</v>
      </c>
      <c r="S123" s="122">
        <v>142.21168237218205</v>
      </c>
      <c r="T123" s="122">
        <v>151.19835391740588</v>
      </c>
      <c r="U123" s="122">
        <v>156.2909018067503</v>
      </c>
      <c r="V123" s="122">
        <v>181.19574787312285</v>
      </c>
      <c r="W123" s="122">
        <v>169.6935729346032</v>
      </c>
      <c r="DA123" s="130" t="s">
        <v>1783</v>
      </c>
    </row>
    <row r="124" spans="1:105" ht="12" customHeight="1" x14ac:dyDescent="0.25">
      <c r="A124" s="97" t="s">
        <v>138</v>
      </c>
      <c r="B124" s="98">
        <v>80.436425961454304</v>
      </c>
      <c r="C124" s="98">
        <v>84.496034378865673</v>
      </c>
      <c r="D124" s="98">
        <v>88.832729220908377</v>
      </c>
      <c r="E124" s="98">
        <v>87.471578550976744</v>
      </c>
      <c r="F124" s="98">
        <v>88.541832375198126</v>
      </c>
      <c r="G124" s="98">
        <v>89.602391812721848</v>
      </c>
      <c r="H124" s="98">
        <v>86.373037418842245</v>
      </c>
      <c r="I124" s="98">
        <v>93.392703662526458</v>
      </c>
      <c r="J124" s="98">
        <v>103.10926735273055</v>
      </c>
      <c r="K124" s="98">
        <v>111.74197986240183</v>
      </c>
      <c r="L124" s="98">
        <v>111.67059839771525</v>
      </c>
      <c r="M124" s="98">
        <v>116.47869626532513</v>
      </c>
      <c r="N124" s="98">
        <v>117.8757698075942</v>
      </c>
      <c r="O124" s="98">
        <v>110.61561109936326</v>
      </c>
      <c r="P124" s="98">
        <v>106.28654673015724</v>
      </c>
      <c r="Q124" s="98">
        <v>114.32150315071991</v>
      </c>
      <c r="R124" s="98">
        <v>125.42883543849108</v>
      </c>
      <c r="S124" s="98">
        <v>137.50794189705903</v>
      </c>
      <c r="T124" s="98">
        <v>146.21844869496576</v>
      </c>
      <c r="U124" s="98">
        <v>151.2648807400779</v>
      </c>
      <c r="V124" s="98">
        <v>175.88548086023212</v>
      </c>
      <c r="W124" s="98">
        <v>164.7539127390734</v>
      </c>
      <c r="DA124" s="63" t="s">
        <v>1784</v>
      </c>
    </row>
    <row r="125" spans="1:105" ht="12" customHeight="1" x14ac:dyDescent="0.25">
      <c r="A125" s="97" t="s">
        <v>137</v>
      </c>
      <c r="B125" s="98">
        <v>7.2201131339005766E-3</v>
      </c>
      <c r="C125" s="98">
        <v>7.9326391574678912E-3</v>
      </c>
      <c r="D125" s="98">
        <v>1.2362826517167998E-2</v>
      </c>
      <c r="E125" s="98">
        <v>1.6063327218746693E-2</v>
      </c>
      <c r="F125" s="98">
        <v>2.0547156503634121E-2</v>
      </c>
      <c r="G125" s="98">
        <v>3.4708728822311005E-2</v>
      </c>
      <c r="H125" s="98">
        <v>4.2433285428755019E-2</v>
      </c>
      <c r="I125" s="98">
        <v>0.10353684964300758</v>
      </c>
      <c r="J125" s="98">
        <v>0.24967651966184204</v>
      </c>
      <c r="K125" s="98">
        <v>0.45820413907277618</v>
      </c>
      <c r="L125" s="98">
        <v>0.63287366696771397</v>
      </c>
      <c r="M125" s="98">
        <v>0.76564627994606971</v>
      </c>
      <c r="N125" s="98">
        <v>0.82786437789295764</v>
      </c>
      <c r="O125" s="98">
        <v>0.80877694290236368</v>
      </c>
      <c r="P125" s="98">
        <v>0.79734467766282169</v>
      </c>
      <c r="Q125" s="98">
        <v>0.94421114747699786</v>
      </c>
      <c r="R125" s="98">
        <v>1.0895741793079812</v>
      </c>
      <c r="S125" s="98">
        <v>1.214983219297908</v>
      </c>
      <c r="T125" s="98">
        <v>1.2754152400766547</v>
      </c>
      <c r="U125" s="98">
        <v>1.3157379236716114</v>
      </c>
      <c r="V125" s="98">
        <v>1.5532415867901881</v>
      </c>
      <c r="W125" s="98">
        <v>1.3506971954907521</v>
      </c>
      <c r="DA125" s="63" t="s">
        <v>1785</v>
      </c>
    </row>
    <row r="126" spans="1:105" ht="12" customHeight="1" x14ac:dyDescent="0.25">
      <c r="A126" s="100" t="s">
        <v>216</v>
      </c>
      <c r="B126" s="101">
        <v>5.6334068503942685E-3</v>
      </c>
      <c r="C126" s="101">
        <v>6.19757418803373E-3</v>
      </c>
      <c r="D126" s="101">
        <v>9.6097480987651657E-3</v>
      </c>
      <c r="E126" s="101">
        <v>1.2492092953644634E-2</v>
      </c>
      <c r="F126" s="101">
        <v>1.5997538700755286E-2</v>
      </c>
      <c r="G126" s="101">
        <v>2.6966504190006176E-2</v>
      </c>
      <c r="H126" s="101">
        <v>3.3227675080937283E-2</v>
      </c>
      <c r="I126" s="101">
        <v>8.0847635447058572E-2</v>
      </c>
      <c r="J126" s="101">
        <v>0.19352541025980283</v>
      </c>
      <c r="K126" s="101">
        <v>0.35481368874543828</v>
      </c>
      <c r="L126" s="101">
        <v>0.4913629411196303</v>
      </c>
      <c r="M126" s="101">
        <v>0.59697308112125147</v>
      </c>
      <c r="N126" s="101">
        <v>0.64381477401441778</v>
      </c>
      <c r="O126" s="101">
        <v>0.62825661305114122</v>
      </c>
      <c r="P126" s="101">
        <v>0.61874520869961103</v>
      </c>
      <c r="Q126" s="101">
        <v>0.73062742029644157</v>
      </c>
      <c r="R126" s="101">
        <v>0.83951167375583446</v>
      </c>
      <c r="S126" s="101">
        <v>0.93481304520177644</v>
      </c>
      <c r="T126" s="101">
        <v>0.97711366161559454</v>
      </c>
      <c r="U126" s="101">
        <v>1.0050352558269926</v>
      </c>
      <c r="V126" s="101">
        <v>1.1999906836009524</v>
      </c>
      <c r="W126" s="101">
        <v>1.0461982061917194</v>
      </c>
      <c r="DA126" s="131" t="s">
        <v>1786</v>
      </c>
    </row>
    <row r="127" spans="1:105" ht="12" customHeight="1" x14ac:dyDescent="0.25">
      <c r="A127" s="103" t="s">
        <v>52</v>
      </c>
      <c r="B127" s="104">
        <v>1.5867062835063081E-3</v>
      </c>
      <c r="C127" s="104">
        <v>1.7350649694341607E-3</v>
      </c>
      <c r="D127" s="104">
        <v>2.7530784184028327E-3</v>
      </c>
      <c r="E127" s="104">
        <v>3.57123426510206E-3</v>
      </c>
      <c r="F127" s="104">
        <v>4.5496178028788352E-3</v>
      </c>
      <c r="G127" s="104">
        <v>7.7422246323048255E-3</v>
      </c>
      <c r="H127" s="104">
        <v>9.2056103478177376E-3</v>
      </c>
      <c r="I127" s="104">
        <v>2.2689214195949006E-2</v>
      </c>
      <c r="J127" s="104">
        <v>5.6151109402039219E-2</v>
      </c>
      <c r="K127" s="104">
        <v>0.10339045032733789</v>
      </c>
      <c r="L127" s="104">
        <v>0.14151072584808369</v>
      </c>
      <c r="M127" s="104">
        <v>0.16867319882481829</v>
      </c>
      <c r="N127" s="104">
        <v>0.18404960387853986</v>
      </c>
      <c r="O127" s="104">
        <v>0.18052032985122243</v>
      </c>
      <c r="P127" s="104">
        <v>0.17859946896321061</v>
      </c>
      <c r="Q127" s="104">
        <v>0.21358372718055629</v>
      </c>
      <c r="R127" s="104">
        <v>0.25006250555214671</v>
      </c>
      <c r="S127" s="104">
        <v>0.28017017409613149</v>
      </c>
      <c r="T127" s="104">
        <v>0.29830157846106015</v>
      </c>
      <c r="U127" s="104">
        <v>0.3107026678446187</v>
      </c>
      <c r="V127" s="104">
        <v>0.35325090318923574</v>
      </c>
      <c r="W127" s="104">
        <v>0.30449898929903269</v>
      </c>
      <c r="DA127" s="132" t="s">
        <v>1787</v>
      </c>
    </row>
    <row r="128" spans="1:105" ht="12" customHeight="1" x14ac:dyDescent="0.25">
      <c r="A128" s="106" t="s">
        <v>122</v>
      </c>
      <c r="B128" s="101">
        <v>12.322459682066013</v>
      </c>
      <c r="C128" s="101">
        <v>12.528828471776734</v>
      </c>
      <c r="D128" s="101">
        <v>12.567399079849332</v>
      </c>
      <c r="E128" s="101">
        <v>12.219697504911149</v>
      </c>
      <c r="F128" s="101">
        <v>12.594711643596089</v>
      </c>
      <c r="G128" s="101">
        <v>12.033590610912723</v>
      </c>
      <c r="H128" s="101">
        <v>12.237921011274826</v>
      </c>
      <c r="I128" s="101">
        <v>11.904416035137237</v>
      </c>
      <c r="J128" s="101">
        <v>11.031828798512386</v>
      </c>
      <c r="K128" s="101">
        <v>9.1556394104505703</v>
      </c>
      <c r="L128" s="101">
        <v>7.2691318860030787</v>
      </c>
      <c r="M128" s="101">
        <v>4.5027839320819689</v>
      </c>
      <c r="N128" s="101">
        <v>1.0566964497076565</v>
      </c>
      <c r="O128" s="101">
        <v>0.24695567058644485</v>
      </c>
      <c r="P128" s="101">
        <v>0.21342797614606257</v>
      </c>
      <c r="Q128" s="101">
        <v>0.166952324491833</v>
      </c>
      <c r="R128" s="101">
        <v>0.20297133646149204</v>
      </c>
      <c r="S128" s="101">
        <v>0.39603600409665041</v>
      </c>
      <c r="T128" s="101">
        <v>0.54808224891810864</v>
      </c>
      <c r="U128" s="101">
        <v>0.59208553570829259</v>
      </c>
      <c r="V128" s="101">
        <v>0.62383052382938442</v>
      </c>
      <c r="W128" s="101">
        <v>0.64388216430858602</v>
      </c>
      <c r="DA128" s="131" t="s">
        <v>1788</v>
      </c>
    </row>
    <row r="129" spans="1:105" ht="12" customHeight="1" x14ac:dyDescent="0.25">
      <c r="A129" s="107" t="s">
        <v>121</v>
      </c>
      <c r="B129" s="104">
        <v>0.1131851268267864</v>
      </c>
      <c r="C129" s="104">
        <v>0.12004820499912268</v>
      </c>
      <c r="D129" s="104">
        <v>0.18182206677943835</v>
      </c>
      <c r="E129" s="104">
        <v>0.23578584947568282</v>
      </c>
      <c r="F129" s="104">
        <v>0.30183964689153819</v>
      </c>
      <c r="G129" s="104">
        <v>0.4611463223901075</v>
      </c>
      <c r="H129" s="104">
        <v>0.61872477836159701</v>
      </c>
      <c r="I129" s="104">
        <v>1.56363643610878</v>
      </c>
      <c r="J129" s="104">
        <v>3.7550651444935594</v>
      </c>
      <c r="K129" s="104">
        <v>5.8181381139347392</v>
      </c>
      <c r="L129" s="104">
        <v>6.7754553874662449</v>
      </c>
      <c r="M129" s="104">
        <v>6.6496864442495838</v>
      </c>
      <c r="N129" s="104">
        <v>5.8807820768898562</v>
      </c>
      <c r="O129" s="104">
        <v>3.9379713612479406</v>
      </c>
      <c r="P129" s="104">
        <v>2.862308219313598</v>
      </c>
      <c r="Q129" s="104">
        <v>2.8387376696222231</v>
      </c>
      <c r="R129" s="104">
        <v>3.0234500260678554</v>
      </c>
      <c r="S129" s="104">
        <v>3.0927212517284541</v>
      </c>
      <c r="T129" s="104">
        <v>3.1564077334453557</v>
      </c>
      <c r="U129" s="104">
        <v>3.1181976072925002</v>
      </c>
      <c r="V129" s="104">
        <v>3.1331949022711529</v>
      </c>
      <c r="W129" s="104">
        <v>2.9450808357304545</v>
      </c>
      <c r="DA129" s="132" t="s">
        <v>1789</v>
      </c>
    </row>
    <row r="130" spans="1:105" ht="12" customHeight="1" x14ac:dyDescent="0.25">
      <c r="A130" s="108" t="s">
        <v>53</v>
      </c>
      <c r="B130" s="98">
        <v>8.831137935182011E-2</v>
      </c>
      <c r="C130" s="98">
        <v>9.3790627189817399E-2</v>
      </c>
      <c r="D130" s="98">
        <v>0.14133099860639201</v>
      </c>
      <c r="E130" s="98">
        <v>0.18336448386734439</v>
      </c>
      <c r="F130" s="98">
        <v>0.23500489965647195</v>
      </c>
      <c r="G130" s="98">
        <v>0.35827724689914153</v>
      </c>
      <c r="H130" s="98">
        <v>0.48451264482773726</v>
      </c>
      <c r="I130" s="98">
        <v>1.2209991143032073</v>
      </c>
      <c r="J130" s="98">
        <v>2.9103029154371867</v>
      </c>
      <c r="K130" s="98">
        <v>4.5048585651920279</v>
      </c>
      <c r="L130" s="98">
        <v>5.2602023705410925</v>
      </c>
      <c r="M130" s="98">
        <v>5.1850372579876449</v>
      </c>
      <c r="N130" s="98">
        <v>4.5725346128623698</v>
      </c>
      <c r="O130" s="98">
        <v>3.0591337778424448</v>
      </c>
      <c r="P130" s="98">
        <v>2.2219889121110703</v>
      </c>
      <c r="Q130" s="98">
        <v>2.1968728961571751</v>
      </c>
      <c r="R130" s="98">
        <v>2.3292736365538484</v>
      </c>
      <c r="S130" s="98">
        <v>2.3790566996464908</v>
      </c>
      <c r="T130" s="98">
        <v>2.4182723485751985</v>
      </c>
      <c r="U130" s="98">
        <v>2.3817183193586811</v>
      </c>
      <c r="V130" s="98">
        <v>2.4200013307373189</v>
      </c>
      <c r="W130" s="98">
        <v>2.2816487478971359</v>
      </c>
      <c r="DA130" s="63" t="s">
        <v>1790</v>
      </c>
    </row>
    <row r="131" spans="1:105" ht="12" customHeight="1" x14ac:dyDescent="0.25">
      <c r="A131" s="108" t="s">
        <v>52</v>
      </c>
      <c r="B131" s="98">
        <v>2.4873747474966287E-2</v>
      </c>
      <c r="C131" s="98">
        <v>2.625757780930528E-2</v>
      </c>
      <c r="D131" s="98">
        <v>4.0491068173046353E-2</v>
      </c>
      <c r="E131" s="98">
        <v>5.2421365608338433E-2</v>
      </c>
      <c r="F131" s="98">
        <v>6.6834747235066244E-2</v>
      </c>
      <c r="G131" s="98">
        <v>0.10286907549096597</v>
      </c>
      <c r="H131" s="98">
        <v>0.13421213353385977</v>
      </c>
      <c r="I131" s="98">
        <v>0.3426373218055726</v>
      </c>
      <c r="J131" s="98">
        <v>0.84476222905637288</v>
      </c>
      <c r="K131" s="98">
        <v>1.3132795487427114</v>
      </c>
      <c r="L131" s="98">
        <v>1.5152530169251528</v>
      </c>
      <c r="M131" s="98">
        <v>1.4646491862619391</v>
      </c>
      <c r="N131" s="98">
        <v>1.3082474640274868</v>
      </c>
      <c r="O131" s="98">
        <v>0.87883758340549567</v>
      </c>
      <c r="P131" s="98">
        <v>0.64031930720252783</v>
      </c>
      <c r="Q131" s="98">
        <v>0.64186477346504789</v>
      </c>
      <c r="R131" s="98">
        <v>0.69417638951400684</v>
      </c>
      <c r="S131" s="98">
        <v>0.71366455208196344</v>
      </c>
      <c r="T131" s="98">
        <v>0.7381353848701574</v>
      </c>
      <c r="U131" s="98">
        <v>0.73647928793381934</v>
      </c>
      <c r="V131" s="98">
        <v>0.71319357153383389</v>
      </c>
      <c r="W131" s="98">
        <v>0.66343208783331842</v>
      </c>
      <c r="DA131" s="63" t="s">
        <v>1791</v>
      </c>
    </row>
    <row r="132" spans="1:105" ht="12" customHeight="1" x14ac:dyDescent="0.25">
      <c r="A132" s="121" t="s">
        <v>54</v>
      </c>
      <c r="B132" s="122">
        <v>16.850109397940173</v>
      </c>
      <c r="C132" s="122">
        <v>17.53265633236434</v>
      </c>
      <c r="D132" s="122">
        <v>18.311288235786005</v>
      </c>
      <c r="E132" s="122">
        <v>18.97380052508559</v>
      </c>
      <c r="F132" s="122">
        <v>18.98697794582548</v>
      </c>
      <c r="G132" s="122">
        <v>19.267697773259222</v>
      </c>
      <c r="H132" s="122">
        <v>19.012115438445079</v>
      </c>
      <c r="I132" s="122">
        <v>20.271536845443624</v>
      </c>
      <c r="J132" s="122">
        <v>20.744661696246872</v>
      </c>
      <c r="K132" s="122">
        <v>21.721311126668468</v>
      </c>
      <c r="L132" s="122">
        <v>21.383636512183855</v>
      </c>
      <c r="M132" s="122">
        <v>20.755998902144622</v>
      </c>
      <c r="N132" s="122">
        <v>20.070427315971763</v>
      </c>
      <c r="O132" s="122">
        <v>18.407443552532051</v>
      </c>
      <c r="P132" s="122">
        <v>18.66337430314649</v>
      </c>
      <c r="Q132" s="122">
        <v>19.441441368260026</v>
      </c>
      <c r="R132" s="122">
        <v>20.352023738401275</v>
      </c>
      <c r="S132" s="122">
        <v>21.54462758773122</v>
      </c>
      <c r="T132" s="122">
        <v>22.991564674240063</v>
      </c>
      <c r="U132" s="122">
        <v>23.430099596738053</v>
      </c>
      <c r="V132" s="122">
        <v>26.06928941426818</v>
      </c>
      <c r="W132" s="122">
        <v>26.428837102849869</v>
      </c>
      <c r="DA132" s="130" t="s">
        <v>1792</v>
      </c>
    </row>
    <row r="133" spans="1:105" ht="12" customHeight="1" x14ac:dyDescent="0.25">
      <c r="A133" s="97" t="s">
        <v>50</v>
      </c>
      <c r="B133" s="98">
        <v>0.24838505781237219</v>
      </c>
      <c r="C133" s="98">
        <v>0.25420220899384727</v>
      </c>
      <c r="D133" s="98">
        <v>0.26197445703238831</v>
      </c>
      <c r="E133" s="98">
        <v>0.27100374004474742</v>
      </c>
      <c r="F133" s="98">
        <v>0.26747115097182012</v>
      </c>
      <c r="G133" s="98">
        <v>0.2806115305190332</v>
      </c>
      <c r="H133" s="98">
        <v>0.27731362421515682</v>
      </c>
      <c r="I133" s="98">
        <v>0.28895728214054162</v>
      </c>
      <c r="J133" s="98">
        <v>0.29246659756783289</v>
      </c>
      <c r="K133" s="98">
        <v>0.28850023474986775</v>
      </c>
      <c r="L133" s="98">
        <v>0.29994402135174758</v>
      </c>
      <c r="M133" s="98">
        <v>0.29581835076885926</v>
      </c>
      <c r="N133" s="98">
        <v>0.28924689233990475</v>
      </c>
      <c r="O133" s="98">
        <v>0.2862630366856736</v>
      </c>
      <c r="P133" s="98">
        <v>0.27556396134237787</v>
      </c>
      <c r="Q133" s="98">
        <v>0.28062864796616577</v>
      </c>
      <c r="R133" s="98">
        <v>0.38912738114186596</v>
      </c>
      <c r="S133" s="98">
        <v>0.43136010651304457</v>
      </c>
      <c r="T133" s="98">
        <v>0.47361476057802337</v>
      </c>
      <c r="U133" s="98">
        <v>0.45784288546632745</v>
      </c>
      <c r="V133" s="98">
        <v>0.51763085071102355</v>
      </c>
      <c r="W133" s="98">
        <v>0.44839575140749294</v>
      </c>
      <c r="DA133" s="63" t="s">
        <v>1793</v>
      </c>
    </row>
    <row r="134" spans="1:105" ht="12" customHeight="1" x14ac:dyDescent="0.25">
      <c r="A134" s="109" t="s">
        <v>120</v>
      </c>
      <c r="B134" s="33">
        <v>16.601724340127802</v>
      </c>
      <c r="C134" s="33">
        <v>17.278454123370494</v>
      </c>
      <c r="D134" s="33">
        <v>18.049313778753618</v>
      </c>
      <c r="E134" s="33">
        <v>18.702796785040842</v>
      </c>
      <c r="F134" s="33">
        <v>18.719506794853661</v>
      </c>
      <c r="G134" s="33">
        <v>18.98708624274019</v>
      </c>
      <c r="H134" s="33">
        <v>18.734801814229922</v>
      </c>
      <c r="I134" s="33">
        <v>19.982579563303084</v>
      </c>
      <c r="J134" s="33">
        <v>20.452195098679038</v>
      </c>
      <c r="K134" s="33">
        <v>21.432810891918599</v>
      </c>
      <c r="L134" s="33">
        <v>21.083692490832107</v>
      </c>
      <c r="M134" s="33">
        <v>20.460180551375764</v>
      </c>
      <c r="N134" s="33">
        <v>19.781180423631859</v>
      </c>
      <c r="O134" s="33">
        <v>18.121180515846376</v>
      </c>
      <c r="P134" s="33">
        <v>18.387810341804112</v>
      </c>
      <c r="Q134" s="33">
        <v>19.160812720293862</v>
      </c>
      <c r="R134" s="33">
        <v>19.96289635725941</v>
      </c>
      <c r="S134" s="33">
        <v>21.113267481218177</v>
      </c>
      <c r="T134" s="33">
        <v>22.51794991366204</v>
      </c>
      <c r="U134" s="33">
        <v>22.972256711271726</v>
      </c>
      <c r="V134" s="33">
        <v>25.551658563557158</v>
      </c>
      <c r="W134" s="33">
        <v>25.980441351442376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0.47062971528221764</v>
      </c>
      <c r="C136" s="119">
        <f t="shared" si="26"/>
        <v>0.47612822856602777</v>
      </c>
      <c r="D136" s="119">
        <f t="shared" si="26"/>
        <v>0.48278790403021726</v>
      </c>
      <c r="E136" s="119">
        <f t="shared" si="26"/>
        <v>0.48798176343843513</v>
      </c>
      <c r="F136" s="119">
        <f t="shared" si="26"/>
        <v>0.49287828457799071</v>
      </c>
      <c r="G136" s="119">
        <f t="shared" si="26"/>
        <v>0.49906229450849932</v>
      </c>
      <c r="H136" s="119">
        <f t="shared" si="26"/>
        <v>0.50510414972843154</v>
      </c>
      <c r="I136" s="119">
        <f t="shared" si="26"/>
        <v>0.51393000978791648</v>
      </c>
      <c r="J136" s="119">
        <f t="shared" si="26"/>
        <v>0.52233328705281756</v>
      </c>
      <c r="K136" s="119">
        <f t="shared" si="26"/>
        <v>0.53177615312732152</v>
      </c>
      <c r="L136" s="119">
        <f t="shared" si="26"/>
        <v>0.53878259518247895</v>
      </c>
      <c r="M136" s="119">
        <f t="shared" si="26"/>
        <v>0.54585122669498065</v>
      </c>
      <c r="N136" s="119">
        <f t="shared" si="26"/>
        <v>0.55462731175582858</v>
      </c>
      <c r="O136" s="119">
        <f t="shared" si="26"/>
        <v>0.56359937387970727</v>
      </c>
      <c r="P136" s="119">
        <f t="shared" si="26"/>
        <v>0.56906481837379208</v>
      </c>
      <c r="Q136" s="119">
        <f t="shared" si="26"/>
        <v>0.57992986633330024</v>
      </c>
      <c r="R136" s="119">
        <f t="shared" ref="R136:V136" si="27">IF(R117=0,"",R117/R98)</f>
        <v>0.59531879570997015</v>
      </c>
      <c r="S136" s="119">
        <f t="shared" si="27"/>
        <v>0.61628843360746388</v>
      </c>
      <c r="T136" s="119">
        <f t="shared" si="27"/>
        <v>0.63584647701897379</v>
      </c>
      <c r="U136" s="119">
        <f t="shared" si="27"/>
        <v>0.65244353020632462</v>
      </c>
      <c r="V136" s="119">
        <f t="shared" si="27"/>
        <v>0.66995958087768848</v>
      </c>
      <c r="W136" s="119">
        <f t="shared" ref="W136" si="28">IF(W117=0,"",W117/W98)</f>
        <v>0.68539419656486211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0.45355266840033015</v>
      </c>
      <c r="C137" s="124">
        <f t="shared" si="29"/>
        <v>0.46104254389198224</v>
      </c>
      <c r="D137" s="124">
        <f t="shared" si="29"/>
        <v>0.46821149436776649</v>
      </c>
      <c r="E137" s="124">
        <f t="shared" si="29"/>
        <v>0.47496044280312311</v>
      </c>
      <c r="F137" s="124">
        <f t="shared" si="29"/>
        <v>0.4804848272106349</v>
      </c>
      <c r="G137" s="124">
        <f t="shared" si="29"/>
        <v>0.48825863806873471</v>
      </c>
      <c r="H137" s="124">
        <f t="shared" si="29"/>
        <v>0.49475185276486117</v>
      </c>
      <c r="I137" s="124">
        <f t="shared" si="29"/>
        <v>0.5038715609130735</v>
      </c>
      <c r="J137" s="124">
        <f t="shared" si="29"/>
        <v>0.51358105563176704</v>
      </c>
      <c r="K137" s="124">
        <f t="shared" si="29"/>
        <v>0.52327681184507835</v>
      </c>
      <c r="L137" s="124">
        <f t="shared" si="29"/>
        <v>0.53146328227451289</v>
      </c>
      <c r="M137" s="124">
        <f t="shared" si="29"/>
        <v>0.53848538957583481</v>
      </c>
      <c r="N137" s="124">
        <f t="shared" si="29"/>
        <v>0.54782140328093609</v>
      </c>
      <c r="O137" s="124">
        <f t="shared" si="29"/>
        <v>0.55801667600231797</v>
      </c>
      <c r="P137" s="124">
        <f t="shared" si="29"/>
        <v>0.56285828343817168</v>
      </c>
      <c r="Q137" s="124">
        <f t="shared" si="29"/>
        <v>0.57437313936129808</v>
      </c>
      <c r="R137" s="124">
        <f t="shared" ref="R137:V137" si="30">IF(R118=0,"",R118/R99)</f>
        <v>0.59007916984187514</v>
      </c>
      <c r="S137" s="124">
        <f t="shared" si="30"/>
        <v>0.61074227600625053</v>
      </c>
      <c r="T137" s="124">
        <f t="shared" si="30"/>
        <v>0.63012577995099273</v>
      </c>
      <c r="U137" s="124">
        <f t="shared" si="30"/>
        <v>0.64622216595875404</v>
      </c>
      <c r="V137" s="124">
        <f t="shared" si="30"/>
        <v>0.66329158046686709</v>
      </c>
      <c r="W137" s="124">
        <f t="shared" ref="W137" si="31">IF(W118=0,"",W118/W99)</f>
        <v>0.67785698107242864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0.44754044274999349</v>
      </c>
      <c r="C138" s="111">
        <f t="shared" si="32"/>
        <v>0.45522166335711201</v>
      </c>
      <c r="D138" s="111">
        <f t="shared" si="32"/>
        <v>0.46249656752382845</v>
      </c>
      <c r="E138" s="111">
        <f t="shared" si="32"/>
        <v>0.46938764566385233</v>
      </c>
      <c r="F138" s="111">
        <f t="shared" si="32"/>
        <v>0.47500674550633554</v>
      </c>
      <c r="G138" s="111">
        <f t="shared" si="32"/>
        <v>0.48287462849525076</v>
      </c>
      <c r="H138" s="111">
        <f t="shared" si="32"/>
        <v>0.48945973543859594</v>
      </c>
      <c r="I138" s="111">
        <f t="shared" si="32"/>
        <v>0.49863934182338659</v>
      </c>
      <c r="J138" s="111">
        <f t="shared" si="32"/>
        <v>0.50835593046294691</v>
      </c>
      <c r="K138" s="111">
        <f t="shared" si="32"/>
        <v>0.51808500113706168</v>
      </c>
      <c r="L138" s="111">
        <f t="shared" si="32"/>
        <v>0.52633516834872351</v>
      </c>
      <c r="M138" s="111">
        <f t="shared" si="32"/>
        <v>0.53347829869181584</v>
      </c>
      <c r="N138" s="111">
        <f t="shared" si="32"/>
        <v>0.5428541638808897</v>
      </c>
      <c r="O138" s="111">
        <f t="shared" si="32"/>
        <v>0.55316663535726807</v>
      </c>
      <c r="P138" s="111">
        <f t="shared" si="32"/>
        <v>0.55810777673518241</v>
      </c>
      <c r="Q138" s="111">
        <f t="shared" si="32"/>
        <v>0.56963835094608017</v>
      </c>
      <c r="R138" s="111">
        <f t="shared" ref="R138:V138" si="33">IF(R119=0,"",R119/R100)</f>
        <v>0.58545324441843283</v>
      </c>
      <c r="S138" s="111">
        <f t="shared" si="33"/>
        <v>0.60624177613599706</v>
      </c>
      <c r="T138" s="111">
        <f t="shared" si="33"/>
        <v>0.62570682527444588</v>
      </c>
      <c r="U138" s="111">
        <f t="shared" si="33"/>
        <v>0.64191483283493866</v>
      </c>
      <c r="V138" s="111">
        <f t="shared" si="33"/>
        <v>0.65908684838116671</v>
      </c>
      <c r="W138" s="111">
        <f t="shared" ref="W138" si="34">IF(W119=0,"",W119/W100)</f>
        <v>0.67375303684238042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2.2278166750182709</v>
      </c>
      <c r="C140" s="124">
        <f t="shared" si="38"/>
        <v>2.3038807636827507</v>
      </c>
      <c r="D140" s="124">
        <f t="shared" si="38"/>
        <v>2.4923920790918026</v>
      </c>
      <c r="E140" s="124">
        <f t="shared" si="38"/>
        <v>2.6900215236600791</v>
      </c>
      <c r="F140" s="124">
        <f t="shared" si="38"/>
        <v>2.8940520979547006</v>
      </c>
      <c r="G140" s="124">
        <f t="shared" si="38"/>
        <v>3.1238491293908357</v>
      </c>
      <c r="H140" s="124">
        <f t="shared" si="38"/>
        <v>3.3296805171423935</v>
      </c>
      <c r="I140" s="124">
        <f t="shared" si="38"/>
        <v>3.4701663245169883</v>
      </c>
      <c r="J140" s="124">
        <f t="shared" si="38"/>
        <v>3.5548317840956534</v>
      </c>
      <c r="K140" s="124">
        <f t="shared" si="38"/>
        <v>3.6593151687305285</v>
      </c>
      <c r="L140" s="124">
        <f t="shared" si="38"/>
        <v>3.768645273725403</v>
      </c>
      <c r="M140" s="124">
        <f t="shared" si="38"/>
        <v>3.8678548276757097</v>
      </c>
      <c r="N140" s="124">
        <f t="shared" si="38"/>
        <v>3.9756206099056279</v>
      </c>
      <c r="O140" s="124">
        <f t="shared" si="38"/>
        <v>4.0933336052388363</v>
      </c>
      <c r="P140" s="124">
        <f t="shared" si="38"/>
        <v>4.2377340957206568</v>
      </c>
      <c r="Q140" s="124">
        <f t="shared" si="38"/>
        <v>4.4213125179687207</v>
      </c>
      <c r="R140" s="124">
        <f t="shared" ref="R140:V140" si="39">IF(R121=0,"",R121/R102)</f>
        <v>4.6545281527360531</v>
      </c>
      <c r="S140" s="124">
        <f t="shared" si="39"/>
        <v>4.911303047109457</v>
      </c>
      <c r="T140" s="124">
        <f t="shared" si="39"/>
        <v>5.1197812820497601</v>
      </c>
      <c r="U140" s="124">
        <f t="shared" si="39"/>
        <v>5.2666348085245378</v>
      </c>
      <c r="V140" s="124">
        <f t="shared" si="39"/>
        <v>5.3894421308973577</v>
      </c>
      <c r="W140" s="124">
        <f t="shared" ref="W140" si="40">IF(W121=0,"",W121/W102)</f>
        <v>5.470812417738788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2.2278166750182709</v>
      </c>
      <c r="C141" s="111">
        <f t="shared" si="41"/>
        <v>2.3038807636827507</v>
      </c>
      <c r="D141" s="111">
        <f t="shared" si="41"/>
        <v>2.4923920790918026</v>
      </c>
      <c r="E141" s="111">
        <f t="shared" si="41"/>
        <v>2.6900215236600791</v>
      </c>
      <c r="F141" s="111">
        <f t="shared" si="41"/>
        <v>2.8940520979547006</v>
      </c>
      <c r="G141" s="111">
        <f t="shared" si="41"/>
        <v>3.1238491293908357</v>
      </c>
      <c r="H141" s="111">
        <f t="shared" si="41"/>
        <v>3.3296805171423935</v>
      </c>
      <c r="I141" s="111">
        <f t="shared" si="41"/>
        <v>3.4701663245169883</v>
      </c>
      <c r="J141" s="111">
        <f t="shared" si="41"/>
        <v>3.5548317840956534</v>
      </c>
      <c r="K141" s="111">
        <f t="shared" si="41"/>
        <v>3.6593151687305285</v>
      </c>
      <c r="L141" s="111">
        <f t="shared" si="41"/>
        <v>3.768645273725403</v>
      </c>
      <c r="M141" s="111">
        <f t="shared" si="41"/>
        <v>3.8678548276757097</v>
      </c>
      <c r="N141" s="111">
        <f t="shared" si="41"/>
        <v>3.9756206099056279</v>
      </c>
      <c r="O141" s="111">
        <f t="shared" si="41"/>
        <v>4.0933336052388363</v>
      </c>
      <c r="P141" s="111">
        <f t="shared" si="41"/>
        <v>4.2377340957206568</v>
      </c>
      <c r="Q141" s="111">
        <f t="shared" si="41"/>
        <v>4.4213125179687207</v>
      </c>
      <c r="R141" s="111">
        <f t="shared" ref="R141:V141" si="42">IF(R122=0,"",R122/R103)</f>
        <v>4.6545281527360531</v>
      </c>
      <c r="S141" s="111">
        <f t="shared" si="42"/>
        <v>4.911303047109457</v>
      </c>
      <c r="T141" s="111">
        <f t="shared" si="42"/>
        <v>5.1197812820497601</v>
      </c>
      <c r="U141" s="111">
        <f t="shared" si="42"/>
        <v>5.2666348085245378</v>
      </c>
      <c r="V141" s="111">
        <f t="shared" si="42"/>
        <v>5.3894421308973577</v>
      </c>
      <c r="W141" s="111">
        <f t="shared" ref="W141" si="43">IF(W122=0,"",W122/W103)</f>
        <v>5.470812417738788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0.52844806806607192</v>
      </c>
      <c r="C142" s="124">
        <f t="shared" si="44"/>
        <v>0.53063026697503346</v>
      </c>
      <c r="D142" s="124">
        <f t="shared" si="44"/>
        <v>0.53257126271436672</v>
      </c>
      <c r="E142" s="124">
        <f t="shared" si="44"/>
        <v>0.53482775705642749</v>
      </c>
      <c r="F142" s="124">
        <f t="shared" si="44"/>
        <v>0.53707581327149156</v>
      </c>
      <c r="G142" s="124">
        <f t="shared" si="44"/>
        <v>0.53934398439257369</v>
      </c>
      <c r="H142" s="124">
        <f t="shared" si="44"/>
        <v>0.54256372534761488</v>
      </c>
      <c r="I142" s="124">
        <f t="shared" si="44"/>
        <v>0.54562294725483484</v>
      </c>
      <c r="J142" s="124">
        <f t="shared" si="44"/>
        <v>0.54976812972102251</v>
      </c>
      <c r="K142" s="124">
        <f t="shared" si="44"/>
        <v>0.5533316305648589</v>
      </c>
      <c r="L142" s="124">
        <f t="shared" si="44"/>
        <v>0.55641155015179</v>
      </c>
      <c r="M142" s="124">
        <f t="shared" si="44"/>
        <v>0.55727929699087264</v>
      </c>
      <c r="N142" s="124">
        <f t="shared" si="44"/>
        <v>0.55952954920736664</v>
      </c>
      <c r="O142" s="124">
        <f t="shared" si="44"/>
        <v>0.56376284000287191</v>
      </c>
      <c r="P142" s="124">
        <f t="shared" si="44"/>
        <v>0.56782811202274797</v>
      </c>
      <c r="Q142" s="124">
        <f t="shared" si="44"/>
        <v>0.57875848993916013</v>
      </c>
      <c r="R142" s="124">
        <f t="shared" ref="R142:V142" si="45">IF(R123=0,"",R123/R104)</f>
        <v>0.59447652817221264</v>
      </c>
      <c r="S142" s="124">
        <f t="shared" si="45"/>
        <v>0.6164614131934576</v>
      </c>
      <c r="T142" s="124">
        <f t="shared" si="45"/>
        <v>0.63861398149884097</v>
      </c>
      <c r="U142" s="124">
        <f t="shared" si="45"/>
        <v>0.65737980433515208</v>
      </c>
      <c r="V142" s="124">
        <f t="shared" si="45"/>
        <v>0.67872728195465981</v>
      </c>
      <c r="W142" s="124">
        <f t="shared" ref="W142" si="46">IF(W123=0,"",W123/W104)</f>
        <v>0.69664811827806838</v>
      </c>
      <c r="DA142" s="130" t="s">
        <v>1951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0.51456318419408631</v>
      </c>
      <c r="C143" s="111">
        <f t="shared" si="47"/>
        <v>0.51696362067705059</v>
      </c>
      <c r="D143" s="111">
        <f t="shared" si="47"/>
        <v>0.51921484084867342</v>
      </c>
      <c r="E143" s="111">
        <f t="shared" si="47"/>
        <v>0.52137443139912454</v>
      </c>
      <c r="F143" s="111">
        <f t="shared" si="47"/>
        <v>0.52312419797787912</v>
      </c>
      <c r="G143" s="111">
        <f t="shared" si="47"/>
        <v>0.52570562977196644</v>
      </c>
      <c r="H143" s="111">
        <f t="shared" si="47"/>
        <v>0.52782887943187862</v>
      </c>
      <c r="I143" s="111">
        <f t="shared" si="47"/>
        <v>0.53103360472830341</v>
      </c>
      <c r="J143" s="111">
        <f t="shared" si="47"/>
        <v>0.53479385511556399</v>
      </c>
      <c r="K143" s="111">
        <f t="shared" si="47"/>
        <v>0.53877152237763548</v>
      </c>
      <c r="L143" s="111">
        <f t="shared" si="47"/>
        <v>0.54239420909493774</v>
      </c>
      <c r="M143" s="111">
        <f t="shared" si="47"/>
        <v>0.54606785018606363</v>
      </c>
      <c r="N143" s="111">
        <f t="shared" si="47"/>
        <v>0.5519316399333698</v>
      </c>
      <c r="O143" s="111">
        <f t="shared" si="47"/>
        <v>0.55865115260075737</v>
      </c>
      <c r="P143" s="111">
        <f t="shared" si="47"/>
        <v>0.56387357457547282</v>
      </c>
      <c r="Q143" s="111">
        <f t="shared" si="47"/>
        <v>0.57507456036518101</v>
      </c>
      <c r="R143" s="111">
        <f t="shared" ref="R143:V143" si="48">IF(R124=0,"",R124/R105)</f>
        <v>0.59073767074575545</v>
      </c>
      <c r="S143" s="111">
        <f t="shared" si="48"/>
        <v>0.61275867988812971</v>
      </c>
      <c r="T143" s="111">
        <f t="shared" si="48"/>
        <v>0.63518448621862122</v>
      </c>
      <c r="U143" s="111">
        <f t="shared" si="48"/>
        <v>0.65436393997274411</v>
      </c>
      <c r="V143" s="111">
        <f t="shared" si="48"/>
        <v>0.67640996826752597</v>
      </c>
      <c r="W143" s="111">
        <f t="shared" ref="W143" si="49">IF(W124=0,"",W124/W105)</f>
        <v>0.69464851184704046</v>
      </c>
      <c r="DA143" s="63" t="s">
        <v>1952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0.57601251674151999</v>
      </c>
      <c r="C144" s="111">
        <f t="shared" si="50"/>
        <v>0.57856094654911538</v>
      </c>
      <c r="D144" s="111">
        <f t="shared" si="50"/>
        <v>0.58678599914530571</v>
      </c>
      <c r="E144" s="111">
        <f t="shared" si="50"/>
        <v>0.59057355723117777</v>
      </c>
      <c r="F144" s="111">
        <f t="shared" si="50"/>
        <v>0.59310367977029821</v>
      </c>
      <c r="G144" s="111">
        <f t="shared" si="50"/>
        <v>0.59855051442702067</v>
      </c>
      <c r="H144" s="111">
        <f t="shared" si="50"/>
        <v>0.59882781199124424</v>
      </c>
      <c r="I144" s="111">
        <f t="shared" si="50"/>
        <v>0.60527660245195736</v>
      </c>
      <c r="J144" s="111">
        <f t="shared" si="50"/>
        <v>0.61152979168155064</v>
      </c>
      <c r="K144" s="111">
        <f t="shared" si="50"/>
        <v>0.61533900866797953</v>
      </c>
      <c r="L144" s="111">
        <f t="shared" si="50"/>
        <v>0.61764659953909995</v>
      </c>
      <c r="M144" s="111">
        <f t="shared" si="50"/>
        <v>0.61895231548381191</v>
      </c>
      <c r="N144" s="111">
        <f t="shared" si="50"/>
        <v>0.62175808433512691</v>
      </c>
      <c r="O144" s="111">
        <f t="shared" si="50"/>
        <v>0.62406648482951388</v>
      </c>
      <c r="P144" s="111">
        <f t="shared" si="50"/>
        <v>0.62783551148226613</v>
      </c>
      <c r="Q144" s="111">
        <f t="shared" si="50"/>
        <v>0.6433175043249606</v>
      </c>
      <c r="R144" s="111">
        <f t="shared" ref="R144:V144" si="51">IF(R125=0,"",R125/R106)</f>
        <v>0.65752513877080687</v>
      </c>
      <c r="S144" s="111">
        <f t="shared" si="51"/>
        <v>0.67302095092926795</v>
      </c>
      <c r="T144" s="111">
        <f t="shared" si="51"/>
        <v>0.68820395455963834</v>
      </c>
      <c r="U144" s="111">
        <f t="shared" si="51"/>
        <v>0.70240303542615479</v>
      </c>
      <c r="V144" s="111">
        <f t="shared" si="51"/>
        <v>0.71992464318738314</v>
      </c>
      <c r="W144" s="111">
        <f t="shared" ref="W144" si="52">IF(W125=0,"",W125/W106)</f>
        <v>0.72796345542072227</v>
      </c>
      <c r="DA144" s="63" t="s">
        <v>1953</v>
      </c>
    </row>
    <row r="145" spans="1:105" ht="12" customHeight="1" x14ac:dyDescent="0.25">
      <c r="A145" s="100" t="s">
        <v>216</v>
      </c>
      <c r="B145" s="112">
        <f t="shared" ref="B145:Q145" si="53">IF(B126=0,"",B126/B107)</f>
        <v>0.51456318419408631</v>
      </c>
      <c r="C145" s="112">
        <f t="shared" si="53"/>
        <v>0.5175030675753205</v>
      </c>
      <c r="D145" s="112">
        <f t="shared" si="53"/>
        <v>0.52467455725970269</v>
      </c>
      <c r="E145" s="112">
        <f t="shared" si="53"/>
        <v>0.52869193295253736</v>
      </c>
      <c r="F145" s="112">
        <f t="shared" si="53"/>
        <v>0.53158865397360466</v>
      </c>
      <c r="G145" s="112">
        <f t="shared" si="53"/>
        <v>0.5366922989746884</v>
      </c>
      <c r="H145" s="112">
        <f t="shared" si="53"/>
        <v>0.5389293977847609</v>
      </c>
      <c r="I145" s="112">
        <f t="shared" si="53"/>
        <v>0.544913372695638</v>
      </c>
      <c r="J145" s="112">
        <f t="shared" si="53"/>
        <v>0.54958395694749462</v>
      </c>
      <c r="K145" s="112">
        <f t="shared" si="53"/>
        <v>0.55331874733029351</v>
      </c>
      <c r="L145" s="112">
        <f t="shared" si="53"/>
        <v>0.55638004440476174</v>
      </c>
      <c r="M145" s="112">
        <f t="shared" si="53"/>
        <v>0.55879065749866097</v>
      </c>
      <c r="N145" s="112">
        <f t="shared" si="53"/>
        <v>0.56108800190297059</v>
      </c>
      <c r="O145" s="112">
        <f t="shared" si="53"/>
        <v>0.56322724865749496</v>
      </c>
      <c r="P145" s="112">
        <f t="shared" si="53"/>
        <v>0.56693302785946309</v>
      </c>
      <c r="Q145" s="112">
        <f t="shared" si="53"/>
        <v>0.58257333554909718</v>
      </c>
      <c r="R145" s="112">
        <f t="shared" ref="R145:V145" si="54">IF(R126=0,"",R126/R107)</f>
        <v>0.59665887520880734</v>
      </c>
      <c r="S145" s="112">
        <f t="shared" si="54"/>
        <v>0.61295282114781147</v>
      </c>
      <c r="T145" s="112">
        <f t="shared" si="54"/>
        <v>0.62838901690636406</v>
      </c>
      <c r="U145" s="112">
        <f t="shared" si="54"/>
        <v>0.64322567944287423</v>
      </c>
      <c r="V145" s="112">
        <f t="shared" si="54"/>
        <v>0.66508933503816603</v>
      </c>
      <c r="W145" s="112">
        <f t="shared" ref="W145" si="55">IF(W126=0,"",W126/W107)</f>
        <v>0.67455426138064134</v>
      </c>
      <c r="DA145" s="131" t="s">
        <v>1954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0.63968545298517998</v>
      </c>
      <c r="C147" s="112">
        <f t="shared" si="59"/>
        <v>0.64391391673602538</v>
      </c>
      <c r="D147" s="112">
        <f t="shared" si="59"/>
        <v>0.64801559638417783</v>
      </c>
      <c r="E147" s="112">
        <f t="shared" si="59"/>
        <v>0.652044127753303</v>
      </c>
      <c r="F147" s="112">
        <f t="shared" si="59"/>
        <v>0.65606033166667665</v>
      </c>
      <c r="G147" s="112">
        <f t="shared" si="59"/>
        <v>0.66039815500941657</v>
      </c>
      <c r="H147" s="112">
        <f t="shared" si="59"/>
        <v>0.66512477393685598</v>
      </c>
      <c r="I147" s="112">
        <f t="shared" si="59"/>
        <v>0.66742036637219959</v>
      </c>
      <c r="J147" s="112">
        <f t="shared" si="59"/>
        <v>0.66780166118026263</v>
      </c>
      <c r="K147" s="112">
        <f t="shared" si="59"/>
        <v>0.66873714939102025</v>
      </c>
      <c r="L147" s="112">
        <f t="shared" si="59"/>
        <v>0.66946431962669728</v>
      </c>
      <c r="M147" s="112">
        <f t="shared" si="59"/>
        <v>0.67074969559150011</v>
      </c>
      <c r="N147" s="112">
        <f t="shared" si="59"/>
        <v>0.67316948744616634</v>
      </c>
      <c r="O147" s="112">
        <f t="shared" si="59"/>
        <v>0.67633211258769022</v>
      </c>
      <c r="P147" s="112">
        <f t="shared" si="59"/>
        <v>0.67633211258769022</v>
      </c>
      <c r="Q147" s="112">
        <f t="shared" si="59"/>
        <v>0.67693461440180802</v>
      </c>
      <c r="R147" s="112">
        <f t="shared" ref="R147:V147" si="60">IF(R128=0,"",R128/R109)</f>
        <v>0.70886264311395075</v>
      </c>
      <c r="S147" s="112">
        <f t="shared" si="60"/>
        <v>0.74917681156298477</v>
      </c>
      <c r="T147" s="112">
        <f t="shared" si="60"/>
        <v>0.75238177355276836</v>
      </c>
      <c r="U147" s="112">
        <f t="shared" si="60"/>
        <v>0.75407908392097744</v>
      </c>
      <c r="V147" s="112">
        <f t="shared" si="60"/>
        <v>0.75482843189636006</v>
      </c>
      <c r="W147" s="112">
        <f t="shared" ref="W147" si="61">IF(W128=0,"",W128/W109)</f>
        <v>0.75832204970071593</v>
      </c>
      <c r="DA147" s="131" t="s">
        <v>1956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0.69469359141310127</v>
      </c>
      <c r="C148" s="113">
        <f t="shared" si="62"/>
        <v>0.69901067552142804</v>
      </c>
      <c r="D148" s="113">
        <f t="shared" si="62"/>
        <v>0.70838167199960034</v>
      </c>
      <c r="E148" s="113">
        <f t="shared" si="62"/>
        <v>0.71274882048203025</v>
      </c>
      <c r="F148" s="113">
        <f t="shared" si="62"/>
        <v>0.71542963881039467</v>
      </c>
      <c r="G148" s="113">
        <f t="shared" si="62"/>
        <v>0.71915695375032962</v>
      </c>
      <c r="H148" s="113">
        <f t="shared" si="62"/>
        <v>0.71948519884430573</v>
      </c>
      <c r="I148" s="113">
        <f t="shared" si="62"/>
        <v>0.72273635872403741</v>
      </c>
      <c r="J148" s="113">
        <f t="shared" si="62"/>
        <v>0.72611880908863913</v>
      </c>
      <c r="K148" s="113">
        <f t="shared" si="62"/>
        <v>0.72761559876443993</v>
      </c>
      <c r="L148" s="113">
        <f t="shared" si="62"/>
        <v>0.72781778459560587</v>
      </c>
      <c r="M148" s="113">
        <f t="shared" si="62"/>
        <v>0.72714767590887242</v>
      </c>
      <c r="N148" s="113">
        <f t="shared" si="62"/>
        <v>0.72808648413788069</v>
      </c>
      <c r="O148" s="113">
        <f t="shared" si="62"/>
        <v>0.72906976238203625</v>
      </c>
      <c r="P148" s="113">
        <f t="shared" si="62"/>
        <v>0.729700025070949</v>
      </c>
      <c r="Q148" s="113">
        <f t="shared" si="62"/>
        <v>0.73828160903702345</v>
      </c>
      <c r="R148" s="113">
        <f t="shared" ref="R148:V148" si="63">IF(R129=0,"",R129/R110)</f>
        <v>0.75940177232522266</v>
      </c>
      <c r="S148" s="113">
        <f t="shared" si="63"/>
        <v>0.7832768619275573</v>
      </c>
      <c r="T148" s="113">
        <f t="shared" si="63"/>
        <v>0.7930553782593357</v>
      </c>
      <c r="U148" s="113">
        <f t="shared" si="63"/>
        <v>0.7941103122250377</v>
      </c>
      <c r="V148" s="113">
        <f t="shared" si="63"/>
        <v>0.79279000896094765</v>
      </c>
      <c r="W148" s="113">
        <f t="shared" ref="W148" si="64">IF(W129=0,"",W129/W110)</f>
        <v>0.79482846667022711</v>
      </c>
      <c r="DA148" s="132" t="s">
        <v>1957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0.63968545298517998</v>
      </c>
      <c r="C149" s="111">
        <f t="shared" si="65"/>
        <v>0.64468629862212545</v>
      </c>
      <c r="D149" s="111">
        <f t="shared" si="65"/>
        <v>0.65376116341513957</v>
      </c>
      <c r="E149" s="111">
        <f t="shared" si="65"/>
        <v>0.65865899757145974</v>
      </c>
      <c r="F149" s="111">
        <f t="shared" si="65"/>
        <v>0.66186428194522606</v>
      </c>
      <c r="G149" s="111">
        <f t="shared" si="65"/>
        <v>0.66549413102508836</v>
      </c>
      <c r="H149" s="111">
        <f t="shared" si="65"/>
        <v>0.6676093898758424</v>
      </c>
      <c r="I149" s="111">
        <f t="shared" si="65"/>
        <v>0.67056266216523597</v>
      </c>
      <c r="J149" s="111">
        <f t="shared" si="65"/>
        <v>0.67264462384776902</v>
      </c>
      <c r="K149" s="111">
        <f t="shared" si="65"/>
        <v>0.6740883324696485</v>
      </c>
      <c r="L149" s="111">
        <f t="shared" si="65"/>
        <v>0.67490223448676312</v>
      </c>
      <c r="M149" s="111">
        <f t="shared" si="65"/>
        <v>0.67511377784712301</v>
      </c>
      <c r="N149" s="111">
        <f t="shared" si="65"/>
        <v>0.67553201749672387</v>
      </c>
      <c r="O149" s="111">
        <f t="shared" si="65"/>
        <v>0.67642138857214329</v>
      </c>
      <c r="P149" s="111">
        <f t="shared" si="65"/>
        <v>0.6769686302033997</v>
      </c>
      <c r="Q149" s="111">
        <f t="shared" si="65"/>
        <v>0.68583779521308297</v>
      </c>
      <c r="R149" s="111">
        <f t="shared" ref="R149:V149" si="66">IF(R130=0,"",R130/R111)</f>
        <v>0.70859301011943465</v>
      </c>
      <c r="S149" s="111">
        <f t="shared" si="66"/>
        <v>0.73546283258686107</v>
      </c>
      <c r="T149" s="111">
        <f t="shared" si="66"/>
        <v>0.7459373291617023</v>
      </c>
      <c r="U149" s="111">
        <f t="shared" si="66"/>
        <v>0.74657892786511637</v>
      </c>
      <c r="V149" s="111">
        <f t="shared" si="66"/>
        <v>0.74716340947901394</v>
      </c>
      <c r="W149" s="111">
        <f t="shared" ref="W149" si="67">IF(W130=0,"",W130/W111)</f>
        <v>0.75008056230312214</v>
      </c>
      <c r="DA149" s="63" t="s">
        <v>1958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0.73561515915763354</v>
      </c>
      <c r="C151" s="124">
        <f t="shared" si="71"/>
        <v>0.73855964918502559</v>
      </c>
      <c r="D151" s="124">
        <f t="shared" si="71"/>
        <v>0.74140665005836626</v>
      </c>
      <c r="E151" s="124">
        <f t="shared" si="71"/>
        <v>0.74418405654322639</v>
      </c>
      <c r="F151" s="124">
        <f t="shared" si="71"/>
        <v>0.74688321242236855</v>
      </c>
      <c r="G151" s="124">
        <f t="shared" si="71"/>
        <v>0.74997841175401447</v>
      </c>
      <c r="H151" s="124">
        <f t="shared" si="71"/>
        <v>0.75323333253242553</v>
      </c>
      <c r="I151" s="124">
        <f t="shared" si="71"/>
        <v>0.75540821985209317</v>
      </c>
      <c r="J151" s="124">
        <f t="shared" si="71"/>
        <v>0.75693788902395209</v>
      </c>
      <c r="K151" s="124">
        <f t="shared" si="71"/>
        <v>0.75910367757087671</v>
      </c>
      <c r="L151" s="124">
        <f t="shared" si="71"/>
        <v>0.76067949192243323</v>
      </c>
      <c r="M151" s="124">
        <f t="shared" si="71"/>
        <v>0.76222006972572642</v>
      </c>
      <c r="N151" s="124">
        <f t="shared" si="71"/>
        <v>0.76422024156976232</v>
      </c>
      <c r="O151" s="124">
        <f t="shared" si="71"/>
        <v>0.76681726996586819</v>
      </c>
      <c r="P151" s="124">
        <f t="shared" si="71"/>
        <v>0.77024368172335611</v>
      </c>
      <c r="Q151" s="124">
        <f t="shared" si="71"/>
        <v>0.77613681656169409</v>
      </c>
      <c r="R151" s="124">
        <f t="shared" ref="R151:V151" si="72">IF(R132=0,"",R132/R113)</f>
        <v>0.78298444074885842</v>
      </c>
      <c r="S151" s="124">
        <f t="shared" si="72"/>
        <v>0.79300506157756545</v>
      </c>
      <c r="T151" s="124">
        <f t="shared" si="72"/>
        <v>0.80326434393813473</v>
      </c>
      <c r="U151" s="124">
        <f t="shared" si="72"/>
        <v>0.81302833790615592</v>
      </c>
      <c r="V151" s="124">
        <f t="shared" si="72"/>
        <v>0.82477417613144388</v>
      </c>
      <c r="W151" s="124">
        <f t="shared" ref="W151" si="73">IF(W132=0,"",W132/W113)</f>
        <v>0.83647349663528703</v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0.58522081035549944</v>
      </c>
      <c r="C152" s="111">
        <f t="shared" si="74"/>
        <v>0.58650428529090826</v>
      </c>
      <c r="D152" s="111">
        <f t="shared" si="74"/>
        <v>0.58784087887979874</v>
      </c>
      <c r="E152" s="111">
        <f t="shared" si="74"/>
        <v>0.58922924569458157</v>
      </c>
      <c r="F152" s="111">
        <f t="shared" si="74"/>
        <v>0.59061874799960212</v>
      </c>
      <c r="G152" s="111">
        <f t="shared" si="74"/>
        <v>0.59223609901130037</v>
      </c>
      <c r="H152" s="111">
        <f t="shared" si="74"/>
        <v>0.59389928501114364</v>
      </c>
      <c r="I152" s="111">
        <f t="shared" si="74"/>
        <v>0.59489384713822557</v>
      </c>
      <c r="J152" s="111">
        <f t="shared" si="74"/>
        <v>0.59554805329177196</v>
      </c>
      <c r="K152" s="111">
        <f t="shared" si="74"/>
        <v>0.59641331683193399</v>
      </c>
      <c r="L152" s="111">
        <f t="shared" si="74"/>
        <v>0.59725508254389392</v>
      </c>
      <c r="M152" s="111">
        <f t="shared" si="74"/>
        <v>0.5979354124058095</v>
      </c>
      <c r="N152" s="111">
        <f t="shared" si="74"/>
        <v>0.59853484470312046</v>
      </c>
      <c r="O152" s="111">
        <f t="shared" si="74"/>
        <v>0.59905681297637192</v>
      </c>
      <c r="P152" s="111">
        <f t="shared" si="74"/>
        <v>0.59935111439322419</v>
      </c>
      <c r="Q152" s="111">
        <f t="shared" si="74"/>
        <v>0.59961411359814387</v>
      </c>
      <c r="R152" s="111">
        <f t="shared" ref="R152:V152" si="75">IF(R133=0,"",R133/R114)</f>
        <v>0.6004880734677821</v>
      </c>
      <c r="S152" s="111">
        <f t="shared" si="75"/>
        <v>0.60204279960545859</v>
      </c>
      <c r="T152" s="111">
        <f t="shared" si="75"/>
        <v>0.60374535955290298</v>
      </c>
      <c r="U152" s="111">
        <f t="shared" si="75"/>
        <v>0.60561646825717752</v>
      </c>
      <c r="V152" s="111">
        <f t="shared" si="75"/>
        <v>0.60817792522747216</v>
      </c>
      <c r="W152" s="111">
        <f t="shared" ref="W152" si="76">IF(W133=0,"",W133/W114)</f>
        <v>0.61106394276877973</v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0.73845443591919402</v>
      </c>
      <c r="C153" s="45">
        <f t="shared" si="77"/>
        <v>0.74138745919040994</v>
      </c>
      <c r="D153" s="45">
        <f t="shared" si="77"/>
        <v>0.74422853441669923</v>
      </c>
      <c r="E153" s="45">
        <f t="shared" si="77"/>
        <v>0.74703066627408499</v>
      </c>
      <c r="F153" s="45">
        <f t="shared" si="77"/>
        <v>0.74971742976514621</v>
      </c>
      <c r="G153" s="45">
        <f t="shared" si="77"/>
        <v>0.75294230266907369</v>
      </c>
      <c r="H153" s="45">
        <f t="shared" si="77"/>
        <v>0.75623647204695887</v>
      </c>
      <c r="I153" s="45">
        <f t="shared" si="77"/>
        <v>0.7583671591752098</v>
      </c>
      <c r="J153" s="45">
        <f t="shared" si="77"/>
        <v>0.75988259687501158</v>
      </c>
      <c r="K153" s="45">
        <f t="shared" si="77"/>
        <v>0.76190124273228022</v>
      </c>
      <c r="L153" s="45">
        <f t="shared" si="77"/>
        <v>0.76365215842906919</v>
      </c>
      <c r="M153" s="45">
        <f t="shared" si="77"/>
        <v>0.76526002650664127</v>
      </c>
      <c r="N153" s="45">
        <f t="shared" si="77"/>
        <v>0.76732616897566841</v>
      </c>
      <c r="O153" s="45">
        <f t="shared" si="77"/>
        <v>0.77022462805535263</v>
      </c>
      <c r="P153" s="45">
        <f t="shared" si="77"/>
        <v>0.77354906729908857</v>
      </c>
      <c r="Q153" s="45">
        <f t="shared" si="77"/>
        <v>0.77949776363620971</v>
      </c>
      <c r="R153" s="45">
        <f t="shared" ref="R153:V153" si="78">IF(R134=0,"",R134/R115)</f>
        <v>0.78765051492317317</v>
      </c>
      <c r="S153" s="45">
        <f t="shared" si="78"/>
        <v>0.79817760625680845</v>
      </c>
      <c r="T153" s="45">
        <f t="shared" si="78"/>
        <v>0.80888664979309122</v>
      </c>
      <c r="U153" s="45">
        <f t="shared" si="78"/>
        <v>0.81861598488387521</v>
      </c>
      <c r="V153" s="45">
        <f t="shared" si="78"/>
        <v>0.83076795999289654</v>
      </c>
      <c r="W153" s="45">
        <f t="shared" ref="W153" si="79">IF(W134=0,"",W134/W115)</f>
        <v>0.8418330251402637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3416.6270356723576</v>
      </c>
      <c r="C155" s="117">
        <f t="shared" si="80"/>
        <v>3835.7912803274985</v>
      </c>
      <c r="D155" s="117">
        <f t="shared" si="80"/>
        <v>3884.3249700457359</v>
      </c>
      <c r="E155" s="117">
        <f t="shared" si="80"/>
        <v>4139.2392139035264</v>
      </c>
      <c r="F155" s="117">
        <f t="shared" si="80"/>
        <v>4184.8580133863688</v>
      </c>
      <c r="G155" s="117">
        <f t="shared" si="80"/>
        <v>4541.8225083314628</v>
      </c>
      <c r="H155" s="117">
        <f t="shared" si="80"/>
        <v>4406.0021121938935</v>
      </c>
      <c r="I155" s="117">
        <f t="shared" si="80"/>
        <v>4446.2681607355626</v>
      </c>
      <c r="J155" s="117">
        <f t="shared" si="80"/>
        <v>4948.7669316696192</v>
      </c>
      <c r="K155" s="117">
        <f t="shared" si="80"/>
        <v>4812.3355852522245</v>
      </c>
      <c r="L155" s="117">
        <f t="shared" si="80"/>
        <v>4990.8529615377402</v>
      </c>
      <c r="M155" s="117">
        <f t="shared" si="80"/>
        <v>4284.4684080956404</v>
      </c>
      <c r="N155" s="117">
        <f t="shared" si="80"/>
        <v>3745.3330562585925</v>
      </c>
      <c r="O155" s="117">
        <f t="shared" si="80"/>
        <v>3437.0002340492151</v>
      </c>
      <c r="P155" s="117">
        <f t="shared" si="80"/>
        <v>2985.3662492177787</v>
      </c>
      <c r="Q155" s="117">
        <f t="shared" si="80"/>
        <v>3303.3018179377386</v>
      </c>
      <c r="R155" s="117">
        <f t="shared" ref="R155:V155" si="81">R156+R159+R161+R170</f>
        <v>3519.1090555952301</v>
      </c>
      <c r="S155" s="117">
        <f t="shared" si="81"/>
        <v>3489.5247888088993</v>
      </c>
      <c r="T155" s="117">
        <f t="shared" si="81"/>
        <v>3754.5416440050344</v>
      </c>
      <c r="U155" s="117">
        <f t="shared" si="81"/>
        <v>3693.0010364401974</v>
      </c>
      <c r="V155" s="117">
        <f t="shared" si="81"/>
        <v>4247.9569310439192</v>
      </c>
      <c r="W155" s="117">
        <f t="shared" ref="W155" si="82">W156+W159+W161+W170</f>
        <v>3895.0203479934416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2930.0604334320865</v>
      </c>
      <c r="C156" s="122">
        <f t="shared" si="83"/>
        <v>3325.1094305670267</v>
      </c>
      <c r="D156" s="122">
        <f t="shared" si="83"/>
        <v>3353.4073194962671</v>
      </c>
      <c r="E156" s="122">
        <f t="shared" si="83"/>
        <v>3618.3562835591574</v>
      </c>
      <c r="F156" s="122">
        <f t="shared" si="83"/>
        <v>3662.8148019155715</v>
      </c>
      <c r="G156" s="122">
        <f t="shared" si="83"/>
        <v>4014.1771323092444</v>
      </c>
      <c r="H156" s="122">
        <f t="shared" si="83"/>
        <v>3901.3655032278748</v>
      </c>
      <c r="I156" s="122">
        <f t="shared" si="83"/>
        <v>3902.9169855218547</v>
      </c>
      <c r="J156" s="122">
        <f t="shared" si="83"/>
        <v>4354.2950448406527</v>
      </c>
      <c r="K156" s="122">
        <f t="shared" si="83"/>
        <v>4173.5483154488047</v>
      </c>
      <c r="L156" s="122">
        <f t="shared" si="83"/>
        <v>4356.04571743612</v>
      </c>
      <c r="M156" s="122">
        <f t="shared" si="83"/>
        <v>3625.8020273064499</v>
      </c>
      <c r="N156" s="122">
        <f t="shared" si="83"/>
        <v>3084.7171269127816</v>
      </c>
      <c r="O156" s="122">
        <f t="shared" si="83"/>
        <v>2823.6761802496662</v>
      </c>
      <c r="P156" s="122">
        <f t="shared" si="83"/>
        <v>2403.2547407869856</v>
      </c>
      <c r="Q156" s="122">
        <f t="shared" si="83"/>
        <v>2690.5009426922757</v>
      </c>
      <c r="R156" s="122">
        <f t="shared" ref="R156:V156" si="84">SUM(R157:R158)</f>
        <v>2864.7654229652326</v>
      </c>
      <c r="S156" s="122">
        <f t="shared" si="84"/>
        <v>2797.0378003125752</v>
      </c>
      <c r="T156" s="122">
        <f t="shared" si="84"/>
        <v>3043.4443326332062</v>
      </c>
      <c r="U156" s="122">
        <f t="shared" si="84"/>
        <v>2980.0289307576745</v>
      </c>
      <c r="V156" s="122">
        <f t="shared" si="84"/>
        <v>3445.2511652427256</v>
      </c>
      <c r="W156" s="122">
        <f t="shared" ref="W156" si="85">SUM(W157:W158)</f>
        <v>3162.1529365491306</v>
      </c>
      <c r="DA156" s="130" t="s">
        <v>2114</v>
      </c>
    </row>
    <row r="157" spans="1:105" ht="12" customHeight="1" x14ac:dyDescent="0.25">
      <c r="A157" s="97" t="s">
        <v>216</v>
      </c>
      <c r="B157" s="98">
        <v>2930.0604334320865</v>
      </c>
      <c r="C157" s="98">
        <v>3325.1094305670267</v>
      </c>
      <c r="D157" s="98">
        <v>3353.4073194962671</v>
      </c>
      <c r="E157" s="98">
        <v>3618.3562835591574</v>
      </c>
      <c r="F157" s="98">
        <v>3662.8148019155715</v>
      </c>
      <c r="G157" s="98">
        <v>4014.1771323092444</v>
      </c>
      <c r="H157" s="98">
        <v>3901.3655032278748</v>
      </c>
      <c r="I157" s="98">
        <v>3902.9169855218547</v>
      </c>
      <c r="J157" s="98">
        <v>4354.2950448406527</v>
      </c>
      <c r="K157" s="98">
        <v>4173.5483154488047</v>
      </c>
      <c r="L157" s="98">
        <v>4356.04571743612</v>
      </c>
      <c r="M157" s="98">
        <v>3625.8020273064499</v>
      </c>
      <c r="N157" s="98">
        <v>3084.7171269127816</v>
      </c>
      <c r="O157" s="98">
        <v>2823.6761802496662</v>
      </c>
      <c r="P157" s="98">
        <v>2403.2547407869856</v>
      </c>
      <c r="Q157" s="98">
        <v>2690.5009426922757</v>
      </c>
      <c r="R157" s="98">
        <v>2864.7654229652326</v>
      </c>
      <c r="S157" s="98">
        <v>2797.0378003125752</v>
      </c>
      <c r="T157" s="98">
        <v>3043.4443326332062</v>
      </c>
      <c r="U157" s="98">
        <v>2980.0289307576745</v>
      </c>
      <c r="V157" s="98">
        <v>3445.2511652427256</v>
      </c>
      <c r="W157" s="98">
        <v>3162.1529365491306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485.44531396791388</v>
      </c>
      <c r="C161" s="122">
        <v>509.53681227297386</v>
      </c>
      <c r="D161" s="122">
        <v>529.74028658373231</v>
      </c>
      <c r="E161" s="122">
        <v>519.66785680084388</v>
      </c>
      <c r="F161" s="122">
        <v>520.84679800443155</v>
      </c>
      <c r="G161" s="122">
        <v>526.39361273075542</v>
      </c>
      <c r="H161" s="122">
        <v>503.40302141212499</v>
      </c>
      <c r="I161" s="122">
        <v>542.06794155814589</v>
      </c>
      <c r="J161" s="122">
        <v>593.17449535934634</v>
      </c>
      <c r="K161" s="122">
        <v>637.50932995119183</v>
      </c>
      <c r="L161" s="122">
        <v>633.48048544388087</v>
      </c>
      <c r="M161" s="122">
        <v>657.35936025355079</v>
      </c>
      <c r="N161" s="122">
        <v>659.33922352721709</v>
      </c>
      <c r="O161" s="122">
        <v>612.06161935033242</v>
      </c>
      <c r="P161" s="122">
        <v>580.89685417301337</v>
      </c>
      <c r="Q161" s="122">
        <v>611.56443898772307</v>
      </c>
      <c r="R161" s="122">
        <v>652.63165147476411</v>
      </c>
      <c r="S161" s="122">
        <v>690.59410368742238</v>
      </c>
      <c r="T161" s="122">
        <v>709.02486644679152</v>
      </c>
      <c r="U161" s="122">
        <v>710.97486516232675</v>
      </c>
      <c r="V161" s="122">
        <v>800.45722343727743</v>
      </c>
      <c r="W161" s="122">
        <v>730.92881949087325</v>
      </c>
      <c r="DA161" s="130" t="s">
        <v>2119</v>
      </c>
    </row>
    <row r="162" spans="1:105" ht="12" customHeight="1" x14ac:dyDescent="0.25">
      <c r="A162" s="97" t="s">
        <v>138</v>
      </c>
      <c r="B162" s="98">
        <v>485.41131793426342</v>
      </c>
      <c r="C162" s="98">
        <v>509.49948070708905</v>
      </c>
      <c r="D162" s="98">
        <v>529.68358272634316</v>
      </c>
      <c r="E162" s="98">
        <v>519.59467889391783</v>
      </c>
      <c r="F162" s="98">
        <v>520.75420747698001</v>
      </c>
      <c r="G162" s="98">
        <v>526.2384794728523</v>
      </c>
      <c r="H162" s="98">
        <v>503.21342275647135</v>
      </c>
      <c r="I162" s="98">
        <v>541.61102551211297</v>
      </c>
      <c r="J162" s="98">
        <v>592.09310458271113</v>
      </c>
      <c r="K162" s="98">
        <v>635.54434553237138</v>
      </c>
      <c r="L162" s="98">
        <v>630.77477466552716</v>
      </c>
      <c r="M162" s="98">
        <v>654.08339833144885</v>
      </c>
      <c r="N162" s="98">
        <v>655.81573761208062</v>
      </c>
      <c r="O162" s="98">
        <v>608.63289078690832</v>
      </c>
      <c r="P162" s="98">
        <v>577.55278526172083</v>
      </c>
      <c r="Q162" s="98">
        <v>607.7304348235898</v>
      </c>
      <c r="R162" s="98">
        <v>648.33532185379556</v>
      </c>
      <c r="S162" s="98">
        <v>685.93244202499363</v>
      </c>
      <c r="T162" s="98">
        <v>704.26766046403952</v>
      </c>
      <c r="U162" s="98">
        <v>706.20146562986906</v>
      </c>
      <c r="V162" s="98">
        <v>794.94136646519951</v>
      </c>
      <c r="W162" s="98">
        <v>726.18016213576266</v>
      </c>
      <c r="DA162" s="63" t="s">
        <v>2120</v>
      </c>
    </row>
    <row r="163" spans="1:105" ht="12" customHeight="1" x14ac:dyDescent="0.25">
      <c r="A163" s="97" t="s">
        <v>137</v>
      </c>
      <c r="B163" s="98">
        <v>3.399603365047809E-2</v>
      </c>
      <c r="C163" s="98">
        <v>3.7331565884817355E-2</v>
      </c>
      <c r="D163" s="98">
        <v>5.6703857389181982E-2</v>
      </c>
      <c r="E163" s="98">
        <v>7.3177906926015043E-2</v>
      </c>
      <c r="F163" s="98">
        <v>9.2590527451516996E-2</v>
      </c>
      <c r="G163" s="98">
        <v>0.15513325790310456</v>
      </c>
      <c r="H163" s="98">
        <v>0.18959865565363759</v>
      </c>
      <c r="I163" s="98">
        <v>0.4569160460329405</v>
      </c>
      <c r="J163" s="98">
        <v>1.0813907766352104</v>
      </c>
      <c r="K163" s="98">
        <v>1.9649844188204022</v>
      </c>
      <c r="L163" s="98">
        <v>2.7057107783537044</v>
      </c>
      <c r="M163" s="98">
        <v>3.2759619221018954</v>
      </c>
      <c r="N163" s="98">
        <v>3.5234859151364608</v>
      </c>
      <c r="O163" s="98">
        <v>3.4287285634241162</v>
      </c>
      <c r="P163" s="98">
        <v>3.3440689112925055</v>
      </c>
      <c r="Q163" s="98">
        <v>3.8340041641332712</v>
      </c>
      <c r="R163" s="98">
        <v>4.2963296209685753</v>
      </c>
      <c r="S163" s="98">
        <v>4.6616616624287497</v>
      </c>
      <c r="T163" s="98">
        <v>4.7572059827519704</v>
      </c>
      <c r="U163" s="98">
        <v>4.7733995324576384</v>
      </c>
      <c r="V163" s="98">
        <v>5.51585697207791</v>
      </c>
      <c r="W163" s="98">
        <v>4.7486573551106028</v>
      </c>
      <c r="DA163" s="63" t="s">
        <v>2121</v>
      </c>
    </row>
    <row r="164" spans="1:105" ht="12" customHeight="1" x14ac:dyDescent="0.25">
      <c r="A164" s="100" t="s">
        <v>216</v>
      </c>
      <c r="B164" s="101">
        <v>3.399603365047809E-2</v>
      </c>
      <c r="C164" s="101">
        <v>3.7331565884817355E-2</v>
      </c>
      <c r="D164" s="101">
        <v>5.6703857389181982E-2</v>
      </c>
      <c r="E164" s="101">
        <v>7.3177906926015043E-2</v>
      </c>
      <c r="F164" s="101">
        <v>9.2590527451516996E-2</v>
      </c>
      <c r="G164" s="101">
        <v>0.15513325790310456</v>
      </c>
      <c r="H164" s="101">
        <v>0.18959865565363759</v>
      </c>
      <c r="I164" s="101">
        <v>0.4569160460329405</v>
      </c>
      <c r="J164" s="101">
        <v>1.0813907766352104</v>
      </c>
      <c r="K164" s="101">
        <v>1.9649844188204022</v>
      </c>
      <c r="L164" s="101">
        <v>2.7057107783537044</v>
      </c>
      <c r="M164" s="101">
        <v>3.2759619221018954</v>
      </c>
      <c r="N164" s="101">
        <v>3.5234859151364608</v>
      </c>
      <c r="O164" s="101">
        <v>3.4287285634241162</v>
      </c>
      <c r="P164" s="101">
        <v>3.3440689112925055</v>
      </c>
      <c r="Q164" s="101">
        <v>3.8340041641332712</v>
      </c>
      <c r="R164" s="101">
        <v>4.2963296209685753</v>
      </c>
      <c r="S164" s="101">
        <v>4.6616616624287497</v>
      </c>
      <c r="T164" s="101">
        <v>4.7572059827519704</v>
      </c>
      <c r="U164" s="101">
        <v>4.7733995324576384</v>
      </c>
      <c r="V164" s="101">
        <v>5.51585697207791</v>
      </c>
      <c r="W164" s="101">
        <v>4.7486573551106028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1.1212882723568915</v>
      </c>
      <c r="C170" s="122">
        <v>1.1450374874980525</v>
      </c>
      <c r="D170" s="122">
        <v>1.1773639657361124</v>
      </c>
      <c r="E170" s="122">
        <v>1.2150735435255617</v>
      </c>
      <c r="F170" s="122">
        <v>1.1964134663658177</v>
      </c>
      <c r="G170" s="122">
        <v>1.251763291462916</v>
      </c>
      <c r="H170" s="122">
        <v>1.2335875538938379</v>
      </c>
      <c r="I170" s="122">
        <v>1.2832336555618851</v>
      </c>
      <c r="J170" s="122">
        <v>1.2973914696204478</v>
      </c>
      <c r="K170" s="122">
        <v>1.2779398522276781</v>
      </c>
      <c r="L170" s="122">
        <v>1.326758657739044</v>
      </c>
      <c r="M170" s="122">
        <v>1.3070205356394005</v>
      </c>
      <c r="N170" s="122">
        <v>1.2767058185936793</v>
      </c>
      <c r="O170" s="122">
        <v>1.2624344492164867</v>
      </c>
      <c r="P170" s="122">
        <v>1.2146542577797319</v>
      </c>
      <c r="Q170" s="122">
        <v>1.2364362577398609</v>
      </c>
      <c r="R170" s="122">
        <v>1.7119811552332569</v>
      </c>
      <c r="S170" s="122">
        <v>1.8928848089014998</v>
      </c>
      <c r="T170" s="122">
        <v>2.0724449250370309</v>
      </c>
      <c r="U170" s="122">
        <v>1.9972405201960091</v>
      </c>
      <c r="V170" s="122">
        <v>2.2485423639161715</v>
      </c>
      <c r="W170" s="122">
        <v>1.9385919534377705</v>
      </c>
      <c r="DA170" s="130" t="s">
        <v>2128</v>
      </c>
    </row>
    <row r="171" spans="1:105" ht="12" customHeight="1" x14ac:dyDescent="0.25">
      <c r="A171" s="97" t="s">
        <v>50</v>
      </c>
      <c r="B171" s="98">
        <v>1.1212882723568915</v>
      </c>
      <c r="C171" s="98">
        <v>1.1450374874980525</v>
      </c>
      <c r="D171" s="98">
        <v>1.1773639657361124</v>
      </c>
      <c r="E171" s="98">
        <v>1.2150735435255617</v>
      </c>
      <c r="F171" s="98">
        <v>1.1964134663658177</v>
      </c>
      <c r="G171" s="98">
        <v>1.251763291462916</v>
      </c>
      <c r="H171" s="98">
        <v>1.2335875538938379</v>
      </c>
      <c r="I171" s="98">
        <v>1.2832336555618851</v>
      </c>
      <c r="J171" s="98">
        <v>1.2973914696204478</v>
      </c>
      <c r="K171" s="98">
        <v>1.2779398522276781</v>
      </c>
      <c r="L171" s="98">
        <v>1.326758657739044</v>
      </c>
      <c r="M171" s="98">
        <v>1.3070205356394005</v>
      </c>
      <c r="N171" s="98">
        <v>1.2767058185936793</v>
      </c>
      <c r="O171" s="98">
        <v>1.2624344492164867</v>
      </c>
      <c r="P171" s="98">
        <v>1.2146542577797319</v>
      </c>
      <c r="Q171" s="98">
        <v>1.2364362577398609</v>
      </c>
      <c r="R171" s="98">
        <v>1.7119811552332569</v>
      </c>
      <c r="S171" s="98">
        <v>1.8928848089014998</v>
      </c>
      <c r="T171" s="98">
        <v>2.0724449250370309</v>
      </c>
      <c r="U171" s="98">
        <v>1.9972405201960091</v>
      </c>
      <c r="V171" s="98">
        <v>2.2485423639161715</v>
      </c>
      <c r="W171" s="98">
        <v>1.9385919534377705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24259.285183306431</v>
      </c>
      <c r="C174" s="117">
        <f t="shared" si="87"/>
        <v>25425.261582599425</v>
      </c>
      <c r="D174" s="117">
        <f t="shared" si="87"/>
        <v>24653.621004135788</v>
      </c>
      <c r="E174" s="117">
        <f t="shared" si="87"/>
        <v>25234.206915984985</v>
      </c>
      <c r="F174" s="117">
        <f t="shared" si="87"/>
        <v>25496.99540020178</v>
      </c>
      <c r="G174" s="117">
        <f t="shared" si="87"/>
        <v>26352.812896694486</v>
      </c>
      <c r="H174" s="117">
        <f t="shared" si="87"/>
        <v>25414.755595418101</v>
      </c>
      <c r="I174" s="117">
        <f t="shared" si="87"/>
        <v>24306.325882615958</v>
      </c>
      <c r="J174" s="117">
        <f t="shared" si="87"/>
        <v>25540.954051264311</v>
      </c>
      <c r="K174" s="117">
        <f t="shared" si="87"/>
        <v>23688.505511480857</v>
      </c>
      <c r="L174" s="117">
        <f t="shared" si="87"/>
        <v>24406.603110761287</v>
      </c>
      <c r="M174" s="117">
        <f t="shared" si="87"/>
        <v>21942.425288097642</v>
      </c>
      <c r="N174" s="117">
        <f t="shared" si="87"/>
        <v>20010.15536148251</v>
      </c>
      <c r="O174" s="117">
        <f t="shared" si="87"/>
        <v>19117.829862223651</v>
      </c>
      <c r="P174" s="117">
        <f t="shared" si="87"/>
        <v>16954.003251257203</v>
      </c>
      <c r="Q174" s="117">
        <f t="shared" si="87"/>
        <v>18324.518222823586</v>
      </c>
      <c r="R174" s="117">
        <f t="shared" ref="R174:V174" si="88">R175+R178+R180+R189</f>
        <v>18818.357602598233</v>
      </c>
      <c r="S174" s="117">
        <f t="shared" si="88"/>
        <v>17633.559110719718</v>
      </c>
      <c r="T174" s="117">
        <f t="shared" si="88"/>
        <v>17897.425845942962</v>
      </c>
      <c r="U174" s="117">
        <f t="shared" si="88"/>
        <v>17202.482180847015</v>
      </c>
      <c r="V174" s="117">
        <f t="shared" si="88"/>
        <v>18725.669937872335</v>
      </c>
      <c r="W174" s="117">
        <f t="shared" ref="W174" si="89">W175+W178+W180+W189</f>
        <v>17021.530601983413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20077.426178547656</v>
      </c>
      <c r="C175" s="122">
        <f t="shared" si="90"/>
        <v>21332.521789298575</v>
      </c>
      <c r="D175" s="122">
        <f t="shared" si="90"/>
        <v>20599.008803011056</v>
      </c>
      <c r="E175" s="122">
        <f t="shared" si="90"/>
        <v>21386.835867373306</v>
      </c>
      <c r="F175" s="122">
        <f t="shared" si="90"/>
        <v>21640.75405950017</v>
      </c>
      <c r="G175" s="122">
        <f t="shared" si="90"/>
        <v>22645.306440228705</v>
      </c>
      <c r="H175" s="122">
        <f t="shared" si="90"/>
        <v>21862.958094700149</v>
      </c>
      <c r="I175" s="122">
        <f t="shared" si="90"/>
        <v>20702.51741865752</v>
      </c>
      <c r="J175" s="122">
        <f t="shared" si="90"/>
        <v>21846.15736527232</v>
      </c>
      <c r="K175" s="122">
        <f t="shared" si="90"/>
        <v>19943.670873460072</v>
      </c>
      <c r="L175" s="122">
        <f t="shared" si="90"/>
        <v>20725.752227658111</v>
      </c>
      <c r="M175" s="122">
        <f t="shared" si="90"/>
        <v>18050.45484918918</v>
      </c>
      <c r="N175" s="122">
        <f t="shared" si="90"/>
        <v>16046.004699992713</v>
      </c>
      <c r="O175" s="122">
        <f t="shared" si="90"/>
        <v>15334.223394359111</v>
      </c>
      <c r="P175" s="122">
        <f t="shared" si="90"/>
        <v>13293.673143051126</v>
      </c>
      <c r="Q175" s="122">
        <f t="shared" si="90"/>
        <v>14567.896153801612</v>
      </c>
      <c r="R175" s="122">
        <f t="shared" ref="R175:V175" si="91">SUM(R176:R177)</f>
        <v>14964.886835498375</v>
      </c>
      <c r="S175" s="122">
        <f t="shared" si="91"/>
        <v>13790.833741724637</v>
      </c>
      <c r="T175" s="122">
        <f t="shared" si="91"/>
        <v>14162.794318977845</v>
      </c>
      <c r="U175" s="122">
        <f t="shared" si="91"/>
        <v>13544.624687046213</v>
      </c>
      <c r="V175" s="122">
        <f t="shared" si="91"/>
        <v>14841.158729389143</v>
      </c>
      <c r="W175" s="122">
        <f t="shared" ref="W175" si="92">SUM(W176:W177)</f>
        <v>13475.266726324751</v>
      </c>
      <c r="DA175" s="130" t="s">
        <v>2282</v>
      </c>
    </row>
    <row r="176" spans="1:105" ht="12" customHeight="1" x14ac:dyDescent="0.25">
      <c r="A176" s="97" t="s">
        <v>216</v>
      </c>
      <c r="B176" s="98">
        <v>19858.93051659501</v>
      </c>
      <c r="C176" s="98">
        <v>21104.586769693673</v>
      </c>
      <c r="D176" s="98">
        <v>20379.992846546327</v>
      </c>
      <c r="E176" s="98">
        <v>21162.218975652297</v>
      </c>
      <c r="F176" s="98">
        <v>21414.94197931463</v>
      </c>
      <c r="G176" s="98">
        <v>22409.536637803627</v>
      </c>
      <c r="H176" s="98">
        <v>21636.332797211086</v>
      </c>
      <c r="I176" s="98">
        <v>20486.465151540233</v>
      </c>
      <c r="J176" s="98">
        <v>21613.979426466358</v>
      </c>
      <c r="K176" s="98">
        <v>19728.811895751769</v>
      </c>
      <c r="L176" s="98">
        <v>20501.365675144625</v>
      </c>
      <c r="M176" s="98">
        <v>17856.722665510835</v>
      </c>
      <c r="N176" s="98">
        <v>15871.652577624553</v>
      </c>
      <c r="O176" s="98">
        <v>15167.781913915096</v>
      </c>
      <c r="P176" s="98">
        <v>13150.761183870603</v>
      </c>
      <c r="Q176" s="98">
        <v>14407.621867989315</v>
      </c>
      <c r="R176" s="98">
        <v>14797.893729077477</v>
      </c>
      <c r="S176" s="98">
        <v>13633.209997752358</v>
      </c>
      <c r="T176" s="98">
        <v>13995.586497903611</v>
      </c>
      <c r="U176" s="98">
        <v>13381.699171236538</v>
      </c>
      <c r="V176" s="98">
        <v>14658.111827261395</v>
      </c>
      <c r="W176" s="98">
        <v>13305.757889845121</v>
      </c>
      <c r="DA176" s="63" t="s">
        <v>2283</v>
      </c>
    </row>
    <row r="177" spans="1:105" ht="12" customHeight="1" x14ac:dyDescent="0.25">
      <c r="A177" s="97" t="s">
        <v>53</v>
      </c>
      <c r="B177" s="98">
        <v>218.49566195264518</v>
      </c>
      <c r="C177" s="98">
        <v>227.93501960490278</v>
      </c>
      <c r="D177" s="98">
        <v>219.01595646472992</v>
      </c>
      <c r="E177" s="98">
        <v>224.61689172101043</v>
      </c>
      <c r="F177" s="98">
        <v>225.81208018553926</v>
      </c>
      <c r="G177" s="98">
        <v>235.7698024250785</v>
      </c>
      <c r="H177" s="98">
        <v>226.62529748906198</v>
      </c>
      <c r="I177" s="98">
        <v>216.05226711728849</v>
      </c>
      <c r="J177" s="98">
        <v>232.17793880596386</v>
      </c>
      <c r="K177" s="98">
        <v>214.85897770830351</v>
      </c>
      <c r="L177" s="98">
        <v>224.38655251348678</v>
      </c>
      <c r="M177" s="98">
        <v>193.73218367834406</v>
      </c>
      <c r="N177" s="98">
        <v>174.35212236815963</v>
      </c>
      <c r="O177" s="98">
        <v>166.44148044401462</v>
      </c>
      <c r="P177" s="98">
        <v>142.91195918052324</v>
      </c>
      <c r="Q177" s="98">
        <v>160.27428581229623</v>
      </c>
      <c r="R177" s="98">
        <v>166.99310642089776</v>
      </c>
      <c r="S177" s="98">
        <v>157.62374397227907</v>
      </c>
      <c r="T177" s="98">
        <v>167.2078210742356</v>
      </c>
      <c r="U177" s="98">
        <v>162.92551580967509</v>
      </c>
      <c r="V177" s="98">
        <v>183.0469021277485</v>
      </c>
      <c r="W177" s="98">
        <v>169.50883647962951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0.7073119556516857</v>
      </c>
      <c r="C178" s="122">
        <f t="shared" si="93"/>
        <v>0.61645318428553486</v>
      </c>
      <c r="D178" s="122">
        <f t="shared" si="93"/>
        <v>0.6949632573258735</v>
      </c>
      <c r="E178" s="122">
        <f t="shared" si="93"/>
        <v>0.72676532941362137</v>
      </c>
      <c r="F178" s="122">
        <f t="shared" si="93"/>
        <v>0.77389528006617136</v>
      </c>
      <c r="G178" s="122">
        <f t="shared" si="93"/>
        <v>0.78748111863754033</v>
      </c>
      <c r="H178" s="122">
        <f t="shared" si="93"/>
        <v>0.93203444780265643</v>
      </c>
      <c r="I178" s="122">
        <f t="shared" si="93"/>
        <v>1.031698126607951</v>
      </c>
      <c r="J178" s="122">
        <f t="shared" si="93"/>
        <v>1.0935746102157839</v>
      </c>
      <c r="K178" s="122">
        <f t="shared" si="93"/>
        <v>1.1255090990654495</v>
      </c>
      <c r="L178" s="122">
        <f t="shared" si="93"/>
        <v>1.2485084806090796</v>
      </c>
      <c r="M178" s="122">
        <f t="shared" si="93"/>
        <v>1.2684762617578496</v>
      </c>
      <c r="N178" s="122">
        <f t="shared" si="93"/>
        <v>1.4167221460571811</v>
      </c>
      <c r="O178" s="122">
        <f t="shared" si="93"/>
        <v>1.2764840729251348</v>
      </c>
      <c r="P178" s="122">
        <f t="shared" si="93"/>
        <v>1.3080066906541663</v>
      </c>
      <c r="Q178" s="122">
        <f t="shared" si="93"/>
        <v>1.148085474961873</v>
      </c>
      <c r="R178" s="122">
        <f t="shared" si="93"/>
        <v>1.0767497713683483</v>
      </c>
      <c r="S178" s="122">
        <f t="shared" si="93"/>
        <v>1.0156968035188834</v>
      </c>
      <c r="T178" s="122">
        <f t="shared" si="93"/>
        <v>0.97794438838682196</v>
      </c>
      <c r="U178" s="122">
        <f t="shared" si="93"/>
        <v>1.0144807429103813</v>
      </c>
      <c r="V178" s="122">
        <f t="shared" si="93"/>
        <v>1.0317174833918572</v>
      </c>
      <c r="W178" s="122">
        <f t="shared" si="93"/>
        <v>0.99275271823598465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0.7073119556516857</v>
      </c>
      <c r="C179" s="98">
        <f>RES_hhdet_fech!C48</f>
        <v>0.61645318428553486</v>
      </c>
      <c r="D179" s="98">
        <f>RES_hhdet_fech!D48</f>
        <v>0.6949632573258735</v>
      </c>
      <c r="E179" s="98">
        <f>RES_hhdet_fech!E48</f>
        <v>0.72676532941362137</v>
      </c>
      <c r="F179" s="98">
        <f>RES_hhdet_fech!F48</f>
        <v>0.77389528006617136</v>
      </c>
      <c r="G179" s="98">
        <f>RES_hhdet_fech!G48</f>
        <v>0.78748111863754033</v>
      </c>
      <c r="H179" s="98">
        <f>RES_hhdet_fech!H48</f>
        <v>0.93203444780265643</v>
      </c>
      <c r="I179" s="98">
        <f>RES_hhdet_fech!I48</f>
        <v>1.031698126607951</v>
      </c>
      <c r="J179" s="98">
        <f>RES_hhdet_fech!J48</f>
        <v>1.0935746102157839</v>
      </c>
      <c r="K179" s="98">
        <f>RES_hhdet_fech!K48</f>
        <v>1.1255090990654495</v>
      </c>
      <c r="L179" s="98">
        <f>RES_hhdet_fech!L48</f>
        <v>1.2485084806090796</v>
      </c>
      <c r="M179" s="98">
        <f>RES_hhdet_fech!M48</f>
        <v>1.2684762617578496</v>
      </c>
      <c r="N179" s="98">
        <f>RES_hhdet_fech!N48</f>
        <v>1.4167221460571811</v>
      </c>
      <c r="O179" s="98">
        <f>RES_hhdet_fech!O48</f>
        <v>1.2764840729251348</v>
      </c>
      <c r="P179" s="98">
        <f>RES_hhdet_fech!P48</f>
        <v>1.3080066906541663</v>
      </c>
      <c r="Q179" s="98">
        <f>RES_hhdet_fech!Q48</f>
        <v>1.148085474961873</v>
      </c>
      <c r="R179" s="98">
        <f>RES_hhdet_fech!R48</f>
        <v>1.0767497713683483</v>
      </c>
      <c r="S179" s="98">
        <f>RES_hhdet_fech!S48</f>
        <v>1.0156968035188834</v>
      </c>
      <c r="T179" s="98">
        <f>RES_hhdet_fech!T48</f>
        <v>0.97794438838682196</v>
      </c>
      <c r="U179" s="98">
        <f>RES_hhdet_fech!U48</f>
        <v>1.0144807429103813</v>
      </c>
      <c r="V179" s="98">
        <f>RES_hhdet_fech!V48</f>
        <v>1.0317174833918572</v>
      </c>
      <c r="W179" s="98">
        <f>RES_hhdet_fech!W48</f>
        <v>0.99275271823598465</v>
      </c>
      <c r="DA179" s="63" t="s">
        <v>2286</v>
      </c>
    </row>
    <row r="180" spans="1:105" ht="12" customHeight="1" x14ac:dyDescent="0.25">
      <c r="A180" s="121" t="s">
        <v>55</v>
      </c>
      <c r="B180" s="122">
        <v>3699.0627440698668</v>
      </c>
      <c r="C180" s="122">
        <v>3622.445083730689</v>
      </c>
      <c r="D180" s="122">
        <v>3589.2192994800866</v>
      </c>
      <c r="E180" s="122">
        <v>3384.8258056734371</v>
      </c>
      <c r="F180" s="122">
        <v>3398.1748375560692</v>
      </c>
      <c r="G180" s="122">
        <v>3263.9032514574233</v>
      </c>
      <c r="H180" s="122">
        <v>3120.4031893993183</v>
      </c>
      <c r="I180" s="122">
        <v>3168.9870641289449</v>
      </c>
      <c r="J180" s="122">
        <v>3275.9288274946493</v>
      </c>
      <c r="K180" s="122">
        <v>3329.2186520356254</v>
      </c>
      <c r="L180" s="122">
        <v>3274.2611860986253</v>
      </c>
      <c r="M180" s="122">
        <v>3479.463091132091</v>
      </c>
      <c r="N180" s="122">
        <v>3547.7918689415405</v>
      </c>
      <c r="O180" s="122">
        <v>3385.9712140627312</v>
      </c>
      <c r="P180" s="122">
        <v>3252.7582018673625</v>
      </c>
      <c r="Q180" s="122">
        <v>3345.405356382274</v>
      </c>
      <c r="R180" s="122">
        <v>3442.4144000469078</v>
      </c>
      <c r="S180" s="122">
        <v>3436.9419670082275</v>
      </c>
      <c r="T180" s="122">
        <v>3330.9632206717238</v>
      </c>
      <c r="U180" s="122">
        <v>3261.5045244226594</v>
      </c>
      <c r="V180" s="122">
        <v>3472.3615903554955</v>
      </c>
      <c r="W180" s="122">
        <v>3138.2130538945562</v>
      </c>
      <c r="DA180" s="130" t="s">
        <v>2287</v>
      </c>
    </row>
    <row r="181" spans="1:105" ht="12" customHeight="1" x14ac:dyDescent="0.25">
      <c r="A181" s="97" t="s">
        <v>138</v>
      </c>
      <c r="B181" s="98">
        <v>3795.0416941836484</v>
      </c>
      <c r="C181" s="98">
        <v>3717.9325088493724</v>
      </c>
      <c r="D181" s="98">
        <v>3693.6678618273227</v>
      </c>
      <c r="E181" s="98">
        <v>3481.0828463845296</v>
      </c>
      <c r="F181" s="98">
        <v>3490.1950394211203</v>
      </c>
      <c r="G181" s="98">
        <v>3359.1060512874847</v>
      </c>
      <c r="H181" s="98">
        <v>3197.1350163933052</v>
      </c>
      <c r="I181" s="98">
        <v>3256.1716734797174</v>
      </c>
      <c r="J181" s="98">
        <v>3365.3152735170634</v>
      </c>
      <c r="K181" s="98">
        <v>3427.8498582501666</v>
      </c>
      <c r="L181" s="98">
        <v>3352.0939012452072</v>
      </c>
      <c r="M181" s="98">
        <v>3555.344017032678</v>
      </c>
      <c r="N181" s="98">
        <v>3601.9063687444573</v>
      </c>
      <c r="O181" s="98">
        <v>3415.6887194988617</v>
      </c>
      <c r="P181" s="98">
        <v>3271.4616708819053</v>
      </c>
      <c r="Q181" s="98">
        <v>3366.601968466884</v>
      </c>
      <c r="R181" s="98">
        <v>3466.701477934309</v>
      </c>
      <c r="S181" s="98">
        <v>3460.9094432217084</v>
      </c>
      <c r="T181" s="98">
        <v>3349.217834385885</v>
      </c>
      <c r="U181" s="98">
        <v>3277.2602461759161</v>
      </c>
      <c r="V181" s="98">
        <v>3487.2850507036333</v>
      </c>
      <c r="W181" s="98">
        <v>3145.3183967007549</v>
      </c>
      <c r="DA181" s="63" t="s">
        <v>2288</v>
      </c>
    </row>
    <row r="182" spans="1:105" ht="12" customHeight="1" x14ac:dyDescent="0.25">
      <c r="A182" s="97" t="s">
        <v>137</v>
      </c>
      <c r="B182" s="98">
        <v>3390.1845559803228</v>
      </c>
      <c r="C182" s="98">
        <v>3322.0568619299193</v>
      </c>
      <c r="D182" s="98">
        <v>3267.0552831660116</v>
      </c>
      <c r="E182" s="98">
        <v>3071.171002852172</v>
      </c>
      <c r="F182" s="98">
        <v>3075.597713986499</v>
      </c>
      <c r="G182" s="98">
        <v>2944.9785254237177</v>
      </c>
      <c r="H182" s="98">
        <v>2812.6571085123746</v>
      </c>
      <c r="I182" s="98">
        <v>2846.0570357331885</v>
      </c>
      <c r="J182" s="98">
        <v>2929.2523197315277</v>
      </c>
      <c r="K182" s="98">
        <v>2987.2808841857764</v>
      </c>
      <c r="L182" s="98">
        <v>2931.5421013287228</v>
      </c>
      <c r="M182" s="98">
        <v>3126.1087726958976</v>
      </c>
      <c r="N182" s="98">
        <v>3188.8845148515938</v>
      </c>
      <c r="O182" s="98">
        <v>3051.6771831318702</v>
      </c>
      <c r="P182" s="98">
        <v>2933.4619743031089</v>
      </c>
      <c r="Q182" s="98">
        <v>3003.097278811048</v>
      </c>
      <c r="R182" s="98">
        <v>3109.3712883944886</v>
      </c>
      <c r="S182" s="98">
        <v>3148.6603801242959</v>
      </c>
      <c r="T182" s="98">
        <v>3092.2982517358278</v>
      </c>
      <c r="U182" s="98">
        <v>3055.8646380267896</v>
      </c>
      <c r="V182" s="98">
        <v>3279.1155710678795</v>
      </c>
      <c r="W182" s="98">
        <v>3008.3426733912693</v>
      </c>
      <c r="DA182" s="63" t="s">
        <v>2289</v>
      </c>
    </row>
    <row r="183" spans="1:105" ht="12" customHeight="1" x14ac:dyDescent="0.25">
      <c r="A183" s="100" t="s">
        <v>216</v>
      </c>
      <c r="B183" s="101">
        <v>2961.0358565110587</v>
      </c>
      <c r="C183" s="101">
        <v>2901.6650787107669</v>
      </c>
      <c r="D183" s="101">
        <v>2840.1445897523454</v>
      </c>
      <c r="E183" s="101">
        <v>2667.9335804916191</v>
      </c>
      <c r="F183" s="101">
        <v>2671.6888968301569</v>
      </c>
      <c r="G183" s="101">
        <v>2551.7817023944376</v>
      </c>
      <c r="H183" s="101">
        <v>2447.2603564812471</v>
      </c>
      <c r="I183" s="101">
        <v>2468.5526564787006</v>
      </c>
      <c r="J183" s="101">
        <v>2526.3914916342324</v>
      </c>
      <c r="K183" s="101">
        <v>2572.5065008442998</v>
      </c>
      <c r="L183" s="101">
        <v>2526.6786962578212</v>
      </c>
      <c r="M183" s="101">
        <v>2699.8442567609482</v>
      </c>
      <c r="N183" s="101">
        <v>2748.0902617405109</v>
      </c>
      <c r="O183" s="101">
        <v>2626.600966049522</v>
      </c>
      <c r="P183" s="101">
        <v>2520.9273518518398</v>
      </c>
      <c r="Q183" s="101">
        <v>2566.0848320992486</v>
      </c>
      <c r="R183" s="101">
        <v>2640.1510658111611</v>
      </c>
      <c r="S183" s="101">
        <v>2660.0012432409708</v>
      </c>
      <c r="T183" s="101">
        <v>2594.5583152218928</v>
      </c>
      <c r="U183" s="101">
        <v>2548.9952275859255</v>
      </c>
      <c r="V183" s="101">
        <v>2742.2222093205169</v>
      </c>
      <c r="W183" s="101">
        <v>2514.6408407483382</v>
      </c>
      <c r="DA183" s="131" t="s">
        <v>2290</v>
      </c>
    </row>
    <row r="184" spans="1:105" ht="12" customHeight="1" x14ac:dyDescent="0.25">
      <c r="A184" s="103" t="s">
        <v>52</v>
      </c>
      <c r="B184" s="104">
        <v>429.14869946926427</v>
      </c>
      <c r="C184" s="104">
        <v>420.39178321915188</v>
      </c>
      <c r="D184" s="104">
        <v>426.91069341366597</v>
      </c>
      <c r="E184" s="104">
        <v>403.23742236055296</v>
      </c>
      <c r="F184" s="104">
        <v>403.90881715634242</v>
      </c>
      <c r="G184" s="104">
        <v>393.19682302927998</v>
      </c>
      <c r="H184" s="104">
        <v>365.39675203112728</v>
      </c>
      <c r="I184" s="104">
        <v>377.50437925448779</v>
      </c>
      <c r="J184" s="104">
        <v>402.86082809729561</v>
      </c>
      <c r="K184" s="104">
        <v>414.77438334147627</v>
      </c>
      <c r="L184" s="104">
        <v>404.86340507090114</v>
      </c>
      <c r="M184" s="104">
        <v>426.26451593494937</v>
      </c>
      <c r="N184" s="104">
        <v>440.79425311108287</v>
      </c>
      <c r="O184" s="104">
        <v>425.07621708234802</v>
      </c>
      <c r="P184" s="104">
        <v>412.534622451269</v>
      </c>
      <c r="Q184" s="104">
        <v>437.01244671179978</v>
      </c>
      <c r="R184" s="104">
        <v>469.22022258332788</v>
      </c>
      <c r="S184" s="104">
        <v>488.65913688332472</v>
      </c>
      <c r="T184" s="104">
        <v>497.73993651393533</v>
      </c>
      <c r="U184" s="104">
        <v>506.86941044086342</v>
      </c>
      <c r="V184" s="104">
        <v>536.89336174736172</v>
      </c>
      <c r="W184" s="104">
        <v>493.70183264293183</v>
      </c>
      <c r="DA184" s="132" t="s">
        <v>2291</v>
      </c>
    </row>
    <row r="185" spans="1:105" ht="12" customHeight="1" x14ac:dyDescent="0.25">
      <c r="A185" s="106" t="s">
        <v>122</v>
      </c>
      <c r="B185" s="101">
        <v>3075.930257395878</v>
      </c>
      <c r="C185" s="101">
        <v>2986.6358584921236</v>
      </c>
      <c r="D185" s="101">
        <v>2883.8812716922316</v>
      </c>
      <c r="E185" s="101">
        <v>2727.312343724449</v>
      </c>
      <c r="F185" s="101">
        <v>2774.3278551375779</v>
      </c>
      <c r="G185" s="101">
        <v>2607.1380544701919</v>
      </c>
      <c r="H185" s="101">
        <v>2602.3428266135052</v>
      </c>
      <c r="I185" s="101">
        <v>2590.9995974628268</v>
      </c>
      <c r="J185" s="101">
        <v>2713.7956816477649</v>
      </c>
      <c r="K185" s="101">
        <v>2709.8542951801433</v>
      </c>
      <c r="L185" s="101">
        <v>2773.9840084577859</v>
      </c>
      <c r="M185" s="101">
        <v>2861.8050952068975</v>
      </c>
      <c r="N185" s="101">
        <v>2882.6774603606727</v>
      </c>
      <c r="O185" s="101">
        <v>2850.0497480233398</v>
      </c>
      <c r="P185" s="101">
        <v>2856.0639322431848</v>
      </c>
      <c r="Q185" s="101">
        <v>2876.9366885526301</v>
      </c>
      <c r="R185" s="101">
        <v>2807.8095529314128</v>
      </c>
      <c r="S185" s="101">
        <v>2717.9249312482962</v>
      </c>
      <c r="T185" s="101">
        <v>2810.8905604338638</v>
      </c>
      <c r="U185" s="101">
        <v>2810.5904109661087</v>
      </c>
      <c r="V185" s="101">
        <v>2992.4200000085207</v>
      </c>
      <c r="W185" s="101">
        <v>2957.4404374201422</v>
      </c>
      <c r="DA185" s="131" t="s">
        <v>2292</v>
      </c>
    </row>
    <row r="186" spans="1:105" ht="12" customHeight="1" x14ac:dyDescent="0.25">
      <c r="A186" s="107" t="s">
        <v>121</v>
      </c>
      <c r="B186" s="104">
        <v>2832.3679164085565</v>
      </c>
      <c r="C186" s="104">
        <v>2751.154347837673</v>
      </c>
      <c r="D186" s="104">
        <v>2637.0147672303797</v>
      </c>
      <c r="E186" s="104">
        <v>2493.4175907740978</v>
      </c>
      <c r="F186" s="104">
        <v>2542.3290602621396</v>
      </c>
      <c r="G186" s="104">
        <v>2390.9990598750428</v>
      </c>
      <c r="H186" s="104">
        <v>2402.9973036999781</v>
      </c>
      <c r="I186" s="104">
        <v>2385.4233833285039</v>
      </c>
      <c r="J186" s="104">
        <v>2483.2209579530522</v>
      </c>
      <c r="K186" s="104">
        <v>2476.5108402841115</v>
      </c>
      <c r="L186" s="104">
        <v>2537.6036552949977</v>
      </c>
      <c r="M186" s="104">
        <v>2627.8033662765542</v>
      </c>
      <c r="N186" s="104">
        <v>2659.7941495262185</v>
      </c>
      <c r="O186" s="104">
        <v>2645.4083383457369</v>
      </c>
      <c r="P186" s="104">
        <v>2648.1470498013887</v>
      </c>
      <c r="Q186" s="104">
        <v>2630.9382262044692</v>
      </c>
      <c r="R186" s="104">
        <v>2622.221600189348</v>
      </c>
      <c r="S186" s="104">
        <v>2611.0394411992165</v>
      </c>
      <c r="T186" s="104">
        <v>2674.530193294634</v>
      </c>
      <c r="U186" s="104">
        <v>2675.9054965503265</v>
      </c>
      <c r="V186" s="104">
        <v>2855.9129164598394</v>
      </c>
      <c r="W186" s="104">
        <v>2829.8320001987286</v>
      </c>
      <c r="DA186" s="132" t="s">
        <v>2293</v>
      </c>
    </row>
    <row r="187" spans="1:105" ht="12" customHeight="1" x14ac:dyDescent="0.25">
      <c r="A187" s="108" t="s">
        <v>53</v>
      </c>
      <c r="B187" s="98">
        <v>2399.9588235328351</v>
      </c>
      <c r="C187" s="98">
        <v>2330.526758413127</v>
      </c>
      <c r="D187" s="98">
        <v>2221.0155420956366</v>
      </c>
      <c r="E187" s="98">
        <v>2098.3038629549301</v>
      </c>
      <c r="F187" s="98">
        <v>2139.5891067161187</v>
      </c>
      <c r="G187" s="98">
        <v>2007.4250464220338</v>
      </c>
      <c r="H187" s="98">
        <v>2027.9643596829703</v>
      </c>
      <c r="I187" s="98">
        <v>2007.6387746255452</v>
      </c>
      <c r="J187" s="98">
        <v>2077.581621705091</v>
      </c>
      <c r="K187" s="98">
        <v>2069.7722407294327</v>
      </c>
      <c r="L187" s="98">
        <v>2124.5626946284206</v>
      </c>
      <c r="M187" s="98">
        <v>2206.933402690303</v>
      </c>
      <c r="N187" s="98">
        <v>2228.9841145107962</v>
      </c>
      <c r="O187" s="98">
        <v>2214.9829574392297</v>
      </c>
      <c r="P187" s="98">
        <v>2215.8655415431085</v>
      </c>
      <c r="Q187" s="98">
        <v>2191.7497037947201</v>
      </c>
      <c r="R187" s="98">
        <v>2165.0196854737574</v>
      </c>
      <c r="S187" s="98">
        <v>2139.1045608493428</v>
      </c>
      <c r="T187" s="98">
        <v>2178.5161801184668</v>
      </c>
      <c r="U187" s="98">
        <v>2174.0155329577842</v>
      </c>
      <c r="V187" s="98">
        <v>2340.5381658112442</v>
      </c>
      <c r="W187" s="98">
        <v>2323.1525162545809</v>
      </c>
      <c r="DA187" s="63" t="s">
        <v>2294</v>
      </c>
    </row>
    <row r="188" spans="1:105" ht="12" customHeight="1" x14ac:dyDescent="0.25">
      <c r="A188" s="108" t="s">
        <v>52</v>
      </c>
      <c r="B188" s="98">
        <v>432.40909287572191</v>
      </c>
      <c r="C188" s="98">
        <v>420.62758942454604</v>
      </c>
      <c r="D188" s="98">
        <v>415.99922513474303</v>
      </c>
      <c r="E188" s="98">
        <v>395.11372781916782</v>
      </c>
      <c r="F188" s="98">
        <v>402.73995354602096</v>
      </c>
      <c r="G188" s="98">
        <v>383.57401345300872</v>
      </c>
      <c r="H188" s="98">
        <v>375.03294401700845</v>
      </c>
      <c r="I188" s="98">
        <v>377.78460870295879</v>
      </c>
      <c r="J188" s="98">
        <v>405.63933624796107</v>
      </c>
      <c r="K188" s="98">
        <v>406.7385995546785</v>
      </c>
      <c r="L188" s="98">
        <v>413.04096066657746</v>
      </c>
      <c r="M188" s="98">
        <v>420.86996358625134</v>
      </c>
      <c r="N188" s="98">
        <v>430.81003501542233</v>
      </c>
      <c r="O188" s="98">
        <v>430.42538090650697</v>
      </c>
      <c r="P188" s="98">
        <v>432.2815082582805</v>
      </c>
      <c r="Q188" s="98">
        <v>439.18852240974917</v>
      </c>
      <c r="R188" s="98">
        <v>457.20191471559065</v>
      </c>
      <c r="S188" s="98">
        <v>471.93488034987399</v>
      </c>
      <c r="T188" s="98">
        <v>496.01401317616757</v>
      </c>
      <c r="U188" s="98">
        <v>501.88996359254179</v>
      </c>
      <c r="V188" s="98">
        <v>515.37475064859495</v>
      </c>
      <c r="W188" s="98">
        <v>506.67948394414844</v>
      </c>
      <c r="DA188" s="63" t="s">
        <v>2295</v>
      </c>
    </row>
    <row r="189" spans="1:105" ht="12" customHeight="1" x14ac:dyDescent="0.25">
      <c r="A189" s="121" t="s">
        <v>54</v>
      </c>
      <c r="B189" s="122">
        <v>482.0889487332563</v>
      </c>
      <c r="C189" s="122">
        <v>469.67825638587658</v>
      </c>
      <c r="D189" s="122">
        <v>464.697938387318</v>
      </c>
      <c r="E189" s="122">
        <v>461.81847760882698</v>
      </c>
      <c r="F189" s="122">
        <v>457.29260786547491</v>
      </c>
      <c r="G189" s="122">
        <v>442.81572388971654</v>
      </c>
      <c r="H189" s="122">
        <v>430.46227687082722</v>
      </c>
      <c r="I189" s="122">
        <v>433.78970170288352</v>
      </c>
      <c r="J189" s="122">
        <v>417.77428388712599</v>
      </c>
      <c r="K189" s="122">
        <v>414.49047688609227</v>
      </c>
      <c r="L189" s="122">
        <v>405.34118852393846</v>
      </c>
      <c r="M189" s="122">
        <v>411.23887151461651</v>
      </c>
      <c r="N189" s="122">
        <v>414.94207040219806</v>
      </c>
      <c r="O189" s="122">
        <v>396.35876972888155</v>
      </c>
      <c r="P189" s="122">
        <v>406.26389964805946</v>
      </c>
      <c r="Q189" s="122">
        <v>410.06862716473847</v>
      </c>
      <c r="R189" s="122">
        <v>409.97961728158543</v>
      </c>
      <c r="S189" s="122">
        <v>404.7677051833341</v>
      </c>
      <c r="T189" s="122">
        <v>402.69036190500731</v>
      </c>
      <c r="U189" s="122">
        <v>395.33848863523406</v>
      </c>
      <c r="V189" s="122">
        <v>411.11790064430642</v>
      </c>
      <c r="W189" s="122">
        <v>407.05806904587104</v>
      </c>
      <c r="DA189" s="130" t="s">
        <v>2296</v>
      </c>
    </row>
    <row r="190" spans="1:105" ht="12" customHeight="1" x14ac:dyDescent="0.25">
      <c r="A190" s="97" t="s">
        <v>50</v>
      </c>
      <c r="B190" s="98">
        <v>603.73247459143874</v>
      </c>
      <c r="C190" s="98">
        <v>591.21101511710231</v>
      </c>
      <c r="D190" s="98">
        <v>585.11765674551873</v>
      </c>
      <c r="E190" s="98">
        <v>583.31261547957558</v>
      </c>
      <c r="F190" s="98">
        <v>565.96084251917443</v>
      </c>
      <c r="G190" s="98">
        <v>567.09804325545338</v>
      </c>
      <c r="H190" s="98">
        <v>547.92440264303957</v>
      </c>
      <c r="I190" s="98">
        <v>549.83745409324104</v>
      </c>
      <c r="J190" s="98">
        <v>536.5293845521893</v>
      </c>
      <c r="K190" s="98">
        <v>515.93229179693878</v>
      </c>
      <c r="L190" s="98">
        <v>522.46489391145133</v>
      </c>
      <c r="M190" s="98">
        <v>524.833003187401</v>
      </c>
      <c r="N190" s="98">
        <v>524.32999974556913</v>
      </c>
      <c r="O190" s="98">
        <v>529.43394119468212</v>
      </c>
      <c r="P190" s="98">
        <v>506.30914791807191</v>
      </c>
      <c r="Q190" s="98">
        <v>476.24632702897082</v>
      </c>
      <c r="R190" s="98">
        <v>559.08421103769024</v>
      </c>
      <c r="S190" s="98">
        <v>548.104074260483</v>
      </c>
      <c r="T190" s="98">
        <v>574.91227036617818</v>
      </c>
      <c r="U190" s="98">
        <v>548.48529192765557</v>
      </c>
      <c r="V190" s="98">
        <v>607.71709573149349</v>
      </c>
      <c r="W190" s="98">
        <v>530.3279566067074</v>
      </c>
      <c r="DA190" s="63" t="s">
        <v>2297</v>
      </c>
    </row>
    <row r="191" spans="1:105" ht="12" customHeight="1" x14ac:dyDescent="0.25">
      <c r="A191" s="109" t="s">
        <v>120</v>
      </c>
      <c r="B191" s="33">
        <v>480.2621150850598</v>
      </c>
      <c r="C191" s="33">
        <v>467.88953519106479</v>
      </c>
      <c r="D191" s="33">
        <v>462.94716225690252</v>
      </c>
      <c r="E191" s="33">
        <v>460.0581659572631</v>
      </c>
      <c r="F191" s="33">
        <v>455.70562025721267</v>
      </c>
      <c r="G191" s="33">
        <v>440.99977517007909</v>
      </c>
      <c r="H191" s="33">
        <v>428.7299574904913</v>
      </c>
      <c r="I191" s="33">
        <v>432.10850950444348</v>
      </c>
      <c r="J191" s="33">
        <v>416.09387057702031</v>
      </c>
      <c r="K191" s="33">
        <v>413.09381468111377</v>
      </c>
      <c r="L191" s="33">
        <v>403.69503489704471</v>
      </c>
      <c r="M191" s="33">
        <v>409.5984198646853</v>
      </c>
      <c r="N191" s="33">
        <v>413.32561367717273</v>
      </c>
      <c r="O191" s="33">
        <v>394.34555369844821</v>
      </c>
      <c r="P191" s="33">
        <v>404.71711016431152</v>
      </c>
      <c r="Q191" s="33">
        <v>408.98657005968334</v>
      </c>
      <c r="R191" s="33">
        <v>407.20296090157046</v>
      </c>
      <c r="S191" s="33">
        <v>401.92068577538134</v>
      </c>
      <c r="T191" s="33">
        <v>399.31952601913224</v>
      </c>
      <c r="U191" s="33">
        <v>392.38692041242274</v>
      </c>
      <c r="V191" s="33">
        <v>407.47014100083408</v>
      </c>
      <c r="W191" s="33">
        <v>404.82074185876837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11417.140478769626</v>
      </c>
      <c r="C193" s="117">
        <f t="shared" si="94"/>
        <v>12105.684758150941</v>
      </c>
      <c r="D193" s="117">
        <f t="shared" si="94"/>
        <v>11902.470011342059</v>
      </c>
      <c r="E193" s="117">
        <f t="shared" si="94"/>
        <v>12313.832789832708</v>
      </c>
      <c r="F193" s="117">
        <f t="shared" si="94"/>
        <v>12566.915354744369</v>
      </c>
      <c r="G193" s="117">
        <f t="shared" si="94"/>
        <v>13151.69527097752</v>
      </c>
      <c r="H193" s="117">
        <f t="shared" si="94"/>
        <v>12837.09851557955</v>
      </c>
      <c r="I193" s="117">
        <f t="shared" si="94"/>
        <v>12491.750298761106</v>
      </c>
      <c r="J193" s="117">
        <f t="shared" si="94"/>
        <v>13340.890484061867</v>
      </c>
      <c r="K193" s="117">
        <f t="shared" si="94"/>
        <v>12596.982334230641</v>
      </c>
      <c r="L193" s="117">
        <f t="shared" si="94"/>
        <v>13149.852963604726</v>
      </c>
      <c r="M193" s="117">
        <f t="shared" si="94"/>
        <v>11977.299760171063</v>
      </c>
      <c r="N193" s="117">
        <f t="shared" si="94"/>
        <v>11098.178675955522</v>
      </c>
      <c r="O193" s="117">
        <f t="shared" si="94"/>
        <v>10774.796940288017</v>
      </c>
      <c r="P193" s="117">
        <f t="shared" si="94"/>
        <v>9647.9267808853601</v>
      </c>
      <c r="Q193" s="117">
        <f t="shared" si="94"/>
        <v>10626.935403584208</v>
      </c>
      <c r="R193" s="117">
        <f t="shared" ref="R193:V193" si="95">R194+R197+R199+R208</f>
        <v>11202.921985218345</v>
      </c>
      <c r="S193" s="117">
        <f t="shared" si="95"/>
        <v>10867.358523270075</v>
      </c>
      <c r="T193" s="117">
        <f t="shared" si="95"/>
        <v>11380.015171851159</v>
      </c>
      <c r="U193" s="117">
        <f t="shared" si="95"/>
        <v>11223.648202383221</v>
      </c>
      <c r="V193" s="117">
        <f t="shared" si="95"/>
        <v>12545.441983230883</v>
      </c>
      <c r="W193" s="117">
        <f t="shared" ref="W193" si="96">W194+W197+W199+W208</f>
        <v>11666.458291250634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9106.1702178909327</v>
      </c>
      <c r="C194" s="122">
        <f t="shared" si="97"/>
        <v>9835.2001133693557</v>
      </c>
      <c r="D194" s="122">
        <f t="shared" si="97"/>
        <v>9644.6926941525835</v>
      </c>
      <c r="E194" s="122">
        <f t="shared" si="97"/>
        <v>10157.901033725342</v>
      </c>
      <c r="F194" s="122">
        <f t="shared" si="97"/>
        <v>10398.053974986782</v>
      </c>
      <c r="G194" s="122">
        <f t="shared" si="97"/>
        <v>11056.766481155215</v>
      </c>
      <c r="H194" s="122">
        <f t="shared" si="97"/>
        <v>10816.739024273415</v>
      </c>
      <c r="I194" s="122">
        <f t="shared" si="97"/>
        <v>10431.409766569057</v>
      </c>
      <c r="J194" s="122">
        <f t="shared" si="97"/>
        <v>11219.772561154261</v>
      </c>
      <c r="K194" s="122">
        <f t="shared" si="97"/>
        <v>10436.060511151734</v>
      </c>
      <c r="L194" s="122">
        <f t="shared" si="97"/>
        <v>11014.976306519475</v>
      </c>
      <c r="M194" s="122">
        <f t="shared" si="97"/>
        <v>9719.9062114866501</v>
      </c>
      <c r="N194" s="122">
        <f t="shared" si="97"/>
        <v>8790.3448118025026</v>
      </c>
      <c r="O194" s="122">
        <f t="shared" si="97"/>
        <v>8556.7523675972516</v>
      </c>
      <c r="P194" s="122">
        <f t="shared" si="97"/>
        <v>7482.4540458858828</v>
      </c>
      <c r="Q194" s="122">
        <f t="shared" si="97"/>
        <v>8367.4082477484135</v>
      </c>
      <c r="R194" s="122">
        <f t="shared" ref="R194:V194" si="98">SUM(R195:R196)</f>
        <v>8830.4680006684885</v>
      </c>
      <c r="S194" s="122">
        <f t="shared" si="98"/>
        <v>8422.6451874446993</v>
      </c>
      <c r="T194" s="122">
        <f t="shared" si="98"/>
        <v>8924.3418165314015</v>
      </c>
      <c r="U194" s="122">
        <f t="shared" si="98"/>
        <v>8752.8367023614137</v>
      </c>
      <c r="V194" s="122">
        <f t="shared" si="98"/>
        <v>9844.0156295761662</v>
      </c>
      <c r="W194" s="122">
        <f t="shared" ref="W194" si="99">SUM(W195:W196)</f>
        <v>9134.3036222522442</v>
      </c>
      <c r="DA194" s="130" t="s">
        <v>2450</v>
      </c>
    </row>
    <row r="195" spans="1:105" ht="12" customHeight="1" x14ac:dyDescent="0.25">
      <c r="A195" s="97" t="s">
        <v>216</v>
      </c>
      <c r="B195" s="98">
        <v>8887.6745559382871</v>
      </c>
      <c r="C195" s="98">
        <v>9607.2650937644521</v>
      </c>
      <c r="D195" s="98">
        <v>9425.6767376878543</v>
      </c>
      <c r="E195" s="98">
        <v>9933.2841420043314</v>
      </c>
      <c r="F195" s="98">
        <v>10172.241894801244</v>
      </c>
      <c r="G195" s="98">
        <v>10820.996678730136</v>
      </c>
      <c r="H195" s="98">
        <v>10590.113726784353</v>
      </c>
      <c r="I195" s="98">
        <v>10215.357499451768</v>
      </c>
      <c r="J195" s="98">
        <v>10987.594622348297</v>
      </c>
      <c r="K195" s="98">
        <v>10221.201533443431</v>
      </c>
      <c r="L195" s="98">
        <v>10790.589754005989</v>
      </c>
      <c r="M195" s="98">
        <v>9526.1740278083053</v>
      </c>
      <c r="N195" s="98">
        <v>8615.9926894343425</v>
      </c>
      <c r="O195" s="98">
        <v>8390.3108871532368</v>
      </c>
      <c r="P195" s="98">
        <v>7339.5420867053599</v>
      </c>
      <c r="Q195" s="98">
        <v>8207.133961936117</v>
      </c>
      <c r="R195" s="98">
        <v>8663.4748942475908</v>
      </c>
      <c r="S195" s="98">
        <v>8265.0214434724203</v>
      </c>
      <c r="T195" s="98">
        <v>8757.1339954571667</v>
      </c>
      <c r="U195" s="98">
        <v>8589.9111865517389</v>
      </c>
      <c r="V195" s="98">
        <v>9660.9687274484186</v>
      </c>
      <c r="W195" s="98">
        <v>8964.794785772614</v>
      </c>
      <c r="DA195" s="63" t="s">
        <v>2451</v>
      </c>
    </row>
    <row r="196" spans="1:105" ht="12" customHeight="1" x14ac:dyDescent="0.25">
      <c r="A196" s="97" t="s">
        <v>53</v>
      </c>
      <c r="B196" s="98">
        <v>218.49566195264518</v>
      </c>
      <c r="C196" s="98">
        <v>227.93501960490278</v>
      </c>
      <c r="D196" s="98">
        <v>219.01595646472992</v>
      </c>
      <c r="E196" s="98">
        <v>224.61689172101043</v>
      </c>
      <c r="F196" s="98">
        <v>225.81208018553926</v>
      </c>
      <c r="G196" s="98">
        <v>235.7698024250785</v>
      </c>
      <c r="H196" s="98">
        <v>226.62529748906198</v>
      </c>
      <c r="I196" s="98">
        <v>216.05226711728849</v>
      </c>
      <c r="J196" s="98">
        <v>232.17793880596386</v>
      </c>
      <c r="K196" s="98">
        <v>214.85897770830351</v>
      </c>
      <c r="L196" s="98">
        <v>224.38655251348678</v>
      </c>
      <c r="M196" s="98">
        <v>193.73218367834406</v>
      </c>
      <c r="N196" s="98">
        <v>174.35212236815963</v>
      </c>
      <c r="O196" s="98">
        <v>166.44148044401462</v>
      </c>
      <c r="P196" s="98">
        <v>142.91195918052324</v>
      </c>
      <c r="Q196" s="98">
        <v>160.27428581229623</v>
      </c>
      <c r="R196" s="98">
        <v>166.99310642089776</v>
      </c>
      <c r="S196" s="98">
        <v>157.62374397227907</v>
      </c>
      <c r="T196" s="98">
        <v>167.2078210742356</v>
      </c>
      <c r="U196" s="98">
        <v>162.92551580967509</v>
      </c>
      <c r="V196" s="98">
        <v>183.0469021277485</v>
      </c>
      <c r="W196" s="98">
        <v>169.50883647962951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1.5757613692406094</v>
      </c>
      <c r="C197" s="122">
        <f t="shared" si="100"/>
        <v>1.4202346329864215</v>
      </c>
      <c r="D197" s="122">
        <f t="shared" si="100"/>
        <v>1.7321209178188453</v>
      </c>
      <c r="E197" s="122">
        <f t="shared" si="100"/>
        <v>1.9550143787725489</v>
      </c>
      <c r="F197" s="122">
        <f t="shared" si="100"/>
        <v>2.2396932588727436</v>
      </c>
      <c r="G197" s="122">
        <f t="shared" si="100"/>
        <v>2.4599722068676018</v>
      </c>
      <c r="H197" s="122">
        <f t="shared" si="100"/>
        <v>3.1033769421540742</v>
      </c>
      <c r="I197" s="122">
        <f t="shared" si="100"/>
        <v>3.5801640960221759</v>
      </c>
      <c r="J197" s="122">
        <f t="shared" si="100"/>
        <v>3.8874737826750838</v>
      </c>
      <c r="K197" s="122">
        <f t="shared" si="100"/>
        <v>4.118592518754431</v>
      </c>
      <c r="L197" s="122">
        <f t="shared" si="100"/>
        <v>4.705185584653492</v>
      </c>
      <c r="M197" s="122">
        <f t="shared" si="100"/>
        <v>4.9062820328321362</v>
      </c>
      <c r="N197" s="122">
        <f t="shared" si="100"/>
        <v>5.6323497623746608</v>
      </c>
      <c r="O197" s="122">
        <f t="shared" si="100"/>
        <v>5.2250751522565952</v>
      </c>
      <c r="P197" s="122">
        <f t="shared" si="100"/>
        <v>5.5429845504159037</v>
      </c>
      <c r="Q197" s="122">
        <f t="shared" si="100"/>
        <v>5.0760446821469927</v>
      </c>
      <c r="R197" s="122">
        <f t="shared" si="100"/>
        <v>5.0117621242860855</v>
      </c>
      <c r="S197" s="122">
        <f t="shared" si="100"/>
        <v>4.9883948060616286</v>
      </c>
      <c r="T197" s="122">
        <f t="shared" si="100"/>
        <v>5.0068613745484525</v>
      </c>
      <c r="U197" s="122">
        <f t="shared" si="100"/>
        <v>5.3428995931896477</v>
      </c>
      <c r="V197" s="122">
        <f t="shared" si="100"/>
        <v>5.5603816721754686</v>
      </c>
      <c r="W197" s="122">
        <f t="shared" si="100"/>
        <v>5.43116389866936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1.5757613692406094</v>
      </c>
      <c r="C198" s="98">
        <f>RES_hhdet_tesh!C48</f>
        <v>1.4202346329864215</v>
      </c>
      <c r="D198" s="98">
        <f>RES_hhdet_tesh!D48</f>
        <v>1.7321209178188453</v>
      </c>
      <c r="E198" s="98">
        <f>RES_hhdet_tesh!E48</f>
        <v>1.9550143787725489</v>
      </c>
      <c r="F198" s="98">
        <f>RES_hhdet_tesh!F48</f>
        <v>2.2396932588727436</v>
      </c>
      <c r="G198" s="98">
        <f>RES_hhdet_tesh!G48</f>
        <v>2.4599722068676018</v>
      </c>
      <c r="H198" s="98">
        <f>RES_hhdet_tesh!H48</f>
        <v>3.1033769421540742</v>
      </c>
      <c r="I198" s="98">
        <f>RES_hhdet_tesh!I48</f>
        <v>3.5801640960221759</v>
      </c>
      <c r="J198" s="98">
        <f>RES_hhdet_tesh!J48</f>
        <v>3.8874737826750838</v>
      </c>
      <c r="K198" s="98">
        <f>RES_hhdet_tesh!K48</f>
        <v>4.118592518754431</v>
      </c>
      <c r="L198" s="98">
        <f>RES_hhdet_tesh!L48</f>
        <v>4.705185584653492</v>
      </c>
      <c r="M198" s="98">
        <f>RES_hhdet_tesh!M48</f>
        <v>4.9062820328321362</v>
      </c>
      <c r="N198" s="98">
        <f>RES_hhdet_tesh!N48</f>
        <v>5.6323497623746608</v>
      </c>
      <c r="O198" s="98">
        <f>RES_hhdet_tesh!O48</f>
        <v>5.2250751522565952</v>
      </c>
      <c r="P198" s="98">
        <f>RES_hhdet_tesh!P48</f>
        <v>5.5429845504159037</v>
      </c>
      <c r="Q198" s="98">
        <f>RES_hhdet_tesh!Q48</f>
        <v>5.0760446821469927</v>
      </c>
      <c r="R198" s="98">
        <f>RES_hhdet_tesh!R48</f>
        <v>5.0117621242860855</v>
      </c>
      <c r="S198" s="98">
        <f>RES_hhdet_tesh!S48</f>
        <v>4.9883948060616286</v>
      </c>
      <c r="T198" s="98">
        <f>RES_hhdet_tesh!T48</f>
        <v>5.0068613745484525</v>
      </c>
      <c r="U198" s="98">
        <f>RES_hhdet_tesh!U48</f>
        <v>5.3428995931896477</v>
      </c>
      <c r="V198" s="98">
        <f>RES_hhdet_tesh!V48</f>
        <v>5.5603816721754686</v>
      </c>
      <c r="W198" s="98">
        <f>RES_hhdet_tesh!W48</f>
        <v>5.43116389866936</v>
      </c>
      <c r="DA198" s="63" t="s">
        <v>2454</v>
      </c>
    </row>
    <row r="199" spans="1:105" ht="12" customHeight="1" x14ac:dyDescent="0.25">
      <c r="A199" s="121" t="s">
        <v>55</v>
      </c>
      <c r="B199" s="122">
        <v>1954.7625607589036</v>
      </c>
      <c r="C199" s="122">
        <v>1922.1790018824129</v>
      </c>
      <c r="D199" s="122">
        <v>1911.5150544828844</v>
      </c>
      <c r="E199" s="122">
        <v>1810.2987936750392</v>
      </c>
      <c r="F199" s="122">
        <v>1825.0775145191446</v>
      </c>
      <c r="G199" s="122">
        <v>1760.3665843129231</v>
      </c>
      <c r="H199" s="122">
        <v>1693.0175790270735</v>
      </c>
      <c r="I199" s="122">
        <v>1729.0720617424811</v>
      </c>
      <c r="J199" s="122">
        <v>1801.0012645909158</v>
      </c>
      <c r="K199" s="122">
        <v>1842.161985237814</v>
      </c>
      <c r="L199" s="122">
        <v>1821.8367421589746</v>
      </c>
      <c r="M199" s="122">
        <v>1939.0327453317805</v>
      </c>
      <c r="N199" s="122">
        <v>1985.0943851104209</v>
      </c>
      <c r="O199" s="122">
        <v>1908.8847478079772</v>
      </c>
      <c r="P199" s="122">
        <v>1847.0075486328526</v>
      </c>
      <c r="Q199" s="122">
        <v>1936.1817522941826</v>
      </c>
      <c r="R199" s="122">
        <v>2046.4345610699161</v>
      </c>
      <c r="S199" s="122">
        <v>2118.7421020457941</v>
      </c>
      <c r="T199" s="122">
        <v>2127.1996845793719</v>
      </c>
      <c r="U199" s="122">
        <v>2144.047206103181</v>
      </c>
      <c r="V199" s="122">
        <v>2356.7865441857448</v>
      </c>
      <c r="W199" s="122">
        <v>2186.2302187513128</v>
      </c>
      <c r="DA199" s="130" t="s">
        <v>2455</v>
      </c>
    </row>
    <row r="200" spans="1:105" ht="12" customHeight="1" x14ac:dyDescent="0.25">
      <c r="A200" s="97" t="s">
        <v>138</v>
      </c>
      <c r="B200" s="98">
        <v>1952.7887383084581</v>
      </c>
      <c r="C200" s="98">
        <v>1922.0358512076823</v>
      </c>
      <c r="D200" s="98">
        <v>1917.8071710265331</v>
      </c>
      <c r="E200" s="98">
        <v>1814.9475896869801</v>
      </c>
      <c r="F200" s="98">
        <v>1825.8054807835456</v>
      </c>
      <c r="G200" s="98">
        <v>1765.9009621629104</v>
      </c>
      <c r="H200" s="98">
        <v>1687.5401930952989</v>
      </c>
      <c r="I200" s="98">
        <v>1729.1365813821267</v>
      </c>
      <c r="J200" s="98">
        <v>1799.749928803479</v>
      </c>
      <c r="K200" s="98">
        <v>1846.8278866114042</v>
      </c>
      <c r="L200" s="98">
        <v>1818.156320377858</v>
      </c>
      <c r="M200" s="98">
        <v>1941.4590640529175</v>
      </c>
      <c r="N200" s="98">
        <v>1988.0060889875772</v>
      </c>
      <c r="O200" s="98">
        <v>1908.1784400734443</v>
      </c>
      <c r="P200" s="98">
        <v>1844.6907864468294</v>
      </c>
      <c r="Q200" s="98">
        <v>1936.0471469406461</v>
      </c>
      <c r="R200" s="98">
        <v>2047.9111562457813</v>
      </c>
      <c r="S200" s="98">
        <v>2120.7023016408962</v>
      </c>
      <c r="T200" s="98">
        <v>2127.3712093686418</v>
      </c>
      <c r="U200" s="98">
        <v>2144.520927003718</v>
      </c>
      <c r="V200" s="98">
        <v>2358.8343704862618</v>
      </c>
      <c r="W200" s="98">
        <v>2184.8907435532988</v>
      </c>
      <c r="DA200" s="63" t="s">
        <v>2456</v>
      </c>
    </row>
    <row r="201" spans="1:105" ht="12" customHeight="1" x14ac:dyDescent="0.25">
      <c r="A201" s="97" t="s">
        <v>137</v>
      </c>
      <c r="B201" s="98">
        <v>1952.7887383084585</v>
      </c>
      <c r="C201" s="98">
        <v>1922.0123625281578</v>
      </c>
      <c r="D201" s="98">
        <v>1917.0622985955172</v>
      </c>
      <c r="E201" s="98">
        <v>1813.7523840196509</v>
      </c>
      <c r="F201" s="98">
        <v>1824.1483216585102</v>
      </c>
      <c r="G201" s="98">
        <v>1762.7184113688952</v>
      </c>
      <c r="H201" s="98">
        <v>1684.2973021720848</v>
      </c>
      <c r="I201" s="98">
        <v>1722.6517329730732</v>
      </c>
      <c r="J201" s="98">
        <v>1791.3250608681201</v>
      </c>
      <c r="K201" s="98">
        <v>1838.1904578876809</v>
      </c>
      <c r="L201" s="98">
        <v>1810.6570102913934</v>
      </c>
      <c r="M201" s="98">
        <v>1934.9122633143829</v>
      </c>
      <c r="N201" s="98">
        <v>1982.7147271200777</v>
      </c>
      <c r="O201" s="98">
        <v>1904.449452511539</v>
      </c>
      <c r="P201" s="98">
        <v>1841.7315990503703</v>
      </c>
      <c r="Q201" s="98">
        <v>1931.945046649804</v>
      </c>
      <c r="R201" s="98">
        <v>2044.4897878915492</v>
      </c>
      <c r="S201" s="98">
        <v>2119.1144031845633</v>
      </c>
      <c r="T201" s="98">
        <v>2128.1318855224526</v>
      </c>
      <c r="U201" s="98">
        <v>2146.4485976014644</v>
      </c>
      <c r="V201" s="98">
        <v>2360.7161074712344</v>
      </c>
      <c r="W201" s="98">
        <v>2189.9635276115218</v>
      </c>
      <c r="DA201" s="63" t="s">
        <v>2457</v>
      </c>
    </row>
    <row r="202" spans="1:105" ht="12" customHeight="1" x14ac:dyDescent="0.25">
      <c r="A202" s="100" t="s">
        <v>216</v>
      </c>
      <c r="B202" s="101">
        <v>1523.6400388391939</v>
      </c>
      <c r="C202" s="101">
        <v>1501.6205793090057</v>
      </c>
      <c r="D202" s="101">
        <v>1490.1516051818517</v>
      </c>
      <c r="E202" s="101">
        <v>1410.5149616590979</v>
      </c>
      <c r="F202" s="101">
        <v>1420.2395045021676</v>
      </c>
      <c r="G202" s="101">
        <v>1369.5215883396149</v>
      </c>
      <c r="H202" s="101">
        <v>1318.9005501409576</v>
      </c>
      <c r="I202" s="101">
        <v>1345.1473537185855</v>
      </c>
      <c r="J202" s="101">
        <v>1388.464232770825</v>
      </c>
      <c r="K202" s="101">
        <v>1423.4160745462048</v>
      </c>
      <c r="L202" s="101">
        <v>1405.7936052204923</v>
      </c>
      <c r="M202" s="101">
        <v>1508.6477473794341</v>
      </c>
      <c r="N202" s="101">
        <v>1541.9204740089947</v>
      </c>
      <c r="O202" s="101">
        <v>1479.3732354291906</v>
      </c>
      <c r="P202" s="101">
        <v>1429.1969765991016</v>
      </c>
      <c r="Q202" s="101">
        <v>1494.9325999380044</v>
      </c>
      <c r="R202" s="101">
        <v>1575.2695653082212</v>
      </c>
      <c r="S202" s="101">
        <v>1630.4552663012389</v>
      </c>
      <c r="T202" s="101">
        <v>1630.3919490085173</v>
      </c>
      <c r="U202" s="101">
        <v>1639.5791871606009</v>
      </c>
      <c r="V202" s="101">
        <v>1823.8227457238731</v>
      </c>
      <c r="W202" s="101">
        <v>1696.2616949685901</v>
      </c>
      <c r="DA202" s="131" t="s">
        <v>2458</v>
      </c>
    </row>
    <row r="203" spans="1:105" ht="12" customHeight="1" x14ac:dyDescent="0.25">
      <c r="A203" s="103" t="s">
        <v>52</v>
      </c>
      <c r="B203" s="104">
        <v>429.14869946926427</v>
      </c>
      <c r="C203" s="104">
        <v>420.39178321915188</v>
      </c>
      <c r="D203" s="104">
        <v>426.91069341366597</v>
      </c>
      <c r="E203" s="104">
        <v>403.23742236055296</v>
      </c>
      <c r="F203" s="104">
        <v>403.90881715634242</v>
      </c>
      <c r="G203" s="104">
        <v>393.19682302927998</v>
      </c>
      <c r="H203" s="104">
        <v>365.39675203112728</v>
      </c>
      <c r="I203" s="104">
        <v>377.50437925448779</v>
      </c>
      <c r="J203" s="104">
        <v>402.86082809729561</v>
      </c>
      <c r="K203" s="104">
        <v>414.77438334147627</v>
      </c>
      <c r="L203" s="104">
        <v>404.86340507090114</v>
      </c>
      <c r="M203" s="104">
        <v>426.26451593494937</v>
      </c>
      <c r="N203" s="104">
        <v>440.79425311108287</v>
      </c>
      <c r="O203" s="104">
        <v>425.07621708234802</v>
      </c>
      <c r="P203" s="104">
        <v>412.534622451269</v>
      </c>
      <c r="Q203" s="104">
        <v>437.01244671179978</v>
      </c>
      <c r="R203" s="104">
        <v>469.22022258332788</v>
      </c>
      <c r="S203" s="104">
        <v>488.65913688332472</v>
      </c>
      <c r="T203" s="104">
        <v>497.73993651393533</v>
      </c>
      <c r="U203" s="104">
        <v>506.86941044086342</v>
      </c>
      <c r="V203" s="104">
        <v>536.89336174736172</v>
      </c>
      <c r="W203" s="104">
        <v>493.70183264293183</v>
      </c>
      <c r="DA203" s="132" t="s">
        <v>2459</v>
      </c>
    </row>
    <row r="204" spans="1:105" ht="12" customHeight="1" x14ac:dyDescent="0.25">
      <c r="A204" s="106" t="s">
        <v>122</v>
      </c>
      <c r="B204" s="101">
        <v>1967.6278400531032</v>
      </c>
      <c r="C204" s="101">
        <v>1923.1363935059248</v>
      </c>
      <c r="D204" s="101">
        <v>1868.8000421768027</v>
      </c>
      <c r="E204" s="101">
        <v>1778.3279982746251</v>
      </c>
      <c r="F204" s="101">
        <v>1820.1264527936589</v>
      </c>
      <c r="G204" s="101">
        <v>1721.7491610269547</v>
      </c>
      <c r="H204" s="101">
        <v>1730.8826842575065</v>
      </c>
      <c r="I204" s="101">
        <v>1729.2859006088615</v>
      </c>
      <c r="J204" s="101">
        <v>1812.2772643082003</v>
      </c>
      <c r="K204" s="101">
        <v>1812.1802366237812</v>
      </c>
      <c r="L204" s="101">
        <v>1857.0833168775303</v>
      </c>
      <c r="M204" s="101">
        <v>1919.5548964522307</v>
      </c>
      <c r="N204" s="101">
        <v>1940.5305084636104</v>
      </c>
      <c r="O204" s="101">
        <v>1927.5801670606397</v>
      </c>
      <c r="P204" s="101">
        <v>1931.6477529795391</v>
      </c>
      <c r="Q204" s="101">
        <v>1947.4980279237893</v>
      </c>
      <c r="R204" s="101">
        <v>1990.3513010515619</v>
      </c>
      <c r="S204" s="101">
        <v>2036.2063340601433</v>
      </c>
      <c r="T204" s="101">
        <v>2114.8628251219652</v>
      </c>
      <c r="U204" s="101">
        <v>2119.4074423784064</v>
      </c>
      <c r="V204" s="101">
        <v>2258.7636961817375</v>
      </c>
      <c r="W204" s="101">
        <v>2242.6922943722238</v>
      </c>
      <c r="DA204" s="131" t="s">
        <v>2460</v>
      </c>
    </row>
    <row r="205" spans="1:105" ht="12" customHeight="1" x14ac:dyDescent="0.25">
      <c r="A205" s="107" t="s">
        <v>121</v>
      </c>
      <c r="B205" s="104">
        <v>1967.627840053103</v>
      </c>
      <c r="C205" s="104">
        <v>1923.0862591457255</v>
      </c>
      <c r="D205" s="104">
        <v>1868.0129298982934</v>
      </c>
      <c r="E205" s="104">
        <v>1777.1804467933837</v>
      </c>
      <c r="F205" s="104">
        <v>1818.8575613205126</v>
      </c>
      <c r="G205" s="104">
        <v>1719.5036003196378</v>
      </c>
      <c r="H205" s="104">
        <v>1728.9209928749096</v>
      </c>
      <c r="I205" s="104">
        <v>1724.0322100820167</v>
      </c>
      <c r="J205" s="104">
        <v>1803.1134446928199</v>
      </c>
      <c r="K205" s="104">
        <v>1801.94791789995</v>
      </c>
      <c r="L205" s="104">
        <v>1846.9130705785171</v>
      </c>
      <c r="M205" s="104">
        <v>1910.8011105335079</v>
      </c>
      <c r="N205" s="104">
        <v>1936.5601708590486</v>
      </c>
      <c r="O205" s="104">
        <v>1928.6872286411838</v>
      </c>
      <c r="P205" s="104">
        <v>1932.3529686316331</v>
      </c>
      <c r="Q205" s="104">
        <v>1942.3733069192479</v>
      </c>
      <c r="R205" s="104">
        <v>1991.3197306132722</v>
      </c>
      <c r="S205" s="104">
        <v>2045.1667798716048</v>
      </c>
      <c r="T205" s="104">
        <v>2121.0505541092903</v>
      </c>
      <c r="U205" s="104">
        <v>2124.9641493502741</v>
      </c>
      <c r="V205" s="104">
        <v>2264.1392266318817</v>
      </c>
      <c r="W205" s="104">
        <v>2249.2310296522974</v>
      </c>
      <c r="DA205" s="132" t="s">
        <v>2461</v>
      </c>
    </row>
    <row r="206" spans="1:105" ht="12" customHeight="1" x14ac:dyDescent="0.25">
      <c r="A206" s="108" t="s">
        <v>53</v>
      </c>
      <c r="B206" s="98">
        <v>1535.2187471773811</v>
      </c>
      <c r="C206" s="98">
        <v>1502.4586697211794</v>
      </c>
      <c r="D206" s="98">
        <v>1452.0137047635503</v>
      </c>
      <c r="E206" s="98">
        <v>1382.066718974216</v>
      </c>
      <c r="F206" s="98">
        <v>1416.1176077744915</v>
      </c>
      <c r="G206" s="98">
        <v>1335.9295868666291</v>
      </c>
      <c r="H206" s="98">
        <v>1353.8880488579011</v>
      </c>
      <c r="I206" s="98">
        <v>1346.2476013790576</v>
      </c>
      <c r="J206" s="98">
        <v>1397.4741084448588</v>
      </c>
      <c r="K206" s="98">
        <v>1395.2093183452712</v>
      </c>
      <c r="L206" s="98">
        <v>1433.8721099119396</v>
      </c>
      <c r="M206" s="98">
        <v>1489.9311469472566</v>
      </c>
      <c r="N206" s="98">
        <v>1505.7501358436266</v>
      </c>
      <c r="O206" s="98">
        <v>1498.2618477346766</v>
      </c>
      <c r="P206" s="98">
        <v>1500.0714603733527</v>
      </c>
      <c r="Q206" s="98">
        <v>1503.1847845094985</v>
      </c>
      <c r="R206" s="98">
        <v>1534.1178158976813</v>
      </c>
      <c r="S206" s="98">
        <v>1573.2318995217313</v>
      </c>
      <c r="T206" s="98">
        <v>1625.036540933123</v>
      </c>
      <c r="U206" s="98">
        <v>1623.0741857577325</v>
      </c>
      <c r="V206" s="98">
        <v>1748.764475983287</v>
      </c>
      <c r="W206" s="98">
        <v>1742.551545708149</v>
      </c>
      <c r="DA206" s="63" t="s">
        <v>2462</v>
      </c>
    </row>
    <row r="207" spans="1:105" ht="12" customHeight="1" x14ac:dyDescent="0.25">
      <c r="A207" s="108" t="s">
        <v>52</v>
      </c>
      <c r="B207" s="98">
        <v>432.40909287572191</v>
      </c>
      <c r="C207" s="98">
        <v>420.62758942454604</v>
      </c>
      <c r="D207" s="98">
        <v>415.99922513474303</v>
      </c>
      <c r="E207" s="98">
        <v>395.11372781916782</v>
      </c>
      <c r="F207" s="98">
        <v>402.73995354602096</v>
      </c>
      <c r="G207" s="98">
        <v>383.57401345300872</v>
      </c>
      <c r="H207" s="98">
        <v>375.03294401700845</v>
      </c>
      <c r="I207" s="98">
        <v>377.78460870295879</v>
      </c>
      <c r="J207" s="98">
        <v>405.63933624796107</v>
      </c>
      <c r="K207" s="98">
        <v>406.7385995546785</v>
      </c>
      <c r="L207" s="98">
        <v>413.04096066657746</v>
      </c>
      <c r="M207" s="98">
        <v>420.86996358625134</v>
      </c>
      <c r="N207" s="98">
        <v>430.81003501542233</v>
      </c>
      <c r="O207" s="98">
        <v>430.42538090650697</v>
      </c>
      <c r="P207" s="98">
        <v>432.2815082582805</v>
      </c>
      <c r="Q207" s="98">
        <v>439.18852240974917</v>
      </c>
      <c r="R207" s="98">
        <v>457.20191471559065</v>
      </c>
      <c r="S207" s="98">
        <v>471.93488034987399</v>
      </c>
      <c r="T207" s="98">
        <v>496.01401317616757</v>
      </c>
      <c r="U207" s="98">
        <v>501.88996359254179</v>
      </c>
      <c r="V207" s="98">
        <v>515.37475064859495</v>
      </c>
      <c r="W207" s="98">
        <v>506.67948394414844</v>
      </c>
      <c r="DA207" s="63" t="s">
        <v>2463</v>
      </c>
    </row>
    <row r="208" spans="1:105" ht="12" customHeight="1" x14ac:dyDescent="0.25">
      <c r="A208" s="121" t="s">
        <v>54</v>
      </c>
      <c r="B208" s="122">
        <v>354.63193875055049</v>
      </c>
      <c r="C208" s="122">
        <v>346.88540826618748</v>
      </c>
      <c r="D208" s="122">
        <v>344.53014178877049</v>
      </c>
      <c r="E208" s="122">
        <v>343.67794805355402</v>
      </c>
      <c r="F208" s="122">
        <v>341.54417197956832</v>
      </c>
      <c r="G208" s="122">
        <v>332.10223330251375</v>
      </c>
      <c r="H208" s="122">
        <v>324.2385353369088</v>
      </c>
      <c r="I208" s="122">
        <v>327.68830635354578</v>
      </c>
      <c r="J208" s="122">
        <v>316.22918453401445</v>
      </c>
      <c r="K208" s="122">
        <v>314.6412453223391</v>
      </c>
      <c r="L208" s="122">
        <v>308.33472934162478</v>
      </c>
      <c r="M208" s="122">
        <v>313.45452131979999</v>
      </c>
      <c r="N208" s="122">
        <v>317.10712928022508</v>
      </c>
      <c r="O208" s="122">
        <v>303.93474973053117</v>
      </c>
      <c r="P208" s="122">
        <v>312.92220181620945</v>
      </c>
      <c r="Q208" s="122">
        <v>318.26935885946438</v>
      </c>
      <c r="R208" s="122">
        <v>321.00766135565323</v>
      </c>
      <c r="S208" s="122">
        <v>320.98283897351973</v>
      </c>
      <c r="T208" s="122">
        <v>323.46680936583579</v>
      </c>
      <c r="U208" s="122">
        <v>321.42139432543604</v>
      </c>
      <c r="V208" s="122">
        <v>339.07942779679661</v>
      </c>
      <c r="W208" s="122">
        <v>340.49328634840788</v>
      </c>
      <c r="DA208" s="130" t="s">
        <v>2464</v>
      </c>
    </row>
    <row r="209" spans="1:105" ht="12" customHeight="1" x14ac:dyDescent="0.25">
      <c r="A209" s="97" t="s">
        <v>50</v>
      </c>
      <c r="B209" s="98">
        <v>353.31680801833272</v>
      </c>
      <c r="C209" s="98">
        <v>346.74779387736845</v>
      </c>
      <c r="D209" s="98">
        <v>343.9560775893741</v>
      </c>
      <c r="E209" s="98">
        <v>343.7048524231638</v>
      </c>
      <c r="F209" s="98">
        <v>334.26708422547472</v>
      </c>
      <c r="G209" s="98">
        <v>335.85593289455142</v>
      </c>
      <c r="H209" s="98">
        <v>325.41191096985915</v>
      </c>
      <c r="I209" s="98">
        <v>327.09491836621555</v>
      </c>
      <c r="J209" s="98">
        <v>319.52903050388881</v>
      </c>
      <c r="K209" s="98">
        <v>307.70888941131346</v>
      </c>
      <c r="L209" s="98">
        <v>312.04481333937065</v>
      </c>
      <c r="M209" s="98">
        <v>313.81623820503813</v>
      </c>
      <c r="N209" s="98">
        <v>313.82977497090144</v>
      </c>
      <c r="O209" s="98">
        <v>317.16100949360617</v>
      </c>
      <c r="P209" s="98">
        <v>303.45695203218014</v>
      </c>
      <c r="Q209" s="98">
        <v>285.56401923584815</v>
      </c>
      <c r="R209" s="98">
        <v>335.72340079227752</v>
      </c>
      <c r="S209" s="98">
        <v>329.9821113429395</v>
      </c>
      <c r="T209" s="98">
        <v>347.10061538360395</v>
      </c>
      <c r="U209" s="98">
        <v>332.17172538823382</v>
      </c>
      <c r="V209" s="98">
        <v>369.60012240724484</v>
      </c>
      <c r="W209" s="98">
        <v>324.06429212460489</v>
      </c>
      <c r="DA209" s="63" t="s">
        <v>2465</v>
      </c>
    </row>
    <row r="210" spans="1:105" ht="12" customHeight="1" x14ac:dyDescent="0.25">
      <c r="A210" s="109" t="s">
        <v>120</v>
      </c>
      <c r="B210" s="33">
        <v>354.65168928849693</v>
      </c>
      <c r="C210" s="33">
        <v>346.88743367708548</v>
      </c>
      <c r="D210" s="33">
        <v>344.53848807882446</v>
      </c>
      <c r="E210" s="33">
        <v>343.67755823988779</v>
      </c>
      <c r="F210" s="33">
        <v>341.65044634876915</v>
      </c>
      <c r="G210" s="33">
        <v>332.04738619310314</v>
      </c>
      <c r="H210" s="33">
        <v>324.22123051345181</v>
      </c>
      <c r="I210" s="33">
        <v>327.69690280831895</v>
      </c>
      <c r="J210" s="33">
        <v>316.18249091784116</v>
      </c>
      <c r="K210" s="33">
        <v>314.73669077055877</v>
      </c>
      <c r="L210" s="33">
        <v>308.28258474622652</v>
      </c>
      <c r="M210" s="33">
        <v>313.44929764272752</v>
      </c>
      <c r="N210" s="33">
        <v>317.15555968242211</v>
      </c>
      <c r="O210" s="33">
        <v>303.73465742266933</v>
      </c>
      <c r="P210" s="33">
        <v>313.06854308758562</v>
      </c>
      <c r="Q210" s="33">
        <v>318.80411671876709</v>
      </c>
      <c r="R210" s="33">
        <v>320.73362183236276</v>
      </c>
      <c r="S210" s="33">
        <v>320.80409087728884</v>
      </c>
      <c r="T210" s="33">
        <v>323.00423359858098</v>
      </c>
      <c r="U210" s="33">
        <v>321.21420530896614</v>
      </c>
      <c r="V210" s="33">
        <v>338.51313779728082</v>
      </c>
      <c r="W210" s="33">
        <v>340.79146975849272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6182.9107834937122</v>
      </c>
      <c r="C212" s="117">
        <f t="shared" si="101"/>
        <v>6525.4965504979427</v>
      </c>
      <c r="D212" s="117">
        <f t="shared" si="101"/>
        <v>6284.1156058321149</v>
      </c>
      <c r="E212" s="117">
        <f t="shared" si="101"/>
        <v>6446.7101934423454</v>
      </c>
      <c r="F212" s="117">
        <f t="shared" si="101"/>
        <v>6472.7978800463534</v>
      </c>
      <c r="G212" s="117">
        <f t="shared" si="101"/>
        <v>6731.1987520140483</v>
      </c>
      <c r="H212" s="117">
        <f t="shared" si="101"/>
        <v>6460.9915435162002</v>
      </c>
      <c r="I212" s="117">
        <f t="shared" si="101"/>
        <v>6180.0246306741501</v>
      </c>
      <c r="J212" s="117">
        <f t="shared" si="101"/>
        <v>6486.5366654952413</v>
      </c>
      <c r="K212" s="117">
        <f t="shared" si="101"/>
        <v>5993.8491170552779</v>
      </c>
      <c r="L212" s="117">
        <f t="shared" si="101"/>
        <v>6187.7953411480557</v>
      </c>
      <c r="M212" s="117">
        <f t="shared" si="101"/>
        <v>5563.5004773330838</v>
      </c>
      <c r="N212" s="117">
        <f t="shared" si="101"/>
        <v>5088.1524601761375</v>
      </c>
      <c r="O212" s="117">
        <f t="shared" si="101"/>
        <v>4879.6281346663909</v>
      </c>
      <c r="P212" s="117">
        <f t="shared" si="101"/>
        <v>4303.9192565841568</v>
      </c>
      <c r="Q212" s="117">
        <f t="shared" si="101"/>
        <v>4649.8068288593013</v>
      </c>
      <c r="R212" s="117">
        <f t="shared" ref="R212:V212" si="102">R213+R216+R218+R227</f>
        <v>4772.6634211507335</v>
      </c>
      <c r="S212" s="117">
        <f t="shared" si="102"/>
        <v>4470.2251286599667</v>
      </c>
      <c r="T212" s="117">
        <f t="shared" si="102"/>
        <v>4541.9087829888504</v>
      </c>
      <c r="U212" s="117">
        <f t="shared" si="102"/>
        <v>4356.1252747675053</v>
      </c>
      <c r="V212" s="117">
        <f t="shared" si="102"/>
        <v>4750.8644368736122</v>
      </c>
      <c r="W212" s="117">
        <f t="shared" ref="W212" si="103">W213+W216+W218+W227</f>
        <v>4314.798460631343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5302.3938700380868</v>
      </c>
      <c r="C213" s="122">
        <f t="shared" si="104"/>
        <v>5656.7181406546042</v>
      </c>
      <c r="D213" s="122">
        <f t="shared" si="104"/>
        <v>5425.1895584601434</v>
      </c>
      <c r="E213" s="122">
        <f t="shared" si="104"/>
        <v>5635.4545198485484</v>
      </c>
      <c r="F213" s="122">
        <f t="shared" si="104"/>
        <v>5665.3439158516567</v>
      </c>
      <c r="G213" s="122">
        <f t="shared" si="104"/>
        <v>5949.2030024946489</v>
      </c>
      <c r="H213" s="122">
        <f t="shared" si="104"/>
        <v>5720.9889788205028</v>
      </c>
      <c r="I213" s="122">
        <f t="shared" si="104"/>
        <v>5424.8017056198623</v>
      </c>
      <c r="J213" s="122">
        <f t="shared" si="104"/>
        <v>5707.3397981209946</v>
      </c>
      <c r="K213" s="122">
        <f t="shared" si="104"/>
        <v>5198.2282703231804</v>
      </c>
      <c r="L213" s="122">
        <f t="shared" si="104"/>
        <v>5400.7440419311051</v>
      </c>
      <c r="M213" s="122">
        <f t="shared" si="104"/>
        <v>4708.2040029794061</v>
      </c>
      <c r="N213" s="122">
        <f t="shared" si="104"/>
        <v>4190.6849944949345</v>
      </c>
      <c r="O213" s="122">
        <f t="shared" si="104"/>
        <v>4008.8707576550901</v>
      </c>
      <c r="P213" s="122">
        <f t="shared" si="104"/>
        <v>3464.7053305638601</v>
      </c>
      <c r="Q213" s="122">
        <f t="shared" si="104"/>
        <v>3787.2136262114723</v>
      </c>
      <c r="R213" s="122">
        <f t="shared" ref="R213:V213" si="105">SUM(R214:R215)</f>
        <v>3885.233713523256</v>
      </c>
      <c r="S213" s="122">
        <f t="shared" si="105"/>
        <v>3583.1207449415851</v>
      </c>
      <c r="T213" s="122">
        <f t="shared" si="105"/>
        <v>3681.6868357276003</v>
      </c>
      <c r="U213" s="122">
        <f t="shared" si="105"/>
        <v>3515.1301656078222</v>
      </c>
      <c r="V213" s="122">
        <f t="shared" si="105"/>
        <v>3853.1278689369115</v>
      </c>
      <c r="W213" s="122">
        <f t="shared" ref="W213" si="106">SUM(W214:W215)</f>
        <v>3502.9477137216859</v>
      </c>
      <c r="DA213" s="130" t="s">
        <v>2618</v>
      </c>
    </row>
    <row r="214" spans="1:105" ht="12" customHeight="1" x14ac:dyDescent="0.25">
      <c r="A214" s="97" t="s">
        <v>216</v>
      </c>
      <c r="B214" s="98">
        <v>5302.3938700380868</v>
      </c>
      <c r="C214" s="98">
        <v>5656.7181406546042</v>
      </c>
      <c r="D214" s="98">
        <v>5425.1895584601434</v>
      </c>
      <c r="E214" s="98">
        <v>5635.4545198485484</v>
      </c>
      <c r="F214" s="98">
        <v>5665.3439158516567</v>
      </c>
      <c r="G214" s="98">
        <v>5949.2030024946489</v>
      </c>
      <c r="H214" s="98">
        <v>5720.9889788205028</v>
      </c>
      <c r="I214" s="98">
        <v>5424.8017056198623</v>
      </c>
      <c r="J214" s="98">
        <v>5707.3397981209946</v>
      </c>
      <c r="K214" s="98">
        <v>5198.2282703231804</v>
      </c>
      <c r="L214" s="98">
        <v>5400.7440419311051</v>
      </c>
      <c r="M214" s="98">
        <v>4708.2040029794061</v>
      </c>
      <c r="N214" s="98">
        <v>4190.6849944949345</v>
      </c>
      <c r="O214" s="98">
        <v>4008.8707576550901</v>
      </c>
      <c r="P214" s="98">
        <v>3464.7053305638601</v>
      </c>
      <c r="Q214" s="98">
        <v>3787.2136262114723</v>
      </c>
      <c r="R214" s="98">
        <v>3885.233713523256</v>
      </c>
      <c r="S214" s="98">
        <v>3583.1207449415851</v>
      </c>
      <c r="T214" s="98">
        <v>3681.6868357276003</v>
      </c>
      <c r="U214" s="98">
        <v>3515.1301656078222</v>
      </c>
      <c r="V214" s="98">
        <v>3853.1278689369115</v>
      </c>
      <c r="W214" s="98">
        <v>3502.9477137216859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878.48777030415545</v>
      </c>
      <c r="C218" s="122">
        <v>866.83045761424296</v>
      </c>
      <c r="D218" s="122">
        <v>857.02129137758857</v>
      </c>
      <c r="E218" s="122">
        <v>809.36324201542493</v>
      </c>
      <c r="F218" s="122">
        <v>805.6034491894136</v>
      </c>
      <c r="G218" s="122">
        <v>780.14057629546619</v>
      </c>
      <c r="H218" s="122">
        <v>738.19362349436676</v>
      </c>
      <c r="I218" s="122">
        <v>753.43931342503095</v>
      </c>
      <c r="J218" s="122">
        <v>777.49632712788002</v>
      </c>
      <c r="K218" s="122">
        <v>794.02915003530018</v>
      </c>
      <c r="L218" s="122">
        <v>785.40634772179385</v>
      </c>
      <c r="M218" s="122">
        <v>853.59927211496483</v>
      </c>
      <c r="N218" s="122">
        <v>895.73302077223957</v>
      </c>
      <c r="O218" s="122">
        <v>868.9650551500622</v>
      </c>
      <c r="P218" s="122">
        <v>837.46279285480387</v>
      </c>
      <c r="Q218" s="122">
        <v>860.85276533039485</v>
      </c>
      <c r="R218" s="122">
        <v>885.1078955698797</v>
      </c>
      <c r="S218" s="122">
        <v>884.67952023394685</v>
      </c>
      <c r="T218" s="122">
        <v>857.7148886906474</v>
      </c>
      <c r="U218" s="122">
        <v>838.63923927934241</v>
      </c>
      <c r="V218" s="122">
        <v>895.22182493790422</v>
      </c>
      <c r="W218" s="122">
        <v>809.70322704347927</v>
      </c>
      <c r="DA218" s="130" t="s">
        <v>2623</v>
      </c>
    </row>
    <row r="219" spans="1:105" ht="12" customHeight="1" x14ac:dyDescent="0.25">
      <c r="A219" s="97" t="s">
        <v>138</v>
      </c>
      <c r="B219" s="98">
        <v>1013.2874879119404</v>
      </c>
      <c r="C219" s="98">
        <v>996.52727144313542</v>
      </c>
      <c r="D219" s="98">
        <v>983.26081207635252</v>
      </c>
      <c r="E219" s="98">
        <v>927.00505949755996</v>
      </c>
      <c r="F219" s="98">
        <v>923.33452272808358</v>
      </c>
      <c r="G219" s="98">
        <v>891.76336525876923</v>
      </c>
      <c r="H219" s="98">
        <v>845.37312140737993</v>
      </c>
      <c r="I219" s="98">
        <v>862.23199158180842</v>
      </c>
      <c r="J219" s="98">
        <v>888.63773832639856</v>
      </c>
      <c r="K219" s="98">
        <v>903.18393898906083</v>
      </c>
      <c r="L219" s="98">
        <v>883.0534244405128</v>
      </c>
      <c r="M219" s="98">
        <v>937.42201447150444</v>
      </c>
      <c r="N219" s="98">
        <v>951.03234507242871</v>
      </c>
      <c r="O219" s="98">
        <v>902.77238310561279</v>
      </c>
      <c r="P219" s="98">
        <v>861.90073193191495</v>
      </c>
      <c r="Q219" s="98">
        <v>884.95110198137843</v>
      </c>
      <c r="R219" s="98">
        <v>910.19341694048967</v>
      </c>
      <c r="S219" s="98">
        <v>909.60649945364355</v>
      </c>
      <c r="T219" s="98">
        <v>881.04712244032305</v>
      </c>
      <c r="U219" s="98">
        <v>860.87694876911326</v>
      </c>
      <c r="V219" s="98">
        <v>916.69072893842781</v>
      </c>
      <c r="W219" s="98">
        <v>828.05398819547565</v>
      </c>
      <c r="DA219" s="63" t="s">
        <v>2624</v>
      </c>
    </row>
    <row r="220" spans="1:105" ht="12" customHeight="1" x14ac:dyDescent="0.25">
      <c r="A220" s="97" t="s">
        <v>137</v>
      </c>
      <c r="B220" s="98">
        <v>790.60543373204871</v>
      </c>
      <c r="C220" s="98">
        <v>777.74095593369486</v>
      </c>
      <c r="D220" s="98">
        <v>756.0514318557598</v>
      </c>
      <c r="E220" s="98">
        <v>710.46511578655384</v>
      </c>
      <c r="F220" s="98">
        <v>706.79791947722902</v>
      </c>
      <c r="G220" s="98">
        <v>677.43780743713785</v>
      </c>
      <c r="H220" s="98">
        <v>647.09438789637409</v>
      </c>
      <c r="I220" s="98">
        <v>653.67102436758296</v>
      </c>
      <c r="J220" s="98">
        <v>667.11337238446049</v>
      </c>
      <c r="K220" s="98">
        <v>677.81456323573718</v>
      </c>
      <c r="L220" s="98">
        <v>665.61150759008729</v>
      </c>
      <c r="M220" s="98">
        <v>711.85613257320631</v>
      </c>
      <c r="N220" s="98">
        <v>725.59429883370274</v>
      </c>
      <c r="O220" s="98">
        <v>694.21513736062286</v>
      </c>
      <c r="P220" s="98">
        <v>664.16462984955422</v>
      </c>
      <c r="Q220" s="98">
        <v>674.52571501289083</v>
      </c>
      <c r="R220" s="98">
        <v>693.17999692942487</v>
      </c>
      <c r="S220" s="98">
        <v>699.10942747881666</v>
      </c>
      <c r="T220" s="98">
        <v>682.52596596154524</v>
      </c>
      <c r="U220" s="98">
        <v>669.57490986921562</v>
      </c>
      <c r="V220" s="98">
        <v>720.83860063746863</v>
      </c>
      <c r="W220" s="98">
        <v>662.01831243700019</v>
      </c>
      <c r="DA220" s="63" t="s">
        <v>2625</v>
      </c>
    </row>
    <row r="221" spans="1:105" ht="12" customHeight="1" x14ac:dyDescent="0.25">
      <c r="A221" s="100" t="s">
        <v>216</v>
      </c>
      <c r="B221" s="101">
        <v>790.60543373204871</v>
      </c>
      <c r="C221" s="101">
        <v>777.74095593369486</v>
      </c>
      <c r="D221" s="101">
        <v>756.0514318557598</v>
      </c>
      <c r="E221" s="101">
        <v>710.46511578655384</v>
      </c>
      <c r="F221" s="101">
        <v>706.79791947722902</v>
      </c>
      <c r="G221" s="101">
        <v>677.43780743713785</v>
      </c>
      <c r="H221" s="101">
        <v>647.09438789637409</v>
      </c>
      <c r="I221" s="101">
        <v>653.67102436758296</v>
      </c>
      <c r="J221" s="101">
        <v>667.11337238446049</v>
      </c>
      <c r="K221" s="101">
        <v>677.81456323573718</v>
      </c>
      <c r="L221" s="101">
        <v>665.61150759008729</v>
      </c>
      <c r="M221" s="101">
        <v>711.85613257320631</v>
      </c>
      <c r="N221" s="101">
        <v>725.59429883370274</v>
      </c>
      <c r="O221" s="101">
        <v>694.21513736062286</v>
      </c>
      <c r="P221" s="101">
        <v>664.16462984955422</v>
      </c>
      <c r="Q221" s="101">
        <v>674.52571501289083</v>
      </c>
      <c r="R221" s="101">
        <v>693.17999692942487</v>
      </c>
      <c r="S221" s="101">
        <v>699.10942747881666</v>
      </c>
      <c r="T221" s="101">
        <v>682.52596596154524</v>
      </c>
      <c r="U221" s="101">
        <v>669.57490986921562</v>
      </c>
      <c r="V221" s="101">
        <v>720.83860063746863</v>
      </c>
      <c r="W221" s="101">
        <v>662.01831243700019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2.0291431514696043</v>
      </c>
      <c r="C227" s="122">
        <v>1.9479522290955884</v>
      </c>
      <c r="D227" s="122">
        <v>1.9047559943831311</v>
      </c>
      <c r="E227" s="122">
        <v>1.892431578372392</v>
      </c>
      <c r="F227" s="122">
        <v>1.8505150052833088</v>
      </c>
      <c r="G227" s="122">
        <v>1.8551732239328751</v>
      </c>
      <c r="H227" s="122">
        <v>1.8089412013300865</v>
      </c>
      <c r="I227" s="122">
        <v>1.7836116292568642</v>
      </c>
      <c r="J227" s="122">
        <v>1.7005402463668937</v>
      </c>
      <c r="K227" s="122">
        <v>1.5916966967969994</v>
      </c>
      <c r="L227" s="122">
        <v>1.6449514951560495</v>
      </c>
      <c r="M227" s="122">
        <v>1.6972022387127441</v>
      </c>
      <c r="N227" s="122">
        <v>1.7344449089630183</v>
      </c>
      <c r="O227" s="122">
        <v>1.7923218612386711</v>
      </c>
      <c r="P227" s="122">
        <v>1.7511331654934799</v>
      </c>
      <c r="Q227" s="122">
        <v>1.7404373174344938</v>
      </c>
      <c r="R227" s="122">
        <v>2.3218120575973824</v>
      </c>
      <c r="S227" s="122">
        <v>2.4248634844340677</v>
      </c>
      <c r="T227" s="122">
        <v>2.5070585706023762</v>
      </c>
      <c r="U227" s="122">
        <v>2.3558698803404794</v>
      </c>
      <c r="V227" s="122">
        <v>2.5147429987968057</v>
      </c>
      <c r="W227" s="122">
        <v>2.1475198661785493</v>
      </c>
      <c r="DA227" s="130" t="s">
        <v>2632</v>
      </c>
    </row>
    <row r="228" spans="1:105" ht="12" customHeight="1" x14ac:dyDescent="0.25">
      <c r="A228" s="97" t="s">
        <v>50</v>
      </c>
      <c r="B228" s="98">
        <v>137.14386892819124</v>
      </c>
      <c r="C228" s="98">
        <v>134.299494194001</v>
      </c>
      <c r="D228" s="98">
        <v>132.91532690631206</v>
      </c>
      <c r="E228" s="98">
        <v>132.50529373234042</v>
      </c>
      <c r="F228" s="98">
        <v>128.56366498665568</v>
      </c>
      <c r="G228" s="98">
        <v>128.82199150590881</v>
      </c>
      <c r="H228" s="98">
        <v>124.46650730439288</v>
      </c>
      <c r="I228" s="98">
        <v>124.90107607182063</v>
      </c>
      <c r="J228" s="98">
        <v>121.87801499487533</v>
      </c>
      <c r="K228" s="98">
        <v>117.19917940459263</v>
      </c>
      <c r="L228" s="98">
        <v>118.6831253009253</v>
      </c>
      <c r="M228" s="98">
        <v>119.22106500405002</v>
      </c>
      <c r="N228" s="98">
        <v>119.1068027422035</v>
      </c>
      <c r="O228" s="98">
        <v>120.266214081784</v>
      </c>
      <c r="P228" s="98">
        <v>115.0131860410692</v>
      </c>
      <c r="Q228" s="98">
        <v>108.18411564790102</v>
      </c>
      <c r="R228" s="98">
        <v>127.00156937932174</v>
      </c>
      <c r="S228" s="98">
        <v>124.50732150901136</v>
      </c>
      <c r="T228" s="98">
        <v>130.59707133638105</v>
      </c>
      <c r="U228" s="98">
        <v>124.59391891428628</v>
      </c>
      <c r="V228" s="98">
        <v>138.04901546636611</v>
      </c>
      <c r="W228" s="98">
        <v>120.46929862277968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231.92701381711302</v>
      </c>
      <c r="C231" s="118">
        <f t="shared" si="108"/>
        <v>242.43163285795808</v>
      </c>
      <c r="D231" s="118">
        <f t="shared" si="108"/>
        <v>234.30940576523773</v>
      </c>
      <c r="E231" s="118">
        <f t="shared" si="108"/>
        <v>239.01763592112889</v>
      </c>
      <c r="F231" s="118">
        <f t="shared" si="108"/>
        <v>240.80584493320896</v>
      </c>
      <c r="G231" s="118">
        <f t="shared" si="108"/>
        <v>247.8771924116223</v>
      </c>
      <c r="H231" s="118">
        <f t="shared" si="108"/>
        <v>238.25035893692655</v>
      </c>
      <c r="I231" s="118">
        <f t="shared" si="108"/>
        <v>226.84842734290316</v>
      </c>
      <c r="J231" s="118">
        <f t="shared" si="108"/>
        <v>237.13093894457447</v>
      </c>
      <c r="K231" s="118">
        <f t="shared" si="108"/>
        <v>218.82380255356452</v>
      </c>
      <c r="L231" s="118">
        <f t="shared" si="108"/>
        <v>224.57917455324556</v>
      </c>
      <c r="M231" s="118">
        <f t="shared" si="108"/>
        <v>201.32173561262096</v>
      </c>
      <c r="N231" s="118">
        <f t="shared" si="108"/>
        <v>182.91953855869323</v>
      </c>
      <c r="O231" s="118">
        <f t="shared" si="108"/>
        <v>174.17428985047744</v>
      </c>
      <c r="P231" s="118">
        <f t="shared" si="108"/>
        <v>153.90917333019382</v>
      </c>
      <c r="Q231" s="118">
        <f t="shared" si="108"/>
        <v>165.71015970849703</v>
      </c>
      <c r="R231" s="118">
        <f t="shared" ref="R231:V231" si="109">R232+R235+R237+R246</f>
        <v>169.42451141465807</v>
      </c>
      <c r="S231" s="118">
        <f t="shared" si="109"/>
        <v>157.8615227753443</v>
      </c>
      <c r="T231" s="118">
        <f t="shared" si="109"/>
        <v>159.21897545528819</v>
      </c>
      <c r="U231" s="118">
        <f t="shared" si="109"/>
        <v>152.27093018722755</v>
      </c>
      <c r="V231" s="118">
        <f t="shared" si="109"/>
        <v>164.73514617254565</v>
      </c>
      <c r="W231" s="118">
        <f t="shared" ref="W231" si="110">W232+W235+W237+W246</f>
        <v>148.94716460194482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191.94702001889033</v>
      </c>
      <c r="C232" s="123">
        <f t="shared" si="111"/>
        <v>203.4070750287589</v>
      </c>
      <c r="D232" s="123">
        <f t="shared" si="111"/>
        <v>195.7741425154845</v>
      </c>
      <c r="E232" s="123">
        <f t="shared" si="111"/>
        <v>202.57545505084246</v>
      </c>
      <c r="F232" s="123">
        <f t="shared" si="111"/>
        <v>204.38565346599503</v>
      </c>
      <c r="G232" s="123">
        <f t="shared" si="111"/>
        <v>213.00401606876696</v>
      </c>
      <c r="H232" s="123">
        <f t="shared" si="111"/>
        <v>204.95407063542149</v>
      </c>
      <c r="I232" s="123">
        <f t="shared" si="111"/>
        <v>193.21445541139423</v>
      </c>
      <c r="J232" s="123">
        <f t="shared" si="111"/>
        <v>202.82718484047857</v>
      </c>
      <c r="K232" s="123">
        <f t="shared" si="111"/>
        <v>184.23069768129426</v>
      </c>
      <c r="L232" s="123">
        <f t="shared" si="111"/>
        <v>190.70955127017533</v>
      </c>
      <c r="M232" s="123">
        <f t="shared" si="111"/>
        <v>165.61290974554211</v>
      </c>
      <c r="N232" s="123">
        <f t="shared" si="111"/>
        <v>146.68190838153657</v>
      </c>
      <c r="O232" s="123">
        <f t="shared" si="111"/>
        <v>139.7034856659418</v>
      </c>
      <c r="P232" s="123">
        <f t="shared" si="111"/>
        <v>120.6805386106717</v>
      </c>
      <c r="Q232" s="123">
        <f t="shared" si="111"/>
        <v>131.73871033927182</v>
      </c>
      <c r="R232" s="123">
        <f t="shared" ref="R232:V232" si="112">SUM(R233:R234)</f>
        <v>134.73113297251282</v>
      </c>
      <c r="S232" s="123">
        <f t="shared" si="112"/>
        <v>123.46015918515238</v>
      </c>
      <c r="T232" s="123">
        <f t="shared" si="112"/>
        <v>125.99496824079841</v>
      </c>
      <c r="U232" s="123">
        <f t="shared" si="112"/>
        <v>119.89273283071417</v>
      </c>
      <c r="V232" s="123">
        <f t="shared" si="112"/>
        <v>130.56197512651792</v>
      </c>
      <c r="W232" s="123">
        <f t="shared" ref="W232" si="113">SUM(W233:W234)</f>
        <v>117.91552816684577</v>
      </c>
      <c r="DA232" s="130" t="s">
        <v>2786</v>
      </c>
    </row>
    <row r="233" spans="1:105" ht="12" customHeight="1" x14ac:dyDescent="0.25">
      <c r="A233" s="97" t="s">
        <v>216</v>
      </c>
      <c r="B233" s="99">
        <v>189.85812720833292</v>
      </c>
      <c r="C233" s="99">
        <v>201.23369880571366</v>
      </c>
      <c r="D233" s="99">
        <v>193.69260250139297</v>
      </c>
      <c r="E233" s="99">
        <v>200.44789072413883</v>
      </c>
      <c r="F233" s="99">
        <v>202.25297595197023</v>
      </c>
      <c r="G233" s="99">
        <v>210.78634173890816</v>
      </c>
      <c r="H233" s="99">
        <v>202.82957416846781</v>
      </c>
      <c r="I233" s="99">
        <v>191.19806193193057</v>
      </c>
      <c r="J233" s="99">
        <v>200.67156557423002</v>
      </c>
      <c r="K233" s="99">
        <v>182.24592669216977</v>
      </c>
      <c r="L233" s="99">
        <v>188.64484171122371</v>
      </c>
      <c r="M233" s="99">
        <v>163.83541710514089</v>
      </c>
      <c r="N233" s="99">
        <v>145.08809717946554</v>
      </c>
      <c r="O233" s="99">
        <v>138.18710923268975</v>
      </c>
      <c r="P233" s="99">
        <v>119.38317767647219</v>
      </c>
      <c r="Q233" s="99">
        <v>130.28933649073915</v>
      </c>
      <c r="R233" s="99">
        <v>133.22766885186766</v>
      </c>
      <c r="S233" s="99">
        <v>122.04905867544936</v>
      </c>
      <c r="T233" s="99">
        <v>124.50745499790456</v>
      </c>
      <c r="U233" s="99">
        <v>118.45056770693948</v>
      </c>
      <c r="V233" s="99">
        <v>128.95165847144008</v>
      </c>
      <c r="W233" s="99">
        <v>116.43223849337343</v>
      </c>
      <c r="DA233" s="63" t="s">
        <v>2787</v>
      </c>
    </row>
    <row r="234" spans="1:105" ht="12" customHeight="1" x14ac:dyDescent="0.25">
      <c r="A234" s="97" t="s">
        <v>53</v>
      </c>
      <c r="B234" s="99">
        <v>2.0888928105573972</v>
      </c>
      <c r="C234" s="99">
        <v>2.1733762230452434</v>
      </c>
      <c r="D234" s="99">
        <v>2.0815400140915301</v>
      </c>
      <c r="E234" s="99">
        <v>2.1275643267036473</v>
      </c>
      <c r="F234" s="99">
        <v>2.1326775140248087</v>
      </c>
      <c r="G234" s="99">
        <v>2.2176743298588031</v>
      </c>
      <c r="H234" s="99">
        <v>2.1244964669536706</v>
      </c>
      <c r="I234" s="99">
        <v>2.0163934794636651</v>
      </c>
      <c r="J234" s="99">
        <v>2.1556192662485443</v>
      </c>
      <c r="K234" s="99">
        <v>1.9847709891244787</v>
      </c>
      <c r="L234" s="99">
        <v>2.0647095589516278</v>
      </c>
      <c r="M234" s="99">
        <v>1.7774926404012257</v>
      </c>
      <c r="N234" s="99">
        <v>1.593811202071034</v>
      </c>
      <c r="O234" s="99">
        <v>1.5163764332520577</v>
      </c>
      <c r="P234" s="99">
        <v>1.2973609341995196</v>
      </c>
      <c r="Q234" s="99">
        <v>1.4493738485326724</v>
      </c>
      <c r="R234" s="99">
        <v>1.5034641206451644</v>
      </c>
      <c r="S234" s="99">
        <v>1.4111005097030225</v>
      </c>
      <c r="T234" s="99">
        <v>1.4875132428938562</v>
      </c>
      <c r="U234" s="99">
        <v>1.4421651237746862</v>
      </c>
      <c r="V234" s="99">
        <v>1.6103166550778432</v>
      </c>
      <c r="W234" s="99">
        <v>1.483289673472346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6.7621427619113045E-3</v>
      </c>
      <c r="C235" s="123">
        <f t="shared" si="114"/>
        <v>5.8779238735191305E-3</v>
      </c>
      <c r="D235" s="123">
        <f t="shared" si="114"/>
        <v>6.6049700295702065E-3</v>
      </c>
      <c r="E235" s="123">
        <f t="shared" si="114"/>
        <v>6.8838989663608284E-3</v>
      </c>
      <c r="F235" s="123">
        <f t="shared" si="114"/>
        <v>7.3090379427484219E-3</v>
      </c>
      <c r="G235" s="123">
        <f t="shared" si="114"/>
        <v>7.4071261208522284E-3</v>
      </c>
      <c r="H235" s="123">
        <f t="shared" si="114"/>
        <v>8.737347124856739E-3</v>
      </c>
      <c r="I235" s="123">
        <f t="shared" si="114"/>
        <v>9.6287319870511315E-3</v>
      </c>
      <c r="J235" s="123">
        <f t="shared" si="114"/>
        <v>1.0153120106865355E-2</v>
      </c>
      <c r="K235" s="123">
        <f t="shared" si="114"/>
        <v>1.0396948880830507E-2</v>
      </c>
      <c r="L235" s="123">
        <f t="shared" si="114"/>
        <v>1.1488243682476472E-2</v>
      </c>
      <c r="M235" s="123">
        <f t="shared" si="114"/>
        <v>1.1638268753227675E-2</v>
      </c>
      <c r="N235" s="123">
        <f t="shared" si="114"/>
        <v>1.2950732092839765E-2</v>
      </c>
      <c r="O235" s="123">
        <f t="shared" si="114"/>
        <v>1.1629495005942087E-2</v>
      </c>
      <c r="P235" s="123">
        <f t="shared" si="114"/>
        <v>1.1874141197537939E-2</v>
      </c>
      <c r="Q235" s="123">
        <f t="shared" si="114"/>
        <v>1.0382233524588811E-2</v>
      </c>
      <c r="R235" s="123">
        <f t="shared" si="114"/>
        <v>9.6941405717967406E-3</v>
      </c>
      <c r="S235" s="123">
        <f t="shared" si="114"/>
        <v>9.0928577194644578E-3</v>
      </c>
      <c r="T235" s="123">
        <f t="shared" si="114"/>
        <v>8.6999831658190318E-3</v>
      </c>
      <c r="U235" s="123">
        <f t="shared" si="114"/>
        <v>8.9798626009904865E-3</v>
      </c>
      <c r="V235" s="123">
        <f t="shared" si="114"/>
        <v>9.0763177498705758E-3</v>
      </c>
      <c r="W235" s="123">
        <f t="shared" si="114"/>
        <v>8.6870978873599784E-3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6.7621427619113045E-3</v>
      </c>
      <c r="C236" s="99">
        <f>RES_hhdet_fecs!C48</f>
        <v>5.8779238735191305E-3</v>
      </c>
      <c r="D236" s="99">
        <f>RES_hhdet_fecs!D48</f>
        <v>6.6049700295702065E-3</v>
      </c>
      <c r="E236" s="99">
        <f>RES_hhdet_fecs!E48</f>
        <v>6.8838989663608284E-3</v>
      </c>
      <c r="F236" s="99">
        <f>RES_hhdet_fecs!F48</f>
        <v>7.3090379427484219E-3</v>
      </c>
      <c r="G236" s="99">
        <f>RES_hhdet_fecs!G48</f>
        <v>7.4071261208522284E-3</v>
      </c>
      <c r="H236" s="99">
        <f>RES_hhdet_fecs!H48</f>
        <v>8.737347124856739E-3</v>
      </c>
      <c r="I236" s="99">
        <f>RES_hhdet_fecs!I48</f>
        <v>9.6287319870511315E-3</v>
      </c>
      <c r="J236" s="99">
        <f>RES_hhdet_fecs!J48</f>
        <v>1.0153120106865355E-2</v>
      </c>
      <c r="K236" s="99">
        <f>RES_hhdet_fecs!K48</f>
        <v>1.0396948880830507E-2</v>
      </c>
      <c r="L236" s="99">
        <f>RES_hhdet_fecs!L48</f>
        <v>1.1488243682476472E-2</v>
      </c>
      <c r="M236" s="99">
        <f>RES_hhdet_fecs!M48</f>
        <v>1.1638268753227675E-2</v>
      </c>
      <c r="N236" s="99">
        <f>RES_hhdet_fecs!N48</f>
        <v>1.2950732092839765E-2</v>
      </c>
      <c r="O236" s="99">
        <f>RES_hhdet_fecs!O48</f>
        <v>1.1629495005942087E-2</v>
      </c>
      <c r="P236" s="99">
        <f>RES_hhdet_fecs!P48</f>
        <v>1.1874141197537939E-2</v>
      </c>
      <c r="Q236" s="99">
        <f>RES_hhdet_fecs!Q48</f>
        <v>1.0382233524588811E-2</v>
      </c>
      <c r="R236" s="99">
        <f>RES_hhdet_fecs!R48</f>
        <v>9.6941405717967406E-3</v>
      </c>
      <c r="S236" s="99">
        <f>RES_hhdet_fecs!S48</f>
        <v>9.0928577194644578E-3</v>
      </c>
      <c r="T236" s="99">
        <f>RES_hhdet_fecs!T48</f>
        <v>8.6999831658190318E-3</v>
      </c>
      <c r="U236" s="99">
        <f>RES_hhdet_fecs!U48</f>
        <v>8.9798626009904865E-3</v>
      </c>
      <c r="V236" s="99">
        <f>RES_hhdet_fecs!V48</f>
        <v>9.0763177498705758E-3</v>
      </c>
      <c r="W236" s="99">
        <f>RES_hhdet_fecs!W48</f>
        <v>8.6870978873599784E-3</v>
      </c>
      <c r="DA236" s="63" t="s">
        <v>2790</v>
      </c>
    </row>
    <row r="237" spans="1:105" ht="12" customHeight="1" x14ac:dyDescent="0.25">
      <c r="A237" s="121" t="s">
        <v>55</v>
      </c>
      <c r="B237" s="123">
        <v>35.36429740908509</v>
      </c>
      <c r="C237" s="123">
        <v>34.540265150630113</v>
      </c>
      <c r="D237" s="123">
        <v>34.11214284024328</v>
      </c>
      <c r="E237" s="123">
        <v>32.060966479766854</v>
      </c>
      <c r="F237" s="123">
        <v>32.093991866272347</v>
      </c>
      <c r="G237" s="123">
        <v>30.700600252655111</v>
      </c>
      <c r="H237" s="123">
        <v>29.252186868810522</v>
      </c>
      <c r="I237" s="123">
        <v>29.575828746779148</v>
      </c>
      <c r="J237" s="123">
        <v>30.414841873964811</v>
      </c>
      <c r="K237" s="123">
        <v>30.753830570594989</v>
      </c>
      <c r="L237" s="123">
        <v>30.128357932839098</v>
      </c>
      <c r="M237" s="123">
        <v>31.924071259649651</v>
      </c>
      <c r="N237" s="123">
        <v>32.431554870296146</v>
      </c>
      <c r="O237" s="123">
        <v>30.848121147309961</v>
      </c>
      <c r="P237" s="123">
        <v>29.528679361040581</v>
      </c>
      <c r="Q237" s="123">
        <v>30.252782046149026</v>
      </c>
      <c r="R237" s="123">
        <v>30.992575979861527</v>
      </c>
      <c r="S237" s="123">
        <v>30.76865476763421</v>
      </c>
      <c r="T237" s="123">
        <v>29.632895581730853</v>
      </c>
      <c r="U237" s="123">
        <v>28.869806259507854</v>
      </c>
      <c r="V237" s="123">
        <v>30.547371391730305</v>
      </c>
      <c r="W237" s="123">
        <v>27.460981460735255</v>
      </c>
      <c r="DA237" s="130" t="s">
        <v>2791</v>
      </c>
    </row>
    <row r="238" spans="1:105" ht="12" customHeight="1" x14ac:dyDescent="0.25">
      <c r="A238" s="97" t="s">
        <v>138</v>
      </c>
      <c r="B238" s="99">
        <v>36.281888802277045</v>
      </c>
      <c r="C238" s="99">
        <v>35.450744372789515</v>
      </c>
      <c r="D238" s="99">
        <v>35.104827873103517</v>
      </c>
      <c r="E238" s="99">
        <v>32.97271022460216</v>
      </c>
      <c r="F238" s="99">
        <v>32.963074756755312</v>
      </c>
      <c r="G238" s="99">
        <v>31.596087304610815</v>
      </c>
      <c r="H238" s="99">
        <v>29.971508573658998</v>
      </c>
      <c r="I238" s="99">
        <v>30.389513695102547</v>
      </c>
      <c r="J238" s="99">
        <v>31.24473616184731</v>
      </c>
      <c r="K238" s="99">
        <v>31.664941471358667</v>
      </c>
      <c r="L238" s="99">
        <v>30.844541452582991</v>
      </c>
      <c r="M238" s="99">
        <v>32.62027869805371</v>
      </c>
      <c r="N238" s="99">
        <v>32.926233654866593</v>
      </c>
      <c r="O238" s="99">
        <v>31.118864502741395</v>
      </c>
      <c r="P238" s="99">
        <v>29.698470260085131</v>
      </c>
      <c r="Q238" s="99">
        <v>30.444464792244084</v>
      </c>
      <c r="R238" s="99">
        <v>31.211236204715295</v>
      </c>
      <c r="S238" s="99">
        <v>30.983219636154818</v>
      </c>
      <c r="T238" s="99">
        <v>29.795292169816712</v>
      </c>
      <c r="U238" s="99">
        <v>29.009270924078802</v>
      </c>
      <c r="V238" s="99">
        <v>30.67865739805249</v>
      </c>
      <c r="W238" s="99">
        <v>27.523156871939744</v>
      </c>
      <c r="DA238" s="63" t="s">
        <v>2792</v>
      </c>
    </row>
    <row r="239" spans="1:105" ht="12" customHeight="1" x14ac:dyDescent="0.25">
      <c r="A239" s="97" t="s">
        <v>137</v>
      </c>
      <c r="B239" s="99">
        <v>32.411316921179193</v>
      </c>
      <c r="C239" s="99">
        <v>31.676042618803802</v>
      </c>
      <c r="D239" s="99">
        <v>31.050277842447215</v>
      </c>
      <c r="E239" s="99">
        <v>29.090037783047784</v>
      </c>
      <c r="F239" s="99">
        <v>29.047418904319358</v>
      </c>
      <c r="G239" s="99">
        <v>27.70076239892084</v>
      </c>
      <c r="H239" s="99">
        <v>26.367224471376908</v>
      </c>
      <c r="I239" s="99">
        <v>26.56195616738739</v>
      </c>
      <c r="J239" s="99">
        <v>27.196178795408994</v>
      </c>
      <c r="K239" s="99">
        <v>27.595162643599014</v>
      </c>
      <c r="L239" s="99">
        <v>26.974802773525173</v>
      </c>
      <c r="M239" s="99">
        <v>28.682045652189707</v>
      </c>
      <c r="N239" s="99">
        <v>29.15066242296281</v>
      </c>
      <c r="O239" s="99">
        <v>27.802512631163037</v>
      </c>
      <c r="P239" s="99">
        <v>26.630094424871032</v>
      </c>
      <c r="Q239" s="99">
        <v>27.157261306444909</v>
      </c>
      <c r="R239" s="99">
        <v>27.994138620804332</v>
      </c>
      <c r="S239" s="99">
        <v>28.187861519496074</v>
      </c>
      <c r="T239" s="99">
        <v>27.509685676678757</v>
      </c>
      <c r="U239" s="99">
        <v>27.04954704017506</v>
      </c>
      <c r="V239" s="99">
        <v>28.847330146731991</v>
      </c>
      <c r="W239" s="99">
        <v>26.324548704242353</v>
      </c>
      <c r="DA239" s="63" t="s">
        <v>2793</v>
      </c>
    </row>
    <row r="240" spans="1:105" ht="12" customHeight="1" x14ac:dyDescent="0.25">
      <c r="A240" s="100" t="s">
        <v>216</v>
      </c>
      <c r="B240" s="102">
        <v>28.308509455941323</v>
      </c>
      <c r="C240" s="102">
        <v>27.667577804595659</v>
      </c>
      <c r="D240" s="102">
        <v>26.992894512355409</v>
      </c>
      <c r="E240" s="102">
        <v>25.270585254642967</v>
      </c>
      <c r="F240" s="102">
        <v>25.23271044692456</v>
      </c>
      <c r="G240" s="102">
        <v>24.002313776387162</v>
      </c>
      <c r="H240" s="102">
        <v>22.941816463853193</v>
      </c>
      <c r="I240" s="102">
        <v>23.038746811826698</v>
      </c>
      <c r="J240" s="102">
        <v>23.455881301472132</v>
      </c>
      <c r="K240" s="102">
        <v>23.763662690146788</v>
      </c>
      <c r="L240" s="102">
        <v>23.249422026970176</v>
      </c>
      <c r="M240" s="102">
        <v>24.771069037191385</v>
      </c>
      <c r="N240" s="102">
        <v>25.121214379115667</v>
      </c>
      <c r="O240" s="102">
        <v>23.929826830723872</v>
      </c>
      <c r="P240" s="102">
        <v>22.88508731530532</v>
      </c>
      <c r="Q240" s="102">
        <v>23.205320990272455</v>
      </c>
      <c r="R240" s="102">
        <v>23.769678195730826</v>
      </c>
      <c r="S240" s="102">
        <v>23.813221381216096</v>
      </c>
      <c r="T240" s="102">
        <v>23.081694555659894</v>
      </c>
      <c r="U240" s="102">
        <v>22.562899369223555</v>
      </c>
      <c r="V240" s="102">
        <v>24.124123622214416</v>
      </c>
      <c r="W240" s="102">
        <v>22.004403245503184</v>
      </c>
      <c r="DA240" s="131" t="s">
        <v>2794</v>
      </c>
    </row>
    <row r="241" spans="1:105" ht="12" customHeight="1" x14ac:dyDescent="0.25">
      <c r="A241" s="103" t="s">
        <v>52</v>
      </c>
      <c r="B241" s="105">
        <v>4.1028074652378725</v>
      </c>
      <c r="C241" s="105">
        <v>4.0084648142081383</v>
      </c>
      <c r="D241" s="105">
        <v>4.0573833300918025</v>
      </c>
      <c r="E241" s="105">
        <v>3.819452528404816</v>
      </c>
      <c r="F241" s="105">
        <v>3.8147084573948002</v>
      </c>
      <c r="G241" s="105">
        <v>3.6984486225336779</v>
      </c>
      <c r="H241" s="105">
        <v>3.4254080075237123</v>
      </c>
      <c r="I241" s="105">
        <v>3.5232093555606885</v>
      </c>
      <c r="J241" s="105">
        <v>3.7402974939368643</v>
      </c>
      <c r="K241" s="105">
        <v>3.8314999534522247</v>
      </c>
      <c r="L241" s="105">
        <v>3.7253807465549929</v>
      </c>
      <c r="M241" s="105">
        <v>3.9109766149983236</v>
      </c>
      <c r="N241" s="105">
        <v>4.0294480438471432</v>
      </c>
      <c r="O241" s="105">
        <v>3.8726858004391649</v>
      </c>
      <c r="P241" s="105">
        <v>3.7450071095657127</v>
      </c>
      <c r="Q241" s="105">
        <v>3.9519403161724567</v>
      </c>
      <c r="R241" s="105">
        <v>4.2244604250735085</v>
      </c>
      <c r="S241" s="105">
        <v>4.3746401382799771</v>
      </c>
      <c r="T241" s="105">
        <v>4.4279911210188638</v>
      </c>
      <c r="U241" s="105">
        <v>4.4866476709514966</v>
      </c>
      <c r="V241" s="105">
        <v>4.7232065245175656</v>
      </c>
      <c r="W241" s="105">
        <v>4.3201454587391765</v>
      </c>
      <c r="DA241" s="132" t="s">
        <v>2795</v>
      </c>
    </row>
    <row r="242" spans="1:105" ht="12" customHeight="1" x14ac:dyDescent="0.25">
      <c r="A242" s="106" t="s">
        <v>122</v>
      </c>
      <c r="B242" s="102">
        <v>29.406938989217892</v>
      </c>
      <c r="C242" s="102">
        <v>28.477780083958098</v>
      </c>
      <c r="D242" s="102">
        <v>27.408570406527662</v>
      </c>
      <c r="E242" s="102">
        <v>25.833019083416914</v>
      </c>
      <c r="F242" s="102">
        <v>26.202081962679209</v>
      </c>
      <c r="G242" s="102">
        <v>24.523001157596791</v>
      </c>
      <c r="H242" s="102">
        <v>24.39563544846294</v>
      </c>
      <c r="I242" s="102">
        <v>24.181531456834051</v>
      </c>
      <c r="J242" s="102">
        <v>25.195805794929203</v>
      </c>
      <c r="K242" s="102">
        <v>25.032420088723399</v>
      </c>
      <c r="L242" s="102">
        <v>25.525020258500085</v>
      </c>
      <c r="M242" s="102">
        <v>26.257059608839842</v>
      </c>
      <c r="N242" s="102">
        <v>26.351521082025908</v>
      </c>
      <c r="O242" s="102">
        <v>25.965572163678576</v>
      </c>
      <c r="P242" s="102">
        <v>25.927471658184047</v>
      </c>
      <c r="Q242" s="102">
        <v>26.016380476377481</v>
      </c>
      <c r="R242" s="102">
        <v>25.279132839155579</v>
      </c>
      <c r="S242" s="102">
        <v>24.331773622212161</v>
      </c>
      <c r="T242" s="102">
        <v>25.00622821413571</v>
      </c>
      <c r="U242" s="102">
        <v>24.878457175767817</v>
      </c>
      <c r="V242" s="102">
        <v>26.325186107977711</v>
      </c>
      <c r="W242" s="102">
        <v>25.879127907659289</v>
      </c>
      <c r="DA242" s="131" t="s">
        <v>2796</v>
      </c>
    </row>
    <row r="243" spans="1:105" ht="12" customHeight="1" x14ac:dyDescent="0.25">
      <c r="A243" s="107" t="s">
        <v>121</v>
      </c>
      <c r="B243" s="105">
        <v>27.078400205133416</v>
      </c>
      <c r="C243" s="105">
        <v>26.232447545279825</v>
      </c>
      <c r="D243" s="105">
        <v>25.062337212057184</v>
      </c>
      <c r="E243" s="105">
        <v>23.617575138985455</v>
      </c>
      <c r="F243" s="105">
        <v>24.010974149912219</v>
      </c>
      <c r="G243" s="105">
        <v>22.489976168540061</v>
      </c>
      <c r="H243" s="105">
        <v>22.526872941253167</v>
      </c>
      <c r="I243" s="105">
        <v>22.262909897134136</v>
      </c>
      <c r="J243" s="105">
        <v>23.055071325227338</v>
      </c>
      <c r="K243" s="105">
        <v>22.876897779534726</v>
      </c>
      <c r="L243" s="105">
        <v>23.349948850447522</v>
      </c>
      <c r="M243" s="105">
        <v>24.110093920859821</v>
      </c>
      <c r="N243" s="105">
        <v>24.314070016116158</v>
      </c>
      <c r="O243" s="105">
        <v>24.101172675793851</v>
      </c>
      <c r="P243" s="105">
        <v>24.039993224697547</v>
      </c>
      <c r="Q243" s="105">
        <v>23.791795688495558</v>
      </c>
      <c r="R243" s="105">
        <v>23.608256512869293</v>
      </c>
      <c r="S243" s="105">
        <v>23.374898942756261</v>
      </c>
      <c r="T243" s="105">
        <v>23.793139911074704</v>
      </c>
      <c r="U243" s="105">
        <v>23.686268921498776</v>
      </c>
      <c r="V243" s="105">
        <v>25.124293726739094</v>
      </c>
      <c r="W243" s="105">
        <v>24.762488320547181</v>
      </c>
      <c r="DA243" s="132" t="s">
        <v>2797</v>
      </c>
    </row>
    <row r="244" spans="1:105" ht="12" customHeight="1" x14ac:dyDescent="0.25">
      <c r="A244" s="108" t="s">
        <v>53</v>
      </c>
      <c r="B244" s="99">
        <v>22.944422270489092</v>
      </c>
      <c r="C244" s="99">
        <v>22.221734302546146</v>
      </c>
      <c r="D244" s="99">
        <v>21.108657092460579</v>
      </c>
      <c r="E244" s="99">
        <v>19.875069996749421</v>
      </c>
      <c r="F244" s="99">
        <v>20.207305000674211</v>
      </c>
      <c r="G244" s="99">
        <v>18.882040654805365</v>
      </c>
      <c r="H244" s="99">
        <v>19.011130553341591</v>
      </c>
      <c r="I244" s="99">
        <v>18.737085189093285</v>
      </c>
      <c r="J244" s="99">
        <v>19.288977212835658</v>
      </c>
      <c r="K244" s="99">
        <v>19.119628797043209</v>
      </c>
      <c r="L244" s="99">
        <v>19.54932171760904</v>
      </c>
      <c r="M244" s="99">
        <v>20.248612319627462</v>
      </c>
      <c r="N244" s="99">
        <v>20.375891057087969</v>
      </c>
      <c r="O244" s="99">
        <v>20.179752954345808</v>
      </c>
      <c r="P244" s="99">
        <v>20.115723033406436</v>
      </c>
      <c r="Q244" s="99">
        <v>19.820176936739685</v>
      </c>
      <c r="R244" s="99">
        <v>19.491998725960187</v>
      </c>
      <c r="S244" s="99">
        <v>19.149979946253676</v>
      </c>
      <c r="T244" s="99">
        <v>19.380502939189867</v>
      </c>
      <c r="U244" s="99">
        <v>19.243697738779652</v>
      </c>
      <c r="V244" s="99">
        <v>20.590392661334423</v>
      </c>
      <c r="W244" s="99">
        <v>20.328781725050796</v>
      </c>
      <c r="DA244" s="63" t="s">
        <v>2798</v>
      </c>
    </row>
    <row r="245" spans="1:105" ht="12" customHeight="1" x14ac:dyDescent="0.25">
      <c r="A245" s="108" t="s">
        <v>52</v>
      </c>
      <c r="B245" s="99">
        <v>4.1339779346443279</v>
      </c>
      <c r="C245" s="99">
        <v>4.0107132427336829</v>
      </c>
      <c r="D245" s="99">
        <v>3.9536801195966063</v>
      </c>
      <c r="E245" s="99">
        <v>3.7425051422360336</v>
      </c>
      <c r="F245" s="99">
        <v>3.8036691492380079</v>
      </c>
      <c r="G245" s="99">
        <v>3.6079355137346933</v>
      </c>
      <c r="H245" s="99">
        <v>3.515742387911585</v>
      </c>
      <c r="I245" s="99">
        <v>3.525824708040854</v>
      </c>
      <c r="J245" s="99">
        <v>3.7660941123916802</v>
      </c>
      <c r="K245" s="99">
        <v>3.7572689824915142</v>
      </c>
      <c r="L245" s="99">
        <v>3.8006271328384864</v>
      </c>
      <c r="M245" s="99">
        <v>3.8614816012323594</v>
      </c>
      <c r="N245" s="99">
        <v>3.9381789590281899</v>
      </c>
      <c r="O245" s="99">
        <v>3.9214197214480415</v>
      </c>
      <c r="P245" s="99">
        <v>3.9242701912911162</v>
      </c>
      <c r="Q245" s="99">
        <v>3.971618751755873</v>
      </c>
      <c r="R245" s="99">
        <v>4.1162577869091033</v>
      </c>
      <c r="S245" s="99">
        <v>4.2249189965025877</v>
      </c>
      <c r="T245" s="99">
        <v>4.4126369718848393</v>
      </c>
      <c r="U245" s="99">
        <v>4.442571182719119</v>
      </c>
      <c r="V245" s="99">
        <v>4.5339010654046685</v>
      </c>
      <c r="W245" s="99">
        <v>4.4337065954963917</v>
      </c>
      <c r="DA245" s="63" t="s">
        <v>2799</v>
      </c>
    </row>
    <row r="246" spans="1:105" ht="12" customHeight="1" x14ac:dyDescent="0.25">
      <c r="A246" s="121" t="s">
        <v>54</v>
      </c>
      <c r="B246" s="123">
        <v>4.6089342463756919</v>
      </c>
      <c r="C246" s="123">
        <v>4.4784147546955317</v>
      </c>
      <c r="D246" s="123">
        <v>4.4165154394803814</v>
      </c>
      <c r="E246" s="123">
        <v>4.3743304915532351</v>
      </c>
      <c r="F246" s="123">
        <v>4.3188905629988392</v>
      </c>
      <c r="G246" s="123">
        <v>4.1651689640793954</v>
      </c>
      <c r="H246" s="123">
        <v>4.0353640855696797</v>
      </c>
      <c r="I246" s="123">
        <v>4.0485144527427641</v>
      </c>
      <c r="J246" s="123">
        <v>3.8787591100242169</v>
      </c>
      <c r="K246" s="123">
        <v>3.8288773527944282</v>
      </c>
      <c r="L246" s="123">
        <v>3.7297771065486951</v>
      </c>
      <c r="M246" s="123">
        <v>3.7731163386759805</v>
      </c>
      <c r="N246" s="123">
        <v>3.7931245747676967</v>
      </c>
      <c r="O246" s="123">
        <v>3.6110535422197314</v>
      </c>
      <c r="P246" s="123">
        <v>3.6880812172840058</v>
      </c>
      <c r="Q246" s="123">
        <v>3.7082850895515809</v>
      </c>
      <c r="R246" s="123">
        <v>3.6911083217119196</v>
      </c>
      <c r="S246" s="123">
        <v>3.6236159648382387</v>
      </c>
      <c r="T246" s="123">
        <v>3.5824116495930864</v>
      </c>
      <c r="U246" s="123">
        <v>3.4994112344045289</v>
      </c>
      <c r="V246" s="123">
        <v>3.6167233365475568</v>
      </c>
      <c r="W246" s="123">
        <v>3.5619678764764147</v>
      </c>
      <c r="DA246" s="130" t="s">
        <v>2800</v>
      </c>
    </row>
    <row r="247" spans="1:105" ht="12" customHeight="1" x14ac:dyDescent="0.25">
      <c r="A247" s="97" t="s">
        <v>50</v>
      </c>
      <c r="B247" s="99">
        <v>5.7718877089075091</v>
      </c>
      <c r="C247" s="99">
        <v>5.6372380395307795</v>
      </c>
      <c r="D247" s="99">
        <v>5.5609912406697486</v>
      </c>
      <c r="E247" s="99">
        <v>5.5251192486093048</v>
      </c>
      <c r="F247" s="99">
        <v>5.3452054543203973</v>
      </c>
      <c r="G247" s="99">
        <v>5.3341808836626612</v>
      </c>
      <c r="H247" s="99">
        <v>5.1365115477852656</v>
      </c>
      <c r="I247" s="99">
        <v>5.1315761319766144</v>
      </c>
      <c r="J247" s="99">
        <v>4.981322016196077</v>
      </c>
      <c r="K247" s="99">
        <v>4.7659513976710839</v>
      </c>
      <c r="L247" s="99">
        <v>4.8074995965312315</v>
      </c>
      <c r="M247" s="99">
        <v>4.8153424118429484</v>
      </c>
      <c r="N247" s="99">
        <v>4.7930763091703197</v>
      </c>
      <c r="O247" s="99">
        <v>4.8234439470839368</v>
      </c>
      <c r="P247" s="99">
        <v>4.5962962995071264</v>
      </c>
      <c r="Q247" s="99">
        <v>4.3067355961512108</v>
      </c>
      <c r="R247" s="99">
        <v>5.033519465143546</v>
      </c>
      <c r="S247" s="99">
        <v>4.9068111127679614</v>
      </c>
      <c r="T247" s="99">
        <v>5.1145311874627133</v>
      </c>
      <c r="U247" s="99">
        <v>4.8550182885133424</v>
      </c>
      <c r="V247" s="99">
        <v>5.3462634409894738</v>
      </c>
      <c r="W247" s="99">
        <v>4.6406429182407356</v>
      </c>
      <c r="DA247" s="63" t="s">
        <v>2801</v>
      </c>
    </row>
    <row r="248" spans="1:105" ht="12" customHeight="1" x14ac:dyDescent="0.25">
      <c r="A248" s="109" t="s">
        <v>120</v>
      </c>
      <c r="B248" s="110">
        <v>4.5914690956276232</v>
      </c>
      <c r="C248" s="110">
        <v>4.4613591740252172</v>
      </c>
      <c r="D248" s="110">
        <v>4.399875964302403</v>
      </c>
      <c r="E248" s="110">
        <v>4.3576568734426262</v>
      </c>
      <c r="F248" s="110">
        <v>4.3039022914041754</v>
      </c>
      <c r="G248" s="110">
        <v>4.1480879688948677</v>
      </c>
      <c r="H248" s="110">
        <v>4.0191244757647029</v>
      </c>
      <c r="I248" s="110">
        <v>4.0328240597101397</v>
      </c>
      <c r="J248" s="110">
        <v>3.8631575790383139</v>
      </c>
      <c r="K248" s="110">
        <v>3.8159756129852993</v>
      </c>
      <c r="L248" s="110">
        <v>3.7146299014649764</v>
      </c>
      <c r="M248" s="110">
        <v>3.7580651960143769</v>
      </c>
      <c r="N248" s="110">
        <v>3.7783480019275433</v>
      </c>
      <c r="O248" s="110">
        <v>3.5927120005832927</v>
      </c>
      <c r="P248" s="110">
        <v>3.6740393955837631</v>
      </c>
      <c r="Q248" s="110">
        <v>3.6984999561302248</v>
      </c>
      <c r="R248" s="110">
        <v>3.6661096655866117</v>
      </c>
      <c r="S248" s="110">
        <v>3.5981284942551071</v>
      </c>
      <c r="T248" s="110">
        <v>3.5524240390396611</v>
      </c>
      <c r="U248" s="110">
        <v>3.4732848862372312</v>
      </c>
      <c r="V248" s="110">
        <v>3.5846329376425548</v>
      </c>
      <c r="W248" s="110">
        <v>3.5423901106104614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109.15174447900286</v>
      </c>
      <c r="C250" s="118">
        <f t="shared" si="115"/>
        <v>115.42854390102914</v>
      </c>
      <c r="D250" s="118">
        <f t="shared" si="115"/>
        <v>113.12174690396485</v>
      </c>
      <c r="E250" s="118">
        <f t="shared" si="115"/>
        <v>116.63624746967834</v>
      </c>
      <c r="F250" s="118">
        <f t="shared" si="115"/>
        <v>118.68797176703363</v>
      </c>
      <c r="G250" s="118">
        <f t="shared" si="115"/>
        <v>123.70616040126902</v>
      </c>
      <c r="H250" s="118">
        <f t="shared" si="115"/>
        <v>120.34124497332988</v>
      </c>
      <c r="I250" s="118">
        <f t="shared" si="115"/>
        <v>116.58421448471167</v>
      </c>
      <c r="J250" s="118">
        <f t="shared" si="115"/>
        <v>123.86138280084056</v>
      </c>
      <c r="K250" s="118">
        <f t="shared" si="115"/>
        <v>116.36527993462707</v>
      </c>
      <c r="L250" s="118">
        <f t="shared" si="115"/>
        <v>120.9993504897366</v>
      </c>
      <c r="M250" s="118">
        <f t="shared" si="115"/>
        <v>109.89171634451171</v>
      </c>
      <c r="N250" s="118">
        <f t="shared" si="115"/>
        <v>101.45217193842467</v>
      </c>
      <c r="O250" s="118">
        <f t="shared" si="115"/>
        <v>98.164520705671734</v>
      </c>
      <c r="P250" s="118">
        <f t="shared" si="115"/>
        <v>87.584295767207237</v>
      </c>
      <c r="Q250" s="118">
        <f t="shared" si="115"/>
        <v>96.100270769818508</v>
      </c>
      <c r="R250" s="118">
        <f t="shared" ref="R250:V250" si="116">R251+R254+R256+R265</f>
        <v>100.86159609912433</v>
      </c>
      <c r="S250" s="118">
        <f t="shared" si="116"/>
        <v>97.288230598105883</v>
      </c>
      <c r="T250" s="118">
        <f t="shared" si="116"/>
        <v>101.23882461781544</v>
      </c>
      <c r="U250" s="118">
        <f t="shared" si="116"/>
        <v>99.348183239155532</v>
      </c>
      <c r="V250" s="118">
        <f t="shared" si="116"/>
        <v>110.36588948558344</v>
      </c>
      <c r="W250" s="118">
        <f t="shared" ref="W250" si="117">W251+W254+W256+W265</f>
        <v>102.0875222129642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87.058083121059283</v>
      </c>
      <c r="C251" s="123">
        <f t="shared" si="118"/>
        <v>93.779315316886283</v>
      </c>
      <c r="D251" s="123">
        <f t="shared" si="118"/>
        <v>91.663703825743085</v>
      </c>
      <c r="E251" s="123">
        <f t="shared" si="118"/>
        <v>96.215327831992312</v>
      </c>
      <c r="F251" s="123">
        <f t="shared" si="118"/>
        <v>98.204205389941308</v>
      </c>
      <c r="G251" s="123">
        <f t="shared" si="118"/>
        <v>104.00105078890705</v>
      </c>
      <c r="H251" s="123">
        <f t="shared" si="118"/>
        <v>101.40140617857499</v>
      </c>
      <c r="I251" s="123">
        <f t="shared" si="118"/>
        <v>97.355269239108623</v>
      </c>
      <c r="J251" s="123">
        <f t="shared" si="118"/>
        <v>104.16819970119251</v>
      </c>
      <c r="K251" s="123">
        <f t="shared" si="118"/>
        <v>96.403652126662109</v>
      </c>
      <c r="L251" s="123">
        <f t="shared" si="118"/>
        <v>101.35512407914686</v>
      </c>
      <c r="M251" s="123">
        <f t="shared" si="118"/>
        <v>89.180132223115791</v>
      </c>
      <c r="N251" s="123">
        <f t="shared" si="118"/>
        <v>80.355488885499057</v>
      </c>
      <c r="O251" s="123">
        <f t="shared" si="118"/>
        <v>77.95687469724632</v>
      </c>
      <c r="P251" s="123">
        <f t="shared" si="118"/>
        <v>67.926040806796692</v>
      </c>
      <c r="Q251" s="123">
        <f t="shared" si="118"/>
        <v>75.667176632976279</v>
      </c>
      <c r="R251" s="123">
        <f t="shared" ref="R251:V251" si="119">SUM(R252:R253)</f>
        <v>79.502035096275677</v>
      </c>
      <c r="S251" s="123">
        <f t="shared" si="119"/>
        <v>75.402338616833944</v>
      </c>
      <c r="T251" s="123">
        <f t="shared" si="119"/>
        <v>79.392677632633649</v>
      </c>
      <c r="U251" s="123">
        <f t="shared" si="119"/>
        <v>77.477341492578319</v>
      </c>
      <c r="V251" s="123">
        <f t="shared" si="119"/>
        <v>86.600658830543864</v>
      </c>
      <c r="W251" s="123">
        <f t="shared" ref="W251" si="120">SUM(W252:W253)</f>
        <v>79.929863944738997</v>
      </c>
      <c r="DA251" s="130" t="s">
        <v>2954</v>
      </c>
    </row>
    <row r="252" spans="1:105" ht="12" customHeight="1" x14ac:dyDescent="0.25">
      <c r="A252" s="97" t="s">
        <v>216</v>
      </c>
      <c r="B252" s="99">
        <v>84.969190310501887</v>
      </c>
      <c r="C252" s="99">
        <v>91.605939093841044</v>
      </c>
      <c r="D252" s="99">
        <v>89.582163811651554</v>
      </c>
      <c r="E252" s="99">
        <v>94.087763505288663</v>
      </c>
      <c r="F252" s="99">
        <v>96.071527875916502</v>
      </c>
      <c r="G252" s="99">
        <v>101.78337645904824</v>
      </c>
      <c r="H252" s="99">
        <v>99.276909711621315</v>
      </c>
      <c r="I252" s="99">
        <v>95.338875759644964</v>
      </c>
      <c r="J252" s="99">
        <v>102.01258043494396</v>
      </c>
      <c r="K252" s="99">
        <v>94.418881137537625</v>
      </c>
      <c r="L252" s="99">
        <v>99.290414520195228</v>
      </c>
      <c r="M252" s="99">
        <v>87.402639582714571</v>
      </c>
      <c r="N252" s="99">
        <v>78.761677683428019</v>
      </c>
      <c r="O252" s="99">
        <v>76.440498263994257</v>
      </c>
      <c r="P252" s="99">
        <v>66.628679872597175</v>
      </c>
      <c r="Q252" s="99">
        <v>74.217802784443606</v>
      </c>
      <c r="R252" s="99">
        <v>77.998570975630514</v>
      </c>
      <c r="S252" s="99">
        <v>73.991238107130926</v>
      </c>
      <c r="T252" s="99">
        <v>77.905164389739795</v>
      </c>
      <c r="U252" s="99">
        <v>76.035176368803633</v>
      </c>
      <c r="V252" s="99">
        <v>84.990342175466026</v>
      </c>
      <c r="W252" s="99">
        <v>78.446574271266655</v>
      </c>
      <c r="DA252" s="63" t="s">
        <v>2955</v>
      </c>
    </row>
    <row r="253" spans="1:105" ht="12" customHeight="1" x14ac:dyDescent="0.25">
      <c r="A253" s="97" t="s">
        <v>53</v>
      </c>
      <c r="B253" s="99">
        <v>2.0888928105573972</v>
      </c>
      <c r="C253" s="99">
        <v>2.1733762230452434</v>
      </c>
      <c r="D253" s="99">
        <v>2.0815400140915301</v>
      </c>
      <c r="E253" s="99">
        <v>2.1275643267036473</v>
      </c>
      <c r="F253" s="99">
        <v>2.1326775140248087</v>
      </c>
      <c r="G253" s="99">
        <v>2.2176743298588031</v>
      </c>
      <c r="H253" s="99">
        <v>2.1244964669536706</v>
      </c>
      <c r="I253" s="99">
        <v>2.0163934794636651</v>
      </c>
      <c r="J253" s="99">
        <v>2.1556192662485443</v>
      </c>
      <c r="K253" s="99">
        <v>1.9847709891244787</v>
      </c>
      <c r="L253" s="99">
        <v>2.0647095589516278</v>
      </c>
      <c r="M253" s="99">
        <v>1.7774926404012257</v>
      </c>
      <c r="N253" s="99">
        <v>1.593811202071034</v>
      </c>
      <c r="O253" s="99">
        <v>1.5163764332520577</v>
      </c>
      <c r="P253" s="99">
        <v>1.2973609341995196</v>
      </c>
      <c r="Q253" s="99">
        <v>1.4493738485326724</v>
      </c>
      <c r="R253" s="99">
        <v>1.5034641206451644</v>
      </c>
      <c r="S253" s="99">
        <v>1.4111005097030225</v>
      </c>
      <c r="T253" s="99">
        <v>1.4875132428938562</v>
      </c>
      <c r="U253" s="99">
        <v>1.4421651237746862</v>
      </c>
      <c r="V253" s="99">
        <v>1.6103166550778432</v>
      </c>
      <c r="W253" s="99">
        <v>1.483289673472346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1.5064814403840112E-2</v>
      </c>
      <c r="C254" s="123">
        <f t="shared" si="121"/>
        <v>1.3542035742592325E-2</v>
      </c>
      <c r="D254" s="123">
        <f t="shared" si="121"/>
        <v>1.6462174984339533E-2</v>
      </c>
      <c r="E254" s="123">
        <f t="shared" si="121"/>
        <v>1.8517836386211996E-2</v>
      </c>
      <c r="F254" s="123">
        <f t="shared" si="121"/>
        <v>2.1152736592241577E-2</v>
      </c>
      <c r="G254" s="123">
        <f t="shared" si="121"/>
        <v>2.313874448391235E-2</v>
      </c>
      <c r="H254" s="123">
        <f t="shared" si="121"/>
        <v>2.909257449314559E-2</v>
      </c>
      <c r="I254" s="123">
        <f t="shared" si="121"/>
        <v>3.3413301489264385E-2</v>
      </c>
      <c r="J254" s="123">
        <f t="shared" si="121"/>
        <v>3.6092634063625624E-2</v>
      </c>
      <c r="K254" s="123">
        <f t="shared" si="121"/>
        <v>3.804571274813897E-2</v>
      </c>
      <c r="L254" s="123">
        <f t="shared" si="121"/>
        <v>4.3295115257370675E-2</v>
      </c>
      <c r="M254" s="123">
        <f t="shared" si="121"/>
        <v>4.5015133982959032E-2</v>
      </c>
      <c r="N254" s="123">
        <f t="shared" si="121"/>
        <v>5.1487197421660018E-2</v>
      </c>
      <c r="O254" s="123">
        <f t="shared" si="121"/>
        <v>4.7603402719779961E-2</v>
      </c>
      <c r="P254" s="123">
        <f t="shared" si="121"/>
        <v>5.0319453010207842E-2</v>
      </c>
      <c r="Q254" s="123">
        <f t="shared" si="121"/>
        <v>4.5903099046739018E-2</v>
      </c>
      <c r="R254" s="123">
        <f t="shared" si="121"/>
        <v>4.5121650208008707E-2</v>
      </c>
      <c r="S254" s="123">
        <f t="shared" si="121"/>
        <v>4.465777982453855E-2</v>
      </c>
      <c r="T254" s="123">
        <f t="shared" si="121"/>
        <v>4.4542010966508297E-2</v>
      </c>
      <c r="U254" s="123">
        <f t="shared" si="121"/>
        <v>4.7293656950144196E-2</v>
      </c>
      <c r="V254" s="123">
        <f t="shared" si="121"/>
        <v>4.8916289274563977E-2</v>
      </c>
      <c r="W254" s="123">
        <f t="shared" si="121"/>
        <v>4.752548299628135E-2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1.5064814403840112E-2</v>
      </c>
      <c r="C255" s="99">
        <f>RES_hhdet_tess!C48</f>
        <v>1.3542035742592325E-2</v>
      </c>
      <c r="D255" s="99">
        <f>RES_hhdet_tess!D48</f>
        <v>1.6462174984339533E-2</v>
      </c>
      <c r="E255" s="99">
        <f>RES_hhdet_tess!E48</f>
        <v>1.8517836386211996E-2</v>
      </c>
      <c r="F255" s="99">
        <f>RES_hhdet_tess!F48</f>
        <v>2.1152736592241577E-2</v>
      </c>
      <c r="G255" s="99">
        <f>RES_hhdet_tess!G48</f>
        <v>2.313874448391235E-2</v>
      </c>
      <c r="H255" s="99">
        <f>RES_hhdet_tess!H48</f>
        <v>2.909257449314559E-2</v>
      </c>
      <c r="I255" s="99">
        <f>RES_hhdet_tess!I48</f>
        <v>3.3413301489264385E-2</v>
      </c>
      <c r="J255" s="99">
        <f>RES_hhdet_tess!J48</f>
        <v>3.6092634063625624E-2</v>
      </c>
      <c r="K255" s="99">
        <f>RES_hhdet_tess!K48</f>
        <v>3.804571274813897E-2</v>
      </c>
      <c r="L255" s="99">
        <f>RES_hhdet_tess!L48</f>
        <v>4.3295115257370675E-2</v>
      </c>
      <c r="M255" s="99">
        <f>RES_hhdet_tess!M48</f>
        <v>4.5015133982959032E-2</v>
      </c>
      <c r="N255" s="99">
        <f>RES_hhdet_tess!N48</f>
        <v>5.1487197421660018E-2</v>
      </c>
      <c r="O255" s="99">
        <f>RES_hhdet_tess!O48</f>
        <v>4.7603402719779961E-2</v>
      </c>
      <c r="P255" s="99">
        <f>RES_hhdet_tess!P48</f>
        <v>5.0319453010207842E-2</v>
      </c>
      <c r="Q255" s="99">
        <f>RES_hhdet_tess!Q48</f>
        <v>4.5903099046739018E-2</v>
      </c>
      <c r="R255" s="99">
        <f>RES_hhdet_tess!R48</f>
        <v>4.5121650208008707E-2</v>
      </c>
      <c r="S255" s="99">
        <f>RES_hhdet_tess!S48</f>
        <v>4.465777982453855E-2</v>
      </c>
      <c r="T255" s="99">
        <f>RES_hhdet_tess!T48</f>
        <v>4.4542010966508297E-2</v>
      </c>
      <c r="U255" s="99">
        <f>RES_hhdet_tess!U48</f>
        <v>4.7293656950144196E-2</v>
      </c>
      <c r="V255" s="99">
        <f>RES_hhdet_tess!V48</f>
        <v>4.8916289274563977E-2</v>
      </c>
      <c r="W255" s="99">
        <f>RES_hhdet_tess!W48</f>
        <v>4.752548299628135E-2</v>
      </c>
      <c r="DA255" s="63" t="s">
        <v>2958</v>
      </c>
    </row>
    <row r="256" spans="1:105" ht="12" customHeight="1" x14ac:dyDescent="0.25">
      <c r="A256" s="121" t="s">
        <v>55</v>
      </c>
      <c r="B256" s="123">
        <v>18.688194644345007</v>
      </c>
      <c r="C256" s="123">
        <v>18.328110118267301</v>
      </c>
      <c r="D256" s="123">
        <v>18.167146986321207</v>
      </c>
      <c r="E256" s="123">
        <v>17.147094791435009</v>
      </c>
      <c r="F256" s="123">
        <v>17.236906782706857</v>
      </c>
      <c r="G256" s="123">
        <v>16.558184063510662</v>
      </c>
      <c r="H256" s="123">
        <v>15.87117548210642</v>
      </c>
      <c r="I256" s="123">
        <v>16.137250848321905</v>
      </c>
      <c r="J256" s="123">
        <v>16.721110732810278</v>
      </c>
      <c r="K256" s="123">
        <v>17.017067215742728</v>
      </c>
      <c r="L256" s="123">
        <v>16.763766340938982</v>
      </c>
      <c r="M256" s="123">
        <v>17.79062398866408</v>
      </c>
      <c r="N256" s="123">
        <v>18.146413276670778</v>
      </c>
      <c r="O256" s="123">
        <v>17.391024386760112</v>
      </c>
      <c r="P256" s="123">
        <v>16.767214252104754</v>
      </c>
      <c r="Q256" s="123">
        <v>17.509054453487742</v>
      </c>
      <c r="R256" s="123">
        <v>18.424358967621593</v>
      </c>
      <c r="S256" s="123">
        <v>18.967688400117407</v>
      </c>
      <c r="T256" s="123">
        <v>18.923981430788555</v>
      </c>
      <c r="U256" s="123">
        <v>18.978427590069021</v>
      </c>
      <c r="V256" s="123">
        <v>20.73333435556864</v>
      </c>
      <c r="W256" s="123">
        <v>19.130641060690134</v>
      </c>
      <c r="DA256" s="130" t="s">
        <v>2959</v>
      </c>
    </row>
    <row r="257" spans="1:105" ht="12" customHeight="1" x14ac:dyDescent="0.25">
      <c r="A257" s="97" t="s">
        <v>138</v>
      </c>
      <c r="B257" s="99">
        <v>18.669324230675439</v>
      </c>
      <c r="C257" s="99">
        <v>18.326745166653847</v>
      </c>
      <c r="D257" s="99">
        <v>18.226947617153513</v>
      </c>
      <c r="E257" s="99">
        <v>17.191128045040053</v>
      </c>
      <c r="F257" s="99">
        <v>17.243782045012491</v>
      </c>
      <c r="G257" s="99">
        <v>16.610240974800462</v>
      </c>
      <c r="H257" s="99">
        <v>15.81982778531737</v>
      </c>
      <c r="I257" s="99">
        <v>16.137853003450452</v>
      </c>
      <c r="J257" s="99">
        <v>16.709492904062991</v>
      </c>
      <c r="K257" s="99">
        <v>17.060168722522633</v>
      </c>
      <c r="L257" s="99">
        <v>16.729900666069771</v>
      </c>
      <c r="M257" s="99">
        <v>17.81288546111643</v>
      </c>
      <c r="N257" s="99">
        <v>18.173030137959831</v>
      </c>
      <c r="O257" s="99">
        <v>17.384589522083278</v>
      </c>
      <c r="P257" s="99">
        <v>16.746182584977579</v>
      </c>
      <c r="Q257" s="99">
        <v>17.507837205952999</v>
      </c>
      <c r="R257" s="99">
        <v>18.437652976669103</v>
      </c>
      <c r="S257" s="99">
        <v>18.985236762934207</v>
      </c>
      <c r="T257" s="99">
        <v>18.925507348618737</v>
      </c>
      <c r="U257" s="99">
        <v>18.982620817616972</v>
      </c>
      <c r="V257" s="99">
        <v>20.751349677106983</v>
      </c>
      <c r="W257" s="99">
        <v>19.11891996242559</v>
      </c>
      <c r="DA257" s="63" t="s">
        <v>2960</v>
      </c>
    </row>
    <row r="258" spans="1:105" ht="12" customHeight="1" x14ac:dyDescent="0.25">
      <c r="A258" s="97" t="s">
        <v>137</v>
      </c>
      <c r="B258" s="99">
        <v>18.669324230675443</v>
      </c>
      <c r="C258" s="99">
        <v>18.326521200465248</v>
      </c>
      <c r="D258" s="99">
        <v>18.219868307519729</v>
      </c>
      <c r="E258" s="99">
        <v>17.179807093523895</v>
      </c>
      <c r="F258" s="99">
        <v>17.22813103998114</v>
      </c>
      <c r="G258" s="99">
        <v>16.580305583894742</v>
      </c>
      <c r="H258" s="99">
        <v>15.789427338476623</v>
      </c>
      <c r="I258" s="99">
        <v>16.077330583474051</v>
      </c>
      <c r="J258" s="99">
        <v>16.631273553290669</v>
      </c>
      <c r="K258" s="99">
        <v>16.980380025143877</v>
      </c>
      <c r="L258" s="99">
        <v>16.660895206305707</v>
      </c>
      <c r="M258" s="99">
        <v>17.752818569235217</v>
      </c>
      <c r="N258" s="99">
        <v>18.124660025201326</v>
      </c>
      <c r="O258" s="99">
        <v>17.350616327158075</v>
      </c>
      <c r="P258" s="99">
        <v>16.719318954059943</v>
      </c>
      <c r="Q258" s="99">
        <v>17.470741567962961</v>
      </c>
      <c r="R258" s="99">
        <v>18.406849881413578</v>
      </c>
      <c r="S258" s="99">
        <v>18.971021364513764</v>
      </c>
      <c r="T258" s="99">
        <v>18.932274471382961</v>
      </c>
      <c r="U258" s="99">
        <v>18.999683947921518</v>
      </c>
      <c r="V258" s="99">
        <v>20.767903862794661</v>
      </c>
      <c r="W258" s="99">
        <v>19.163309437131364</v>
      </c>
      <c r="DA258" s="63" t="s">
        <v>2961</v>
      </c>
    </row>
    <row r="259" spans="1:105" ht="12" customHeight="1" x14ac:dyDescent="0.25">
      <c r="A259" s="100" t="s">
        <v>216</v>
      </c>
      <c r="B259" s="102">
        <v>14.566516765437569</v>
      </c>
      <c r="C259" s="102">
        <v>14.318056386257107</v>
      </c>
      <c r="D259" s="102">
        <v>14.162484977427932</v>
      </c>
      <c r="E259" s="102">
        <v>13.360354565119078</v>
      </c>
      <c r="F259" s="102">
        <v>13.413422582586337</v>
      </c>
      <c r="G259" s="102">
        <v>12.881856961361061</v>
      </c>
      <c r="H259" s="102">
        <v>12.364019330952912</v>
      </c>
      <c r="I259" s="102">
        <v>12.554121227913365</v>
      </c>
      <c r="J259" s="102">
        <v>12.890976059353807</v>
      </c>
      <c r="K259" s="102">
        <v>13.148880071691654</v>
      </c>
      <c r="L259" s="102">
        <v>12.935514459750715</v>
      </c>
      <c r="M259" s="102">
        <v>13.841841954236898</v>
      </c>
      <c r="N259" s="102">
        <v>14.095211981354183</v>
      </c>
      <c r="O259" s="102">
        <v>13.477930526718909</v>
      </c>
      <c r="P259" s="102">
        <v>12.974311844494235</v>
      </c>
      <c r="Q259" s="102">
        <v>13.518801251790505</v>
      </c>
      <c r="R259" s="102">
        <v>14.182389456340069</v>
      </c>
      <c r="S259" s="102">
        <v>14.596381226233788</v>
      </c>
      <c r="T259" s="102">
        <v>14.504283350364096</v>
      </c>
      <c r="U259" s="102">
        <v>14.513036276970022</v>
      </c>
      <c r="V259" s="102">
        <v>16.0446973382771</v>
      </c>
      <c r="W259" s="102">
        <v>14.843163978392186</v>
      </c>
      <c r="DA259" s="131" t="s">
        <v>2962</v>
      </c>
    </row>
    <row r="260" spans="1:105" ht="12" customHeight="1" x14ac:dyDescent="0.25">
      <c r="A260" s="103" t="s">
        <v>52</v>
      </c>
      <c r="B260" s="105">
        <v>4.1028074652378725</v>
      </c>
      <c r="C260" s="105">
        <v>4.0084648142081383</v>
      </c>
      <c r="D260" s="105">
        <v>4.0573833300918025</v>
      </c>
      <c r="E260" s="105">
        <v>3.819452528404816</v>
      </c>
      <c r="F260" s="105">
        <v>3.8147084573948002</v>
      </c>
      <c r="G260" s="105">
        <v>3.6984486225336779</v>
      </c>
      <c r="H260" s="105">
        <v>3.4254080075237123</v>
      </c>
      <c r="I260" s="105">
        <v>3.5232093555606885</v>
      </c>
      <c r="J260" s="105">
        <v>3.7402974939368643</v>
      </c>
      <c r="K260" s="105">
        <v>3.8314999534522247</v>
      </c>
      <c r="L260" s="105">
        <v>3.7253807465549929</v>
      </c>
      <c r="M260" s="105">
        <v>3.9109766149983236</v>
      </c>
      <c r="N260" s="105">
        <v>4.0294480438471432</v>
      </c>
      <c r="O260" s="105">
        <v>3.8726858004391649</v>
      </c>
      <c r="P260" s="105">
        <v>3.7450071095657127</v>
      </c>
      <c r="Q260" s="105">
        <v>3.9519403161724567</v>
      </c>
      <c r="R260" s="105">
        <v>4.2244604250735085</v>
      </c>
      <c r="S260" s="105">
        <v>4.3746401382799771</v>
      </c>
      <c r="T260" s="105">
        <v>4.4279911210188638</v>
      </c>
      <c r="U260" s="105">
        <v>4.4866476709514966</v>
      </c>
      <c r="V260" s="105">
        <v>4.7232065245175656</v>
      </c>
      <c r="W260" s="105">
        <v>4.3201454587391765</v>
      </c>
      <c r="DA260" s="132" t="s">
        <v>2963</v>
      </c>
    </row>
    <row r="261" spans="1:105" ht="12" customHeight="1" x14ac:dyDescent="0.25">
      <c r="A261" s="106" t="s">
        <v>122</v>
      </c>
      <c r="B261" s="102">
        <v>18.811191088225396</v>
      </c>
      <c r="C261" s="102">
        <v>18.337238913808637</v>
      </c>
      <c r="D261" s="102">
        <v>17.761181098023751</v>
      </c>
      <c r="E261" s="102">
        <v>16.844268395481016</v>
      </c>
      <c r="F261" s="102">
        <v>17.190146582792767</v>
      </c>
      <c r="G261" s="102">
        <v>16.19494471977071</v>
      </c>
      <c r="H261" s="102">
        <v>16.226141512704864</v>
      </c>
      <c r="I261" s="102">
        <v>16.139246584361054</v>
      </c>
      <c r="J261" s="102">
        <v>16.825800964629007</v>
      </c>
      <c r="K261" s="102">
        <v>16.740109252491393</v>
      </c>
      <c r="L261" s="102">
        <v>17.088090320814427</v>
      </c>
      <c r="M261" s="102">
        <v>17.6119147397572</v>
      </c>
      <c r="N261" s="102">
        <v>17.739039940214226</v>
      </c>
      <c r="O261" s="102">
        <v>17.561350276008856</v>
      </c>
      <c r="P261" s="102">
        <v>17.53558168063708</v>
      </c>
      <c r="Q261" s="102">
        <v>17.611388485907316</v>
      </c>
      <c r="R261" s="102">
        <v>17.919432919992495</v>
      </c>
      <c r="S261" s="102">
        <v>18.228800581961245</v>
      </c>
      <c r="T261" s="102">
        <v>18.814230333616699</v>
      </c>
      <c r="U261" s="102">
        <v>18.760324196470261</v>
      </c>
      <c r="V261" s="102">
        <v>19.87099894926466</v>
      </c>
      <c r="W261" s="102">
        <v>19.624713319403188</v>
      </c>
      <c r="DA261" s="131" t="s">
        <v>2964</v>
      </c>
    </row>
    <row r="262" spans="1:105" ht="12" customHeight="1" x14ac:dyDescent="0.25">
      <c r="A262" s="107" t="s">
        <v>121</v>
      </c>
      <c r="B262" s="105">
        <v>18.811191088225392</v>
      </c>
      <c r="C262" s="105">
        <v>18.336760879206476</v>
      </c>
      <c r="D262" s="105">
        <v>17.753700338494873</v>
      </c>
      <c r="E262" s="105">
        <v>16.833398822957601</v>
      </c>
      <c r="F262" s="105">
        <v>17.178162563557422</v>
      </c>
      <c r="G262" s="105">
        <v>16.173822751284781</v>
      </c>
      <c r="H262" s="105">
        <v>16.207751657477949</v>
      </c>
      <c r="I262" s="105">
        <v>16.090214433656062</v>
      </c>
      <c r="J262" s="105">
        <v>16.740720934127708</v>
      </c>
      <c r="K262" s="105">
        <v>16.645587675729043</v>
      </c>
      <c r="L262" s="105">
        <v>16.994508042753434</v>
      </c>
      <c r="M262" s="105">
        <v>17.531598760497854</v>
      </c>
      <c r="N262" s="105">
        <v>17.702745753116275</v>
      </c>
      <c r="O262" s="105">
        <v>17.571436235869449</v>
      </c>
      <c r="P262" s="105">
        <v>17.541983658767247</v>
      </c>
      <c r="Q262" s="105">
        <v>17.565045202782617</v>
      </c>
      <c r="R262" s="105">
        <v>17.928151837381421</v>
      </c>
      <c r="S262" s="105">
        <v>18.309017491755899</v>
      </c>
      <c r="T262" s="105">
        <v>18.869277572154648</v>
      </c>
      <c r="U262" s="105">
        <v>18.809510408697598</v>
      </c>
      <c r="V262" s="105">
        <v>19.918289048758961</v>
      </c>
      <c r="W262" s="105">
        <v>19.681930622759925</v>
      </c>
      <c r="DA262" s="132" t="s">
        <v>2965</v>
      </c>
    </row>
    <row r="263" spans="1:105" ht="12" customHeight="1" x14ac:dyDescent="0.25">
      <c r="A263" s="108" t="s">
        <v>53</v>
      </c>
      <c r="B263" s="99">
        <v>14.677213153581066</v>
      </c>
      <c r="C263" s="99">
        <v>14.326047636472794</v>
      </c>
      <c r="D263" s="99">
        <v>13.800020218898265</v>
      </c>
      <c r="E263" s="99">
        <v>13.090893680721571</v>
      </c>
      <c r="F263" s="99">
        <v>13.374493414319412</v>
      </c>
      <c r="G263" s="99">
        <v>12.565887237550086</v>
      </c>
      <c r="H263" s="99">
        <v>12.692009269566364</v>
      </c>
      <c r="I263" s="99">
        <v>12.564389725615206</v>
      </c>
      <c r="J263" s="99">
        <v>12.974626821736027</v>
      </c>
      <c r="K263" s="99">
        <v>12.888318693237528</v>
      </c>
      <c r="L263" s="99">
        <v>13.193880909914945</v>
      </c>
      <c r="M263" s="99">
        <v>13.670117159265494</v>
      </c>
      <c r="N263" s="99">
        <v>13.76456679408809</v>
      </c>
      <c r="O263" s="99">
        <v>13.650016514421404</v>
      </c>
      <c r="P263" s="99">
        <v>13.617713467476131</v>
      </c>
      <c r="Q263" s="99">
        <v>13.593426451026742</v>
      </c>
      <c r="R263" s="99">
        <v>13.811894050472315</v>
      </c>
      <c r="S263" s="99">
        <v>14.084098495253315</v>
      </c>
      <c r="T263" s="99">
        <v>14.456640600269811</v>
      </c>
      <c r="U263" s="99">
        <v>14.366939225978481</v>
      </c>
      <c r="V263" s="99">
        <v>15.384387983354296</v>
      </c>
      <c r="W263" s="99">
        <v>15.248224027263534</v>
      </c>
      <c r="DA263" s="63" t="s">
        <v>2966</v>
      </c>
    </row>
    <row r="264" spans="1:105" ht="12" customHeight="1" x14ac:dyDescent="0.25">
      <c r="A264" s="108" t="s">
        <v>52</v>
      </c>
      <c r="B264" s="99">
        <v>4.1339779346443279</v>
      </c>
      <c r="C264" s="99">
        <v>4.0107132427336829</v>
      </c>
      <c r="D264" s="99">
        <v>3.9536801195966063</v>
      </c>
      <c r="E264" s="99">
        <v>3.7425051422360336</v>
      </c>
      <c r="F264" s="99">
        <v>3.8036691492380079</v>
      </c>
      <c r="G264" s="99">
        <v>3.6079355137346933</v>
      </c>
      <c r="H264" s="99">
        <v>3.515742387911585</v>
      </c>
      <c r="I264" s="99">
        <v>3.525824708040854</v>
      </c>
      <c r="J264" s="99">
        <v>3.7660941123916802</v>
      </c>
      <c r="K264" s="99">
        <v>3.7572689824915142</v>
      </c>
      <c r="L264" s="99">
        <v>3.8006271328384864</v>
      </c>
      <c r="M264" s="99">
        <v>3.8614816012323594</v>
      </c>
      <c r="N264" s="99">
        <v>3.9381789590281899</v>
      </c>
      <c r="O264" s="99">
        <v>3.9214197214480415</v>
      </c>
      <c r="P264" s="99">
        <v>3.9242701912911162</v>
      </c>
      <c r="Q264" s="99">
        <v>3.971618751755873</v>
      </c>
      <c r="R264" s="99">
        <v>4.1162577869091033</v>
      </c>
      <c r="S264" s="99">
        <v>4.2249189965025877</v>
      </c>
      <c r="T264" s="99">
        <v>4.4126369718848393</v>
      </c>
      <c r="U264" s="99">
        <v>4.442571182719119</v>
      </c>
      <c r="V264" s="99">
        <v>4.5339010654046685</v>
      </c>
      <c r="W264" s="99">
        <v>4.4337065954963917</v>
      </c>
      <c r="DA264" s="63" t="s">
        <v>2967</v>
      </c>
    </row>
    <row r="265" spans="1:105" ht="12" customHeight="1" x14ac:dyDescent="0.25">
      <c r="A265" s="121" t="s">
        <v>54</v>
      </c>
      <c r="B265" s="123">
        <v>3.3904018991947216</v>
      </c>
      <c r="C265" s="123">
        <v>3.3075764301329738</v>
      </c>
      <c r="D265" s="123">
        <v>3.2744339169162027</v>
      </c>
      <c r="E265" s="123">
        <v>3.2553070098648118</v>
      </c>
      <c r="F265" s="123">
        <v>3.2257068577932246</v>
      </c>
      <c r="G265" s="123">
        <v>3.1237868043673784</v>
      </c>
      <c r="H265" s="123">
        <v>3.0395707381553132</v>
      </c>
      <c r="I265" s="123">
        <v>3.0582810957918829</v>
      </c>
      <c r="J265" s="123">
        <v>2.9359797327741539</v>
      </c>
      <c r="K265" s="123">
        <v>2.9065148794740936</v>
      </c>
      <c r="L265" s="123">
        <v>2.8371649543933852</v>
      </c>
      <c r="M265" s="123">
        <v>2.8759449987488832</v>
      </c>
      <c r="N265" s="123">
        <v>2.8987825788331705</v>
      </c>
      <c r="O265" s="123">
        <v>2.7690182189455124</v>
      </c>
      <c r="P265" s="123">
        <v>2.8407212552955898</v>
      </c>
      <c r="Q265" s="123">
        <v>2.8781365843077609</v>
      </c>
      <c r="R265" s="123">
        <v>2.8900803850190653</v>
      </c>
      <c r="S265" s="123">
        <v>2.8735458013299966</v>
      </c>
      <c r="T265" s="123">
        <v>2.8776235434267221</v>
      </c>
      <c r="U265" s="123">
        <v>2.8451204995580435</v>
      </c>
      <c r="V265" s="123">
        <v>2.9829800101963779</v>
      </c>
      <c r="W265" s="123">
        <v>2.9794917245387951</v>
      </c>
      <c r="DA265" s="130" t="s">
        <v>2968</v>
      </c>
    </row>
    <row r="266" spans="1:105" ht="12" customHeight="1" x14ac:dyDescent="0.25">
      <c r="A266" s="97" t="s">
        <v>50</v>
      </c>
      <c r="B266" s="99">
        <v>3.3778288022877994</v>
      </c>
      <c r="C266" s="99">
        <v>3.3062642673897207</v>
      </c>
      <c r="D266" s="99">
        <v>3.2689779783581669</v>
      </c>
      <c r="E266" s="99">
        <v>3.2555618472306738</v>
      </c>
      <c r="F266" s="99">
        <v>3.1569785532313568</v>
      </c>
      <c r="G266" s="99">
        <v>3.1590944779610255</v>
      </c>
      <c r="H266" s="99">
        <v>3.0505705356811514</v>
      </c>
      <c r="I266" s="99">
        <v>3.0527430670342617</v>
      </c>
      <c r="J266" s="99">
        <v>2.9666166295650176</v>
      </c>
      <c r="K266" s="99">
        <v>2.8424768809448024</v>
      </c>
      <c r="L266" s="99">
        <v>2.8713035683559975</v>
      </c>
      <c r="M266" s="99">
        <v>2.8792637509004986</v>
      </c>
      <c r="N266" s="99">
        <v>2.8688231843594632</v>
      </c>
      <c r="O266" s="99">
        <v>2.8895169585102751</v>
      </c>
      <c r="P266" s="99">
        <v>2.7547953091910484</v>
      </c>
      <c r="Q266" s="99">
        <v>2.5823794469877823</v>
      </c>
      <c r="R266" s="99">
        <v>3.0225684063866289</v>
      </c>
      <c r="S266" s="99">
        <v>2.954110299466</v>
      </c>
      <c r="T266" s="99">
        <v>3.0878744707192114</v>
      </c>
      <c r="U266" s="99">
        <v>2.9402790292134577</v>
      </c>
      <c r="V266" s="99">
        <v>3.2514794072604642</v>
      </c>
      <c r="W266" s="99">
        <v>2.8357295586021989</v>
      </c>
      <c r="DA266" s="63" t="s">
        <v>2969</v>
      </c>
    </row>
    <row r="267" spans="1:105" ht="12" customHeight="1" x14ac:dyDescent="0.25">
      <c r="A267" s="109" t="s">
        <v>120</v>
      </c>
      <c r="B267" s="110">
        <v>3.3905907210521091</v>
      </c>
      <c r="C267" s="110">
        <v>3.3075957425663822</v>
      </c>
      <c r="D267" s="110">
        <v>3.274513240528039</v>
      </c>
      <c r="E267" s="110">
        <v>3.2553033175616908</v>
      </c>
      <c r="F267" s="110">
        <v>3.2267105638718614</v>
      </c>
      <c r="G267" s="110">
        <v>3.1232709069735822</v>
      </c>
      <c r="H267" s="110">
        <v>3.0394085142698821</v>
      </c>
      <c r="I267" s="110">
        <v>3.0583613256158158</v>
      </c>
      <c r="J267" s="110">
        <v>2.9355462132970169</v>
      </c>
      <c r="K267" s="110">
        <v>2.9073965617695734</v>
      </c>
      <c r="L267" s="110">
        <v>2.8366851420188892</v>
      </c>
      <c r="M267" s="110">
        <v>2.8758970715156487</v>
      </c>
      <c r="N267" s="110">
        <v>2.8992252973759336</v>
      </c>
      <c r="O267" s="110">
        <v>2.7671952643592683</v>
      </c>
      <c r="P267" s="110">
        <v>2.842049747673927</v>
      </c>
      <c r="Q267" s="110">
        <v>2.882972444612129</v>
      </c>
      <c r="R267" s="110">
        <v>2.8876131658641171</v>
      </c>
      <c r="S267" s="110">
        <v>2.8719455885489564</v>
      </c>
      <c r="T267" s="110">
        <v>2.8735083795832326</v>
      </c>
      <c r="U267" s="110">
        <v>2.8432865279293691</v>
      </c>
      <c r="V267" s="110">
        <v>2.977998192928649</v>
      </c>
      <c r="W267" s="110">
        <v>2.9821009830421579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59.110729103431787</v>
      </c>
      <c r="C269" s="118">
        <f t="shared" si="122"/>
        <v>62.221062261513616</v>
      </c>
      <c r="D269" s="118">
        <f t="shared" si="122"/>
        <v>59.724589467631212</v>
      </c>
      <c r="E269" s="118">
        <f t="shared" si="122"/>
        <v>61.063041728850273</v>
      </c>
      <c r="F269" s="118">
        <f t="shared" si="122"/>
        <v>61.132205505834264</v>
      </c>
      <c r="G269" s="118">
        <f t="shared" si="122"/>
        <v>63.314328332029589</v>
      </c>
      <c r="H269" s="118">
        <f t="shared" si="122"/>
        <v>60.568497247665874</v>
      </c>
      <c r="I269" s="118">
        <f t="shared" si="122"/>
        <v>57.677531157084736</v>
      </c>
      <c r="J269" s="118">
        <f t="shared" si="122"/>
        <v>60.223221376147251</v>
      </c>
      <c r="K269" s="118">
        <f t="shared" si="122"/>
        <v>55.36849317449272</v>
      </c>
      <c r="L269" s="118">
        <f t="shared" si="122"/>
        <v>56.937459248752596</v>
      </c>
      <c r="M269" s="118">
        <f t="shared" si="122"/>
        <v>51.045112719873252</v>
      </c>
      <c r="N269" s="118">
        <f t="shared" si="122"/>
        <v>46.512507440259263</v>
      </c>
      <c r="O269" s="118">
        <f t="shared" si="122"/>
        <v>44.45618415975764</v>
      </c>
      <c r="P269" s="118">
        <f t="shared" si="122"/>
        <v>39.071164788861871</v>
      </c>
      <c r="Q269" s="118">
        <f t="shared" si="122"/>
        <v>42.048594285236668</v>
      </c>
      <c r="R269" s="118">
        <f t="shared" ref="R269:V269" si="123">R270+R273+R275+R284</f>
        <v>42.969008526197307</v>
      </c>
      <c r="S269" s="118">
        <f t="shared" si="123"/>
        <v>40.018951450922899</v>
      </c>
      <c r="T269" s="118">
        <f t="shared" si="123"/>
        <v>40.405702432497407</v>
      </c>
      <c r="U269" s="118">
        <f t="shared" si="123"/>
        <v>38.559042853679614</v>
      </c>
      <c r="V269" s="118">
        <f t="shared" si="123"/>
        <v>41.794731512994318</v>
      </c>
      <c r="W269" s="118">
        <f t="shared" ref="W269" si="124">W270+W273+W275+W284</f>
        <v>37.756710108372246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50.692688060171719</v>
      </c>
      <c r="C270" s="123">
        <f t="shared" si="125"/>
        <v>53.937199859318909</v>
      </c>
      <c r="D270" s="123">
        <f t="shared" si="125"/>
        <v>51.561307825463942</v>
      </c>
      <c r="E270" s="123">
        <f t="shared" si="125"/>
        <v>53.378852807217839</v>
      </c>
      <c r="F270" s="123">
        <f t="shared" si="125"/>
        <v>53.50622326594123</v>
      </c>
      <c r="G270" s="123">
        <f t="shared" si="125"/>
        <v>55.958798141436361</v>
      </c>
      <c r="H270" s="123">
        <f t="shared" si="125"/>
        <v>53.631350990600097</v>
      </c>
      <c r="I270" s="123">
        <f t="shared" si="125"/>
        <v>50.629113651730613</v>
      </c>
      <c r="J270" s="123">
        <f t="shared" si="125"/>
        <v>52.988891585166719</v>
      </c>
      <c r="K270" s="123">
        <f t="shared" si="125"/>
        <v>48.018904193945815</v>
      </c>
      <c r="L270" s="123">
        <f t="shared" si="125"/>
        <v>49.695348156641309</v>
      </c>
      <c r="M270" s="123">
        <f t="shared" si="125"/>
        <v>43.197768207157068</v>
      </c>
      <c r="N270" s="123">
        <f t="shared" si="125"/>
        <v>38.308456460732891</v>
      </c>
      <c r="O270" s="123">
        <f t="shared" si="125"/>
        <v>36.523089824992631</v>
      </c>
      <c r="P270" s="123">
        <f t="shared" si="125"/>
        <v>31.452744543991827</v>
      </c>
      <c r="Q270" s="123">
        <f t="shared" si="125"/>
        <v>34.248091394186559</v>
      </c>
      <c r="R270" s="123">
        <f t="shared" ref="R270:V270" si="126">SUM(R271:R272)</f>
        <v>34.979345038833287</v>
      </c>
      <c r="S270" s="123">
        <f t="shared" si="126"/>
        <v>32.077296110944786</v>
      </c>
      <c r="T270" s="123">
        <f t="shared" si="126"/>
        <v>32.753000961009739</v>
      </c>
      <c r="U270" s="123">
        <f t="shared" si="126"/>
        <v>31.114820199740006</v>
      </c>
      <c r="V270" s="123">
        <f t="shared" si="126"/>
        <v>33.897082711421163</v>
      </c>
      <c r="W270" s="123">
        <f t="shared" ref="W270" si="127">SUM(W271:W272)</f>
        <v>30.652597695703896</v>
      </c>
      <c r="DA270" s="130" t="s">
        <v>3122</v>
      </c>
    </row>
    <row r="271" spans="1:105" ht="12" customHeight="1" x14ac:dyDescent="0.25">
      <c r="A271" s="97" t="s">
        <v>216</v>
      </c>
      <c r="B271" s="99">
        <v>50.692688060171719</v>
      </c>
      <c r="C271" s="99">
        <v>53.937199859318909</v>
      </c>
      <c r="D271" s="99">
        <v>51.561307825463942</v>
      </c>
      <c r="E271" s="99">
        <v>53.378852807217839</v>
      </c>
      <c r="F271" s="99">
        <v>53.50622326594123</v>
      </c>
      <c r="G271" s="99">
        <v>55.958798141436361</v>
      </c>
      <c r="H271" s="99">
        <v>53.631350990600097</v>
      </c>
      <c r="I271" s="99">
        <v>50.629113651730613</v>
      </c>
      <c r="J271" s="99">
        <v>52.988891585166719</v>
      </c>
      <c r="K271" s="99">
        <v>48.018904193945815</v>
      </c>
      <c r="L271" s="99">
        <v>49.695348156641309</v>
      </c>
      <c r="M271" s="99">
        <v>43.197768207157068</v>
      </c>
      <c r="N271" s="99">
        <v>38.308456460732891</v>
      </c>
      <c r="O271" s="99">
        <v>36.523089824992631</v>
      </c>
      <c r="P271" s="99">
        <v>31.452744543991827</v>
      </c>
      <c r="Q271" s="99">
        <v>34.248091394186559</v>
      </c>
      <c r="R271" s="99">
        <v>34.979345038833287</v>
      </c>
      <c r="S271" s="99">
        <v>32.077296110944786</v>
      </c>
      <c r="T271" s="99">
        <v>32.753000961009739</v>
      </c>
      <c r="U271" s="99">
        <v>31.114820199740006</v>
      </c>
      <c r="V271" s="99">
        <v>33.897082711421163</v>
      </c>
      <c r="W271" s="99">
        <v>30.652597695703896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8.3986417448812531</v>
      </c>
      <c r="C275" s="123">
        <v>8.2652885425671574</v>
      </c>
      <c r="D275" s="123">
        <v>8.1451787336696988</v>
      </c>
      <c r="E275" s="123">
        <v>7.6662638676170278</v>
      </c>
      <c r="F275" s="123">
        <v>7.6085050892556927</v>
      </c>
      <c r="G275" s="123">
        <v>7.3380802458003016</v>
      </c>
      <c r="H275" s="123">
        <v>6.9201883568060332</v>
      </c>
      <c r="I275" s="123">
        <v>7.0317712423589951</v>
      </c>
      <c r="J275" s="123">
        <v>7.2185413946455812</v>
      </c>
      <c r="K275" s="123">
        <v>7.3348855994688389</v>
      </c>
      <c r="L275" s="123">
        <v>7.2269749485321997</v>
      </c>
      <c r="M275" s="123">
        <v>7.8317726834449424</v>
      </c>
      <c r="N275" s="123">
        <v>8.1881958371413361</v>
      </c>
      <c r="O275" s="123">
        <v>7.9167652644879718</v>
      </c>
      <c r="P275" s="123">
        <v>7.6025233824064715</v>
      </c>
      <c r="Q275" s="123">
        <v>7.7847639699866606</v>
      </c>
      <c r="R275" s="123">
        <v>7.9687598632666194</v>
      </c>
      <c r="S275" s="123">
        <v>7.9199471505098629</v>
      </c>
      <c r="T275" s="123">
        <v>7.6303981916499026</v>
      </c>
      <c r="U275" s="123">
        <v>7.4233692390481893</v>
      </c>
      <c r="V275" s="123">
        <v>7.8755258785019038</v>
      </c>
      <c r="W275" s="123">
        <v>7.085320507141577</v>
      </c>
      <c r="DA275" s="130" t="s">
        <v>3127</v>
      </c>
    </row>
    <row r="276" spans="1:105" ht="12" customHeight="1" x14ac:dyDescent="0.25">
      <c r="A276" s="97" t="s">
        <v>138</v>
      </c>
      <c r="B276" s="99">
        <v>9.6873728732690427</v>
      </c>
      <c r="C276" s="99">
        <v>9.5019566590726612</v>
      </c>
      <c r="D276" s="99">
        <v>9.3449662648422507</v>
      </c>
      <c r="E276" s="99">
        <v>8.7805635638057282</v>
      </c>
      <c r="F276" s="99">
        <v>8.7204137747060901</v>
      </c>
      <c r="G276" s="99">
        <v>8.3880153569340798</v>
      </c>
      <c r="H276" s="99">
        <v>7.9249414323405718</v>
      </c>
      <c r="I276" s="99">
        <v>8.047122063600904</v>
      </c>
      <c r="J276" s="99">
        <v>8.250416207944701</v>
      </c>
      <c r="K276" s="99">
        <v>8.3432086434961334</v>
      </c>
      <c r="L276" s="99">
        <v>8.1254817906153676</v>
      </c>
      <c r="M276" s="99">
        <v>8.6008462818945137</v>
      </c>
      <c r="N276" s="99">
        <v>8.6937054996534577</v>
      </c>
      <c r="O276" s="99">
        <v>8.2247692262783989</v>
      </c>
      <c r="P276" s="99">
        <v>7.824372048205972</v>
      </c>
      <c r="Q276" s="99">
        <v>8.0026872554223356</v>
      </c>
      <c r="R276" s="99">
        <v>8.1946085952096634</v>
      </c>
      <c r="S276" s="99">
        <v>8.1431018110694851</v>
      </c>
      <c r="T276" s="99">
        <v>7.8379662734893794</v>
      </c>
      <c r="U276" s="99">
        <v>7.6202104084586617</v>
      </c>
      <c r="V276" s="99">
        <v>8.0643940498637043</v>
      </c>
      <c r="W276" s="99">
        <v>7.2458991240586057</v>
      </c>
      <c r="DA276" s="63" t="s">
        <v>3128</v>
      </c>
    </row>
    <row r="277" spans="1:105" ht="12" customHeight="1" x14ac:dyDescent="0.25">
      <c r="A277" s="97" t="s">
        <v>137</v>
      </c>
      <c r="B277" s="99">
        <v>7.5584567297652736</v>
      </c>
      <c r="C277" s="99">
        <v>7.4158139641935588</v>
      </c>
      <c r="D277" s="99">
        <v>7.1855554888412652</v>
      </c>
      <c r="E277" s="99">
        <v>6.7295038415557347</v>
      </c>
      <c r="F277" s="99">
        <v>6.6753383104662358</v>
      </c>
      <c r="G277" s="99">
        <v>6.3720477354455731</v>
      </c>
      <c r="H277" s="99">
        <v>6.0661795311608877</v>
      </c>
      <c r="I277" s="99">
        <v>6.1006441118879513</v>
      </c>
      <c r="J277" s="99">
        <v>6.1937083500675998</v>
      </c>
      <c r="K277" s="99">
        <v>6.2613473054069146</v>
      </c>
      <c r="L277" s="99">
        <v>6.1246738134490259</v>
      </c>
      <c r="M277" s="99">
        <v>6.5312794841262836</v>
      </c>
      <c r="N277" s="99">
        <v>6.6329007409388829</v>
      </c>
      <c r="O277" s="99">
        <v>6.3246942474449996</v>
      </c>
      <c r="P277" s="99">
        <v>6.029315178273249</v>
      </c>
      <c r="Q277" s="99">
        <v>6.0997927805302483</v>
      </c>
      <c r="R277" s="99">
        <v>6.2408040479561784</v>
      </c>
      <c r="S277" s="99">
        <v>6.2586615733924091</v>
      </c>
      <c r="T277" s="99">
        <v>6.0718835187498197</v>
      </c>
      <c r="U277" s="99">
        <v>5.9268652793218211</v>
      </c>
      <c r="V277" s="99">
        <v>6.3414261084812793</v>
      </c>
      <c r="W277" s="99">
        <v>5.7930013967466403</v>
      </c>
      <c r="DA277" s="63" t="s">
        <v>3129</v>
      </c>
    </row>
    <row r="278" spans="1:105" ht="12" customHeight="1" x14ac:dyDescent="0.25">
      <c r="A278" s="100" t="s">
        <v>216</v>
      </c>
      <c r="B278" s="102">
        <v>7.5584567297652736</v>
      </c>
      <c r="C278" s="102">
        <v>7.4158139641935588</v>
      </c>
      <c r="D278" s="102">
        <v>7.1855554888412652</v>
      </c>
      <c r="E278" s="102">
        <v>6.7295038415557347</v>
      </c>
      <c r="F278" s="102">
        <v>6.6753383104662358</v>
      </c>
      <c r="G278" s="102">
        <v>6.3720477354455731</v>
      </c>
      <c r="H278" s="102">
        <v>6.0661795311608877</v>
      </c>
      <c r="I278" s="102">
        <v>6.1006441118879513</v>
      </c>
      <c r="J278" s="102">
        <v>6.1937083500675998</v>
      </c>
      <c r="K278" s="102">
        <v>6.2613473054069146</v>
      </c>
      <c r="L278" s="102">
        <v>6.1246738134490259</v>
      </c>
      <c r="M278" s="102">
        <v>6.5312794841262836</v>
      </c>
      <c r="N278" s="102">
        <v>6.6329007409388829</v>
      </c>
      <c r="O278" s="102">
        <v>6.3246942474449996</v>
      </c>
      <c r="P278" s="102">
        <v>6.029315178273249</v>
      </c>
      <c r="Q278" s="102">
        <v>6.0997927805302483</v>
      </c>
      <c r="R278" s="102">
        <v>6.2408040479561784</v>
      </c>
      <c r="S278" s="102">
        <v>6.2586615733924091</v>
      </c>
      <c r="T278" s="102">
        <v>6.0718835187498197</v>
      </c>
      <c r="U278" s="102">
        <v>5.9268652793218211</v>
      </c>
      <c r="V278" s="102">
        <v>6.3414261084812793</v>
      </c>
      <c r="W278" s="102">
        <v>5.7930013967466403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1.9399298378817636E-2</v>
      </c>
      <c r="C284" s="123">
        <v>1.8573859627550048E-2</v>
      </c>
      <c r="D284" s="123">
        <v>1.8102908497571867E-2</v>
      </c>
      <c r="E284" s="123">
        <v>1.7925054015409853E-2</v>
      </c>
      <c r="F284" s="123">
        <v>1.7477150637337541E-2</v>
      </c>
      <c r="G284" s="123">
        <v>1.7449944792928732E-2</v>
      </c>
      <c r="H284" s="123">
        <v>1.6957900259736817E-2</v>
      </c>
      <c r="I284" s="123">
        <v>1.6646262995132978E-2</v>
      </c>
      <c r="J284" s="123">
        <v>1.5788396334946539E-2</v>
      </c>
      <c r="K284" s="123">
        <v>1.4703381078061678E-2</v>
      </c>
      <c r="L284" s="123">
        <v>1.5136143579086941E-2</v>
      </c>
      <c r="M284" s="123">
        <v>1.5571829271243637E-2</v>
      </c>
      <c r="N284" s="123">
        <v>1.5855142385035669E-2</v>
      </c>
      <c r="O284" s="123">
        <v>1.6329070277039354E-2</v>
      </c>
      <c r="P284" s="123">
        <v>1.5896862463571925E-2</v>
      </c>
      <c r="Q284" s="123">
        <v>1.5738921063445994E-2</v>
      </c>
      <c r="R284" s="123">
        <v>2.0903624097396573E-2</v>
      </c>
      <c r="S284" s="123">
        <v>2.1708189468249983E-2</v>
      </c>
      <c r="T284" s="123">
        <v>2.2303279837764759E-2</v>
      </c>
      <c r="U284" s="123">
        <v>2.0853414891423189E-2</v>
      </c>
      <c r="V284" s="123">
        <v>2.2122923071250487E-2</v>
      </c>
      <c r="W284" s="123">
        <v>1.879190552677858E-2</v>
      </c>
      <c r="DA284" s="130" t="s">
        <v>3136</v>
      </c>
    </row>
    <row r="285" spans="1:105" ht="12" customHeight="1" x14ac:dyDescent="0.25">
      <c r="A285" s="97" t="s">
        <v>50</v>
      </c>
      <c r="B285" s="99">
        <v>1.31114201195543</v>
      </c>
      <c r="C285" s="99">
        <v>1.2805549930598124</v>
      </c>
      <c r="D285" s="99">
        <v>1.2632347702305402</v>
      </c>
      <c r="E285" s="99">
        <v>1.25508608851409</v>
      </c>
      <c r="F285" s="99">
        <v>1.2142168710034216</v>
      </c>
      <c r="G285" s="99">
        <v>1.2117125295328102</v>
      </c>
      <c r="H285" s="99">
        <v>1.1668099631949009</v>
      </c>
      <c r="I285" s="99">
        <v>1.1656888341398077</v>
      </c>
      <c r="J285" s="99">
        <v>1.1315571091991008</v>
      </c>
      <c r="K285" s="99">
        <v>1.0826335194949634</v>
      </c>
      <c r="L285" s="99">
        <v>1.0920716083480346</v>
      </c>
      <c r="M285" s="99">
        <v>1.0938531822742441</v>
      </c>
      <c r="N285" s="99">
        <v>1.0887952143911299</v>
      </c>
      <c r="O285" s="99">
        <v>1.0956935270195873</v>
      </c>
      <c r="P285" s="99">
        <v>1.0440946673960387</v>
      </c>
      <c r="Q285" s="99">
        <v>0.97831805802170912</v>
      </c>
      <c r="R285" s="99">
        <v>1.1434142817020081</v>
      </c>
      <c r="S285" s="99">
        <v>1.1146312123763704</v>
      </c>
      <c r="T285" s="99">
        <v>1.1618169045440301</v>
      </c>
      <c r="U285" s="99">
        <v>1.1028659544186912</v>
      </c>
      <c r="V285" s="99">
        <v>1.2144572032551693</v>
      </c>
      <c r="W285" s="99">
        <v>1.0541684453075657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69.83137195152753</v>
      </c>
      <c r="D290" s="117">
        <f t="shared" si="129"/>
        <v>66.75171326052093</v>
      </c>
      <c r="E290" s="117">
        <f t="shared" si="129"/>
        <v>62.510013199623039</v>
      </c>
      <c r="F290" s="117">
        <f t="shared" si="129"/>
        <v>40.960282111238222</v>
      </c>
      <c r="G290" s="117">
        <f t="shared" si="129"/>
        <v>76.564827810499338</v>
      </c>
      <c r="H290" s="117">
        <f t="shared" si="129"/>
        <v>47.171770029230757</v>
      </c>
      <c r="I290" s="117">
        <f t="shared" si="129"/>
        <v>83.727575861648987</v>
      </c>
      <c r="J290" s="117">
        <f t="shared" si="129"/>
        <v>99.230301250357371</v>
      </c>
      <c r="K290" s="117">
        <f t="shared" si="129"/>
        <v>86.783818478565152</v>
      </c>
      <c r="L290" s="117">
        <f t="shared" si="129"/>
        <v>46.052959554477738</v>
      </c>
      <c r="M290" s="117">
        <f t="shared" si="129"/>
        <v>10.714982676011774</v>
      </c>
      <c r="N290" s="117">
        <f t="shared" si="129"/>
        <v>14.354668613135489</v>
      </c>
      <c r="O290" s="117">
        <f t="shared" si="129"/>
        <v>12.311583436301904</v>
      </c>
      <c r="P290" s="117">
        <f t="shared" si="129"/>
        <v>15.502547016958145</v>
      </c>
      <c r="Q290" s="117">
        <f t="shared" si="129"/>
        <v>32.0355508352134</v>
      </c>
      <c r="R290" s="117">
        <f t="shared" ref="R290:V290" si="130">R291+R294+R296+R305</f>
        <v>37.927912971051292</v>
      </c>
      <c r="S290" s="117">
        <f t="shared" si="130"/>
        <v>46.756939176480756</v>
      </c>
      <c r="T290" s="117">
        <f t="shared" si="130"/>
        <v>51.786606906656161</v>
      </c>
      <c r="U290" s="117">
        <f t="shared" si="130"/>
        <v>29.631903631383452</v>
      </c>
      <c r="V290" s="117">
        <f t="shared" si="130"/>
        <v>46.982163253140897</v>
      </c>
      <c r="W290" s="117">
        <f t="shared" ref="W290" si="131">W291+W294+W296+W305</f>
        <v>21.531649500459704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58.235809305328196</v>
      </c>
      <c r="D291" s="122">
        <f t="shared" si="132"/>
        <v>55.457215200249813</v>
      </c>
      <c r="E291" s="122">
        <f t="shared" si="132"/>
        <v>52.665152419754762</v>
      </c>
      <c r="F291" s="122">
        <f t="shared" si="132"/>
        <v>34.559131978738364</v>
      </c>
      <c r="G291" s="122">
        <f t="shared" si="132"/>
        <v>65.261930333519672</v>
      </c>
      <c r="H291" s="122">
        <f t="shared" si="132"/>
        <v>40.263779554010753</v>
      </c>
      <c r="I291" s="122">
        <f t="shared" si="132"/>
        <v>70.436489611624268</v>
      </c>
      <c r="J291" s="122">
        <f t="shared" si="132"/>
        <v>83.821163404485731</v>
      </c>
      <c r="K291" s="122">
        <f t="shared" si="132"/>
        <v>72.026410652216299</v>
      </c>
      <c r="L291" s="122">
        <f t="shared" si="132"/>
        <v>38.418868679736526</v>
      </c>
      <c r="M291" s="122">
        <f t="shared" si="132"/>
        <v>8.5820189543570837</v>
      </c>
      <c r="N291" s="122">
        <f t="shared" si="132"/>
        <v>11.135423028555737</v>
      </c>
      <c r="O291" s="122">
        <f t="shared" si="132"/>
        <v>9.5215736539375104</v>
      </c>
      <c r="P291" s="122">
        <f t="shared" si="132"/>
        <v>11.604903454736066</v>
      </c>
      <c r="Q291" s="122">
        <f t="shared" si="132"/>
        <v>24.251328485040208</v>
      </c>
      <c r="R291" s="122">
        <f t="shared" ref="R291:V291" si="133">SUM(R292:R293)</f>
        <v>28.614728743836796</v>
      </c>
      <c r="S291" s="122">
        <f t="shared" si="133"/>
        <v>34.374107497638889</v>
      </c>
      <c r="T291" s="122">
        <f t="shared" si="133"/>
        <v>38.31501900187277</v>
      </c>
      <c r="U291" s="122">
        <f t="shared" si="133"/>
        <v>21.516484386958481</v>
      </c>
      <c r="V291" s="122">
        <f t="shared" si="133"/>
        <v>33.844161485491441</v>
      </c>
      <c r="W291" s="122">
        <f t="shared" ref="W291" si="134">SUM(W292:W293)</f>
        <v>14.763911559642736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57.537920316104</v>
      </c>
      <c r="D292" s="98">
        <v>54.79802621165372</v>
      </c>
      <c r="E292" s="98">
        <v>52.047963080978327</v>
      </c>
      <c r="F292" s="98">
        <v>34.156456888913389</v>
      </c>
      <c r="G292" s="98">
        <v>64.505885300504374</v>
      </c>
      <c r="H292" s="98">
        <v>39.799640691022503</v>
      </c>
      <c r="I292" s="98">
        <v>69.623381661057792</v>
      </c>
      <c r="J292" s="98">
        <v>82.841140391219881</v>
      </c>
      <c r="K292" s="98">
        <v>71.17640083313664</v>
      </c>
      <c r="L292" s="98">
        <v>37.963352268519678</v>
      </c>
      <c r="M292" s="98">
        <v>8.480047705892078</v>
      </c>
      <c r="N292" s="98">
        <v>10.999139243983601</v>
      </c>
      <c r="O292" s="98">
        <v>9.4020492158349658</v>
      </c>
      <c r="P292" s="98">
        <v>11.454672425680759</v>
      </c>
      <c r="Q292" s="98">
        <v>23.923986742554735</v>
      </c>
      <c r="R292" s="98">
        <v>28.226319414381667</v>
      </c>
      <c r="S292" s="98">
        <v>33.906356131861187</v>
      </c>
      <c r="T292" s="98">
        <v>37.788087520994189</v>
      </c>
      <c r="U292" s="98">
        <v>21.220368207258947</v>
      </c>
      <c r="V292" s="98">
        <v>33.375946832432547</v>
      </c>
      <c r="W292" s="98">
        <v>14.55925028240539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0.69788898922419473</v>
      </c>
      <c r="D293" s="98">
        <v>0.65918898859609054</v>
      </c>
      <c r="E293" s="98">
        <v>0.61718933877643656</v>
      </c>
      <c r="F293" s="98">
        <v>0.40267508982497785</v>
      </c>
      <c r="G293" s="98">
        <v>0.75604503301529458</v>
      </c>
      <c r="H293" s="98">
        <v>0.46413886298825341</v>
      </c>
      <c r="I293" s="98">
        <v>0.81310795056647223</v>
      </c>
      <c r="J293" s="98">
        <v>0.98002301326585306</v>
      </c>
      <c r="K293" s="98">
        <v>0.85000981907966633</v>
      </c>
      <c r="L293" s="98">
        <v>0.45551641121685116</v>
      </c>
      <c r="M293" s="98">
        <v>0.10197124846500644</v>
      </c>
      <c r="N293" s="98">
        <v>0.13628378457213544</v>
      </c>
      <c r="O293" s="98">
        <v>0.11952443810254469</v>
      </c>
      <c r="P293" s="98">
        <v>0.15023102905530669</v>
      </c>
      <c r="Q293" s="98">
        <v>0.32734174248547293</v>
      </c>
      <c r="R293" s="98">
        <v>0.38840932945512957</v>
      </c>
      <c r="S293" s="98">
        <v>0.46775136577770215</v>
      </c>
      <c r="T293" s="98">
        <v>0.52693148087858022</v>
      </c>
      <c r="U293" s="98">
        <v>0.29611617969953352</v>
      </c>
      <c r="V293" s="98">
        <v>0.46821465305889653</v>
      </c>
      <c r="W293" s="98">
        <v>0.20466127723734551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2.6357708037722388E-3</v>
      </c>
      <c r="E294" s="122">
        <f t="shared" si="135"/>
        <v>1.4781499558831721E-3</v>
      </c>
      <c r="F294" s="122">
        <f t="shared" si="135"/>
        <v>1.9739322871345001E-3</v>
      </c>
      <c r="G294" s="122">
        <f t="shared" si="135"/>
        <v>4.6532543555246123E-3</v>
      </c>
      <c r="H294" s="122">
        <f t="shared" si="135"/>
        <v>3.8572528504696051E-3</v>
      </c>
      <c r="I294" s="122">
        <f t="shared" si="135"/>
        <v>8.1179080185458403E-3</v>
      </c>
      <c r="J294" s="122">
        <f t="shared" si="135"/>
        <v>6.9495725550811297E-3</v>
      </c>
      <c r="K294" s="122">
        <f t="shared" si="135"/>
        <v>5.2357373999227432E-3</v>
      </c>
      <c r="L294" s="122">
        <f t="shared" si="135"/>
        <v>2.9023454284048287E-3</v>
      </c>
      <c r="M294" s="122">
        <f t="shared" si="135"/>
        <v>5.916858655509316E-4</v>
      </c>
      <c r="N294" s="122">
        <f t="shared" si="135"/>
        <v>9.7395662335194601E-4</v>
      </c>
      <c r="O294" s="122">
        <f t="shared" si="135"/>
        <v>5.3756428661389953E-4</v>
      </c>
      <c r="P294" s="122">
        <f t="shared" si="135"/>
        <v>1.0837279728093578E-3</v>
      </c>
      <c r="Q294" s="122">
        <f t="shared" si="135"/>
        <v>6.5754728023745778E-4</v>
      </c>
      <c r="R294" s="122">
        <f t="shared" si="135"/>
        <v>1.008458323835511E-3</v>
      </c>
      <c r="S294" s="122">
        <f t="shared" si="135"/>
        <v>1.2119771174554184E-3</v>
      </c>
      <c r="T294" s="122">
        <f t="shared" si="135"/>
        <v>1.3245750870719505E-3</v>
      </c>
      <c r="U294" s="122">
        <f t="shared" si="135"/>
        <v>5.4111226864463123E-4</v>
      </c>
      <c r="V294" s="122">
        <f t="shared" si="135"/>
        <v>3.0232145279362938E-3</v>
      </c>
      <c r="W294" s="122">
        <f t="shared" si="135"/>
        <v>1.1429856195566573E-3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2.6357708037722388E-3</v>
      </c>
      <c r="E295" s="98">
        <v>1.4781499558831721E-3</v>
      </c>
      <c r="F295" s="98">
        <v>1.9739322871345001E-3</v>
      </c>
      <c r="G295" s="98">
        <v>4.6532543555246123E-3</v>
      </c>
      <c r="H295" s="98">
        <v>3.8572528504696051E-3</v>
      </c>
      <c r="I295" s="98">
        <v>8.1179080185458403E-3</v>
      </c>
      <c r="J295" s="98">
        <v>6.9495725550811297E-3</v>
      </c>
      <c r="K295" s="98">
        <v>5.2357373999227432E-3</v>
      </c>
      <c r="L295" s="98">
        <v>2.9023454284048287E-3</v>
      </c>
      <c r="M295" s="98">
        <v>5.916858655509316E-4</v>
      </c>
      <c r="N295" s="98">
        <v>9.7395662335194601E-4</v>
      </c>
      <c r="O295" s="98">
        <v>5.3756428661389953E-4</v>
      </c>
      <c r="P295" s="98">
        <v>1.0837279728093578E-3</v>
      </c>
      <c r="Q295" s="98">
        <v>6.5754728023745778E-4</v>
      </c>
      <c r="R295" s="98">
        <v>1.008458323835511E-3</v>
      </c>
      <c r="S295" s="98">
        <v>1.2119771174554184E-3</v>
      </c>
      <c r="T295" s="98">
        <v>1.3245750870719505E-3</v>
      </c>
      <c r="U295" s="98">
        <v>5.4111226864463123E-4</v>
      </c>
      <c r="V295" s="98">
        <v>3.0232145279362938E-3</v>
      </c>
      <c r="W295" s="98">
        <v>1.1429856195566573E-3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10.232126301409169</v>
      </c>
      <c r="D296" s="122">
        <v>9.9572755197707377</v>
      </c>
      <c r="E296" s="122">
        <v>8.6187307770941892</v>
      </c>
      <c r="F296" s="122">
        <v>5.6005010433260924</v>
      </c>
      <c r="G296" s="122">
        <v>9.8860142961557145</v>
      </c>
      <c r="H296" s="122">
        <v>6.0123398899849656</v>
      </c>
      <c r="I296" s="122">
        <v>11.605773388314971</v>
      </c>
      <c r="J296" s="122">
        <v>13.571622720790673</v>
      </c>
      <c r="K296" s="122">
        <v>13.022226241123201</v>
      </c>
      <c r="L296" s="122">
        <v>6.7450916316087914</v>
      </c>
      <c r="M296" s="122">
        <v>1.8953271519891814</v>
      </c>
      <c r="N296" s="122">
        <v>2.8536915102996363</v>
      </c>
      <c r="O296" s="122">
        <v>2.4603807704909473</v>
      </c>
      <c r="P296" s="122">
        <v>3.3877962510827677</v>
      </c>
      <c r="Q296" s="122">
        <v>6.7529493203777795</v>
      </c>
      <c r="R296" s="122">
        <v>8.0991572288743754</v>
      </c>
      <c r="S296" s="122">
        <v>10.802222909772796</v>
      </c>
      <c r="T296" s="122">
        <v>11.738769994355884</v>
      </c>
      <c r="U296" s="122">
        <v>7.0770457607737951</v>
      </c>
      <c r="V296" s="122">
        <v>11.507863655119355</v>
      </c>
      <c r="W296" s="122">
        <v>5.8582842391158128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8.6558502703780356</v>
      </c>
      <c r="D297" s="98">
        <v>8.3628876905071206</v>
      </c>
      <c r="E297" s="98">
        <v>7.1541997290800623</v>
      </c>
      <c r="F297" s="98">
        <v>4.2919076372491318</v>
      </c>
      <c r="G297" s="98">
        <v>8.1594850614978398</v>
      </c>
      <c r="H297" s="98">
        <v>4.3013794147666573</v>
      </c>
      <c r="I297" s="98">
        <v>9.8809766021589258</v>
      </c>
      <c r="J297" s="98">
        <v>11.826017973738621</v>
      </c>
      <c r="K297" s="98">
        <v>11.123115514023237</v>
      </c>
      <c r="L297" s="98">
        <v>6.0744686988825327</v>
      </c>
      <c r="M297" s="98">
        <v>1.8723870871691941</v>
      </c>
      <c r="N297" s="98">
        <v>2.8398399979480216</v>
      </c>
      <c r="O297" s="98">
        <v>2.4525428425615106</v>
      </c>
      <c r="P297" s="98">
        <v>3.3677303213624499</v>
      </c>
      <c r="Q297" s="98">
        <v>6.3842287742412109</v>
      </c>
      <c r="R297" s="98">
        <v>7.414095101461661</v>
      </c>
      <c r="S297" s="98">
        <v>10.03960010869798</v>
      </c>
      <c r="T297" s="98">
        <v>11.39180996220348</v>
      </c>
      <c r="U297" s="98">
        <v>6.9819317884829299</v>
      </c>
      <c r="V297" s="98">
        <v>11.387196161695192</v>
      </c>
      <c r="W297" s="98">
        <v>5.7500020171780859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8.3397144977880489E-4</v>
      </c>
      <c r="D298" s="98">
        <v>3.5793615685348083E-3</v>
      </c>
      <c r="E298" s="98">
        <v>3.3674312462374434E-3</v>
      </c>
      <c r="F298" s="98">
        <v>3.1082044455693321E-3</v>
      </c>
      <c r="G298" s="98">
        <v>1.1685550108671561E-2</v>
      </c>
      <c r="H298" s="98">
        <v>5.9115242266059402E-3</v>
      </c>
      <c r="I298" s="98">
        <v>4.9239201044281714E-2</v>
      </c>
      <c r="J298" s="98">
        <v>0.1146590157670509</v>
      </c>
      <c r="K298" s="98">
        <v>0.14746631276484762</v>
      </c>
      <c r="L298" s="98">
        <v>0.10051255401564849</v>
      </c>
      <c r="M298" s="98">
        <v>2.2940064819987376E-2</v>
      </c>
      <c r="N298" s="98">
        <v>1.3851512351614829E-2</v>
      </c>
      <c r="O298" s="98">
        <v>7.8379279294369074E-3</v>
      </c>
      <c r="P298" s="98">
        <v>2.0065929720317951E-2</v>
      </c>
      <c r="Q298" s="98">
        <v>7.8106480428480105E-2</v>
      </c>
      <c r="R298" s="98">
        <v>6.3518773935349951E-2</v>
      </c>
      <c r="S298" s="98">
        <v>7.0189886515730729E-2</v>
      </c>
      <c r="T298" s="98">
        <v>6.8532580412754299E-2</v>
      </c>
      <c r="U298" s="98">
        <v>4.7520081841706571E-2</v>
      </c>
      <c r="V298" s="98">
        <v>0.10263122734914909</v>
      </c>
      <c r="W298" s="98">
        <v>4.9281272266319467E-3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7.2573324253444359E-4</v>
      </c>
      <c r="D299" s="101">
        <v>3.1038059351682639E-3</v>
      </c>
      <c r="E299" s="101">
        <v>2.9191040087073452E-3</v>
      </c>
      <c r="F299" s="101">
        <v>2.6946128584953563E-3</v>
      </c>
      <c r="G299" s="101">
        <v>1.0110786490277111E-2</v>
      </c>
      <c r="H299" s="101">
        <v>5.1353453179476738E-3</v>
      </c>
      <c r="I299" s="101">
        <v>4.2665864123467019E-2</v>
      </c>
      <c r="J299" s="101">
        <v>9.8805022730626135E-2</v>
      </c>
      <c r="K299" s="101">
        <v>0.12684480414689719</v>
      </c>
      <c r="L299" s="101">
        <v>8.6473465192462989E-2</v>
      </c>
      <c r="M299" s="101">
        <v>1.9729417282065918E-2</v>
      </c>
      <c r="N299" s="101">
        <v>1.1834077658282526E-2</v>
      </c>
      <c r="O299" s="101">
        <v>6.6424939798346849E-3</v>
      </c>
      <c r="P299" s="101">
        <v>1.6843162889685959E-2</v>
      </c>
      <c r="Q299" s="101">
        <v>6.4900457733207143E-2</v>
      </c>
      <c r="R299" s="101">
        <v>5.2321600377841691E-2</v>
      </c>
      <c r="S299" s="101">
        <v>5.7448061269503262E-2</v>
      </c>
      <c r="T299" s="101">
        <v>5.5631841813922119E-2</v>
      </c>
      <c r="U299" s="101">
        <v>3.8326960438520234E-2</v>
      </c>
      <c r="V299" s="101">
        <v>8.3312782939557614E-2</v>
      </c>
      <c r="W299" s="101">
        <v>4.0037558921294522E-3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1.0823820724436132E-4</v>
      </c>
      <c r="D300" s="104">
        <v>4.7555563336654433E-4</v>
      </c>
      <c r="E300" s="104">
        <v>4.4832723753009812E-4</v>
      </c>
      <c r="F300" s="104">
        <v>4.1359158707397585E-4</v>
      </c>
      <c r="G300" s="104">
        <v>1.5747636183944499E-3</v>
      </c>
      <c r="H300" s="104">
        <v>7.7617890865826623E-4</v>
      </c>
      <c r="I300" s="104">
        <v>6.5733369208146961E-3</v>
      </c>
      <c r="J300" s="104">
        <v>1.585399303642477E-2</v>
      </c>
      <c r="K300" s="104">
        <v>2.0621508617950434E-2</v>
      </c>
      <c r="L300" s="104">
        <v>1.4039088823185499E-2</v>
      </c>
      <c r="M300" s="104">
        <v>3.2106475379214574E-3</v>
      </c>
      <c r="N300" s="104">
        <v>2.0174346933323028E-3</v>
      </c>
      <c r="O300" s="104">
        <v>1.1954339496022227E-3</v>
      </c>
      <c r="P300" s="104">
        <v>3.2227668306319922E-3</v>
      </c>
      <c r="Q300" s="104">
        <v>1.3206022695272965E-2</v>
      </c>
      <c r="R300" s="104">
        <v>1.1197173557508263E-2</v>
      </c>
      <c r="S300" s="104">
        <v>1.2741825246227467E-2</v>
      </c>
      <c r="T300" s="104">
        <v>1.2900738598832184E-2</v>
      </c>
      <c r="U300" s="104">
        <v>9.193121403186337E-3</v>
      </c>
      <c r="V300" s="104">
        <v>1.9318444409591469E-2</v>
      </c>
      <c r="W300" s="104">
        <v>9.243713345024945E-4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1.5590637207550642</v>
      </c>
      <c r="D301" s="101">
        <v>1.538394283875234</v>
      </c>
      <c r="E301" s="101">
        <v>1.4102025995703091</v>
      </c>
      <c r="F301" s="101">
        <v>1.2589111721421595</v>
      </c>
      <c r="G301" s="101">
        <v>1.5755500820217165</v>
      </c>
      <c r="H301" s="101">
        <v>1.5895509636677625</v>
      </c>
      <c r="I301" s="101">
        <v>0.9605614442348368</v>
      </c>
      <c r="J301" s="101">
        <v>0</v>
      </c>
      <c r="K301" s="101">
        <v>0.20369229659994217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1.3075074038772201E-3</v>
      </c>
      <c r="R301" s="101">
        <v>5.6787355220463229E-2</v>
      </c>
      <c r="S301" s="101">
        <v>0.15333092916382876</v>
      </c>
      <c r="T301" s="101">
        <v>8.0320817582067078E-2</v>
      </c>
      <c r="U301" s="101">
        <v>2.3807445649194261E-2</v>
      </c>
      <c r="V301" s="101">
        <v>7.8948243326218449E-3</v>
      </c>
      <c r="W301" s="101">
        <v>2.8976162606496998E-2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1.6378338826289845E-2</v>
      </c>
      <c r="D302" s="104">
        <v>5.241418381984625E-2</v>
      </c>
      <c r="E302" s="104">
        <v>5.096101719757988E-2</v>
      </c>
      <c r="F302" s="104">
        <v>4.6574029489232179E-2</v>
      </c>
      <c r="G302" s="104">
        <v>0.13929360252748671</v>
      </c>
      <c r="H302" s="104">
        <v>0.11549798732393972</v>
      </c>
      <c r="I302" s="104">
        <v>0.71499614087692542</v>
      </c>
      <c r="J302" s="104">
        <v>1.6309457312850006</v>
      </c>
      <c r="K302" s="104">
        <v>1.5479521177351729</v>
      </c>
      <c r="L302" s="104">
        <v>0.57011037871061032</v>
      </c>
      <c r="M302" s="104">
        <v>0</v>
      </c>
      <c r="N302" s="104">
        <v>0</v>
      </c>
      <c r="O302" s="104">
        <v>0</v>
      </c>
      <c r="P302" s="104">
        <v>0</v>
      </c>
      <c r="Q302" s="104">
        <v>0.28930655830421192</v>
      </c>
      <c r="R302" s="104">
        <v>0.56475599825690026</v>
      </c>
      <c r="S302" s="104">
        <v>0.53910198539525533</v>
      </c>
      <c r="T302" s="104">
        <v>0.19810663415758478</v>
      </c>
      <c r="U302" s="104">
        <v>2.3786444799964626E-2</v>
      </c>
      <c r="V302" s="104">
        <v>1.0141441742391056E-2</v>
      </c>
      <c r="W302" s="104">
        <v>7.4377932104596853E-2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1.381508341212929E-2</v>
      </c>
      <c r="D303" s="98">
        <v>4.4035716746947069E-2</v>
      </c>
      <c r="E303" s="98">
        <v>4.2814326853973447E-2</v>
      </c>
      <c r="F303" s="98">
        <v>3.9147343871578061E-2</v>
      </c>
      <c r="G303" s="98">
        <v>0.11685872375703341</v>
      </c>
      <c r="H303" s="98">
        <v>9.7410655521761549E-2</v>
      </c>
      <c r="I303" s="98">
        <v>0.60154219966579148</v>
      </c>
      <c r="J303" s="98">
        <v>1.3640521298691495</v>
      </c>
      <c r="K303" s="98">
        <v>1.2930118025705717</v>
      </c>
      <c r="L303" s="98">
        <v>0.47685640316964378</v>
      </c>
      <c r="M303" s="98">
        <v>0</v>
      </c>
      <c r="N303" s="98">
        <v>0</v>
      </c>
      <c r="O303" s="98">
        <v>0</v>
      </c>
      <c r="P303" s="98">
        <v>0</v>
      </c>
      <c r="Q303" s="98">
        <v>0.23836391390123879</v>
      </c>
      <c r="R303" s="98">
        <v>0.46250360879474584</v>
      </c>
      <c r="S303" s="98">
        <v>0.43986365814365014</v>
      </c>
      <c r="T303" s="98">
        <v>0.16072293918982894</v>
      </c>
      <c r="U303" s="98">
        <v>1.9205476504038695E-2</v>
      </c>
      <c r="V303" s="98">
        <v>8.2465943929835341E-3</v>
      </c>
      <c r="W303" s="98">
        <v>6.0538725874761647E-2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2.5632554141605561E-3</v>
      </c>
      <c r="D304" s="98">
        <v>8.3784670728991786E-3</v>
      </c>
      <c r="E304" s="98">
        <v>8.1466903436064365E-3</v>
      </c>
      <c r="F304" s="98">
        <v>7.4266856176541168E-3</v>
      </c>
      <c r="G304" s="98">
        <v>2.24348787704533E-2</v>
      </c>
      <c r="H304" s="98">
        <v>1.8087331802178166E-2</v>
      </c>
      <c r="I304" s="98">
        <v>0.11345394121113389</v>
      </c>
      <c r="J304" s="98">
        <v>0.26689360141585117</v>
      </c>
      <c r="K304" s="98">
        <v>0.25494031516460131</v>
      </c>
      <c r="L304" s="98">
        <v>9.325397554096658E-2</v>
      </c>
      <c r="M304" s="98">
        <v>0</v>
      </c>
      <c r="N304" s="98">
        <v>0</v>
      </c>
      <c r="O304" s="98">
        <v>0</v>
      </c>
      <c r="P304" s="98">
        <v>0</v>
      </c>
      <c r="Q304" s="98">
        <v>5.0942644402973129E-2</v>
      </c>
      <c r="R304" s="98">
        <v>0.10225238946215444</v>
      </c>
      <c r="S304" s="98">
        <v>9.9238327251605168E-2</v>
      </c>
      <c r="T304" s="98">
        <v>3.7383694967755843E-2</v>
      </c>
      <c r="U304" s="98">
        <v>4.58096829592593E-3</v>
      </c>
      <c r="V304" s="98">
        <v>1.8948473494075216E-3</v>
      </c>
      <c r="W304" s="98">
        <v>1.3839206229835204E-2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1.3634363447901587</v>
      </c>
      <c r="D305" s="122">
        <v>1.3345867696966107</v>
      </c>
      <c r="E305" s="122">
        <v>1.2246518528182029</v>
      </c>
      <c r="F305" s="122">
        <v>0.79867515688662871</v>
      </c>
      <c r="G305" s="122">
        <v>1.4122299264684228</v>
      </c>
      <c r="H305" s="122">
        <v>0.89179333238456748</v>
      </c>
      <c r="I305" s="122">
        <v>1.6771949536911999</v>
      </c>
      <c r="J305" s="122">
        <v>1.8305655525258817</v>
      </c>
      <c r="K305" s="122">
        <v>1.7299458478257155</v>
      </c>
      <c r="L305" s="122">
        <v>0.88609689770401434</v>
      </c>
      <c r="M305" s="122">
        <v>0.23704488379995697</v>
      </c>
      <c r="N305" s="122">
        <v>0.36458011765676435</v>
      </c>
      <c r="O305" s="122">
        <v>0.32909144758683107</v>
      </c>
      <c r="P305" s="122">
        <v>0.50876358316650405</v>
      </c>
      <c r="Q305" s="122">
        <v>1.0306154825151763</v>
      </c>
      <c r="R305" s="122">
        <v>1.2130185400162874</v>
      </c>
      <c r="S305" s="122">
        <v>1.5793967919516185</v>
      </c>
      <c r="T305" s="122">
        <v>1.7314933353404327</v>
      </c>
      <c r="U305" s="122">
        <v>1.0378323713825275</v>
      </c>
      <c r="V305" s="122">
        <v>1.627114898002159</v>
      </c>
      <c r="W305" s="122">
        <v>0.90831071608159619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2.3116272628640591E-2</v>
      </c>
      <c r="D306" s="98">
        <v>2.3295280022431381E-2</v>
      </c>
      <c r="E306" s="98">
        <v>2.2348415016414196E-2</v>
      </c>
      <c r="F306" s="98">
        <v>1.5322739196582813E-2</v>
      </c>
      <c r="G306" s="98">
        <v>2.6479345250244101E-2</v>
      </c>
      <c r="H306" s="98">
        <v>1.7361334729553264E-2</v>
      </c>
      <c r="I306" s="98">
        <v>2.7412025100508424E-2</v>
      </c>
      <c r="J306" s="98">
        <v>2.894734377829249E-2</v>
      </c>
      <c r="K306" s="98">
        <v>2.607272949940187E-2</v>
      </c>
      <c r="L306" s="98">
        <v>1.8574653513539371E-2</v>
      </c>
      <c r="M306" s="98">
        <v>5.5328196850914363E-3</v>
      </c>
      <c r="N306" s="98">
        <v>8.0071901304951711E-3</v>
      </c>
      <c r="O306" s="98">
        <v>7.3193356039663385E-3</v>
      </c>
      <c r="P306" s="98">
        <v>1.0178386590735994E-2</v>
      </c>
      <c r="Q306" s="98">
        <v>2.2021746286009065E-2</v>
      </c>
      <c r="R306" s="98">
        <v>4.1786744784956191E-2</v>
      </c>
      <c r="S306" s="98">
        <v>4.6780201093270211E-2</v>
      </c>
      <c r="T306" s="98">
        <v>4.1691435680443339E-2</v>
      </c>
      <c r="U306" s="98">
        <v>2.4004551773702566E-2</v>
      </c>
      <c r="V306" s="98">
        <v>3.5260570416758605E-2</v>
      </c>
      <c r="W306" s="98">
        <v>1.8849932624366152E-2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1.3403200721615181</v>
      </c>
      <c r="D307" s="33">
        <v>1.3112914896741794</v>
      </c>
      <c r="E307" s="33">
        <v>1.2023034378017887</v>
      </c>
      <c r="F307" s="33">
        <v>0.78335241769004593</v>
      </c>
      <c r="G307" s="33">
        <v>1.3857505812181787</v>
      </c>
      <c r="H307" s="33">
        <v>0.87443199765501423</v>
      </c>
      <c r="I307" s="33">
        <v>1.6497829285906915</v>
      </c>
      <c r="J307" s="33">
        <v>1.8016182087475892</v>
      </c>
      <c r="K307" s="33">
        <v>1.7038731183263136</v>
      </c>
      <c r="L307" s="33">
        <v>0.86752224419047497</v>
      </c>
      <c r="M307" s="33">
        <v>0.23151206411486555</v>
      </c>
      <c r="N307" s="33">
        <v>0.35657292752626918</v>
      </c>
      <c r="O307" s="33">
        <v>0.32177211198286471</v>
      </c>
      <c r="P307" s="33">
        <v>0.49858519657576811</v>
      </c>
      <c r="Q307" s="33">
        <v>1.0085937362291673</v>
      </c>
      <c r="R307" s="33">
        <v>1.1712317952313311</v>
      </c>
      <c r="S307" s="33">
        <v>1.5326165908583482</v>
      </c>
      <c r="T307" s="33">
        <v>1.6898018996599893</v>
      </c>
      <c r="U307" s="33">
        <v>1.0138278196088248</v>
      </c>
      <c r="V307" s="33">
        <v>1.5918543275854005</v>
      </c>
      <c r="W307" s="33">
        <v>0.88946078345723001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36.792765083606014</v>
      </c>
      <c r="D309" s="117">
        <f t="shared" si="136"/>
        <v>35.573671450014388</v>
      </c>
      <c r="E309" s="117">
        <f t="shared" si="136"/>
        <v>33.659112206277612</v>
      </c>
      <c r="F309" s="117">
        <f t="shared" si="136"/>
        <v>22.342977443417681</v>
      </c>
      <c r="G309" s="117">
        <f t="shared" si="136"/>
        <v>42.127720053740035</v>
      </c>
      <c r="H309" s="117">
        <f t="shared" si="136"/>
        <v>26.342147388302791</v>
      </c>
      <c r="I309" s="117">
        <f t="shared" si="136"/>
        <v>47.181553869245768</v>
      </c>
      <c r="J309" s="117">
        <f t="shared" si="136"/>
        <v>56.577688092696995</v>
      </c>
      <c r="K309" s="117">
        <f t="shared" si="136"/>
        <v>50.194019951816813</v>
      </c>
      <c r="L309" s="117">
        <f t="shared" si="136"/>
        <v>26.955450538176578</v>
      </c>
      <c r="M309" s="117">
        <f t="shared" si="136"/>
        <v>6.3936881391296829</v>
      </c>
      <c r="N309" s="117">
        <f t="shared" si="136"/>
        <v>8.859538297909193</v>
      </c>
      <c r="O309" s="117">
        <f t="shared" si="136"/>
        <v>7.9446265433422951</v>
      </c>
      <c r="P309" s="117">
        <f t="shared" si="136"/>
        <v>10.517146557298009</v>
      </c>
      <c r="Q309" s="117">
        <f t="shared" si="136"/>
        <v>22.639246611023019</v>
      </c>
      <c r="R309" s="117">
        <f t="shared" ref="R309:V309" si="137">R310+R313+R315+R324</f>
        <v>27.381313323765113</v>
      </c>
      <c r="S309" s="117">
        <f t="shared" si="137"/>
        <v>34.325222212358483</v>
      </c>
      <c r="T309" s="117">
        <f t="shared" si="137"/>
        <v>38.509403439344567</v>
      </c>
      <c r="U309" s="117">
        <f t="shared" si="137"/>
        <v>22.290071596406257</v>
      </c>
      <c r="V309" s="117">
        <f t="shared" si="137"/>
        <v>35.675320889139776</v>
      </c>
      <c r="W309" s="117">
        <f t="shared" ref="W309" si="138">W310+W313+W315+W324</f>
        <v>16.480404972559015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30.113309827663642</v>
      </c>
      <c r="D310" s="122">
        <f t="shared" si="139"/>
        <v>29.02836544424277</v>
      </c>
      <c r="E310" s="122">
        <f t="shared" si="139"/>
        <v>27.911294535000447</v>
      </c>
      <c r="F310" s="122">
        <f t="shared" si="139"/>
        <v>18.542131647440993</v>
      </c>
      <c r="G310" s="122">
        <f t="shared" si="139"/>
        <v>35.455827223436742</v>
      </c>
      <c r="H310" s="122">
        <f t="shared" si="139"/>
        <v>22.153170928365771</v>
      </c>
      <c r="I310" s="122">
        <f t="shared" si="139"/>
        <v>39.258380992639587</v>
      </c>
      <c r="J310" s="122">
        <f t="shared" si="139"/>
        <v>47.358656770268027</v>
      </c>
      <c r="K310" s="122">
        <f t="shared" si="139"/>
        <v>41.286400976139959</v>
      </c>
      <c r="L310" s="122">
        <f t="shared" si="139"/>
        <v>22.360976718882565</v>
      </c>
      <c r="M310" s="122">
        <f t="shared" si="139"/>
        <v>5.1160883676079605</v>
      </c>
      <c r="N310" s="122">
        <f t="shared" si="139"/>
        <v>6.8710460324471336</v>
      </c>
      <c r="O310" s="122">
        <f t="shared" si="139"/>
        <v>6.1447483883904592</v>
      </c>
      <c r="P310" s="122">
        <f t="shared" si="139"/>
        <v>7.8656592325667045</v>
      </c>
      <c r="Q310" s="122">
        <f t="shared" si="139"/>
        <v>17.089466236106283</v>
      </c>
      <c r="R310" s="122">
        <f t="shared" ref="R310:V310" si="140">SUM(R311:R312)</f>
        <v>20.538788866349318</v>
      </c>
      <c r="S310" s="122">
        <f t="shared" si="140"/>
        <v>24.99435485164668</v>
      </c>
      <c r="T310" s="122">
        <f t="shared" si="140"/>
        <v>28.123784037373127</v>
      </c>
      <c r="U310" s="122">
        <f t="shared" si="140"/>
        <v>15.908229923082493</v>
      </c>
      <c r="V310" s="122">
        <f t="shared" si="140"/>
        <v>25.179952837943471</v>
      </c>
      <c r="W310" s="122">
        <f t="shared" ref="W310" si="141">SUM(W311:W312)</f>
        <v>11.028559246989529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29.415420838439449</v>
      </c>
      <c r="D311" s="98">
        <v>28.369176455646681</v>
      </c>
      <c r="E311" s="98">
        <v>27.29410519622401</v>
      </c>
      <c r="F311" s="98">
        <v>18.139456557616015</v>
      </c>
      <c r="G311" s="98">
        <v>34.699782190421445</v>
      </c>
      <c r="H311" s="98">
        <v>21.689032065377518</v>
      </c>
      <c r="I311" s="98">
        <v>38.445273042073111</v>
      </c>
      <c r="J311" s="98">
        <v>46.378633757002177</v>
      </c>
      <c r="K311" s="98">
        <v>40.436391157060292</v>
      </c>
      <c r="L311" s="98">
        <v>21.905460307665713</v>
      </c>
      <c r="M311" s="98">
        <v>5.0141171191429539</v>
      </c>
      <c r="N311" s="98">
        <v>6.7347622478749978</v>
      </c>
      <c r="O311" s="98">
        <v>6.0252239502879146</v>
      </c>
      <c r="P311" s="98">
        <v>7.7154282035113981</v>
      </c>
      <c r="Q311" s="98">
        <v>16.76212449362081</v>
      </c>
      <c r="R311" s="98">
        <v>20.150379536894189</v>
      </c>
      <c r="S311" s="98">
        <v>24.526603485868979</v>
      </c>
      <c r="T311" s="98">
        <v>27.596852556494547</v>
      </c>
      <c r="U311" s="98">
        <v>15.61211374338296</v>
      </c>
      <c r="V311" s="98">
        <v>24.711738184884574</v>
      </c>
      <c r="W311" s="98">
        <v>10.823897969752183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0.69788898922419473</v>
      </c>
      <c r="D312" s="98">
        <v>0.65918898859609054</v>
      </c>
      <c r="E312" s="98">
        <v>0.61718933877643656</v>
      </c>
      <c r="F312" s="98">
        <v>0.40267508982497785</v>
      </c>
      <c r="G312" s="98">
        <v>0.75604503301529458</v>
      </c>
      <c r="H312" s="98">
        <v>0.46413886298825341</v>
      </c>
      <c r="I312" s="98">
        <v>0.81310795056647223</v>
      </c>
      <c r="J312" s="98">
        <v>0.98002301326585306</v>
      </c>
      <c r="K312" s="98">
        <v>0.85000981907966633</v>
      </c>
      <c r="L312" s="98">
        <v>0.45551641121685116</v>
      </c>
      <c r="M312" s="98">
        <v>0.10197124846500644</v>
      </c>
      <c r="N312" s="98">
        <v>0.13628378457213544</v>
      </c>
      <c r="O312" s="98">
        <v>0.11952443810254469</v>
      </c>
      <c r="P312" s="98">
        <v>0.15023102905530669</v>
      </c>
      <c r="Q312" s="98">
        <v>0.32734174248547293</v>
      </c>
      <c r="R312" s="98">
        <v>0.38840932945512957</v>
      </c>
      <c r="S312" s="98">
        <v>0.46775136577770215</v>
      </c>
      <c r="T312" s="98">
        <v>0.52693148087858022</v>
      </c>
      <c r="U312" s="98">
        <v>0.29611617969953352</v>
      </c>
      <c r="V312" s="98">
        <v>0.46821465305889653</v>
      </c>
      <c r="W312" s="98">
        <v>0.20466127723734551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8.2488244731860408E-3</v>
      </c>
      <c r="E313" s="122">
        <f t="shared" si="142"/>
        <v>4.8021512111540718E-3</v>
      </c>
      <c r="F313" s="122">
        <f t="shared" si="142"/>
        <v>6.648352835561408E-3</v>
      </c>
      <c r="G313" s="122">
        <f t="shared" si="142"/>
        <v>1.6233002819825593E-2</v>
      </c>
      <c r="H313" s="122">
        <f t="shared" si="142"/>
        <v>1.3924615191747669E-2</v>
      </c>
      <c r="I313" s="122">
        <f t="shared" si="142"/>
        <v>3.0301579706571557E-2</v>
      </c>
      <c r="J313" s="122">
        <f t="shared" si="142"/>
        <v>2.6808893106520706E-2</v>
      </c>
      <c r="K313" s="122">
        <f t="shared" si="142"/>
        <v>2.0867928922145982E-2</v>
      </c>
      <c r="L313" s="122">
        <f t="shared" si="142"/>
        <v>1.1948985595805312E-2</v>
      </c>
      <c r="M313" s="122">
        <f t="shared" si="142"/>
        <v>2.5287955066926535E-3</v>
      </c>
      <c r="N313" s="122">
        <f t="shared" si="142"/>
        <v>4.3473166082748467E-3</v>
      </c>
      <c r="O313" s="122">
        <f t="shared" si="142"/>
        <v>2.5212171913554663E-3</v>
      </c>
      <c r="P313" s="122">
        <f t="shared" si="142"/>
        <v>5.3489821384639655E-3</v>
      </c>
      <c r="Q313" s="122">
        <f t="shared" si="142"/>
        <v>3.3842841222956818E-3</v>
      </c>
      <c r="R313" s="122">
        <f t="shared" si="142"/>
        <v>5.3239230012380205E-3</v>
      </c>
      <c r="S313" s="122">
        <f t="shared" si="142"/>
        <v>6.5261141484375977E-3</v>
      </c>
      <c r="T313" s="122">
        <f t="shared" si="142"/>
        <v>7.2490849839678033E-3</v>
      </c>
      <c r="U313" s="122">
        <f t="shared" si="142"/>
        <v>3.0047675210203672E-3</v>
      </c>
      <c r="V313" s="122">
        <f t="shared" si="142"/>
        <v>1.7034915750895527E-2</v>
      </c>
      <c r="W313" s="122">
        <f t="shared" si="142"/>
        <v>6.5318696795311519E-3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8.2488244731860408E-3</v>
      </c>
      <c r="E314" s="98">
        <v>4.8021512111540718E-3</v>
      </c>
      <c r="F314" s="98">
        <v>6.648352835561408E-3</v>
      </c>
      <c r="G314" s="98">
        <v>1.6233002819825593E-2</v>
      </c>
      <c r="H314" s="98">
        <v>1.3924615191747669E-2</v>
      </c>
      <c r="I314" s="98">
        <v>3.0301579706571557E-2</v>
      </c>
      <c r="J314" s="98">
        <v>2.6808893106520706E-2</v>
      </c>
      <c r="K314" s="98">
        <v>2.0867928922145982E-2</v>
      </c>
      <c r="L314" s="98">
        <v>1.1948985595805312E-2</v>
      </c>
      <c r="M314" s="98">
        <v>2.5287955066926535E-3</v>
      </c>
      <c r="N314" s="98">
        <v>4.3473166082748467E-3</v>
      </c>
      <c r="O314" s="98">
        <v>2.5212171913554663E-3</v>
      </c>
      <c r="P314" s="98">
        <v>5.3489821384639655E-3</v>
      </c>
      <c r="Q314" s="98">
        <v>3.3842841222956818E-3</v>
      </c>
      <c r="R314" s="98">
        <v>5.3239230012380205E-3</v>
      </c>
      <c r="S314" s="98">
        <v>6.5261141484375977E-3</v>
      </c>
      <c r="T314" s="98">
        <v>7.2490849839678033E-3</v>
      </c>
      <c r="U314" s="98">
        <v>3.0047675210203672E-3</v>
      </c>
      <c r="V314" s="98">
        <v>1.7034915750895527E-2</v>
      </c>
      <c r="W314" s="98">
        <v>6.5318696795311519E-3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5.6567244632780946</v>
      </c>
      <c r="D315" s="122">
        <v>5.5339788304256592</v>
      </c>
      <c r="E315" s="122">
        <v>4.8207292906803554</v>
      </c>
      <c r="F315" s="122">
        <v>3.1915310687493497</v>
      </c>
      <c r="G315" s="122">
        <v>5.5875332628186349</v>
      </c>
      <c r="H315" s="122">
        <v>3.4991116654187442</v>
      </c>
      <c r="I315" s="122">
        <v>6.6177575409541953</v>
      </c>
      <c r="J315" s="122">
        <v>7.7968689135132507</v>
      </c>
      <c r="K315" s="122">
        <v>7.5643474724914741</v>
      </c>
      <c r="L315" s="122">
        <v>3.9041158824211175</v>
      </c>
      <c r="M315" s="122">
        <v>1.0929808136278039</v>
      </c>
      <c r="N315" s="122">
        <v>1.7025737128123637</v>
      </c>
      <c r="O315" s="122">
        <v>1.5414646184562015</v>
      </c>
      <c r="P315" s="122">
        <v>2.2467992020770198</v>
      </c>
      <c r="Q315" s="122">
        <v>4.7285002792184896</v>
      </c>
      <c r="R315" s="122">
        <v>5.8630375536437693</v>
      </c>
      <c r="S315" s="122">
        <v>8.0304054081460841</v>
      </c>
      <c r="T315" s="122">
        <v>8.9293586300886822</v>
      </c>
      <c r="U315" s="122">
        <v>5.4938359668155821</v>
      </c>
      <c r="V315" s="122">
        <v>9.0689986364151842</v>
      </c>
      <c r="W315" s="122">
        <v>4.6494723638953959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4.6112567270894909</v>
      </c>
      <c r="D316" s="98">
        <v>4.4725629050116202</v>
      </c>
      <c r="E316" s="98">
        <v>3.8434698897159802</v>
      </c>
      <c r="F316" s="98">
        <v>2.3163487121237898</v>
      </c>
      <c r="G316" s="98">
        <v>4.426414373022971</v>
      </c>
      <c r="H316" s="98">
        <v>2.3466445112927277</v>
      </c>
      <c r="I316" s="98">
        <v>5.4244172128606669</v>
      </c>
      <c r="J316" s="98">
        <v>6.5400012448768869</v>
      </c>
      <c r="K316" s="98">
        <v>6.2057480409530408</v>
      </c>
      <c r="L316" s="98">
        <v>3.4243440916225834</v>
      </c>
      <c r="M316" s="98">
        <v>1.0784069491327062</v>
      </c>
      <c r="N316" s="98">
        <v>1.6934991900633911</v>
      </c>
      <c r="O316" s="98">
        <v>1.5361087706356384</v>
      </c>
      <c r="P316" s="98">
        <v>2.2324113878541119</v>
      </c>
      <c r="Q316" s="98">
        <v>4.4438616218720322</v>
      </c>
      <c r="R316" s="98">
        <v>5.326767043513593</v>
      </c>
      <c r="S316" s="98">
        <v>7.429773023457253</v>
      </c>
      <c r="T316" s="98">
        <v>8.6531334689434232</v>
      </c>
      <c r="U316" s="98">
        <v>5.4171459040442134</v>
      </c>
      <c r="V316" s="98">
        <v>8.9695758413681812</v>
      </c>
      <c r="W316" s="98">
        <v>4.5611566812859872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4.9486022497518157E-4</v>
      </c>
      <c r="D317" s="98">
        <v>2.1355046609908392E-3</v>
      </c>
      <c r="E317" s="98">
        <v>2.0165653056974479E-3</v>
      </c>
      <c r="F317" s="98">
        <v>1.867878014460487E-3</v>
      </c>
      <c r="G317" s="98">
        <v>7.0597336018940549E-3</v>
      </c>
      <c r="H317" s="98">
        <v>3.5777987477694489E-3</v>
      </c>
      <c r="I317" s="98">
        <v>2.9995864578894707E-2</v>
      </c>
      <c r="J317" s="98">
        <v>7.0494952748589162E-2</v>
      </c>
      <c r="K317" s="98">
        <v>9.1390071063182185E-2</v>
      </c>
      <c r="L317" s="98">
        <v>6.2786545480327458E-2</v>
      </c>
      <c r="M317" s="98">
        <v>1.4573864495097689E-2</v>
      </c>
      <c r="N317" s="98">
        <v>9.0745227489726632E-3</v>
      </c>
      <c r="O317" s="98">
        <v>5.3558478205630016E-3</v>
      </c>
      <c r="P317" s="98">
        <v>1.4387814222908012E-2</v>
      </c>
      <c r="Q317" s="98">
        <v>5.8381197890464115E-2</v>
      </c>
      <c r="R317" s="98">
        <v>4.8788406572799606E-2</v>
      </c>
      <c r="S317" s="98">
        <v>5.5256073946261509E-2</v>
      </c>
      <c r="T317" s="98">
        <v>5.5158268695998769E-2</v>
      </c>
      <c r="U317" s="98">
        <v>3.8930269092953135E-2</v>
      </c>
      <c r="V317" s="98">
        <v>8.4943055992690863E-2</v>
      </c>
      <c r="W317" s="98">
        <v>4.1003281225292692E-3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3.8662201773082022E-4</v>
      </c>
      <c r="D318" s="101">
        <v>1.6599490276242948E-3</v>
      </c>
      <c r="E318" s="101">
        <v>1.56823806816735E-3</v>
      </c>
      <c r="F318" s="101">
        <v>1.4542864273865111E-3</v>
      </c>
      <c r="G318" s="101">
        <v>5.4849699834996048E-3</v>
      </c>
      <c r="H318" s="101">
        <v>2.8016198391111829E-3</v>
      </c>
      <c r="I318" s="101">
        <v>2.3422527658080013E-2</v>
      </c>
      <c r="J318" s="101">
        <v>5.46409597121644E-2</v>
      </c>
      <c r="K318" s="101">
        <v>7.0768562445231747E-2</v>
      </c>
      <c r="L318" s="101">
        <v>4.874745665714196E-2</v>
      </c>
      <c r="M318" s="101">
        <v>1.1363216957176231E-2</v>
      </c>
      <c r="N318" s="101">
        <v>7.0570880556403608E-3</v>
      </c>
      <c r="O318" s="101">
        <v>4.1604138709607792E-3</v>
      </c>
      <c r="P318" s="101">
        <v>1.116504739227602E-2</v>
      </c>
      <c r="Q318" s="101">
        <v>4.5175175195191153E-2</v>
      </c>
      <c r="R318" s="101">
        <v>3.7591233015291346E-2</v>
      </c>
      <c r="S318" s="101">
        <v>4.2514248700034042E-2</v>
      </c>
      <c r="T318" s="101">
        <v>4.2257530097166582E-2</v>
      </c>
      <c r="U318" s="101">
        <v>2.9737147689766794E-2</v>
      </c>
      <c r="V318" s="101">
        <v>6.5624611583099388E-2</v>
      </c>
      <c r="W318" s="101">
        <v>3.1759567880267747E-3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1.0823820724436132E-4</v>
      </c>
      <c r="D319" s="104">
        <v>4.7555563336654433E-4</v>
      </c>
      <c r="E319" s="104">
        <v>4.4832723753009812E-4</v>
      </c>
      <c r="F319" s="104">
        <v>4.1359158707397585E-4</v>
      </c>
      <c r="G319" s="104">
        <v>1.5747636183944499E-3</v>
      </c>
      <c r="H319" s="104">
        <v>7.7617890865826623E-4</v>
      </c>
      <c r="I319" s="104">
        <v>6.5733369208146961E-3</v>
      </c>
      <c r="J319" s="104">
        <v>1.585399303642477E-2</v>
      </c>
      <c r="K319" s="104">
        <v>2.0621508617950434E-2</v>
      </c>
      <c r="L319" s="104">
        <v>1.4039088823185499E-2</v>
      </c>
      <c r="M319" s="104">
        <v>3.2106475379214574E-3</v>
      </c>
      <c r="N319" s="104">
        <v>2.0174346933323028E-3</v>
      </c>
      <c r="O319" s="104">
        <v>1.1954339496022227E-3</v>
      </c>
      <c r="P319" s="104">
        <v>3.2227668306319922E-3</v>
      </c>
      <c r="Q319" s="104">
        <v>1.3206022695272965E-2</v>
      </c>
      <c r="R319" s="104">
        <v>1.1197173557508263E-2</v>
      </c>
      <c r="S319" s="104">
        <v>1.2741825246227467E-2</v>
      </c>
      <c r="T319" s="104">
        <v>1.2900738598832184E-2</v>
      </c>
      <c r="U319" s="104">
        <v>9.193121403186337E-3</v>
      </c>
      <c r="V319" s="104">
        <v>1.9318444409591469E-2</v>
      </c>
      <c r="W319" s="104">
        <v>9.243713345024945E-4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1.0332538128551036</v>
      </c>
      <c r="D320" s="101">
        <v>1.0216575506146872</v>
      </c>
      <c r="E320" s="101">
        <v>0.93859986993675792</v>
      </c>
      <c r="F320" s="101">
        <v>0.83977401863863976</v>
      </c>
      <c r="G320" s="101">
        <v>1.0534870280893329</v>
      </c>
      <c r="H320" s="101">
        <v>1.0655058335923273</v>
      </c>
      <c r="I320" s="101">
        <v>0.6455937545053636</v>
      </c>
      <c r="J320" s="101">
        <v>0</v>
      </c>
      <c r="K320" s="101">
        <v>0.13776364127727728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9.5641531828432799E-4</v>
      </c>
      <c r="R320" s="101">
        <v>4.2127011890702039E-2</v>
      </c>
      <c r="S320" s="101">
        <v>0.11531924432157378</v>
      </c>
      <c r="T320" s="101">
        <v>6.1207080388164373E-2</v>
      </c>
      <c r="U320" s="101">
        <v>1.8364320358977258E-2</v>
      </c>
      <c r="V320" s="101">
        <v>6.1553145324014322E-3</v>
      </c>
      <c r="W320" s="101">
        <v>2.2780911087678855E-2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1.1719063108525135E-2</v>
      </c>
      <c r="D321" s="104">
        <v>3.7622870138359875E-2</v>
      </c>
      <c r="E321" s="104">
        <v>3.6642965721920093E-2</v>
      </c>
      <c r="F321" s="104">
        <v>3.3540459972459441E-2</v>
      </c>
      <c r="G321" s="104">
        <v>0.10057212810443708</v>
      </c>
      <c r="H321" s="104">
        <v>8.3383521785919651E-2</v>
      </c>
      <c r="I321" s="104">
        <v>0.51775070900926923</v>
      </c>
      <c r="J321" s="104">
        <v>1.1863727158877748</v>
      </c>
      <c r="K321" s="104">
        <v>1.1294457191979734</v>
      </c>
      <c r="L321" s="104">
        <v>0.41698524531820652</v>
      </c>
      <c r="M321" s="104">
        <v>0</v>
      </c>
      <c r="N321" s="104">
        <v>0</v>
      </c>
      <c r="O321" s="104">
        <v>0</v>
      </c>
      <c r="P321" s="104">
        <v>0</v>
      </c>
      <c r="Q321" s="104">
        <v>0.22530104413770927</v>
      </c>
      <c r="R321" s="104">
        <v>0.44535509166667397</v>
      </c>
      <c r="S321" s="104">
        <v>0.43005706642099462</v>
      </c>
      <c r="T321" s="104">
        <v>0.15985981206109418</v>
      </c>
      <c r="U321" s="104">
        <v>1.9395473319437927E-2</v>
      </c>
      <c r="V321" s="104">
        <v>8.324424521911164E-3</v>
      </c>
      <c r="W321" s="104">
        <v>6.143444339920015E-2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9.1558076943645782E-3</v>
      </c>
      <c r="D322" s="98">
        <v>2.9244403065460695E-2</v>
      </c>
      <c r="E322" s="98">
        <v>2.849627537831366E-2</v>
      </c>
      <c r="F322" s="98">
        <v>2.6113774354805323E-2</v>
      </c>
      <c r="G322" s="98">
        <v>7.8137249333983777E-2</v>
      </c>
      <c r="H322" s="98">
        <v>6.5296189983741482E-2</v>
      </c>
      <c r="I322" s="98">
        <v>0.40429676779813539</v>
      </c>
      <c r="J322" s="98">
        <v>0.91947911447192365</v>
      </c>
      <c r="K322" s="98">
        <v>0.87450540403337218</v>
      </c>
      <c r="L322" s="98">
        <v>0.32373126977723993</v>
      </c>
      <c r="M322" s="98">
        <v>0</v>
      </c>
      <c r="N322" s="98">
        <v>0</v>
      </c>
      <c r="O322" s="98">
        <v>0</v>
      </c>
      <c r="P322" s="98">
        <v>0</v>
      </c>
      <c r="Q322" s="98">
        <v>0.17435839973473613</v>
      </c>
      <c r="R322" s="98">
        <v>0.34310270220451955</v>
      </c>
      <c r="S322" s="98">
        <v>0.33081873916938948</v>
      </c>
      <c r="T322" s="98">
        <v>0.12247611709333832</v>
      </c>
      <c r="U322" s="98">
        <v>1.4814505023511997E-2</v>
      </c>
      <c r="V322" s="98">
        <v>6.4295771725036421E-3</v>
      </c>
      <c r="W322" s="98">
        <v>4.7595237169364944E-2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2.5632554141605561E-3</v>
      </c>
      <c r="D323" s="98">
        <v>8.3784670728991786E-3</v>
      </c>
      <c r="E323" s="98">
        <v>8.1466903436064365E-3</v>
      </c>
      <c r="F323" s="98">
        <v>7.4266856176541168E-3</v>
      </c>
      <c r="G323" s="98">
        <v>2.24348787704533E-2</v>
      </c>
      <c r="H323" s="98">
        <v>1.8087331802178166E-2</v>
      </c>
      <c r="I323" s="98">
        <v>0.11345394121113389</v>
      </c>
      <c r="J323" s="98">
        <v>0.26689360141585117</v>
      </c>
      <c r="K323" s="98">
        <v>0.25494031516460131</v>
      </c>
      <c r="L323" s="98">
        <v>9.325397554096658E-2</v>
      </c>
      <c r="M323" s="98">
        <v>0</v>
      </c>
      <c r="N323" s="98">
        <v>0</v>
      </c>
      <c r="O323" s="98">
        <v>0</v>
      </c>
      <c r="P323" s="98">
        <v>0</v>
      </c>
      <c r="Q323" s="98">
        <v>5.0942644402973129E-2</v>
      </c>
      <c r="R323" s="98">
        <v>0.10225238946215444</v>
      </c>
      <c r="S323" s="98">
        <v>9.9238327251605168E-2</v>
      </c>
      <c r="T323" s="98">
        <v>3.7383694967755843E-2</v>
      </c>
      <c r="U323" s="98">
        <v>4.58096829592593E-3</v>
      </c>
      <c r="V323" s="98">
        <v>1.8948473494075216E-3</v>
      </c>
      <c r="W323" s="98">
        <v>1.3839206229835204E-2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1.0227307926642746</v>
      </c>
      <c r="D324" s="122">
        <v>1.0030783508727794</v>
      </c>
      <c r="E324" s="122">
        <v>0.92228622938565663</v>
      </c>
      <c r="F324" s="122">
        <v>0.60266637439177628</v>
      </c>
      <c r="G324" s="122">
        <v>1.0681265646648335</v>
      </c>
      <c r="H324" s="122">
        <v>0.67594017932652706</v>
      </c>
      <c r="I324" s="122">
        <v>1.2751137559454144</v>
      </c>
      <c r="J324" s="122">
        <v>1.3953535158091988</v>
      </c>
      <c r="K324" s="122">
        <v>1.3224035742632338</v>
      </c>
      <c r="L324" s="122">
        <v>0.67840895127709366</v>
      </c>
      <c r="M324" s="122">
        <v>0.18209016238722578</v>
      </c>
      <c r="N324" s="122">
        <v>0.28157123604142009</v>
      </c>
      <c r="O324" s="122">
        <v>0.25589231930427969</v>
      </c>
      <c r="P324" s="122">
        <v>0.39933914051582065</v>
      </c>
      <c r="Q324" s="122">
        <v>0.81789581157595093</v>
      </c>
      <c r="R324" s="122">
        <v>0.97416298077078534</v>
      </c>
      <c r="S324" s="122">
        <v>1.2939358384172832</v>
      </c>
      <c r="T324" s="122">
        <v>1.4490116868987823</v>
      </c>
      <c r="U324" s="122">
        <v>0.88500093898716214</v>
      </c>
      <c r="V324" s="122">
        <v>1.4093344990302288</v>
      </c>
      <c r="W324" s="122">
        <v>0.79584149199455712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1.3685059104876366E-2</v>
      </c>
      <c r="D325" s="98">
        <v>1.3811477922118464E-2</v>
      </c>
      <c r="E325" s="98">
        <v>1.3269430673946736E-2</v>
      </c>
      <c r="F325" s="98">
        <v>9.1111492432911032E-3</v>
      </c>
      <c r="G325" s="98">
        <v>1.5767613014653927E-2</v>
      </c>
      <c r="H325" s="98">
        <v>1.0352743513228541E-2</v>
      </c>
      <c r="I325" s="98">
        <v>1.6368808468541496E-2</v>
      </c>
      <c r="J325" s="98">
        <v>1.7308967258594158E-2</v>
      </c>
      <c r="K325" s="98">
        <v>1.5610339187676235E-2</v>
      </c>
      <c r="L325" s="98">
        <v>1.1134875110562242E-2</v>
      </c>
      <c r="M325" s="98">
        <v>3.3189507565967048E-3</v>
      </c>
      <c r="N325" s="98">
        <v>4.8032416117644409E-3</v>
      </c>
      <c r="O325" s="98">
        <v>4.390621025663846E-3</v>
      </c>
      <c r="P325" s="98">
        <v>6.1056686823327596E-3</v>
      </c>
      <c r="Q325" s="98">
        <v>1.3210098224323856E-2</v>
      </c>
      <c r="R325" s="98">
        <v>2.5172038305319566E-2</v>
      </c>
      <c r="S325" s="98">
        <v>2.8373354371705899E-2</v>
      </c>
      <c r="T325" s="98">
        <v>2.5487869779673055E-2</v>
      </c>
      <c r="U325" s="98">
        <v>1.4794922936466431E-2</v>
      </c>
      <c r="V325" s="98">
        <v>2.1896344311142801E-2</v>
      </c>
      <c r="W325" s="98">
        <v>1.1786689214850248E-2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1.0090457335593983</v>
      </c>
      <c r="D326" s="33">
        <v>0.98926687295066085</v>
      </c>
      <c r="E326" s="33">
        <v>0.90901679871170993</v>
      </c>
      <c r="F326" s="33">
        <v>0.59355522514848513</v>
      </c>
      <c r="G326" s="33">
        <v>1.0523589516501795</v>
      </c>
      <c r="H326" s="33">
        <v>0.66558743581329849</v>
      </c>
      <c r="I326" s="33">
        <v>1.258744947476873</v>
      </c>
      <c r="J326" s="33">
        <v>1.3780445485506045</v>
      </c>
      <c r="K326" s="33">
        <v>1.3067932350755576</v>
      </c>
      <c r="L326" s="33">
        <v>0.66727407616653145</v>
      </c>
      <c r="M326" s="33">
        <v>0.17877121163062906</v>
      </c>
      <c r="N326" s="33">
        <v>0.27676799442965566</v>
      </c>
      <c r="O326" s="33">
        <v>0.25150169827861585</v>
      </c>
      <c r="P326" s="33">
        <v>0.39323347183348789</v>
      </c>
      <c r="Q326" s="33">
        <v>0.80468571335162709</v>
      </c>
      <c r="R326" s="33">
        <v>0.94899094246546578</v>
      </c>
      <c r="S326" s="33">
        <v>1.2655624840455773</v>
      </c>
      <c r="T326" s="33">
        <v>1.4235238171191094</v>
      </c>
      <c r="U326" s="33">
        <v>0.8702060160506957</v>
      </c>
      <c r="V326" s="33">
        <v>1.3874381547190859</v>
      </c>
      <c r="W326" s="33">
        <v>0.78405480277970685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0.52688016940502325</v>
      </c>
      <c r="D328" s="119">
        <f t="shared" si="143"/>
        <v>0.53292521962958783</v>
      </c>
      <c r="E328" s="119">
        <f t="shared" si="143"/>
        <v>0.53845952805654806</v>
      </c>
      <c r="F328" s="119">
        <f t="shared" si="143"/>
        <v>0.54547909076259671</v>
      </c>
      <c r="G328" s="119">
        <f t="shared" si="143"/>
        <v>0.55022287985819851</v>
      </c>
      <c r="H328" s="119">
        <f t="shared" si="143"/>
        <v>0.55843033602469128</v>
      </c>
      <c r="I328" s="119">
        <f t="shared" si="143"/>
        <v>0.56351271828541083</v>
      </c>
      <c r="J328" s="119">
        <f t="shared" si="143"/>
        <v>0.57016543716774448</v>
      </c>
      <c r="K328" s="119">
        <f t="shared" si="143"/>
        <v>0.57837994261815406</v>
      </c>
      <c r="L328" s="119">
        <f t="shared" si="143"/>
        <v>0.58531418607939811</v>
      </c>
      <c r="M328" s="119">
        <f t="shared" si="143"/>
        <v>0.59670541077435313</v>
      </c>
      <c r="N328" s="119">
        <f t="shared" si="143"/>
        <v>0.61718863295820836</v>
      </c>
      <c r="O328" s="119">
        <f t="shared" si="143"/>
        <v>0.6452968933237937</v>
      </c>
      <c r="P328" s="119">
        <f t="shared" si="143"/>
        <v>0.67841410484311804</v>
      </c>
      <c r="Q328" s="119">
        <f t="shared" si="143"/>
        <v>0.70669134822985513</v>
      </c>
      <c r="R328" s="119">
        <f t="shared" ref="R328:V328" si="144">IF(R309=0,"",R309/R290)</f>
        <v>0.72193039845519746</v>
      </c>
      <c r="S328" s="119">
        <f t="shared" si="144"/>
        <v>0.73412038548546477</v>
      </c>
      <c r="T328" s="119">
        <f t="shared" si="144"/>
        <v>0.7436170419266247</v>
      </c>
      <c r="U328" s="119">
        <f t="shared" si="144"/>
        <v>0.75223218439461359</v>
      </c>
      <c r="V328" s="119">
        <f t="shared" si="144"/>
        <v>0.75933755320972318</v>
      </c>
      <c r="W328" s="119">
        <f t="shared" ref="W328" si="145">IF(W309=0,"",W309/W290)</f>
        <v>0.76540373612375379</v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0.51709266492340944</v>
      </c>
      <c r="D329" s="124">
        <f t="shared" si="146"/>
        <v>0.52343712787280394</v>
      </c>
      <c r="E329" s="124">
        <f t="shared" si="146"/>
        <v>0.52997652627187475</v>
      </c>
      <c r="F329" s="124">
        <f t="shared" si="146"/>
        <v>0.53653348871286966</v>
      </c>
      <c r="G329" s="124">
        <f t="shared" si="146"/>
        <v>0.5432849908398435</v>
      </c>
      <c r="H329" s="124">
        <f t="shared" si="146"/>
        <v>0.55020097898780218</v>
      </c>
      <c r="I329" s="124">
        <f t="shared" si="146"/>
        <v>0.55735856811013906</v>
      </c>
      <c r="J329" s="124">
        <f t="shared" si="146"/>
        <v>0.56499641435105163</v>
      </c>
      <c r="K329" s="124">
        <f t="shared" si="146"/>
        <v>0.5732119732509473</v>
      </c>
      <c r="L329" s="124">
        <f t="shared" si="146"/>
        <v>0.58203110834121297</v>
      </c>
      <c r="M329" s="124">
        <f t="shared" si="146"/>
        <v>0.59614041810179486</v>
      </c>
      <c r="N329" s="124">
        <f t="shared" si="146"/>
        <v>0.61704400585653441</v>
      </c>
      <c r="O329" s="124">
        <f t="shared" si="146"/>
        <v>0.64535008725678311</v>
      </c>
      <c r="P329" s="124">
        <f t="shared" si="146"/>
        <v>0.67778756309744725</v>
      </c>
      <c r="Q329" s="124">
        <f t="shared" si="146"/>
        <v>0.70468165266278804</v>
      </c>
      <c r="R329" s="124">
        <f t="shared" ref="R329:V329" si="147">IF(R310=0,"",R310/R291)</f>
        <v>0.71776982581996618</v>
      </c>
      <c r="S329" s="124">
        <f t="shared" si="147"/>
        <v>0.72712738369610053</v>
      </c>
      <c r="T329" s="124">
        <f t="shared" si="147"/>
        <v>0.73401461802742385</v>
      </c>
      <c r="U329" s="124">
        <f t="shared" si="147"/>
        <v>0.73935079899598977</v>
      </c>
      <c r="V329" s="124">
        <f t="shared" si="147"/>
        <v>0.7439969475602991</v>
      </c>
      <c r="W329" s="124">
        <f t="shared" ref="W329" si="148">IF(W310=0,"",W310/W291)</f>
        <v>0.74699439931191269</v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>
        <f t="shared" ref="C330:Q330" si="149">IF(C311=0,"",C311/C292)</f>
        <v>0.51123538488766884</v>
      </c>
      <c r="D330" s="111">
        <f t="shared" si="149"/>
        <v>0.51770434843898627</v>
      </c>
      <c r="E330" s="111">
        <f t="shared" si="149"/>
        <v>0.52440294644689045</v>
      </c>
      <c r="F330" s="111">
        <f t="shared" si="149"/>
        <v>0.53106961932880625</v>
      </c>
      <c r="G330" s="111">
        <f t="shared" si="149"/>
        <v>0.53793203563939185</v>
      </c>
      <c r="H330" s="111">
        <f t="shared" si="149"/>
        <v>0.54495547419024448</v>
      </c>
      <c r="I330" s="111">
        <f t="shared" si="149"/>
        <v>0.55218910838363622</v>
      </c>
      <c r="J330" s="111">
        <f t="shared" si="149"/>
        <v>0.55985025722699644</v>
      </c>
      <c r="K330" s="111">
        <f t="shared" si="149"/>
        <v>0.56811514327421375</v>
      </c>
      <c r="L330" s="111">
        <f t="shared" si="149"/>
        <v>0.57701596404673572</v>
      </c>
      <c r="M330" s="111">
        <f t="shared" si="149"/>
        <v>0.59128406974161973</v>
      </c>
      <c r="N330" s="111">
        <f t="shared" si="149"/>
        <v>0.61229902617687404</v>
      </c>
      <c r="O330" s="111">
        <f t="shared" si="149"/>
        <v>0.64084156676612691</v>
      </c>
      <c r="P330" s="111">
        <f t="shared" si="149"/>
        <v>0.67356166259401917</v>
      </c>
      <c r="Q330" s="111">
        <f t="shared" si="149"/>
        <v>0.70064093723163712</v>
      </c>
      <c r="R330" s="111">
        <f t="shared" ref="R330:V330" si="150">IF(R311=0,"",R311/R292)</f>
        <v>0.71388618689786798</v>
      </c>
      <c r="S330" s="111">
        <f t="shared" si="150"/>
        <v>0.72336299986012875</v>
      </c>
      <c r="T330" s="111">
        <f t="shared" si="150"/>
        <v>0.73030561658253734</v>
      </c>
      <c r="U330" s="111">
        <f t="shared" si="150"/>
        <v>0.73571361207777974</v>
      </c>
      <c r="V330" s="111">
        <f t="shared" si="150"/>
        <v>0.74040560733609917</v>
      </c>
      <c r="W330" s="111">
        <f t="shared" ref="W330" si="151">IF(W311=0,"",W311/W292)</f>
        <v>0.74343786663470457</v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>
        <f t="shared" si="155"/>
        <v>3.1295681936307065</v>
      </c>
      <c r="E332" s="124">
        <f t="shared" si="155"/>
        <v>3.2487578083949269</v>
      </c>
      <c r="F332" s="124">
        <f t="shared" si="155"/>
        <v>3.3680754293819408</v>
      </c>
      <c r="G332" s="124">
        <f t="shared" si="155"/>
        <v>3.4885268630443198</v>
      </c>
      <c r="H332" s="124">
        <f t="shared" si="155"/>
        <v>3.6099824749763041</v>
      </c>
      <c r="I332" s="124">
        <f t="shared" si="155"/>
        <v>3.7326833018242889</v>
      </c>
      <c r="J332" s="124">
        <f t="shared" si="155"/>
        <v>3.8576319470065217</v>
      </c>
      <c r="K332" s="124">
        <f t="shared" si="155"/>
        <v>3.9856714208878969</v>
      </c>
      <c r="L332" s="124">
        <f t="shared" si="155"/>
        <v>4.11701015284478</v>
      </c>
      <c r="M332" s="124">
        <f t="shared" si="155"/>
        <v>4.2738818922740984</v>
      </c>
      <c r="N332" s="124">
        <f t="shared" si="155"/>
        <v>4.4635628569506771</v>
      </c>
      <c r="O332" s="124">
        <f t="shared" si="155"/>
        <v>4.6900756879452201</v>
      </c>
      <c r="P332" s="124">
        <f t="shared" si="155"/>
        <v>4.935723975637309</v>
      </c>
      <c r="Q332" s="124">
        <f t="shared" si="155"/>
        <v>5.1468300820490462</v>
      </c>
      <c r="R332" s="124">
        <f t="shared" ref="R332:V332" si="156">IF(R313=0,"",R313/R294)</f>
        <v>5.2792692324550661</v>
      </c>
      <c r="S332" s="124">
        <f t="shared" si="156"/>
        <v>5.3846842934950505</v>
      </c>
      <c r="T332" s="124">
        <f t="shared" si="156"/>
        <v>5.4727625898448107</v>
      </c>
      <c r="U332" s="124">
        <f t="shared" si="156"/>
        <v>5.5529465789911905</v>
      </c>
      <c r="V332" s="124">
        <f t="shared" si="156"/>
        <v>5.6347029274577807</v>
      </c>
      <c r="W332" s="124">
        <f t="shared" ref="W332" si="157">IF(W313=0,"",W313/W294)</f>
        <v>5.7147435346253452</v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>
        <f t="shared" si="158"/>
        <v>3.1295681936307065</v>
      </c>
      <c r="E333" s="111">
        <f t="shared" si="158"/>
        <v>3.2487578083949269</v>
      </c>
      <c r="F333" s="111">
        <f t="shared" si="158"/>
        <v>3.3680754293819408</v>
      </c>
      <c r="G333" s="111">
        <f t="shared" si="158"/>
        <v>3.4885268630443198</v>
      </c>
      <c r="H333" s="111">
        <f t="shared" si="158"/>
        <v>3.6099824749763041</v>
      </c>
      <c r="I333" s="111">
        <f t="shared" si="158"/>
        <v>3.7326833018242889</v>
      </c>
      <c r="J333" s="111">
        <f t="shared" si="158"/>
        <v>3.8576319470065217</v>
      </c>
      <c r="K333" s="111">
        <f t="shared" si="158"/>
        <v>3.9856714208878969</v>
      </c>
      <c r="L333" s="111">
        <f t="shared" si="158"/>
        <v>4.11701015284478</v>
      </c>
      <c r="M333" s="111">
        <f t="shared" si="158"/>
        <v>4.2738818922740984</v>
      </c>
      <c r="N333" s="111">
        <f t="shared" si="158"/>
        <v>4.4635628569506771</v>
      </c>
      <c r="O333" s="111">
        <f t="shared" si="158"/>
        <v>4.6900756879452201</v>
      </c>
      <c r="P333" s="111">
        <f t="shared" si="158"/>
        <v>4.935723975637309</v>
      </c>
      <c r="Q333" s="111">
        <f t="shared" si="158"/>
        <v>5.1468300820490462</v>
      </c>
      <c r="R333" s="111">
        <f t="shared" ref="R333:V333" si="159">IF(R314=0,"",R314/R295)</f>
        <v>5.2792692324550661</v>
      </c>
      <c r="S333" s="111">
        <f t="shared" si="159"/>
        <v>5.3846842934950505</v>
      </c>
      <c r="T333" s="111">
        <f t="shared" si="159"/>
        <v>5.4727625898448107</v>
      </c>
      <c r="U333" s="111">
        <f t="shared" si="159"/>
        <v>5.5529465789911905</v>
      </c>
      <c r="V333" s="111">
        <f t="shared" si="159"/>
        <v>5.6347029274577807</v>
      </c>
      <c r="W333" s="111">
        <f t="shared" ref="W333" si="160">IF(W314=0,"",W314/W295)</f>
        <v>5.7147435346253452</v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0.55283958550228707</v>
      </c>
      <c r="D334" s="124">
        <f t="shared" si="161"/>
        <v>0.55577239169867587</v>
      </c>
      <c r="E334" s="124">
        <f t="shared" si="161"/>
        <v>0.55933169457993759</v>
      </c>
      <c r="F334" s="124">
        <f t="shared" si="161"/>
        <v>0.56986527527792852</v>
      </c>
      <c r="G334" s="124">
        <f t="shared" si="161"/>
        <v>0.56519574981713394</v>
      </c>
      <c r="H334" s="124">
        <f t="shared" si="161"/>
        <v>0.58198833223773283</v>
      </c>
      <c r="I334" s="124">
        <f t="shared" si="161"/>
        <v>0.57021254159736956</v>
      </c>
      <c r="J334" s="124">
        <f t="shared" si="161"/>
        <v>0.57449791185022059</v>
      </c>
      <c r="K334" s="124">
        <f t="shared" si="161"/>
        <v>0.58087974609163517</v>
      </c>
      <c r="L334" s="124">
        <f t="shared" si="161"/>
        <v>0.57880842776481833</v>
      </c>
      <c r="M334" s="124">
        <f t="shared" si="161"/>
        <v>0.57667132161363277</v>
      </c>
      <c r="N334" s="124">
        <f t="shared" si="161"/>
        <v>0.59662150119148449</v>
      </c>
      <c r="O334" s="124">
        <f t="shared" si="161"/>
        <v>0.62651465860246336</v>
      </c>
      <c r="P334" s="124">
        <f t="shared" si="161"/>
        <v>0.66320375712055413</v>
      </c>
      <c r="Q334" s="124">
        <f t="shared" si="161"/>
        <v>0.70021261153992542</v>
      </c>
      <c r="R334" s="124">
        <f t="shared" ref="R334:V334" si="162">IF(R315=0,"",R315/R296)</f>
        <v>0.72390711625419535</v>
      </c>
      <c r="S334" s="124">
        <f t="shared" si="162"/>
        <v>0.74340304539364366</v>
      </c>
      <c r="T334" s="124">
        <f t="shared" si="162"/>
        <v>0.7606724243154952</v>
      </c>
      <c r="U334" s="124">
        <f t="shared" si="162"/>
        <v>0.77628945078559064</v>
      </c>
      <c r="V334" s="124">
        <f t="shared" si="162"/>
        <v>0.78806969809559535</v>
      </c>
      <c r="W334" s="124">
        <f t="shared" ref="W334" si="163">IF(W315=0,"",W315/W296)</f>
        <v>0.79365769466268465</v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0.53273295898729756</v>
      </c>
      <c r="D335" s="111">
        <f t="shared" si="164"/>
        <v>0.5348108297673918</v>
      </c>
      <c r="E335" s="111">
        <f t="shared" si="164"/>
        <v>0.5372326794418697</v>
      </c>
      <c r="F335" s="111">
        <f t="shared" si="164"/>
        <v>0.5397014353292181</v>
      </c>
      <c r="G335" s="111">
        <f t="shared" si="164"/>
        <v>0.54248697554578429</v>
      </c>
      <c r="H335" s="111">
        <f t="shared" si="164"/>
        <v>0.54555627044586796</v>
      </c>
      <c r="I335" s="111">
        <f t="shared" si="164"/>
        <v>0.54897581800522322</v>
      </c>
      <c r="J335" s="111">
        <f t="shared" si="164"/>
        <v>0.55301803695883966</v>
      </c>
      <c r="K335" s="111">
        <f t="shared" si="164"/>
        <v>0.55791455488610842</v>
      </c>
      <c r="L335" s="111">
        <f t="shared" si="164"/>
        <v>0.56372734166076621</v>
      </c>
      <c r="M335" s="111">
        <f t="shared" si="164"/>
        <v>0.57595299418728496</v>
      </c>
      <c r="N335" s="111">
        <f t="shared" si="164"/>
        <v>0.59633612854493911</v>
      </c>
      <c r="O335" s="111">
        <f t="shared" si="164"/>
        <v>0.62633310373949658</v>
      </c>
      <c r="P335" s="111">
        <f t="shared" si="164"/>
        <v>0.66288306213039261</v>
      </c>
      <c r="Q335" s="111">
        <f t="shared" si="164"/>
        <v>0.69606866843524129</v>
      </c>
      <c r="R335" s="111">
        <f t="shared" ref="R335:V335" si="165">IF(R316=0,"",R316/R297)</f>
        <v>0.71846489296629612</v>
      </c>
      <c r="S335" s="111">
        <f t="shared" si="165"/>
        <v>0.74004670933260985</v>
      </c>
      <c r="T335" s="111">
        <f t="shared" si="165"/>
        <v>0.75959250528698918</v>
      </c>
      <c r="U335" s="111">
        <f t="shared" si="165"/>
        <v>0.7758806685823092</v>
      </c>
      <c r="V335" s="111">
        <f t="shared" si="165"/>
        <v>0.78768958697141622</v>
      </c>
      <c r="W335" s="111">
        <f t="shared" ref="W335" si="166">IF(W316=0,"",W316/W297)</f>
        <v>0.79324436194275538</v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>
        <f t="shared" ref="C336:Q336" si="167">IF(C317=0,"",C317/C298)</f>
        <v>0.59337789693692011</v>
      </c>
      <c r="D336" s="111">
        <f t="shared" si="167"/>
        <v>0.59661607806360739</v>
      </c>
      <c r="E336" s="111">
        <f t="shared" si="167"/>
        <v>0.59884379464335957</v>
      </c>
      <c r="F336" s="111">
        <f t="shared" si="167"/>
        <v>0.60095082134095146</v>
      </c>
      <c r="G336" s="111">
        <f t="shared" si="167"/>
        <v>0.60414217013670579</v>
      </c>
      <c r="H336" s="111">
        <f t="shared" si="167"/>
        <v>0.6052244075507438</v>
      </c>
      <c r="I336" s="111">
        <f t="shared" si="167"/>
        <v>0.6091866631206887</v>
      </c>
      <c r="J336" s="111">
        <f t="shared" si="167"/>
        <v>0.61482258745192386</v>
      </c>
      <c r="K336" s="111">
        <f t="shared" si="167"/>
        <v>0.61973524223742138</v>
      </c>
      <c r="L336" s="111">
        <f t="shared" si="167"/>
        <v>0.62466371584342006</v>
      </c>
      <c r="M336" s="111">
        <f t="shared" si="167"/>
        <v>0.63530180099577016</v>
      </c>
      <c r="N336" s="111">
        <f t="shared" si="167"/>
        <v>0.65512866166666217</v>
      </c>
      <c r="O336" s="111">
        <f t="shared" si="167"/>
        <v>0.68332445370517414</v>
      </c>
      <c r="P336" s="111">
        <f t="shared" si="167"/>
        <v>0.71702704152997665</v>
      </c>
      <c r="Q336" s="111">
        <f t="shared" si="167"/>
        <v>0.74745651795080081</v>
      </c>
      <c r="R336" s="111">
        <f t="shared" ref="R336:V336" si="168">IF(R317=0,"",R317/R298)</f>
        <v>0.76809427433937782</v>
      </c>
      <c r="S336" s="111">
        <f t="shared" si="168"/>
        <v>0.78723697514281776</v>
      </c>
      <c r="T336" s="111">
        <f t="shared" si="168"/>
        <v>0.80484739322223897</v>
      </c>
      <c r="U336" s="111">
        <f t="shared" si="168"/>
        <v>0.81923825852474685</v>
      </c>
      <c r="V336" s="111">
        <f t="shared" si="168"/>
        <v>0.82765312455746565</v>
      </c>
      <c r="W336" s="111">
        <f t="shared" ref="W336" si="169">IF(W317=0,"",W317/W298)</f>
        <v>0.83202562230350041</v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>
        <f t="shared" ref="C337:Q337" si="170">IF(C318=0,"",C318/C299)</f>
        <v>0.53273295898729756</v>
      </c>
      <c r="D337" s="112">
        <f t="shared" si="170"/>
        <v>0.5348108297673918</v>
      </c>
      <c r="E337" s="112">
        <f t="shared" si="170"/>
        <v>0.5372326794418697</v>
      </c>
      <c r="F337" s="112">
        <f t="shared" si="170"/>
        <v>0.5397014353292181</v>
      </c>
      <c r="G337" s="112">
        <f t="shared" si="170"/>
        <v>0.54248697554578429</v>
      </c>
      <c r="H337" s="112">
        <f t="shared" si="170"/>
        <v>0.54555627044586796</v>
      </c>
      <c r="I337" s="112">
        <f t="shared" si="170"/>
        <v>0.54897581800522322</v>
      </c>
      <c r="J337" s="112">
        <f t="shared" si="170"/>
        <v>0.55301803695883966</v>
      </c>
      <c r="K337" s="112">
        <f t="shared" si="170"/>
        <v>0.55791455488610842</v>
      </c>
      <c r="L337" s="112">
        <f t="shared" si="170"/>
        <v>0.56372734166076621</v>
      </c>
      <c r="M337" s="112">
        <f t="shared" si="170"/>
        <v>0.57595299418728496</v>
      </c>
      <c r="N337" s="112">
        <f t="shared" si="170"/>
        <v>0.59633612854493911</v>
      </c>
      <c r="O337" s="112">
        <f t="shared" si="170"/>
        <v>0.62633310373949658</v>
      </c>
      <c r="P337" s="112">
        <f t="shared" si="170"/>
        <v>0.66288306213039261</v>
      </c>
      <c r="Q337" s="112">
        <f t="shared" si="170"/>
        <v>0.69606866843524129</v>
      </c>
      <c r="R337" s="112">
        <f t="shared" ref="R337:V337" si="171">IF(R318=0,"",R318/R299)</f>
        <v>0.71846489296629601</v>
      </c>
      <c r="S337" s="112">
        <f t="shared" si="171"/>
        <v>0.74004670933260985</v>
      </c>
      <c r="T337" s="112">
        <f t="shared" si="171"/>
        <v>0.75959250528698918</v>
      </c>
      <c r="U337" s="112">
        <f t="shared" si="171"/>
        <v>0.7758806685823092</v>
      </c>
      <c r="V337" s="112">
        <f t="shared" si="171"/>
        <v>0.78768958697141622</v>
      </c>
      <c r="W337" s="112">
        <f t="shared" ref="W337" si="172">IF(W318=0,"",W318/W299)</f>
        <v>0.79324436194275538</v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0.6627399503303768</v>
      </c>
      <c r="D339" s="112">
        <f t="shared" si="176"/>
        <v>0.6641064396320554</v>
      </c>
      <c r="E339" s="112">
        <f t="shared" si="176"/>
        <v>0.66557803128624971</v>
      </c>
      <c r="F339" s="112">
        <f t="shared" si="176"/>
        <v>0.6670637589224685</v>
      </c>
      <c r="G339" s="112">
        <f t="shared" si="176"/>
        <v>0.66864712211338784</v>
      </c>
      <c r="H339" s="112">
        <f t="shared" si="176"/>
        <v>0.67031876167956095</v>
      </c>
      <c r="I339" s="112">
        <f t="shared" si="176"/>
        <v>0.67210042457994978</v>
      </c>
      <c r="J339" s="112" t="str">
        <f t="shared" si="176"/>
        <v/>
      </c>
      <c r="K339" s="112">
        <f t="shared" si="176"/>
        <v>0.67633211258769022</v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>
        <f t="shared" si="176"/>
        <v>0.73147984894633833</v>
      </c>
      <c r="R339" s="112">
        <f t="shared" ref="R339:V339" si="177">IF(R320=0,"",R320/R301)</f>
        <v>0.74183789202990813</v>
      </c>
      <c r="S339" s="112">
        <f t="shared" si="177"/>
        <v>0.75209382053870677</v>
      </c>
      <c r="T339" s="112">
        <f t="shared" si="177"/>
        <v>0.76203258670302487</v>
      </c>
      <c r="U339" s="112">
        <f t="shared" si="177"/>
        <v>0.77136878225315952</v>
      </c>
      <c r="V339" s="112">
        <f t="shared" si="177"/>
        <v>0.77966453375882439</v>
      </c>
      <c r="W339" s="112">
        <f t="shared" ref="W339" si="178">IF(W320=0,"",W320/W301)</f>
        <v>0.78619489395641873</v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0.71552208272271001</v>
      </c>
      <c r="D340" s="113">
        <f t="shared" si="179"/>
        <v>0.71779940841345791</v>
      </c>
      <c r="E340" s="113">
        <f t="shared" si="179"/>
        <v>0.7190391349500036</v>
      </c>
      <c r="F340" s="113">
        <f t="shared" si="179"/>
        <v>0.72015370669643108</v>
      </c>
      <c r="G340" s="113">
        <f t="shared" si="179"/>
        <v>0.72201541405744929</v>
      </c>
      <c r="H340" s="113">
        <f t="shared" si="179"/>
        <v>0.72194783405231189</v>
      </c>
      <c r="I340" s="113">
        <f t="shared" si="179"/>
        <v>0.72413077415251581</v>
      </c>
      <c r="J340" s="113">
        <f t="shared" si="179"/>
        <v>0.72741397407076658</v>
      </c>
      <c r="K340" s="113">
        <f t="shared" si="179"/>
        <v>0.7296386666342618</v>
      </c>
      <c r="L340" s="113">
        <f t="shared" si="179"/>
        <v>0.73141142643514201</v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>
        <f t="shared" si="179"/>
        <v>0.77876231170950672</v>
      </c>
      <c r="R340" s="113">
        <f t="shared" ref="R340:V340" si="180">IF(R321=0,"",R321/R302)</f>
        <v>0.78857965748260661</v>
      </c>
      <c r="S340" s="113">
        <f t="shared" si="180"/>
        <v>0.79772858952780179</v>
      </c>
      <c r="T340" s="113">
        <f t="shared" si="180"/>
        <v>0.80693820649102033</v>
      </c>
      <c r="U340" s="113">
        <f t="shared" si="180"/>
        <v>0.81540026189482384</v>
      </c>
      <c r="V340" s="113">
        <f t="shared" si="180"/>
        <v>0.82083245492750889</v>
      </c>
      <c r="W340" s="113">
        <f t="shared" ref="W340" si="181">IF(W321=0,"",W321/W302)</f>
        <v>0.82597676032194034</v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0.6627399503303768</v>
      </c>
      <c r="D341" s="111">
        <f t="shared" si="182"/>
        <v>0.6641064396320554</v>
      </c>
      <c r="E341" s="111">
        <f t="shared" si="182"/>
        <v>0.66557803128624971</v>
      </c>
      <c r="F341" s="111">
        <f t="shared" si="182"/>
        <v>0.6670637589224685</v>
      </c>
      <c r="G341" s="111">
        <f t="shared" si="182"/>
        <v>0.66864712211338784</v>
      </c>
      <c r="H341" s="111">
        <f t="shared" si="182"/>
        <v>0.67031876167956084</v>
      </c>
      <c r="I341" s="111">
        <f t="shared" si="182"/>
        <v>0.67210042457994978</v>
      </c>
      <c r="J341" s="111">
        <f t="shared" si="182"/>
        <v>0.67407916042045057</v>
      </c>
      <c r="K341" s="111">
        <f t="shared" si="182"/>
        <v>0.67633211258769022</v>
      </c>
      <c r="L341" s="111">
        <f t="shared" si="182"/>
        <v>0.67888628028356601</v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>
        <f t="shared" si="182"/>
        <v>0.73147984894633822</v>
      </c>
      <c r="R341" s="111">
        <f t="shared" ref="R341:V341" si="183">IF(R322=0,"",R322/R303)</f>
        <v>0.74183789202990813</v>
      </c>
      <c r="S341" s="111">
        <f t="shared" si="183"/>
        <v>0.75209382053870677</v>
      </c>
      <c r="T341" s="111">
        <f t="shared" si="183"/>
        <v>0.76203258670302487</v>
      </c>
      <c r="U341" s="111">
        <f t="shared" si="183"/>
        <v>0.77136878225315952</v>
      </c>
      <c r="V341" s="111">
        <f t="shared" si="183"/>
        <v>0.77966453375882439</v>
      </c>
      <c r="W341" s="111">
        <f t="shared" ref="W341" si="184">IF(W322=0,"",W322/W303)</f>
        <v>0.78619489395641884</v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0.75011260816996861</v>
      </c>
      <c r="D343" s="124">
        <f t="shared" si="188"/>
        <v>0.75160219900936642</v>
      </c>
      <c r="E343" s="124">
        <f t="shared" si="188"/>
        <v>0.75310075044043412</v>
      </c>
      <c r="F343" s="124">
        <f t="shared" si="188"/>
        <v>0.75458259743682532</v>
      </c>
      <c r="G343" s="124">
        <f t="shared" si="188"/>
        <v>0.75634041217063575</v>
      </c>
      <c r="H343" s="124">
        <f t="shared" si="188"/>
        <v>0.75795608105650403</v>
      </c>
      <c r="I343" s="124">
        <f t="shared" si="188"/>
        <v>0.76026567641353904</v>
      </c>
      <c r="J343" s="124">
        <f t="shared" si="188"/>
        <v>0.76225268954932457</v>
      </c>
      <c r="K343" s="124">
        <f t="shared" si="188"/>
        <v>0.76441905735101379</v>
      </c>
      <c r="L343" s="124">
        <f t="shared" si="188"/>
        <v>0.76561485886581293</v>
      </c>
      <c r="M343" s="124">
        <f t="shared" si="188"/>
        <v>0.76816744351627653</v>
      </c>
      <c r="N343" s="124">
        <f t="shared" si="188"/>
        <v>0.77231648793998864</v>
      </c>
      <c r="O343" s="124">
        <f t="shared" si="188"/>
        <v>0.77757207360049152</v>
      </c>
      <c r="P343" s="124">
        <f t="shared" si="188"/>
        <v>0.78492084286057906</v>
      </c>
      <c r="Q343" s="124">
        <f t="shared" si="188"/>
        <v>0.79359938352556914</v>
      </c>
      <c r="R343" s="124">
        <f t="shared" ref="R343:V343" si="189">IF(R324=0,"",R324/R305)</f>
        <v>0.80308993525993844</v>
      </c>
      <c r="S343" s="124">
        <f t="shared" si="189"/>
        <v>0.81925950781399348</v>
      </c>
      <c r="T343" s="124">
        <f t="shared" si="189"/>
        <v>0.8368566354394249</v>
      </c>
      <c r="U343" s="124">
        <f t="shared" si="189"/>
        <v>0.85273977126790323</v>
      </c>
      <c r="V343" s="124">
        <f t="shared" si="189"/>
        <v>0.86615548831903</v>
      </c>
      <c r="W343" s="124">
        <f t="shared" ref="W343" si="190">IF(W324=0,"",W324/W305)</f>
        <v>0.87617758758563891</v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0.59200976406208572</v>
      </c>
      <c r="D344" s="111">
        <f t="shared" si="191"/>
        <v>0.59288739645194999</v>
      </c>
      <c r="E344" s="111">
        <f t="shared" si="191"/>
        <v>0.59375265155049084</v>
      </c>
      <c r="F344" s="111">
        <f t="shared" si="191"/>
        <v>0.59461621883657845</v>
      </c>
      <c r="G344" s="111">
        <f t="shared" si="191"/>
        <v>0.59546838736537766</v>
      </c>
      <c r="H344" s="111">
        <f t="shared" si="191"/>
        <v>0.59631034563290941</v>
      </c>
      <c r="I344" s="111">
        <f t="shared" si="191"/>
        <v>0.59713970086208246</v>
      </c>
      <c r="J344" s="111">
        <f t="shared" si="191"/>
        <v>0.59794665068972896</v>
      </c>
      <c r="K344" s="111">
        <f t="shared" si="191"/>
        <v>0.59872286052882762</v>
      </c>
      <c r="L344" s="111">
        <f t="shared" si="191"/>
        <v>0.59946610053564919</v>
      </c>
      <c r="M344" s="111">
        <f t="shared" si="191"/>
        <v>0.59986606206232351</v>
      </c>
      <c r="N344" s="111">
        <f t="shared" si="191"/>
        <v>0.59986606206232351</v>
      </c>
      <c r="O344" s="111">
        <f t="shared" si="191"/>
        <v>0.59986606206232351</v>
      </c>
      <c r="P344" s="111">
        <f t="shared" si="191"/>
        <v>0.59986606206232351</v>
      </c>
      <c r="Q344" s="111">
        <f t="shared" si="191"/>
        <v>0.59986606206232351</v>
      </c>
      <c r="R344" s="111">
        <f t="shared" ref="R344:V344" si="192">IF(R325=0,"",R325/R306)</f>
        <v>0.60239289839063626</v>
      </c>
      <c r="S344" s="111">
        <f t="shared" si="192"/>
        <v>0.60652484830356324</v>
      </c>
      <c r="T344" s="111">
        <f t="shared" si="192"/>
        <v>0.61134545653530781</v>
      </c>
      <c r="U344" s="111">
        <f t="shared" si="192"/>
        <v>0.61633822934675853</v>
      </c>
      <c r="V344" s="111">
        <f t="shared" si="192"/>
        <v>0.62098667299879895</v>
      </c>
      <c r="W344" s="111">
        <f t="shared" ref="W344" si="193">IF(W325=0,"",W325/W306)</f>
        <v>0.62529078749142675</v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0.75283938106822679</v>
      </c>
      <c r="D345" s="45">
        <f t="shared" si="194"/>
        <v>0.75442179007542176</v>
      </c>
      <c r="E345" s="45">
        <f t="shared" si="194"/>
        <v>0.75606271273223302</v>
      </c>
      <c r="F345" s="45">
        <f t="shared" si="194"/>
        <v>0.75771161452308289</v>
      </c>
      <c r="G345" s="45">
        <f t="shared" si="194"/>
        <v>0.75941440394351267</v>
      </c>
      <c r="H345" s="45">
        <f t="shared" si="194"/>
        <v>0.76116546237811589</v>
      </c>
      <c r="I345" s="45">
        <f t="shared" si="194"/>
        <v>0.76297610168153562</v>
      </c>
      <c r="J345" s="45">
        <f t="shared" si="194"/>
        <v>0.76489266252951804</v>
      </c>
      <c r="K345" s="45">
        <f t="shared" si="194"/>
        <v>0.76695454668549434</v>
      </c>
      <c r="L345" s="45">
        <f t="shared" si="194"/>
        <v>0.76917229573657298</v>
      </c>
      <c r="M345" s="45">
        <f t="shared" si="194"/>
        <v>0.77218961488733073</v>
      </c>
      <c r="N345" s="45">
        <f t="shared" si="194"/>
        <v>0.77618902912719256</v>
      </c>
      <c r="O345" s="45">
        <f t="shared" si="194"/>
        <v>0.78161434416668474</v>
      </c>
      <c r="P345" s="45">
        <f t="shared" si="194"/>
        <v>0.78869865077057033</v>
      </c>
      <c r="Q345" s="45">
        <f t="shared" si="194"/>
        <v>0.79782937812018173</v>
      </c>
      <c r="R345" s="45">
        <f t="shared" ref="R345:V345" si="195">IF(R326=0,"",R326/R307)</f>
        <v>0.81025032476857384</v>
      </c>
      <c r="S345" s="45">
        <f t="shared" si="195"/>
        <v>0.82575282793773863</v>
      </c>
      <c r="T345" s="45">
        <f t="shared" si="195"/>
        <v>0.84242053308470144</v>
      </c>
      <c r="U345" s="45">
        <f t="shared" si="195"/>
        <v>0.85833708566653444</v>
      </c>
      <c r="V345" s="45">
        <f t="shared" si="195"/>
        <v>0.87158613114028938</v>
      </c>
      <c r="W345" s="45">
        <f t="shared" ref="W345" si="196">IF(W326=0,"",W326/W307)</f>
        <v>0.88149451596075723</v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206.40385294897791</v>
      </c>
      <c r="D347" s="117">
        <f t="shared" si="197"/>
        <v>195.61268278122395</v>
      </c>
      <c r="E347" s="117">
        <f t="shared" si="197"/>
        <v>183.41982103660638</v>
      </c>
      <c r="F347" s="117">
        <f t="shared" si="197"/>
        <v>118.34392763168624</v>
      </c>
      <c r="G347" s="117">
        <f t="shared" si="197"/>
        <v>224.45481082307725</v>
      </c>
      <c r="H347" s="117">
        <f t="shared" si="197"/>
        <v>135.67918150779963</v>
      </c>
      <c r="I347" s="117">
        <f t="shared" si="197"/>
        <v>245.04669940999659</v>
      </c>
      <c r="J347" s="117">
        <f t="shared" si="197"/>
        <v>291.10200787624217</v>
      </c>
      <c r="K347" s="117">
        <f t="shared" si="197"/>
        <v>252.64963578868091</v>
      </c>
      <c r="L347" s="117">
        <f t="shared" si="197"/>
        <v>135.23400534374781</v>
      </c>
      <c r="M347" s="117">
        <f t="shared" si="197"/>
        <v>31.820145546940761</v>
      </c>
      <c r="N347" s="117">
        <f t="shared" si="197"/>
        <v>42.553355119056846</v>
      </c>
      <c r="O347" s="117">
        <f t="shared" si="197"/>
        <v>36.478742699011207</v>
      </c>
      <c r="P347" s="117">
        <f t="shared" si="197"/>
        <v>45.495006023514982</v>
      </c>
      <c r="Q347" s="117">
        <f t="shared" si="197"/>
        <v>92.911312138316987</v>
      </c>
      <c r="R347" s="117">
        <f t="shared" ref="R347:V347" si="198">R348+R351+R353+R362</f>
        <v>109.09792271301528</v>
      </c>
      <c r="S347" s="117">
        <f t="shared" si="198"/>
        <v>134.6257632519696</v>
      </c>
      <c r="T347" s="117">
        <f t="shared" si="198"/>
        <v>150.741042366443</v>
      </c>
      <c r="U347" s="117">
        <f t="shared" si="198"/>
        <v>86.338263955877423</v>
      </c>
      <c r="V347" s="117">
        <f t="shared" si="198"/>
        <v>137.19497769705083</v>
      </c>
      <c r="W347" s="117">
        <f t="shared" ref="W347" si="199">W348+W351+W353+W362</f>
        <v>62.2444874175237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179.35833417241787</v>
      </c>
      <c r="D348" s="122">
        <f t="shared" si="200"/>
        <v>169.65064708822709</v>
      </c>
      <c r="E348" s="122">
        <f t="shared" si="200"/>
        <v>161.19486315657187</v>
      </c>
      <c r="F348" s="122">
        <f t="shared" si="200"/>
        <v>105.09012431662454</v>
      </c>
      <c r="G348" s="122">
        <f t="shared" si="200"/>
        <v>199.1613064485648</v>
      </c>
      <c r="H348" s="122">
        <f t="shared" si="200"/>
        <v>122.39010976317081</v>
      </c>
      <c r="I348" s="122">
        <f t="shared" si="200"/>
        <v>214.41327324612206</v>
      </c>
      <c r="J348" s="122">
        <f t="shared" si="200"/>
        <v>254.40449453370789</v>
      </c>
      <c r="K348" s="122">
        <f t="shared" si="200"/>
        <v>218.10727551150745</v>
      </c>
      <c r="L348" s="122">
        <f t="shared" si="200"/>
        <v>116.30946892621354</v>
      </c>
      <c r="M348" s="122">
        <f t="shared" si="200"/>
        <v>26.003483358331067</v>
      </c>
      <c r="N348" s="122">
        <f t="shared" si="200"/>
        <v>33.775460840279798</v>
      </c>
      <c r="O348" s="122">
        <f t="shared" si="200"/>
        <v>28.900290918484977</v>
      </c>
      <c r="P348" s="122">
        <f t="shared" si="200"/>
        <v>35.09763085171658</v>
      </c>
      <c r="Q348" s="122">
        <f t="shared" si="200"/>
        <v>73.137610821208099</v>
      </c>
      <c r="R348" s="122">
        <f t="shared" ref="R348:V348" si="201">SUM(R349:R350)</f>
        <v>86.188874797632536</v>
      </c>
      <c r="S348" s="122">
        <f t="shared" si="201"/>
        <v>103.63922411192944</v>
      </c>
      <c r="T348" s="122">
        <f t="shared" si="201"/>
        <v>115.6086604948364</v>
      </c>
      <c r="U348" s="122">
        <f t="shared" si="201"/>
        <v>64.828023254358783</v>
      </c>
      <c r="V348" s="122">
        <f t="shared" si="201"/>
        <v>102.03489001187053</v>
      </c>
      <c r="W348" s="122">
        <f t="shared" ref="W348" si="202">SUM(W349:W350)</f>
        <v>44.577197824584452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179.35833417241787</v>
      </c>
      <c r="D349" s="98">
        <v>169.65064708822709</v>
      </c>
      <c r="E349" s="98">
        <v>161.19486315657187</v>
      </c>
      <c r="F349" s="98">
        <v>105.09012431662454</v>
      </c>
      <c r="G349" s="98">
        <v>199.1613064485648</v>
      </c>
      <c r="H349" s="98">
        <v>122.39010976317081</v>
      </c>
      <c r="I349" s="98">
        <v>214.41327324612206</v>
      </c>
      <c r="J349" s="98">
        <v>254.40449453370789</v>
      </c>
      <c r="K349" s="98">
        <v>218.10727551150745</v>
      </c>
      <c r="L349" s="98">
        <v>116.30946892621354</v>
      </c>
      <c r="M349" s="98">
        <v>26.003483358331067</v>
      </c>
      <c r="N349" s="98">
        <v>33.775460840279798</v>
      </c>
      <c r="O349" s="98">
        <v>28.900290918484977</v>
      </c>
      <c r="P349" s="98">
        <v>35.09763085171658</v>
      </c>
      <c r="Q349" s="98">
        <v>73.137610821208099</v>
      </c>
      <c r="R349" s="98">
        <v>86.188874797632536</v>
      </c>
      <c r="S349" s="98">
        <v>103.63922411192944</v>
      </c>
      <c r="T349" s="98">
        <v>115.6086604948364</v>
      </c>
      <c r="U349" s="98">
        <v>64.828023254358783</v>
      </c>
      <c r="V349" s="98">
        <v>102.03489001187053</v>
      </c>
      <c r="W349" s="98">
        <v>44.577197824584452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26.984448570897587</v>
      </c>
      <c r="D353" s="122">
        <v>25.900492572927789</v>
      </c>
      <c r="E353" s="122">
        <v>22.165916254976374</v>
      </c>
      <c r="F353" s="122">
        <v>13.213322617802229</v>
      </c>
      <c r="G353" s="122">
        <v>25.22354936549273</v>
      </c>
      <c r="H353" s="122">
        <v>13.24320534135779</v>
      </c>
      <c r="I353" s="122">
        <v>30.561007135192636</v>
      </c>
      <c r="J353" s="122">
        <v>36.621038200268814</v>
      </c>
      <c r="K353" s="122">
        <v>34.473479494432709</v>
      </c>
      <c r="L353" s="122">
        <v>18.875464582796742</v>
      </c>
      <c r="M353" s="122">
        <v>5.8020451938419866</v>
      </c>
      <c r="N353" s="122">
        <v>8.7567403169812454</v>
      </c>
      <c r="O353" s="122">
        <v>7.5591150415187078</v>
      </c>
      <c r="P353" s="122">
        <v>10.370485189473225</v>
      </c>
      <c r="Q353" s="122">
        <v>19.715522708630868</v>
      </c>
      <c r="R353" s="122">
        <v>22.798652734508305</v>
      </c>
      <c r="S353" s="122">
        <v>30.862951892753721</v>
      </c>
      <c r="T353" s="122">
        <v>35.022238485072364</v>
      </c>
      <c r="U353" s="122">
        <v>21.446823777120613</v>
      </c>
      <c r="V353" s="122">
        <v>35.066933813804908</v>
      </c>
      <c r="W353" s="122">
        <v>17.617490506356969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26.982186300994201</v>
      </c>
      <c r="D354" s="98">
        <v>25.890883418698333</v>
      </c>
      <c r="E354" s="98">
        <v>22.156875659660638</v>
      </c>
      <c r="F354" s="98">
        <v>13.205032027205979</v>
      </c>
      <c r="G354" s="98">
        <v>25.192332408508957</v>
      </c>
      <c r="H354" s="98">
        <v>13.227413352630686</v>
      </c>
      <c r="I354" s="98">
        <v>30.429612661607283</v>
      </c>
      <c r="J354" s="98">
        <v>36.31760874786788</v>
      </c>
      <c r="K354" s="98">
        <v>34.084786411873942</v>
      </c>
      <c r="L354" s="98">
        <v>18.610533215787697</v>
      </c>
      <c r="M354" s="98">
        <v>5.7415462919776363</v>
      </c>
      <c r="N354" s="98">
        <v>8.7204009800875166</v>
      </c>
      <c r="O354" s="98">
        <v>7.5386971513295995</v>
      </c>
      <c r="P354" s="98">
        <v>10.318876981790901</v>
      </c>
      <c r="Q354" s="98">
        <v>19.517116628954923</v>
      </c>
      <c r="R354" s="98">
        <v>22.63888908279111</v>
      </c>
      <c r="S354" s="98">
        <v>30.687354359549285</v>
      </c>
      <c r="T354" s="98">
        <v>34.852038743966254</v>
      </c>
      <c r="U354" s="98">
        <v>21.329735277132787</v>
      </c>
      <c r="V354" s="98">
        <v>34.81223510258932</v>
      </c>
      <c r="W354" s="98">
        <v>17.605231893105401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2.2622699033856726E-3</v>
      </c>
      <c r="D355" s="98">
        <v>9.6091542294564139E-3</v>
      </c>
      <c r="E355" s="98">
        <v>9.0405953157338473E-3</v>
      </c>
      <c r="F355" s="98">
        <v>8.2905905962502389E-3</v>
      </c>
      <c r="G355" s="98">
        <v>3.1216956983773751E-2</v>
      </c>
      <c r="H355" s="98">
        <v>1.5791988727103599E-2</v>
      </c>
      <c r="I355" s="98">
        <v>0.13139447358535358</v>
      </c>
      <c r="J355" s="98">
        <v>0.30342945240093055</v>
      </c>
      <c r="K355" s="98">
        <v>0.38869308255877033</v>
      </c>
      <c r="L355" s="98">
        <v>0.26493136700904324</v>
      </c>
      <c r="M355" s="98">
        <v>6.0498901864349919E-2</v>
      </c>
      <c r="N355" s="98">
        <v>3.6339336893728612E-2</v>
      </c>
      <c r="O355" s="98">
        <v>2.0417890189108015E-2</v>
      </c>
      <c r="P355" s="98">
        <v>5.1608207682324624E-2</v>
      </c>
      <c r="Q355" s="98">
        <v>0.19840607967594512</v>
      </c>
      <c r="R355" s="98">
        <v>0.15976365171719462</v>
      </c>
      <c r="S355" s="98">
        <v>0.17559753320443525</v>
      </c>
      <c r="T355" s="98">
        <v>0.17019974110610811</v>
      </c>
      <c r="U355" s="98">
        <v>0.1170884999878249</v>
      </c>
      <c r="V355" s="98">
        <v>0.25469871121558946</v>
      </c>
      <c r="W355" s="98">
        <v>1.225861325156871E-2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2.2622699033856726E-3</v>
      </c>
      <c r="D356" s="101">
        <v>9.6091542294564139E-3</v>
      </c>
      <c r="E356" s="101">
        <v>9.0405953157338473E-3</v>
      </c>
      <c r="F356" s="101">
        <v>8.2905905962502389E-3</v>
      </c>
      <c r="G356" s="101">
        <v>3.1216956983773751E-2</v>
      </c>
      <c r="H356" s="101">
        <v>1.5791988727103599E-2</v>
      </c>
      <c r="I356" s="101">
        <v>0.13139447358535358</v>
      </c>
      <c r="J356" s="101">
        <v>0.30342945240093055</v>
      </c>
      <c r="K356" s="101">
        <v>0.38869308255877033</v>
      </c>
      <c r="L356" s="101">
        <v>0.26493136700904324</v>
      </c>
      <c r="M356" s="101">
        <v>6.0498901864349919E-2</v>
      </c>
      <c r="N356" s="101">
        <v>3.6339336893728612E-2</v>
      </c>
      <c r="O356" s="101">
        <v>2.0417890189108015E-2</v>
      </c>
      <c r="P356" s="101">
        <v>5.1608207682324624E-2</v>
      </c>
      <c r="Q356" s="101">
        <v>0.19840607967594512</v>
      </c>
      <c r="R356" s="101">
        <v>0.15976365171719462</v>
      </c>
      <c r="S356" s="101">
        <v>0.17559753320443525</v>
      </c>
      <c r="T356" s="101">
        <v>0.17019974110610811</v>
      </c>
      <c r="U356" s="101">
        <v>0.1170884999878249</v>
      </c>
      <c r="V356" s="101">
        <v>0.25469871121558946</v>
      </c>
      <c r="W356" s="101">
        <v>1.225861325156871E-2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6.1070205662444831E-2</v>
      </c>
      <c r="D362" s="122">
        <v>6.1543120069084828E-2</v>
      </c>
      <c r="E362" s="122">
        <v>5.9041625058146197E-2</v>
      </c>
      <c r="F362" s="122">
        <v>4.0480697259467596E-2</v>
      </c>
      <c r="G362" s="122">
        <v>6.9955009019738598E-2</v>
      </c>
      <c r="H362" s="122">
        <v>4.5866403271032682E-2</v>
      </c>
      <c r="I362" s="122">
        <v>7.2419028681900283E-2</v>
      </c>
      <c r="J362" s="122">
        <v>7.6475142265432616E-2</v>
      </c>
      <c r="K362" s="122">
        <v>6.8880782740768434E-2</v>
      </c>
      <c r="L362" s="122">
        <v>4.9071834737537075E-2</v>
      </c>
      <c r="M362" s="122">
        <v>1.4616994767708263E-2</v>
      </c>
      <c r="N362" s="122">
        <v>2.1153961795803384E-2</v>
      </c>
      <c r="O362" s="122">
        <v>1.9336739007519036E-2</v>
      </c>
      <c r="P362" s="122">
        <v>2.6889982325176979E-2</v>
      </c>
      <c r="Q362" s="122">
        <v>5.8178608478015807E-2</v>
      </c>
      <c r="R362" s="122">
        <v>0.11039518087442805</v>
      </c>
      <c r="S362" s="122">
        <v>0.12358724728643866</v>
      </c>
      <c r="T362" s="122">
        <v>0.11014338653424141</v>
      </c>
      <c r="U362" s="122">
        <v>6.3416924398033023E-2</v>
      </c>
      <c r="V362" s="122">
        <v>9.3153871375378422E-2</v>
      </c>
      <c r="W362" s="122">
        <v>4.9799086582280314E-2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6.1070205662444831E-2</v>
      </c>
      <c r="D363" s="98">
        <v>6.1543120069084828E-2</v>
      </c>
      <c r="E363" s="98">
        <v>5.9041625058146197E-2</v>
      </c>
      <c r="F363" s="98">
        <v>4.0480697259467596E-2</v>
      </c>
      <c r="G363" s="98">
        <v>6.9955009019738598E-2</v>
      </c>
      <c r="H363" s="98">
        <v>4.5866403271032682E-2</v>
      </c>
      <c r="I363" s="98">
        <v>7.2419028681900283E-2</v>
      </c>
      <c r="J363" s="98">
        <v>7.6475142265432616E-2</v>
      </c>
      <c r="K363" s="98">
        <v>6.8880782740768434E-2</v>
      </c>
      <c r="L363" s="98">
        <v>4.9071834737537075E-2</v>
      </c>
      <c r="M363" s="98">
        <v>1.4616994767708263E-2</v>
      </c>
      <c r="N363" s="98">
        <v>2.1153961795803384E-2</v>
      </c>
      <c r="O363" s="98">
        <v>1.9336739007519036E-2</v>
      </c>
      <c r="P363" s="98">
        <v>2.6889982325176979E-2</v>
      </c>
      <c r="Q363" s="98">
        <v>5.8178608478015807E-2</v>
      </c>
      <c r="R363" s="98">
        <v>0.11039518087442805</v>
      </c>
      <c r="S363" s="98">
        <v>0.12358724728643866</v>
      </c>
      <c r="T363" s="98">
        <v>0.11014338653424141</v>
      </c>
      <c r="U363" s="98">
        <v>6.3416924398033023E-2</v>
      </c>
      <c r="V363" s="98">
        <v>9.3153871375378422E-2</v>
      </c>
      <c r="W363" s="98">
        <v>4.9799086582280314E-2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23685.113470683456</v>
      </c>
      <c r="D366" s="117">
        <f t="shared" si="204"/>
        <v>22927.419528052524</v>
      </c>
      <c r="E366" s="117">
        <f t="shared" si="204"/>
        <v>23293.542246447163</v>
      </c>
      <c r="F366" s="117">
        <f t="shared" si="204"/>
        <v>23212.556327536331</v>
      </c>
      <c r="G366" s="117">
        <f t="shared" si="204"/>
        <v>23805.612817433692</v>
      </c>
      <c r="H366" s="117">
        <f t="shared" si="204"/>
        <v>22627.662835221847</v>
      </c>
      <c r="I366" s="117">
        <f t="shared" si="204"/>
        <v>21516.99717757104</v>
      </c>
      <c r="J366" s="117">
        <f t="shared" si="204"/>
        <v>22488.179655124055</v>
      </c>
      <c r="K366" s="117">
        <f t="shared" si="204"/>
        <v>20649.286159534196</v>
      </c>
      <c r="L366" s="117">
        <f t="shared" si="204"/>
        <v>20931.527263505403</v>
      </c>
      <c r="M366" s="117">
        <f t="shared" si="204"/>
        <v>18445.122634993626</v>
      </c>
      <c r="N366" s="117">
        <f t="shared" si="204"/>
        <v>16165.85610252404</v>
      </c>
      <c r="O366" s="117">
        <f t="shared" si="204"/>
        <v>14624.01341683088</v>
      </c>
      <c r="P366" s="117">
        <f t="shared" si="204"/>
        <v>12147.596133083362</v>
      </c>
      <c r="Q366" s="117">
        <f t="shared" si="204"/>
        <v>12463.568601797473</v>
      </c>
      <c r="R366" s="117">
        <f t="shared" ref="R366:V366" si="205">R367+R370+R372+R381</f>
        <v>12501.817528365689</v>
      </c>
      <c r="S366" s="117">
        <f t="shared" si="205"/>
        <v>11599.471045701177</v>
      </c>
      <c r="T366" s="117">
        <f t="shared" si="205"/>
        <v>11558.046370577273</v>
      </c>
      <c r="U366" s="117">
        <f t="shared" si="205"/>
        <v>10760.937993223715</v>
      </c>
      <c r="V366" s="117">
        <f t="shared" si="205"/>
        <v>11299.581409422379</v>
      </c>
      <c r="W366" s="117">
        <f t="shared" ref="W366" si="206">W367+W370+W372+W381</f>
        <v>9213.1377369516667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19752.178897633843</v>
      </c>
      <c r="D367" s="122">
        <f t="shared" si="207"/>
        <v>19048.062988154325</v>
      </c>
      <c r="E367" s="122">
        <f t="shared" si="207"/>
        <v>19624.983102907656</v>
      </c>
      <c r="F367" s="122">
        <f t="shared" si="207"/>
        <v>19584.967591498258</v>
      </c>
      <c r="G367" s="122">
        <f t="shared" si="207"/>
        <v>20291.30463250458</v>
      </c>
      <c r="H367" s="122">
        <f t="shared" si="207"/>
        <v>19313.992832053827</v>
      </c>
      <c r="I367" s="122">
        <f t="shared" si="207"/>
        <v>18101.345137182412</v>
      </c>
      <c r="J367" s="122">
        <f t="shared" si="207"/>
        <v>18996.066300209852</v>
      </c>
      <c r="K367" s="122">
        <f t="shared" si="207"/>
        <v>17137.917997571003</v>
      </c>
      <c r="L367" s="122">
        <f t="shared" si="207"/>
        <v>17461.757180918237</v>
      </c>
      <c r="M367" s="122">
        <f t="shared" si="207"/>
        <v>14773.368922316888</v>
      </c>
      <c r="N367" s="122">
        <f t="shared" si="207"/>
        <v>12540.425082028007</v>
      </c>
      <c r="O367" s="122">
        <f t="shared" si="207"/>
        <v>11309.968501204499</v>
      </c>
      <c r="P367" s="122">
        <f t="shared" si="207"/>
        <v>9093.4528485770406</v>
      </c>
      <c r="Q367" s="122">
        <f t="shared" si="207"/>
        <v>9435.0834737569876</v>
      </c>
      <c r="R367" s="122">
        <f t="shared" ref="R367:V367" si="208">SUM(R368:R369)</f>
        <v>9432.0011135907371</v>
      </c>
      <c r="S367" s="122">
        <f t="shared" si="208"/>
        <v>8527.5356270806369</v>
      </c>
      <c r="T367" s="122">
        <f t="shared" si="208"/>
        <v>8551.3763647696233</v>
      </c>
      <c r="U367" s="122">
        <f t="shared" si="208"/>
        <v>7813.7927687846095</v>
      </c>
      <c r="V367" s="122">
        <f t="shared" si="208"/>
        <v>8139.7881974577194</v>
      </c>
      <c r="W367" s="122">
        <f t="shared" ref="W367" si="209">SUM(W368:W369)</f>
        <v>6317.3028491039368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19515.471821175579</v>
      </c>
      <c r="D368" s="98">
        <v>18821.649286518987</v>
      </c>
      <c r="E368" s="98">
        <v>19394.995534501057</v>
      </c>
      <c r="F368" s="98">
        <v>19356.768035184814</v>
      </c>
      <c r="G368" s="98">
        <v>20056.234354895492</v>
      </c>
      <c r="H368" s="98">
        <v>19091.35166989448</v>
      </c>
      <c r="I368" s="98">
        <v>17892.386006366192</v>
      </c>
      <c r="J368" s="98">
        <v>18773.967472424632</v>
      </c>
      <c r="K368" s="98">
        <v>16935.667205887701</v>
      </c>
      <c r="L368" s="98">
        <v>17254.720450323741</v>
      </c>
      <c r="M368" s="98">
        <v>14597.832270503977</v>
      </c>
      <c r="N368" s="98">
        <v>12386.945812678347</v>
      </c>
      <c r="O368" s="98">
        <v>11167.99431928921</v>
      </c>
      <c r="P368" s="98">
        <v>8975.7337495396314</v>
      </c>
      <c r="Q368" s="98">
        <v>9307.7297633530125</v>
      </c>
      <c r="R368" s="98">
        <v>9303.9734373284246</v>
      </c>
      <c r="S368" s="98">
        <v>8411.4957724732412</v>
      </c>
      <c r="T368" s="98">
        <v>8433.7726279368708</v>
      </c>
      <c r="U368" s="98">
        <v>7706.2570569998925</v>
      </c>
      <c r="V368" s="98">
        <v>8027.1788746213606</v>
      </c>
      <c r="W368" s="98">
        <v>6229.7307131852349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236.70707645826315</v>
      </c>
      <c r="D369" s="98">
        <v>226.41370163533765</v>
      </c>
      <c r="E369" s="98">
        <v>229.98756840659908</v>
      </c>
      <c r="F369" s="98">
        <v>228.19955631344376</v>
      </c>
      <c r="G369" s="98">
        <v>235.07027760908639</v>
      </c>
      <c r="H369" s="98">
        <v>222.64116215934777</v>
      </c>
      <c r="I369" s="98">
        <v>208.95913081622078</v>
      </c>
      <c r="J369" s="98">
        <v>222.09882778521907</v>
      </c>
      <c r="K369" s="98">
        <v>202.25079168330373</v>
      </c>
      <c r="L369" s="98">
        <v>207.03673059449659</v>
      </c>
      <c r="M369" s="98">
        <v>175.53665181291072</v>
      </c>
      <c r="N369" s="98">
        <v>153.47926934965963</v>
      </c>
      <c r="O369" s="98">
        <v>141.97418191528902</v>
      </c>
      <c r="P369" s="98">
        <v>117.7190990374085</v>
      </c>
      <c r="Q369" s="98">
        <v>127.35371040397585</v>
      </c>
      <c r="R369" s="98">
        <v>128.02767626231207</v>
      </c>
      <c r="S369" s="98">
        <v>116.03985460739497</v>
      </c>
      <c r="T369" s="98">
        <v>117.60373683275228</v>
      </c>
      <c r="U369" s="98">
        <v>107.53571178471741</v>
      </c>
      <c r="V369" s="98">
        <v>112.60932283635881</v>
      </c>
      <c r="W369" s="98">
        <v>87.572135918702287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0.90531643378237259</v>
      </c>
      <c r="E370" s="122">
        <f t="shared" si="210"/>
        <v>0.55081332864214338</v>
      </c>
      <c r="F370" s="122">
        <f t="shared" si="210"/>
        <v>1.1186449907111506</v>
      </c>
      <c r="G370" s="122">
        <f t="shared" si="210"/>
        <v>1.4467944968520581</v>
      </c>
      <c r="H370" s="122">
        <f t="shared" si="210"/>
        <v>1.8502722479258202</v>
      </c>
      <c r="I370" s="122">
        <f t="shared" si="210"/>
        <v>2.0862063916846343</v>
      </c>
      <c r="J370" s="122">
        <f t="shared" si="210"/>
        <v>1.5749547686112775</v>
      </c>
      <c r="K370" s="122">
        <f t="shared" si="210"/>
        <v>1.2457880019866097</v>
      </c>
      <c r="L370" s="122">
        <f t="shared" si="210"/>
        <v>1.3191448074233296</v>
      </c>
      <c r="M370" s="122">
        <f t="shared" si="210"/>
        <v>1.0185474565360175</v>
      </c>
      <c r="N370" s="122">
        <f t="shared" si="210"/>
        <v>1.0968447302782156</v>
      </c>
      <c r="O370" s="122">
        <f t="shared" si="210"/>
        <v>0.63853259660092443</v>
      </c>
      <c r="P370" s="122">
        <f t="shared" si="210"/>
        <v>0.84919527851858456</v>
      </c>
      <c r="Q370" s="122">
        <f t="shared" si="210"/>
        <v>0.25582159265251514</v>
      </c>
      <c r="R370" s="122">
        <f t="shared" si="210"/>
        <v>0.33240853403075116</v>
      </c>
      <c r="S370" s="122">
        <f t="shared" si="210"/>
        <v>0.30066753148478059</v>
      </c>
      <c r="T370" s="122">
        <f t="shared" si="210"/>
        <v>0.29562663383766308</v>
      </c>
      <c r="U370" s="122">
        <f t="shared" si="210"/>
        <v>0.19650696906595039</v>
      </c>
      <c r="V370" s="122">
        <f t="shared" si="210"/>
        <v>0.727106976588202</v>
      </c>
      <c r="W370" s="122">
        <f t="shared" si="210"/>
        <v>0.48907000571905535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0</v>
      </c>
      <c r="D371" s="98">
        <f>RES_hhdet_in_fech!D48</f>
        <v>0.90531643378237259</v>
      </c>
      <c r="E371" s="98">
        <f>RES_hhdet_in_fech!E48</f>
        <v>0.55081332864214338</v>
      </c>
      <c r="F371" s="98">
        <f>RES_hhdet_in_fech!F48</f>
        <v>1.1186449907111506</v>
      </c>
      <c r="G371" s="98">
        <f>RES_hhdet_in_fech!G48</f>
        <v>1.4467944968520581</v>
      </c>
      <c r="H371" s="98">
        <f>RES_hhdet_in_fech!H48</f>
        <v>1.8502722479258202</v>
      </c>
      <c r="I371" s="98">
        <f>RES_hhdet_in_fech!I48</f>
        <v>2.0862063916846343</v>
      </c>
      <c r="J371" s="98">
        <f>RES_hhdet_in_fech!J48</f>
        <v>1.5749547686112775</v>
      </c>
      <c r="K371" s="98">
        <f>RES_hhdet_in_fech!K48</f>
        <v>1.2457880019866097</v>
      </c>
      <c r="L371" s="98">
        <f>RES_hhdet_in_fech!L48</f>
        <v>1.3191448074233296</v>
      </c>
      <c r="M371" s="98">
        <f>RES_hhdet_in_fech!M48</f>
        <v>1.0185474565360175</v>
      </c>
      <c r="N371" s="98">
        <f>RES_hhdet_in_fech!N48</f>
        <v>1.0968447302782156</v>
      </c>
      <c r="O371" s="98">
        <f>RES_hhdet_in_fech!O48</f>
        <v>0.63853259660092443</v>
      </c>
      <c r="P371" s="98">
        <f>RES_hhdet_in_fech!P48</f>
        <v>0.84919527851858456</v>
      </c>
      <c r="Q371" s="98">
        <f>RES_hhdet_in_fech!Q48</f>
        <v>0.25582159265251514</v>
      </c>
      <c r="R371" s="98">
        <f>RES_hhdet_in_fech!R48</f>
        <v>0.33240853403075116</v>
      </c>
      <c r="S371" s="98">
        <f>RES_hhdet_in_fech!S48</f>
        <v>0.30066753148478059</v>
      </c>
      <c r="T371" s="98">
        <f>RES_hhdet_in_fech!T48</f>
        <v>0.29562663383766308</v>
      </c>
      <c r="U371" s="98">
        <f>RES_hhdet_in_fech!U48</f>
        <v>0.19650696906595039</v>
      </c>
      <c r="V371" s="98">
        <f>RES_hhdet_in_fech!V48</f>
        <v>0.727106976588202</v>
      </c>
      <c r="W371" s="98">
        <f>RES_hhdet_in_fech!W48</f>
        <v>0.48907000571905535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3470.4899205397837</v>
      </c>
      <c r="D372" s="122">
        <v>3420.0565355857552</v>
      </c>
      <c r="E372" s="122">
        <v>3211.6577679463448</v>
      </c>
      <c r="F372" s="122">
        <v>3173.8537732132568</v>
      </c>
      <c r="G372" s="122">
        <v>3073.7694496535478</v>
      </c>
      <c r="H372" s="122">
        <v>2884.0384788832812</v>
      </c>
      <c r="I372" s="122">
        <v>2982.5465585261982</v>
      </c>
      <c r="J372" s="122">
        <v>3075.6844039673315</v>
      </c>
      <c r="K372" s="122">
        <v>3098.5001674426699</v>
      </c>
      <c r="L372" s="122">
        <v>3065.7111019075442</v>
      </c>
      <c r="M372" s="122">
        <v>3262.6783270624896</v>
      </c>
      <c r="N372" s="122">
        <v>3213.753487439215</v>
      </c>
      <c r="O372" s="122">
        <v>2922.5031519568702</v>
      </c>
      <c r="P372" s="122">
        <v>2654.6334995346042</v>
      </c>
      <c r="Q372" s="122">
        <v>2627.2639278758761</v>
      </c>
      <c r="R372" s="122">
        <v>2669.6482320610203</v>
      </c>
      <c r="S372" s="122">
        <v>2679.8176715157342</v>
      </c>
      <c r="T372" s="122">
        <v>2619.9292835087781</v>
      </c>
      <c r="U372" s="122">
        <v>2570.0559624605539</v>
      </c>
      <c r="V372" s="122">
        <v>2767.7321182281016</v>
      </c>
      <c r="W372" s="122">
        <v>2506.690423138959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3601.0566497763034</v>
      </c>
      <c r="D373" s="98">
        <v>3571.8099096804194</v>
      </c>
      <c r="E373" s="98">
        <v>3357.41033206364</v>
      </c>
      <c r="F373" s="98">
        <v>3353.3682110317368</v>
      </c>
      <c r="G373" s="98">
        <v>3218.5189005976081</v>
      </c>
      <c r="H373" s="98">
        <v>3049.1919172093271</v>
      </c>
      <c r="I373" s="98">
        <v>3096.54166913067</v>
      </c>
      <c r="J373" s="98">
        <v>3190.7339991782897</v>
      </c>
      <c r="K373" s="98">
        <v>3235.5018115174389</v>
      </c>
      <c r="L373" s="98">
        <v>3140.2440755658022</v>
      </c>
      <c r="M373" s="98">
        <v>3266.7059441610754</v>
      </c>
      <c r="N373" s="98">
        <v>3215.2783465863995</v>
      </c>
      <c r="O373" s="98">
        <v>2923.3445996710429</v>
      </c>
      <c r="P373" s="98">
        <v>2655.9099232010099</v>
      </c>
      <c r="Q373" s="98">
        <v>2641.8281673874858</v>
      </c>
      <c r="R373" s="98">
        <v>2694.0550531150134</v>
      </c>
      <c r="S373" s="98">
        <v>2696.1748779420291</v>
      </c>
      <c r="T373" s="98">
        <v>2623.0325260929035</v>
      </c>
      <c r="U373" s="98">
        <v>2571.4062543560858</v>
      </c>
      <c r="V373" s="98">
        <v>2769.2342881148206</v>
      </c>
      <c r="W373" s="98">
        <v>2506.560345581961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3233.0293203091674</v>
      </c>
      <c r="D374" s="98">
        <v>3202.1519263122941</v>
      </c>
      <c r="E374" s="98">
        <v>3012.5557995185741</v>
      </c>
      <c r="F374" s="98">
        <v>3012.3681418309443</v>
      </c>
      <c r="G374" s="98">
        <v>2891.5520800819199</v>
      </c>
      <c r="H374" s="98">
        <v>2750.0410702170839</v>
      </c>
      <c r="I374" s="98">
        <v>2793.4239421707139</v>
      </c>
      <c r="J374" s="98">
        <v>2873.888692609487</v>
      </c>
      <c r="K374" s="98">
        <v>2916.7231589373773</v>
      </c>
      <c r="L374" s="98">
        <v>2837.2839883543488</v>
      </c>
      <c r="M374" s="98">
        <v>2964.366153960591</v>
      </c>
      <c r="N374" s="98">
        <v>2928.9652481687363</v>
      </c>
      <c r="O374" s="98">
        <v>2681.0324064515066</v>
      </c>
      <c r="P374" s="98">
        <v>2456.4922383926082</v>
      </c>
      <c r="Q374" s="98">
        <v>2461.7299929084652</v>
      </c>
      <c r="R374" s="98">
        <v>2521.2400712222525</v>
      </c>
      <c r="S374" s="98">
        <v>2535.1191930992186</v>
      </c>
      <c r="T374" s="98">
        <v>2475.2605906842623</v>
      </c>
      <c r="U374" s="98">
        <v>2434.6191710090193</v>
      </c>
      <c r="V374" s="98">
        <v>2634.8811789638057</v>
      </c>
      <c r="W374" s="98">
        <v>2388.0883185720641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2813.4258702251932</v>
      </c>
      <c r="D375" s="101">
        <v>2776.7125404620697</v>
      </c>
      <c r="E375" s="101">
        <v>2611.4753554820327</v>
      </c>
      <c r="F375" s="101">
        <v>2611.5289620250828</v>
      </c>
      <c r="G375" s="101">
        <v>2501.881848551549</v>
      </c>
      <c r="H375" s="101">
        <v>2388.9626419092579</v>
      </c>
      <c r="I375" s="101">
        <v>2420.5073158825435</v>
      </c>
      <c r="J375" s="101">
        <v>2476.5138240456504</v>
      </c>
      <c r="K375" s="101">
        <v>2508.8521636537657</v>
      </c>
      <c r="L375" s="101">
        <v>2440.986408224137</v>
      </c>
      <c r="M375" s="101">
        <v>2549.4791443380736</v>
      </c>
      <c r="N375" s="101">
        <v>2502.3695121059231</v>
      </c>
      <c r="O375" s="101">
        <v>2272.1236760434526</v>
      </c>
      <c r="P375" s="101">
        <v>2061.9577306005021</v>
      </c>
      <c r="Q375" s="101">
        <v>2045.5076515913256</v>
      </c>
      <c r="R375" s="101">
        <v>2076.792533768938</v>
      </c>
      <c r="S375" s="101">
        <v>2074.9097905724316</v>
      </c>
      <c r="T375" s="101">
        <v>2009.3115537140195</v>
      </c>
      <c r="U375" s="101">
        <v>1963.623567841367</v>
      </c>
      <c r="V375" s="101">
        <v>2138.9131690663467</v>
      </c>
      <c r="W375" s="101">
        <v>1940.1533760610637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419.603450083974</v>
      </c>
      <c r="D376" s="104">
        <v>425.43938585022386</v>
      </c>
      <c r="E376" s="104">
        <v>401.08044403654162</v>
      </c>
      <c r="F376" s="104">
        <v>400.83917980586165</v>
      </c>
      <c r="G376" s="104">
        <v>389.67023153037132</v>
      </c>
      <c r="H376" s="104">
        <v>361.07842830782545</v>
      </c>
      <c r="I376" s="104">
        <v>372.91662628817033</v>
      </c>
      <c r="J376" s="104">
        <v>397.3748685638364</v>
      </c>
      <c r="K376" s="104">
        <v>407.87099528361148</v>
      </c>
      <c r="L376" s="104">
        <v>396.297580130212</v>
      </c>
      <c r="M376" s="104">
        <v>414.88700962251727</v>
      </c>
      <c r="N376" s="104">
        <v>426.59573606281236</v>
      </c>
      <c r="O376" s="104">
        <v>408.90873040805445</v>
      </c>
      <c r="P376" s="104">
        <v>394.53450779210596</v>
      </c>
      <c r="Q376" s="104">
        <v>416.22234131713986</v>
      </c>
      <c r="R376" s="104">
        <v>444.4475374533144</v>
      </c>
      <c r="S376" s="104">
        <v>460.20940252678702</v>
      </c>
      <c r="T376" s="104">
        <v>465.94903697024307</v>
      </c>
      <c r="U376" s="104">
        <v>470.99560316765235</v>
      </c>
      <c r="V376" s="104">
        <v>495.96800989745861</v>
      </c>
      <c r="W376" s="104">
        <v>447.93494251100043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2896.471417313322</v>
      </c>
      <c r="D377" s="101">
        <v>2803.4355251439943</v>
      </c>
      <c r="E377" s="101">
        <v>2656.4069052482496</v>
      </c>
      <c r="F377" s="101">
        <v>2706.8103035705885</v>
      </c>
      <c r="G377" s="101">
        <v>2549.1997014346916</v>
      </c>
      <c r="H377" s="101">
        <v>2550.9145449780708</v>
      </c>
      <c r="I377" s="101">
        <v>2534.9057400615275</v>
      </c>
      <c r="J377" s="101">
        <v>0</v>
      </c>
      <c r="K377" s="101">
        <v>2620.5104086917345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2534.3851845153449</v>
      </c>
      <c r="R377" s="101">
        <v>2559.8331054805708</v>
      </c>
      <c r="S377" s="101">
        <v>2591.9167240920474</v>
      </c>
      <c r="T377" s="101">
        <v>2638.7884420323167</v>
      </c>
      <c r="U377" s="101">
        <v>2587.6690925245725</v>
      </c>
      <c r="V377" s="101">
        <v>2700.4943231880015</v>
      </c>
      <c r="W377" s="101">
        <v>2612.3470628958144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2682.8180359119847</v>
      </c>
      <c r="D378" s="104">
        <v>2593.9445013821783</v>
      </c>
      <c r="E378" s="104">
        <v>2459.2391286632947</v>
      </c>
      <c r="F378" s="104">
        <v>2507.6664951841212</v>
      </c>
      <c r="G378" s="104">
        <v>2361.4935822079742</v>
      </c>
      <c r="H378" s="104">
        <v>2369.0327911418326</v>
      </c>
      <c r="I378" s="104">
        <v>2354.3049599090155</v>
      </c>
      <c r="J378" s="104">
        <v>2447.7866634203838</v>
      </c>
      <c r="K378" s="104">
        <v>2431.4807035737526</v>
      </c>
      <c r="L378" s="104">
        <v>2474.9472580830156</v>
      </c>
      <c r="M378" s="104">
        <v>0</v>
      </c>
      <c r="N378" s="104">
        <v>0</v>
      </c>
      <c r="O378" s="104">
        <v>0</v>
      </c>
      <c r="P378" s="104">
        <v>0</v>
      </c>
      <c r="Q378" s="104">
        <v>2381.1997686326854</v>
      </c>
      <c r="R378" s="104">
        <v>2409.432230274303</v>
      </c>
      <c r="S378" s="104">
        <v>2445.3026872647501</v>
      </c>
      <c r="T378" s="104">
        <v>2493.485016507263</v>
      </c>
      <c r="U378" s="104">
        <v>2448.1093187928195</v>
      </c>
      <c r="V378" s="104">
        <v>2564.0210318262602</v>
      </c>
      <c r="W378" s="104">
        <v>2485.6762941852339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2262.9495786346993</v>
      </c>
      <c r="D379" s="98">
        <v>2179.2995139021041</v>
      </c>
      <c r="E379" s="98">
        <v>2066.1021631191338</v>
      </c>
      <c r="F379" s="98">
        <v>2107.7944871595037</v>
      </c>
      <c r="G379" s="98">
        <v>1981.1471680674906</v>
      </c>
      <c r="H379" s="98">
        <v>1998.0351388326048</v>
      </c>
      <c r="I379" s="98">
        <v>1980.7292701339625</v>
      </c>
      <c r="J379" s="98">
        <v>2047.2223861631446</v>
      </c>
      <c r="K379" s="98">
        <v>2031.0274532544233</v>
      </c>
      <c r="L379" s="98">
        <v>2070.1157031963262</v>
      </c>
      <c r="M379" s="98">
        <v>0</v>
      </c>
      <c r="N379" s="98">
        <v>0</v>
      </c>
      <c r="O379" s="98">
        <v>0</v>
      </c>
      <c r="P379" s="98">
        <v>0</v>
      </c>
      <c r="Q379" s="98">
        <v>1961.9053918410525</v>
      </c>
      <c r="R379" s="98">
        <v>1973.1903779467696</v>
      </c>
      <c r="S379" s="98">
        <v>1995.169401018195</v>
      </c>
      <c r="T379" s="98">
        <v>2022.9521458633228</v>
      </c>
      <c r="U379" s="98">
        <v>1976.6344401944252</v>
      </c>
      <c r="V379" s="98">
        <v>2084.9541910956195</v>
      </c>
      <c r="W379" s="98">
        <v>2023.1763848375804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419.86845727728542</v>
      </c>
      <c r="D380" s="98">
        <v>414.64498748007424</v>
      </c>
      <c r="E380" s="98">
        <v>393.13696554416117</v>
      </c>
      <c r="F380" s="98">
        <v>399.87200802461751</v>
      </c>
      <c r="G380" s="98">
        <v>380.34641414048383</v>
      </c>
      <c r="H380" s="98">
        <v>370.99765230922765</v>
      </c>
      <c r="I380" s="98">
        <v>373.57568977505298</v>
      </c>
      <c r="J380" s="98">
        <v>400.5642772572395</v>
      </c>
      <c r="K380" s="98">
        <v>400.45325031932919</v>
      </c>
      <c r="L380" s="98">
        <v>404.8315548866895</v>
      </c>
      <c r="M380" s="98">
        <v>0</v>
      </c>
      <c r="N380" s="98">
        <v>0</v>
      </c>
      <c r="O380" s="98">
        <v>0</v>
      </c>
      <c r="P380" s="98">
        <v>0</v>
      </c>
      <c r="Q380" s="98">
        <v>419.29437679163306</v>
      </c>
      <c r="R380" s="98">
        <v>436.24185232753342</v>
      </c>
      <c r="S380" s="98">
        <v>450.13328624655543</v>
      </c>
      <c r="T380" s="98">
        <v>470.53287064393987</v>
      </c>
      <c r="U380" s="98">
        <v>471.47487859839441</v>
      </c>
      <c r="V380" s="98">
        <v>479.06684073064082</v>
      </c>
      <c r="W380" s="98">
        <v>462.4999093476535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462.44465250982955</v>
      </c>
      <c r="D381" s="122">
        <v>458.39468787866457</v>
      </c>
      <c r="E381" s="122">
        <v>456.35056226452099</v>
      </c>
      <c r="F381" s="122">
        <v>452.61631783410445</v>
      </c>
      <c r="G381" s="122">
        <v>439.09194077871291</v>
      </c>
      <c r="H381" s="122">
        <v>427.78125203681248</v>
      </c>
      <c r="I381" s="122">
        <v>431.019275470747</v>
      </c>
      <c r="J381" s="122">
        <v>414.85399617826113</v>
      </c>
      <c r="K381" s="122">
        <v>411.62220651853744</v>
      </c>
      <c r="L381" s="122">
        <v>402.73983587219351</v>
      </c>
      <c r="M381" s="122">
        <v>408.05683815771158</v>
      </c>
      <c r="N381" s="122">
        <v>410.58068832653913</v>
      </c>
      <c r="O381" s="122">
        <v>390.90323107290828</v>
      </c>
      <c r="P381" s="122">
        <v>398.66058969319778</v>
      </c>
      <c r="Q381" s="122">
        <v>400.96537857195665</v>
      </c>
      <c r="R381" s="122">
        <v>399.83577417990028</v>
      </c>
      <c r="S381" s="122">
        <v>391.81707957332179</v>
      </c>
      <c r="T381" s="122">
        <v>386.44509566503353</v>
      </c>
      <c r="U381" s="122">
        <v>376.89275500948617</v>
      </c>
      <c r="V381" s="122">
        <v>391.33398675997006</v>
      </c>
      <c r="W381" s="122">
        <v>388.65539470305242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585.71296442503285</v>
      </c>
      <c r="D382" s="98">
        <v>580.13727336376235</v>
      </c>
      <c r="E382" s="98">
        <v>578.86874530266607</v>
      </c>
      <c r="F382" s="98">
        <v>562.15601531942616</v>
      </c>
      <c r="G382" s="98">
        <v>564.01975322406395</v>
      </c>
      <c r="H382" s="98">
        <v>545.70898082352551</v>
      </c>
      <c r="I382" s="98">
        <v>547.76950501531439</v>
      </c>
      <c r="J382" s="98">
        <v>534.37715578022483</v>
      </c>
      <c r="K382" s="98">
        <v>513.94210860685371</v>
      </c>
      <c r="L382" s="98">
        <v>520.53788039147685</v>
      </c>
      <c r="M382" s="98">
        <v>523.1438450212471</v>
      </c>
      <c r="N382" s="98">
        <v>523.16641133516202</v>
      </c>
      <c r="O382" s="98">
        <v>528.71970853495975</v>
      </c>
      <c r="P382" s="98">
        <v>505.87451303529747</v>
      </c>
      <c r="Q382" s="98">
        <v>476.04629982580929</v>
      </c>
      <c r="R382" s="98">
        <v>557.31633239568862</v>
      </c>
      <c r="S382" s="98">
        <v>544.0537387147325</v>
      </c>
      <c r="T382" s="98">
        <v>567.76510183086191</v>
      </c>
      <c r="U382" s="98">
        <v>538.94389406980861</v>
      </c>
      <c r="V382" s="98">
        <v>595.18205217257264</v>
      </c>
      <c r="W382" s="98">
        <v>518.26174094888506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460.7721678758042</v>
      </c>
      <c r="D383" s="33">
        <v>456.69212184921111</v>
      </c>
      <c r="E383" s="33">
        <v>454.56223730160929</v>
      </c>
      <c r="F383" s="33">
        <v>450.89772916284261</v>
      </c>
      <c r="G383" s="33">
        <v>437.24135922210098</v>
      </c>
      <c r="H383" s="33">
        <v>425.95368095195033</v>
      </c>
      <c r="I383" s="33">
        <v>429.49825307254372</v>
      </c>
      <c r="J383" s="33">
        <v>413.36844554400369</v>
      </c>
      <c r="K383" s="33">
        <v>410.37202547496327</v>
      </c>
      <c r="L383" s="33">
        <v>400.79782703433136</v>
      </c>
      <c r="M383" s="33">
        <v>405.92270551121459</v>
      </c>
      <c r="N383" s="33">
        <v>408.60608406054888</v>
      </c>
      <c r="O383" s="33">
        <v>388.59913420152822</v>
      </c>
      <c r="P383" s="33">
        <v>396.94317060351744</v>
      </c>
      <c r="Q383" s="33">
        <v>399.58934261097653</v>
      </c>
      <c r="R383" s="33">
        <v>395.84510123333763</v>
      </c>
      <c r="S383" s="33">
        <v>388.49893094338688</v>
      </c>
      <c r="T383" s="33">
        <v>383.42397996382158</v>
      </c>
      <c r="U383" s="33">
        <v>374.22850611136039</v>
      </c>
      <c r="V383" s="33">
        <v>388.38747623761111</v>
      </c>
      <c r="W383" s="33">
        <v>386.60645481958312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12479.216597810901</v>
      </c>
      <c r="D385" s="117">
        <f t="shared" si="211"/>
        <v>12218.600087527095</v>
      </c>
      <c r="E385" s="117">
        <f t="shared" si="211"/>
        <v>12542.629764787203</v>
      </c>
      <c r="F385" s="117">
        <f t="shared" si="211"/>
        <v>12661.964119820075</v>
      </c>
      <c r="G385" s="117">
        <f t="shared" si="211"/>
        <v>13098.39284119761</v>
      </c>
      <c r="H385" s="117">
        <f t="shared" si="211"/>
        <v>12635.973360526354</v>
      </c>
      <c r="I385" s="117">
        <f t="shared" si="211"/>
        <v>12125.101568872573</v>
      </c>
      <c r="J385" s="117">
        <f t="shared" si="211"/>
        <v>12821.982784170588</v>
      </c>
      <c r="K385" s="117">
        <f t="shared" si="211"/>
        <v>11943.132944057234</v>
      </c>
      <c r="L385" s="117">
        <f t="shared" si="211"/>
        <v>12251.519843637392</v>
      </c>
      <c r="M385" s="117">
        <f t="shared" si="211"/>
        <v>11006.304478697188</v>
      </c>
      <c r="N385" s="117">
        <f t="shared" si="211"/>
        <v>9977.3826285159175</v>
      </c>
      <c r="O385" s="117">
        <f t="shared" si="211"/>
        <v>9436.8304258064436</v>
      </c>
      <c r="P385" s="117">
        <f t="shared" si="211"/>
        <v>8241.1005566214681</v>
      </c>
      <c r="Q385" s="117">
        <f t="shared" si="211"/>
        <v>8807.8960989595471</v>
      </c>
      <c r="R385" s="117">
        <f t="shared" ref="R385:V385" si="212">R386+R389+R391+R400</f>
        <v>9025.4421096672122</v>
      </c>
      <c r="S385" s="117">
        <f t="shared" si="212"/>
        <v>8515.4081554976365</v>
      </c>
      <c r="T385" s="117">
        <f t="shared" si="212"/>
        <v>8594.7602525394323</v>
      </c>
      <c r="U385" s="117">
        <f t="shared" si="212"/>
        <v>8094.7238927776662</v>
      </c>
      <c r="V385" s="117">
        <f t="shared" si="212"/>
        <v>8580.1964997248651</v>
      </c>
      <c r="W385" s="117">
        <f t="shared" ref="W385" si="213">W386+W389+W391+W400</f>
        <v>7051.7700452855515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10213.706824221419</v>
      </c>
      <c r="D386" s="122">
        <f t="shared" si="214"/>
        <v>9970.4633820597592</v>
      </c>
      <c r="E386" s="122">
        <f t="shared" si="214"/>
        <v>10400.780373023235</v>
      </c>
      <c r="F386" s="122">
        <f t="shared" si="214"/>
        <v>10507.990988195046</v>
      </c>
      <c r="G386" s="122">
        <f t="shared" si="214"/>
        <v>11023.961251398725</v>
      </c>
      <c r="H386" s="122">
        <f t="shared" si="214"/>
        <v>10626.57776435941</v>
      </c>
      <c r="I386" s="122">
        <f t="shared" si="214"/>
        <v>10088.93980652742</v>
      </c>
      <c r="J386" s="122">
        <f t="shared" si="214"/>
        <v>10732.709346393414</v>
      </c>
      <c r="K386" s="122">
        <f t="shared" si="214"/>
        <v>9823.6597928005995</v>
      </c>
      <c r="L386" s="122">
        <f t="shared" si="214"/>
        <v>10163.285885594974</v>
      </c>
      <c r="M386" s="122">
        <f t="shared" si="214"/>
        <v>8807.0023261220504</v>
      </c>
      <c r="N386" s="122">
        <f t="shared" si="214"/>
        <v>7737.9941277583175</v>
      </c>
      <c r="O386" s="122">
        <f t="shared" si="214"/>
        <v>7298.8891591237916</v>
      </c>
      <c r="P386" s="122">
        <f t="shared" si="214"/>
        <v>6163.4292463785723</v>
      </c>
      <c r="Q386" s="122">
        <f t="shared" si="214"/>
        <v>6648.730215298433</v>
      </c>
      <c r="R386" s="122">
        <f t="shared" ref="R386:V386" si="215">SUM(R387:R388)</f>
        <v>6770.0057964357511</v>
      </c>
      <c r="S386" s="122">
        <f t="shared" si="215"/>
        <v>6200.6046698944301</v>
      </c>
      <c r="T386" s="122">
        <f t="shared" si="215"/>
        <v>6276.8352559951154</v>
      </c>
      <c r="U386" s="122">
        <f t="shared" si="215"/>
        <v>5777.1339267899884</v>
      </c>
      <c r="V386" s="122">
        <f t="shared" si="215"/>
        <v>6055.9775726958915</v>
      </c>
      <c r="W386" s="122">
        <f t="shared" ref="W386" si="216">SUM(W387:W388)</f>
        <v>4718.9898470378293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9976.999747763155</v>
      </c>
      <c r="D387" s="98">
        <v>9744.0496804244212</v>
      </c>
      <c r="E387" s="98">
        <v>10170.792804616636</v>
      </c>
      <c r="F387" s="98">
        <v>10279.791431881602</v>
      </c>
      <c r="G387" s="98">
        <v>10788.890973789639</v>
      </c>
      <c r="H387" s="98">
        <v>10403.936602200063</v>
      </c>
      <c r="I387" s="98">
        <v>9879.9806757111983</v>
      </c>
      <c r="J387" s="98">
        <v>10510.610518608195</v>
      </c>
      <c r="K387" s="98">
        <v>9621.4090011172957</v>
      </c>
      <c r="L387" s="98">
        <v>9956.2491550004779</v>
      </c>
      <c r="M387" s="98">
        <v>8631.46567430914</v>
      </c>
      <c r="N387" s="98">
        <v>7584.5148584086583</v>
      </c>
      <c r="O387" s="98">
        <v>7156.9149772085029</v>
      </c>
      <c r="P387" s="98">
        <v>6045.710147341164</v>
      </c>
      <c r="Q387" s="98">
        <v>6521.376504894457</v>
      </c>
      <c r="R387" s="98">
        <v>6641.9781201734386</v>
      </c>
      <c r="S387" s="98">
        <v>6084.5648152870353</v>
      </c>
      <c r="T387" s="98">
        <v>6159.2315191623629</v>
      </c>
      <c r="U387" s="98">
        <v>5669.5982150052714</v>
      </c>
      <c r="V387" s="98">
        <v>5943.3682498595326</v>
      </c>
      <c r="W387" s="98">
        <v>4631.4177111191275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236.70707645826315</v>
      </c>
      <c r="D388" s="98">
        <v>226.41370163533765</v>
      </c>
      <c r="E388" s="98">
        <v>229.98756840659908</v>
      </c>
      <c r="F388" s="98">
        <v>228.19955631344376</v>
      </c>
      <c r="G388" s="98">
        <v>235.07027760908639</v>
      </c>
      <c r="H388" s="98">
        <v>222.64116215934777</v>
      </c>
      <c r="I388" s="98">
        <v>208.95913081622078</v>
      </c>
      <c r="J388" s="98">
        <v>222.09882778521907</v>
      </c>
      <c r="K388" s="98">
        <v>202.25079168330373</v>
      </c>
      <c r="L388" s="98">
        <v>207.03673059449659</v>
      </c>
      <c r="M388" s="98">
        <v>175.53665181291072</v>
      </c>
      <c r="N388" s="98">
        <v>153.47926934965963</v>
      </c>
      <c r="O388" s="98">
        <v>141.97418191528902</v>
      </c>
      <c r="P388" s="98">
        <v>117.7190990374085</v>
      </c>
      <c r="Q388" s="98">
        <v>127.35371040397585</v>
      </c>
      <c r="R388" s="98">
        <v>128.02767626231207</v>
      </c>
      <c r="S388" s="98">
        <v>116.03985460739497</v>
      </c>
      <c r="T388" s="98">
        <v>117.60373683275228</v>
      </c>
      <c r="U388" s="98">
        <v>107.53571178471741</v>
      </c>
      <c r="V388" s="98">
        <v>112.60932283635881</v>
      </c>
      <c r="W388" s="98">
        <v>87.572135918702287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2.833249516336493</v>
      </c>
      <c r="E389" s="122">
        <f t="shared" si="217"/>
        <v>1.7894591023941637</v>
      </c>
      <c r="F389" s="122">
        <f t="shared" si="217"/>
        <v>3.7676807074154159</v>
      </c>
      <c r="G389" s="122">
        <f t="shared" si="217"/>
        <v>5.047181467573095</v>
      </c>
      <c r="H389" s="122">
        <f t="shared" si="217"/>
        <v>6.6794503889472221</v>
      </c>
      <c r="I389" s="122">
        <f t="shared" si="217"/>
        <v>7.7871477624003358</v>
      </c>
      <c r="J389" s="122">
        <f t="shared" si="217"/>
        <v>6.0755958304851276</v>
      </c>
      <c r="K389" s="122">
        <f t="shared" si="217"/>
        <v>4.9653016360030637</v>
      </c>
      <c r="L389" s="122">
        <f t="shared" si="217"/>
        <v>5.4309325652343201</v>
      </c>
      <c r="M389" s="122">
        <f t="shared" si="217"/>
        <v>4.3531515309111244</v>
      </c>
      <c r="N389" s="122">
        <f t="shared" si="217"/>
        <v>4.8958353979119265</v>
      </c>
      <c r="O389" s="122">
        <f t="shared" si="217"/>
        <v>2.9947662072785284</v>
      </c>
      <c r="P389" s="122">
        <f t="shared" si="217"/>
        <v>4.1913934961821804</v>
      </c>
      <c r="Q389" s="122">
        <f t="shared" si="217"/>
        <v>1.3166702687016618</v>
      </c>
      <c r="R389" s="122">
        <f t="shared" si="217"/>
        <v>1.7548741463140372</v>
      </c>
      <c r="S389" s="122">
        <f t="shared" si="217"/>
        <v>1.6189997343500271</v>
      </c>
      <c r="T389" s="122">
        <f t="shared" si="217"/>
        <v>1.6178943822285121</v>
      </c>
      <c r="U389" s="122">
        <f t="shared" si="217"/>
        <v>1.091192701622697</v>
      </c>
      <c r="V389" s="122">
        <f t="shared" si="217"/>
        <v>4.0970318095565181</v>
      </c>
      <c r="W389" s="122">
        <f t="shared" si="217"/>
        <v>2.794909653162152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0</v>
      </c>
      <c r="D390" s="98">
        <f>RES_hhdet_in_tesh!D48</f>
        <v>2.833249516336493</v>
      </c>
      <c r="E390" s="98">
        <f>RES_hhdet_in_tesh!E48</f>
        <v>1.7894591023941637</v>
      </c>
      <c r="F390" s="98">
        <f>RES_hhdet_in_tesh!F48</f>
        <v>3.7676807074154159</v>
      </c>
      <c r="G390" s="98">
        <f>RES_hhdet_in_tesh!G48</f>
        <v>5.047181467573095</v>
      </c>
      <c r="H390" s="98">
        <f>RES_hhdet_in_tesh!H48</f>
        <v>6.6794503889472221</v>
      </c>
      <c r="I390" s="98">
        <f>RES_hhdet_in_tesh!I48</f>
        <v>7.7871477624003358</v>
      </c>
      <c r="J390" s="98">
        <f>RES_hhdet_in_tesh!J48</f>
        <v>6.0755958304851276</v>
      </c>
      <c r="K390" s="98">
        <f>RES_hhdet_in_tesh!K48</f>
        <v>4.9653016360030637</v>
      </c>
      <c r="L390" s="98">
        <f>RES_hhdet_in_tesh!L48</f>
        <v>5.4309325652343201</v>
      </c>
      <c r="M390" s="98">
        <f>RES_hhdet_in_tesh!M48</f>
        <v>4.3531515309111244</v>
      </c>
      <c r="N390" s="98">
        <f>RES_hhdet_in_tesh!N48</f>
        <v>4.8958353979119265</v>
      </c>
      <c r="O390" s="98">
        <f>RES_hhdet_in_tesh!O48</f>
        <v>2.9947662072785284</v>
      </c>
      <c r="P390" s="98">
        <f>RES_hhdet_in_tesh!P48</f>
        <v>4.1913934961821804</v>
      </c>
      <c r="Q390" s="98">
        <f>RES_hhdet_in_tesh!Q48</f>
        <v>1.3166702687016618</v>
      </c>
      <c r="R390" s="98">
        <f>RES_hhdet_in_tesh!R48</f>
        <v>1.7548741463140372</v>
      </c>
      <c r="S390" s="98">
        <f>RES_hhdet_in_tesh!S48</f>
        <v>1.6189997343500271</v>
      </c>
      <c r="T390" s="98">
        <f>RES_hhdet_in_tesh!T48</f>
        <v>1.6178943822285121</v>
      </c>
      <c r="U390" s="98">
        <f>RES_hhdet_in_tesh!U48</f>
        <v>1.091192701622697</v>
      </c>
      <c r="V390" s="98">
        <f>RES_hhdet_in_tesh!V48</f>
        <v>4.0970318095565181</v>
      </c>
      <c r="W390" s="98">
        <f>RES_hhdet_in_tesh!W48</f>
        <v>2.794909653162152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1918.6242091610791</v>
      </c>
      <c r="D391" s="122">
        <v>1900.7730005271831</v>
      </c>
      <c r="E391" s="122">
        <v>1796.3819817562492</v>
      </c>
      <c r="F391" s="122">
        <v>1808.6690541640644</v>
      </c>
      <c r="G391" s="122">
        <v>1737.2814288619361</v>
      </c>
      <c r="H391" s="122">
        <v>1678.4767444347285</v>
      </c>
      <c r="I391" s="122">
        <v>1700.6854535697112</v>
      </c>
      <c r="J391" s="122">
        <v>1766.9742675895222</v>
      </c>
      <c r="K391" s="122">
        <v>1799.8559905289876</v>
      </c>
      <c r="L391" s="122">
        <v>1774.4594228762544</v>
      </c>
      <c r="M391" s="122">
        <v>1881.4930228672822</v>
      </c>
      <c r="N391" s="122">
        <v>1917.3944301353531</v>
      </c>
      <c r="O391" s="122">
        <v>1830.9910645128816</v>
      </c>
      <c r="P391" s="122">
        <v>1760.5629106694339</v>
      </c>
      <c r="Q391" s="122">
        <v>1839.6433361426098</v>
      </c>
      <c r="R391" s="122">
        <v>1932.5773530844042</v>
      </c>
      <c r="S391" s="122">
        <v>1992.1846181045</v>
      </c>
      <c r="T391" s="122">
        <v>1992.9079596217809</v>
      </c>
      <c r="U391" s="122">
        <v>1995.1073315867359</v>
      </c>
      <c r="V391" s="122">
        <v>2181.1658148215029</v>
      </c>
      <c r="W391" s="122">
        <v>1989.4541424614956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1918.4015645162149</v>
      </c>
      <c r="D392" s="98">
        <v>1910.2426215675778</v>
      </c>
      <c r="E392" s="98">
        <v>1803.7105486803669</v>
      </c>
      <c r="F392" s="98">
        <v>1809.8176366812008</v>
      </c>
      <c r="G392" s="98">
        <v>1746.004584122139</v>
      </c>
      <c r="H392" s="98">
        <v>1663.5057702264064</v>
      </c>
      <c r="I392" s="98">
        <v>1699.9264957982689</v>
      </c>
      <c r="J392" s="98">
        <v>1764.5334526834054</v>
      </c>
      <c r="K392" s="98">
        <v>1805.1335530059491</v>
      </c>
      <c r="L392" s="98">
        <v>1770.2414448846798</v>
      </c>
      <c r="M392" s="98">
        <v>1881.4690696689729</v>
      </c>
      <c r="N392" s="98">
        <v>1917.3866413977064</v>
      </c>
      <c r="O392" s="98">
        <v>1830.9874964120604</v>
      </c>
      <c r="P392" s="98">
        <v>1760.5577026339813</v>
      </c>
      <c r="Q392" s="98">
        <v>1838.8938147081208</v>
      </c>
      <c r="R392" s="98">
        <v>1935.5839753815876</v>
      </c>
      <c r="S392" s="98">
        <v>1995.2953462062496</v>
      </c>
      <c r="T392" s="98">
        <v>1992.4358479441685</v>
      </c>
      <c r="U392" s="98">
        <v>1995.1044038265311</v>
      </c>
      <c r="V392" s="98">
        <v>2181.2970126322471</v>
      </c>
      <c r="W392" s="98">
        <v>1988.314862002175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1918.4081388204538</v>
      </c>
      <c r="D393" s="98">
        <v>1910.455323640266</v>
      </c>
      <c r="E393" s="98">
        <v>1804.050346558563</v>
      </c>
      <c r="F393" s="98">
        <v>1810.2851090146221</v>
      </c>
      <c r="G393" s="98">
        <v>1746.908548723997</v>
      </c>
      <c r="H393" s="98">
        <v>1664.3919774623473</v>
      </c>
      <c r="I393" s="98">
        <v>1701.7166100124166</v>
      </c>
      <c r="J393" s="98">
        <v>1766.9316820389913</v>
      </c>
      <c r="K393" s="98">
        <v>1807.5961334435526</v>
      </c>
      <c r="L393" s="98">
        <v>1772.3483590684668</v>
      </c>
      <c r="M393" s="98">
        <v>1883.267156422068</v>
      </c>
      <c r="N393" s="98">
        <v>1918.8490831009467</v>
      </c>
      <c r="O393" s="98">
        <v>1832.0150045043445</v>
      </c>
      <c r="P393" s="98">
        <v>1761.3713622360019</v>
      </c>
      <c r="Q393" s="98">
        <v>1840.0361286344109</v>
      </c>
      <c r="R393" s="98">
        <v>1936.550062940817</v>
      </c>
      <c r="S393" s="98">
        <v>1995.7395652019297</v>
      </c>
      <c r="T393" s="98">
        <v>1992.207033957968</v>
      </c>
      <c r="U393" s="98">
        <v>1994.5331698283917</v>
      </c>
      <c r="V393" s="98">
        <v>2180.7676406070523</v>
      </c>
      <c r="W393" s="98">
        <v>1986.9506693756418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1498.8046887364799</v>
      </c>
      <c r="D394" s="101">
        <v>1485.015937790042</v>
      </c>
      <c r="E394" s="101">
        <v>1402.9699025220218</v>
      </c>
      <c r="F394" s="101">
        <v>1409.4459292087604</v>
      </c>
      <c r="G394" s="101">
        <v>1357.2383171936256</v>
      </c>
      <c r="H394" s="101">
        <v>1303.3135491545224</v>
      </c>
      <c r="I394" s="101">
        <v>1328.7999837242464</v>
      </c>
      <c r="J394" s="101">
        <v>1369.556813475155</v>
      </c>
      <c r="K394" s="101">
        <v>1399.7251381599408</v>
      </c>
      <c r="L394" s="101">
        <v>1376.050778938255</v>
      </c>
      <c r="M394" s="101">
        <v>1468.3801467995506</v>
      </c>
      <c r="N394" s="101">
        <v>1492.2533470381345</v>
      </c>
      <c r="O394" s="101">
        <v>1423.1062740962898</v>
      </c>
      <c r="P394" s="101">
        <v>1366.8368544438958</v>
      </c>
      <c r="Q394" s="101">
        <v>1423.8137873172714</v>
      </c>
      <c r="R394" s="101">
        <v>1492.102525487503</v>
      </c>
      <c r="S394" s="101">
        <v>1535.5301626751425</v>
      </c>
      <c r="T394" s="101">
        <v>1526.2579969877247</v>
      </c>
      <c r="U394" s="101">
        <v>1523.5375666607392</v>
      </c>
      <c r="V394" s="101">
        <v>1684.7996307095937</v>
      </c>
      <c r="W394" s="101">
        <v>1539.015726864641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419.603450083974</v>
      </c>
      <c r="D395" s="104">
        <v>425.43938585022386</v>
      </c>
      <c r="E395" s="104">
        <v>401.08044403654162</v>
      </c>
      <c r="F395" s="104">
        <v>400.83917980586165</v>
      </c>
      <c r="G395" s="104">
        <v>389.67023153037132</v>
      </c>
      <c r="H395" s="104">
        <v>361.07842830782545</v>
      </c>
      <c r="I395" s="104">
        <v>372.91662628817033</v>
      </c>
      <c r="J395" s="104">
        <v>397.3748685638364</v>
      </c>
      <c r="K395" s="104">
        <v>407.87099528361148</v>
      </c>
      <c r="L395" s="104">
        <v>396.297580130212</v>
      </c>
      <c r="M395" s="104">
        <v>414.88700962251727</v>
      </c>
      <c r="N395" s="104">
        <v>426.59573606281236</v>
      </c>
      <c r="O395" s="104">
        <v>408.90873040805445</v>
      </c>
      <c r="P395" s="104">
        <v>394.53450779210596</v>
      </c>
      <c r="Q395" s="104">
        <v>416.22234131713986</v>
      </c>
      <c r="R395" s="104">
        <v>444.4475374533144</v>
      </c>
      <c r="S395" s="104">
        <v>460.20940252678702</v>
      </c>
      <c r="T395" s="104">
        <v>465.94903697024307</v>
      </c>
      <c r="U395" s="104">
        <v>470.99560316765235</v>
      </c>
      <c r="V395" s="104">
        <v>495.96800989745861</v>
      </c>
      <c r="W395" s="104">
        <v>447.93494251100043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1919.6073232435872</v>
      </c>
      <c r="D396" s="101">
        <v>1861.7795853413995</v>
      </c>
      <c r="E396" s="101">
        <v>1768.0460782903297</v>
      </c>
      <c r="F396" s="101">
        <v>1805.615055789865</v>
      </c>
      <c r="G396" s="101">
        <v>1704.515044056614</v>
      </c>
      <c r="H396" s="101">
        <v>1709.925878940081</v>
      </c>
      <c r="I396" s="101">
        <v>1703.7112241655045</v>
      </c>
      <c r="J396" s="101">
        <v>0</v>
      </c>
      <c r="K396" s="101">
        <v>1772.3353407685117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1853.8516919411225</v>
      </c>
      <c r="R396" s="101">
        <v>1898.9811949180803</v>
      </c>
      <c r="S396" s="101">
        <v>1949.3645515405569</v>
      </c>
      <c r="T396" s="101">
        <v>2010.842782243931</v>
      </c>
      <c r="U396" s="101">
        <v>1996.0471567748177</v>
      </c>
      <c r="V396" s="101">
        <v>2105.4796474067252</v>
      </c>
      <c r="W396" s="101">
        <v>2053.8139220907369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1919.6155486217936</v>
      </c>
      <c r="D397" s="104">
        <v>1861.9318285494696</v>
      </c>
      <c r="E397" s="104">
        <v>1768.2891757092559</v>
      </c>
      <c r="F397" s="104">
        <v>1805.9053216652931</v>
      </c>
      <c r="G397" s="104">
        <v>1705.0347665519</v>
      </c>
      <c r="H397" s="104">
        <v>1710.3180923637487</v>
      </c>
      <c r="I397" s="104">
        <v>1704.8246732100231</v>
      </c>
      <c r="J397" s="104">
        <v>1780.5542245160434</v>
      </c>
      <c r="K397" s="104">
        <v>1774.1023385024894</v>
      </c>
      <c r="L397" s="104">
        <v>1810.2047043862419</v>
      </c>
      <c r="M397" s="104">
        <v>0</v>
      </c>
      <c r="N397" s="104">
        <v>0</v>
      </c>
      <c r="O397" s="104">
        <v>0</v>
      </c>
      <c r="P397" s="104">
        <v>0</v>
      </c>
      <c r="Q397" s="104">
        <v>1854.3886364625328</v>
      </c>
      <c r="R397" s="104">
        <v>1900.029242877263</v>
      </c>
      <c r="S397" s="104">
        <v>1950.6878636802526</v>
      </c>
      <c r="T397" s="104">
        <v>2012.0883271326031</v>
      </c>
      <c r="U397" s="104">
        <v>1996.188979690824</v>
      </c>
      <c r="V397" s="104">
        <v>2104.6316780397137</v>
      </c>
      <c r="W397" s="104">
        <v>2053.1108526801659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1499.7470913445077</v>
      </c>
      <c r="D398" s="98">
        <v>1447.2868410693952</v>
      </c>
      <c r="E398" s="98">
        <v>1375.1522101650949</v>
      </c>
      <c r="F398" s="98">
        <v>1406.0333136406755</v>
      </c>
      <c r="G398" s="98">
        <v>1324.688352411416</v>
      </c>
      <c r="H398" s="98">
        <v>1339.320440054521</v>
      </c>
      <c r="I398" s="98">
        <v>1331.2489834349701</v>
      </c>
      <c r="J398" s="98">
        <v>1379.989947258804</v>
      </c>
      <c r="K398" s="98">
        <v>1373.6490881831603</v>
      </c>
      <c r="L398" s="98">
        <v>1405.373149499552</v>
      </c>
      <c r="M398" s="98">
        <v>0</v>
      </c>
      <c r="N398" s="98">
        <v>0</v>
      </c>
      <c r="O398" s="98">
        <v>0</v>
      </c>
      <c r="P398" s="98">
        <v>0</v>
      </c>
      <c r="Q398" s="98">
        <v>1435.0942596708996</v>
      </c>
      <c r="R398" s="98">
        <v>1463.7873905497293</v>
      </c>
      <c r="S398" s="98">
        <v>1500.5545774336972</v>
      </c>
      <c r="T398" s="98">
        <v>1541.5554564886631</v>
      </c>
      <c r="U398" s="98">
        <v>1524.7141010924295</v>
      </c>
      <c r="V398" s="98">
        <v>1625.5648373090728</v>
      </c>
      <c r="W398" s="98">
        <v>1590.6109433325123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419.86845727728542</v>
      </c>
      <c r="D399" s="98">
        <v>414.64498748007424</v>
      </c>
      <c r="E399" s="98">
        <v>393.13696554416117</v>
      </c>
      <c r="F399" s="98">
        <v>399.87200802461751</v>
      </c>
      <c r="G399" s="98">
        <v>380.34641414048383</v>
      </c>
      <c r="H399" s="98">
        <v>370.99765230922765</v>
      </c>
      <c r="I399" s="98">
        <v>373.57568977505298</v>
      </c>
      <c r="J399" s="98">
        <v>400.5642772572395</v>
      </c>
      <c r="K399" s="98">
        <v>400.45325031932919</v>
      </c>
      <c r="L399" s="98">
        <v>404.8315548866895</v>
      </c>
      <c r="M399" s="98">
        <v>0</v>
      </c>
      <c r="N399" s="98">
        <v>0</v>
      </c>
      <c r="O399" s="98">
        <v>0</v>
      </c>
      <c r="P399" s="98">
        <v>0</v>
      </c>
      <c r="Q399" s="98">
        <v>419.29437679163306</v>
      </c>
      <c r="R399" s="98">
        <v>436.24185232753342</v>
      </c>
      <c r="S399" s="98">
        <v>450.13328624655543</v>
      </c>
      <c r="T399" s="98">
        <v>470.53287064393987</v>
      </c>
      <c r="U399" s="98">
        <v>471.47487859839441</v>
      </c>
      <c r="V399" s="98">
        <v>479.06684073064082</v>
      </c>
      <c r="W399" s="98">
        <v>462.4999093476535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346.88556442840309</v>
      </c>
      <c r="D400" s="122">
        <v>344.53045542381648</v>
      </c>
      <c r="E400" s="122">
        <v>343.67795090532485</v>
      </c>
      <c r="F400" s="122">
        <v>341.53639675355026</v>
      </c>
      <c r="G400" s="122">
        <v>332.10297946937612</v>
      </c>
      <c r="H400" s="122">
        <v>324.23940134326705</v>
      </c>
      <c r="I400" s="122">
        <v>327.68916101304097</v>
      </c>
      <c r="J400" s="122">
        <v>316.22357435716475</v>
      </c>
      <c r="K400" s="122">
        <v>314.65185909164472</v>
      </c>
      <c r="L400" s="122">
        <v>308.34360260093007</v>
      </c>
      <c r="M400" s="122">
        <v>313.45597817694437</v>
      </c>
      <c r="N400" s="122">
        <v>317.09823522433578</v>
      </c>
      <c r="O400" s="122">
        <v>303.95543596249337</v>
      </c>
      <c r="P400" s="122">
        <v>312.91700607728029</v>
      </c>
      <c r="Q400" s="122">
        <v>318.20587724980129</v>
      </c>
      <c r="R400" s="122">
        <v>321.10408600074351</v>
      </c>
      <c r="S400" s="122">
        <v>320.99986776435594</v>
      </c>
      <c r="T400" s="122">
        <v>323.39914254030663</v>
      </c>
      <c r="U400" s="122">
        <v>321.3914416993191</v>
      </c>
      <c r="V400" s="122">
        <v>338.95608039791466</v>
      </c>
      <c r="W400" s="122">
        <v>340.53114613306468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346.74779387736845</v>
      </c>
      <c r="D401" s="98">
        <v>343.95607758937416</v>
      </c>
      <c r="E401" s="98">
        <v>343.7048524231638</v>
      </c>
      <c r="F401" s="98">
        <v>334.26708422547489</v>
      </c>
      <c r="G401" s="98">
        <v>335.85593289455159</v>
      </c>
      <c r="H401" s="98">
        <v>325.41191096985926</v>
      </c>
      <c r="I401" s="98">
        <v>327.09491836621578</v>
      </c>
      <c r="J401" s="98">
        <v>319.52903050388903</v>
      </c>
      <c r="K401" s="98">
        <v>307.7088894113129</v>
      </c>
      <c r="L401" s="98">
        <v>312.04481333937082</v>
      </c>
      <c r="M401" s="98">
        <v>313.81623820503796</v>
      </c>
      <c r="N401" s="98">
        <v>313.82977497090144</v>
      </c>
      <c r="O401" s="98">
        <v>317.16100949360577</v>
      </c>
      <c r="P401" s="98">
        <v>303.45695203217946</v>
      </c>
      <c r="Q401" s="98">
        <v>285.56401923584843</v>
      </c>
      <c r="R401" s="98">
        <v>335.72340079227814</v>
      </c>
      <c r="S401" s="98">
        <v>329.98211134293962</v>
      </c>
      <c r="T401" s="98">
        <v>347.10061538360384</v>
      </c>
      <c r="U401" s="98">
        <v>332.1717253882328</v>
      </c>
      <c r="V401" s="98">
        <v>369.60012240724353</v>
      </c>
      <c r="W401" s="98">
        <v>324.0642921246062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346.88743367708554</v>
      </c>
      <c r="D402" s="33">
        <v>344.53848807882451</v>
      </c>
      <c r="E402" s="33">
        <v>343.67755823988779</v>
      </c>
      <c r="F402" s="33">
        <v>341.65044634876921</v>
      </c>
      <c r="G402" s="33">
        <v>332.04738619310308</v>
      </c>
      <c r="H402" s="33">
        <v>324.22123051345176</v>
      </c>
      <c r="I402" s="33">
        <v>327.69690280831895</v>
      </c>
      <c r="J402" s="33">
        <v>316.18249091784116</v>
      </c>
      <c r="K402" s="33">
        <v>314.7366907705586</v>
      </c>
      <c r="L402" s="33">
        <v>308.28258474622652</v>
      </c>
      <c r="M402" s="33">
        <v>313.44929764272814</v>
      </c>
      <c r="N402" s="33">
        <v>317.15555968242148</v>
      </c>
      <c r="O402" s="33">
        <v>303.73465742266899</v>
      </c>
      <c r="P402" s="33">
        <v>313.06854308758653</v>
      </c>
      <c r="Q402" s="33">
        <v>318.8041167187676</v>
      </c>
      <c r="R402" s="33">
        <v>320.73362183236077</v>
      </c>
      <c r="S402" s="33">
        <v>320.80409087728998</v>
      </c>
      <c r="T402" s="33">
        <v>323.00423359858047</v>
      </c>
      <c r="U402" s="33">
        <v>321.21420530896597</v>
      </c>
      <c r="V402" s="33">
        <v>338.51313779728048</v>
      </c>
      <c r="W402" s="33">
        <v>340.79146975849272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6019.5355055259097</v>
      </c>
      <c r="D404" s="117">
        <f t="shared" si="218"/>
        <v>5777.1022676085049</v>
      </c>
      <c r="E404" s="117">
        <f t="shared" si="218"/>
        <v>5876.9567778470482</v>
      </c>
      <c r="F404" s="117">
        <f t="shared" si="218"/>
        <v>5766.685880113354</v>
      </c>
      <c r="G404" s="117">
        <f t="shared" si="218"/>
        <v>6000.6633023145905</v>
      </c>
      <c r="H404" s="117">
        <f t="shared" si="218"/>
        <v>5596.1716439595648</v>
      </c>
      <c r="I404" s="117">
        <f t="shared" si="218"/>
        <v>5414.7983517842586</v>
      </c>
      <c r="J404" s="117">
        <f t="shared" si="218"/>
        <v>5672.5127221684806</v>
      </c>
      <c r="K404" s="117">
        <f t="shared" si="218"/>
        <v>5168.9847331863193</v>
      </c>
      <c r="L404" s="117">
        <f t="shared" si="218"/>
        <v>5285.0557036012133</v>
      </c>
      <c r="M404" s="117">
        <f t="shared" si="218"/>
        <v>4709.909050760918</v>
      </c>
      <c r="N404" s="117">
        <f t="shared" si="218"/>
        <v>4120.5921486449924</v>
      </c>
      <c r="O404" s="117">
        <f t="shared" si="218"/>
        <v>3725.7422836289657</v>
      </c>
      <c r="P404" s="117">
        <f t="shared" si="218"/>
        <v>3065.2881029184059</v>
      </c>
      <c r="Q404" s="117">
        <f t="shared" si="218"/>
        <v>3108.1293994686712</v>
      </c>
      <c r="R404" s="117">
        <f t="shared" ref="R404:V404" si="219">R405+R408+R410+R419</f>
        <v>3092.0818159741311</v>
      </c>
      <c r="S404" s="117">
        <f t="shared" si="219"/>
        <v>2871.7099669788736</v>
      </c>
      <c r="T404" s="117">
        <f t="shared" si="219"/>
        <v>2892.8024403930799</v>
      </c>
      <c r="U404" s="117">
        <f t="shared" si="219"/>
        <v>2695.9645263349707</v>
      </c>
      <c r="V404" s="117">
        <f t="shared" si="219"/>
        <v>2837.186237427637</v>
      </c>
      <c r="W404" s="117">
        <f t="shared" ref="W404" si="220">W405+W408+W410+W419</f>
        <v>2290.084158113455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5230.7834632802906</v>
      </c>
      <c r="D405" s="122">
        <f t="shared" si="221"/>
        <v>5010.3557911466951</v>
      </c>
      <c r="E405" s="122">
        <f t="shared" si="221"/>
        <v>5164.8466246899025</v>
      </c>
      <c r="F405" s="122">
        <f t="shared" si="221"/>
        <v>5120.8519791747658</v>
      </c>
      <c r="G405" s="122">
        <f t="shared" si="221"/>
        <v>5324.4567958445341</v>
      </c>
      <c r="H405" s="122">
        <f t="shared" si="221"/>
        <v>5048.0556718156658</v>
      </c>
      <c r="I405" s="122">
        <f t="shared" si="221"/>
        <v>4737.8913544607685</v>
      </c>
      <c r="J405" s="122">
        <f t="shared" si="221"/>
        <v>4957.4124972467334</v>
      </c>
      <c r="K405" s="122">
        <f t="shared" si="221"/>
        <v>4462.2790521606339</v>
      </c>
      <c r="L405" s="122">
        <f t="shared" si="221"/>
        <v>4545.4693186733448</v>
      </c>
      <c r="M405" s="122">
        <f t="shared" si="221"/>
        <v>3848.9466190543317</v>
      </c>
      <c r="N405" s="122">
        <f t="shared" si="221"/>
        <v>3270.5975443284397</v>
      </c>
      <c r="O405" s="122">
        <f t="shared" si="221"/>
        <v>2951.7200406991092</v>
      </c>
      <c r="P405" s="122">
        <f t="shared" si="221"/>
        <v>2364.7507648373926</v>
      </c>
      <c r="Q405" s="122">
        <f t="shared" si="221"/>
        <v>2446.6467340584118</v>
      </c>
      <c r="R405" s="122">
        <f t="shared" ref="R405:V405" si="222">SUM(R406:R407)</f>
        <v>2442.7875973594232</v>
      </c>
      <c r="S405" s="122">
        <f t="shared" si="222"/>
        <v>2210.7343027288703</v>
      </c>
      <c r="T405" s="122">
        <f t="shared" si="222"/>
        <v>2218.5929588907175</v>
      </c>
      <c r="U405" s="122">
        <f t="shared" si="222"/>
        <v>2024.2942468183851</v>
      </c>
      <c r="V405" s="122">
        <f t="shared" si="222"/>
        <v>2110.0771364850389</v>
      </c>
      <c r="W405" s="122">
        <f t="shared" ref="W405" si="223">SUM(W406:W407)</f>
        <v>1640.0735034799284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5230.7834632802906</v>
      </c>
      <c r="D406" s="98">
        <v>5010.3557911466951</v>
      </c>
      <c r="E406" s="98">
        <v>5164.8466246899025</v>
      </c>
      <c r="F406" s="98">
        <v>5120.8519791747658</v>
      </c>
      <c r="G406" s="98">
        <v>5324.4567958445341</v>
      </c>
      <c r="H406" s="98">
        <v>5048.0556718156658</v>
      </c>
      <c r="I406" s="98">
        <v>4737.8913544607685</v>
      </c>
      <c r="J406" s="98">
        <v>4957.4124972467334</v>
      </c>
      <c r="K406" s="98">
        <v>4462.2790521606339</v>
      </c>
      <c r="L406" s="98">
        <v>4545.4693186733448</v>
      </c>
      <c r="M406" s="98">
        <v>3848.9466190543317</v>
      </c>
      <c r="N406" s="98">
        <v>3270.5975443284397</v>
      </c>
      <c r="O406" s="98">
        <v>2951.7200406991092</v>
      </c>
      <c r="P406" s="98">
        <v>2364.7507648373926</v>
      </c>
      <c r="Q406" s="98">
        <v>2446.6467340584118</v>
      </c>
      <c r="R406" s="98">
        <v>2442.7875973594232</v>
      </c>
      <c r="S406" s="98">
        <v>2210.7343027288703</v>
      </c>
      <c r="T406" s="98">
        <v>2218.5929588907175</v>
      </c>
      <c r="U406" s="98">
        <v>2024.2942468183851</v>
      </c>
      <c r="V406" s="98">
        <v>2110.0771364850389</v>
      </c>
      <c r="W406" s="98">
        <v>1640.0735034799284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786.9709985971474</v>
      </c>
      <c r="D410" s="122">
        <v>764.92890055900136</v>
      </c>
      <c r="E410" s="122">
        <v>710.21839971087388</v>
      </c>
      <c r="F410" s="122">
        <v>643.86134966388408</v>
      </c>
      <c r="G410" s="122">
        <v>674.33630171080688</v>
      </c>
      <c r="H410" s="122">
        <v>546.22418401145762</v>
      </c>
      <c r="I410" s="122">
        <v>675.30675362264139</v>
      </c>
      <c r="J410" s="122">
        <v>713.61000429223304</v>
      </c>
      <c r="K410" s="122">
        <v>705.29644204821614</v>
      </c>
      <c r="L410" s="122">
        <v>737.66861742991796</v>
      </c>
      <c r="M410" s="122">
        <v>858.79887416252018</v>
      </c>
      <c r="N410" s="122">
        <v>847.94619124443159</v>
      </c>
      <c r="O410" s="122">
        <v>772.04729256651081</v>
      </c>
      <c r="P410" s="122">
        <v>698.72558883393242</v>
      </c>
      <c r="Q410" s="122">
        <v>659.53643691268417</v>
      </c>
      <c r="R410" s="122">
        <v>646.16536956914956</v>
      </c>
      <c r="S410" s="122">
        <v>658.33941750754525</v>
      </c>
      <c r="T410" s="122">
        <v>672.0957701178753</v>
      </c>
      <c r="U410" s="122">
        <v>669.69004768526509</v>
      </c>
      <c r="V410" s="122">
        <v>725.18268288950514</v>
      </c>
      <c r="W410" s="122">
        <v>648.17845865919685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965.20072620261863</v>
      </c>
      <c r="D411" s="98">
        <v>950.82201317290981</v>
      </c>
      <c r="E411" s="98">
        <v>894.0713283698102</v>
      </c>
      <c r="F411" s="98">
        <v>887.13685100476857</v>
      </c>
      <c r="G411" s="98">
        <v>854.44079529605744</v>
      </c>
      <c r="H411" s="98">
        <v>806.25462346889469</v>
      </c>
      <c r="I411" s="98">
        <v>819.96207759444053</v>
      </c>
      <c r="J411" s="98">
        <v>842.53819157563817</v>
      </c>
      <c r="K411" s="98">
        <v>852.50328677589778</v>
      </c>
      <c r="L411" s="98">
        <v>827.24510893842285</v>
      </c>
      <c r="M411" s="98">
        <v>861.31807560420589</v>
      </c>
      <c r="N411" s="98">
        <v>848.94869354434547</v>
      </c>
      <c r="O411" s="98">
        <v>772.64498834986159</v>
      </c>
      <c r="P411" s="98">
        <v>699.7271975175222</v>
      </c>
      <c r="Q411" s="98">
        <v>694.43574555968416</v>
      </c>
      <c r="R411" s="98">
        <v>707.3326589636664</v>
      </c>
      <c r="S411" s="98">
        <v>708.61668959380415</v>
      </c>
      <c r="T411" s="98">
        <v>690.01640784743813</v>
      </c>
      <c r="U411" s="98">
        <v>675.4618809656339</v>
      </c>
      <c r="V411" s="98">
        <v>727.93917367353197</v>
      </c>
      <c r="W411" s="98">
        <v>659.89099640561506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754.0899677952242</v>
      </c>
      <c r="D412" s="98">
        <v>739.16570995818563</v>
      </c>
      <c r="E412" s="98">
        <v>695.43040890260374</v>
      </c>
      <c r="F412" s="98">
        <v>690.88254968751983</v>
      </c>
      <c r="G412" s="98">
        <v>664.19057412284576</v>
      </c>
      <c r="H412" s="98">
        <v>631.6795490841439</v>
      </c>
      <c r="I412" s="98">
        <v>640.9486516358711</v>
      </c>
      <c r="J412" s="98">
        <v>653.94278534683315</v>
      </c>
      <c r="K412" s="98">
        <v>661.04265741287463</v>
      </c>
      <c r="L412" s="98">
        <v>643.03729856563893</v>
      </c>
      <c r="M412" s="98">
        <v>672.21002071499913</v>
      </c>
      <c r="N412" s="98">
        <v>660.71521624961122</v>
      </c>
      <c r="O412" s="98">
        <v>600.52618203258874</v>
      </c>
      <c r="P412" s="98">
        <v>543.24429139289077</v>
      </c>
      <c r="Q412" s="98">
        <v>537.68585278033902</v>
      </c>
      <c r="R412" s="98">
        <v>545.26843589486214</v>
      </c>
      <c r="S412" s="98">
        <v>545.33395405104113</v>
      </c>
      <c r="T412" s="98">
        <v>528.57062455313087</v>
      </c>
      <c r="U412" s="98">
        <v>515.8083699904181</v>
      </c>
      <c r="V412" s="98">
        <v>562.24881063044029</v>
      </c>
      <c r="W412" s="98">
        <v>510.77555214869625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754.0899677952242</v>
      </c>
      <c r="D413" s="101">
        <v>739.16570995818563</v>
      </c>
      <c r="E413" s="101">
        <v>695.43040890260374</v>
      </c>
      <c r="F413" s="101">
        <v>690.88254968751983</v>
      </c>
      <c r="G413" s="101">
        <v>664.19057412284576</v>
      </c>
      <c r="H413" s="101">
        <v>631.6795490841439</v>
      </c>
      <c r="I413" s="101">
        <v>640.9486516358711</v>
      </c>
      <c r="J413" s="101">
        <v>653.94278534683315</v>
      </c>
      <c r="K413" s="101">
        <v>661.04265741287463</v>
      </c>
      <c r="L413" s="101">
        <v>643.03729856563893</v>
      </c>
      <c r="M413" s="101">
        <v>672.21002071499913</v>
      </c>
      <c r="N413" s="101">
        <v>660.71521624961122</v>
      </c>
      <c r="O413" s="101">
        <v>600.52618203258874</v>
      </c>
      <c r="P413" s="101">
        <v>543.24429139289077</v>
      </c>
      <c r="Q413" s="101">
        <v>537.68585278033902</v>
      </c>
      <c r="R413" s="101">
        <v>545.26843589486214</v>
      </c>
      <c r="S413" s="101">
        <v>545.33395405104113</v>
      </c>
      <c r="T413" s="101">
        <v>528.57062455313087</v>
      </c>
      <c r="U413" s="101">
        <v>515.8083699904181</v>
      </c>
      <c r="V413" s="101">
        <v>562.24881063044029</v>
      </c>
      <c r="W413" s="101">
        <v>510.77555214869625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1.7810436484716623</v>
      </c>
      <c r="D419" s="122">
        <v>1.8175759028081757</v>
      </c>
      <c r="E419" s="122">
        <v>1.8917534462719063</v>
      </c>
      <c r="F419" s="122">
        <v>1.9725512747036156</v>
      </c>
      <c r="G419" s="122">
        <v>1.8702047592497955</v>
      </c>
      <c r="H419" s="122">
        <v>1.8917881324410262</v>
      </c>
      <c r="I419" s="122">
        <v>1.6002437008485313</v>
      </c>
      <c r="J419" s="122">
        <v>1.4902206295146463</v>
      </c>
      <c r="K419" s="122">
        <v>1.4092389774697909</v>
      </c>
      <c r="L419" s="122">
        <v>1.9177674979497059</v>
      </c>
      <c r="M419" s="122">
        <v>2.1635575440657582</v>
      </c>
      <c r="N419" s="122">
        <v>2.0484130721219507</v>
      </c>
      <c r="O419" s="122">
        <v>1.9749503633458316</v>
      </c>
      <c r="P419" s="122">
        <v>1.8117492470810523</v>
      </c>
      <c r="Q419" s="122">
        <v>1.9462284975752118</v>
      </c>
      <c r="R419" s="122">
        <v>3.1288490455581459</v>
      </c>
      <c r="S419" s="122">
        <v>2.6362467424581628</v>
      </c>
      <c r="T419" s="122">
        <v>2.1137113844871598</v>
      </c>
      <c r="U419" s="122">
        <v>1.9802318313203129</v>
      </c>
      <c r="V419" s="122">
        <v>1.9264180530932753</v>
      </c>
      <c r="W419" s="122">
        <v>1.8321959743296659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133.05055699879048</v>
      </c>
      <c r="D420" s="98">
        <v>131.78398301731227</v>
      </c>
      <c r="E420" s="98">
        <v>131.49582418295367</v>
      </c>
      <c r="F420" s="98">
        <v>127.69936043996087</v>
      </c>
      <c r="G420" s="98">
        <v>128.12272714237838</v>
      </c>
      <c r="H420" s="98">
        <v>123.96325208387211</v>
      </c>
      <c r="I420" s="98">
        <v>124.43132075927883</v>
      </c>
      <c r="J420" s="98">
        <v>121.3891147070359</v>
      </c>
      <c r="K420" s="98">
        <v>116.74708939113295</v>
      </c>
      <c r="L420" s="98">
        <v>118.24538490972789</v>
      </c>
      <c r="M420" s="98">
        <v>118.83735583502651</v>
      </c>
      <c r="N420" s="98">
        <v>118.84248199889542</v>
      </c>
      <c r="O420" s="98">
        <v>120.10396899080148</v>
      </c>
      <c r="P420" s="98">
        <v>114.9144543810982</v>
      </c>
      <c r="Q420" s="98">
        <v>108.13867746843087</v>
      </c>
      <c r="R420" s="98">
        <v>126.59997806700466</v>
      </c>
      <c r="S420" s="98">
        <v>123.58724728643867</v>
      </c>
      <c r="T420" s="98">
        <v>128.9735205318986</v>
      </c>
      <c r="U420" s="98">
        <v>122.42649497689773</v>
      </c>
      <c r="V420" s="98">
        <v>135.20155497152166</v>
      </c>
      <c r="W420" s="98">
        <v>117.72833707394874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213.25709739414339</v>
      </c>
      <c r="D423" s="118">
        <f t="shared" si="225"/>
        <v>204.2511732858278</v>
      </c>
      <c r="E423" s="118">
        <f t="shared" si="225"/>
        <v>206.35229362836876</v>
      </c>
      <c r="F423" s="118">
        <f t="shared" si="225"/>
        <v>205.136258008509</v>
      </c>
      <c r="G423" s="118">
        <f t="shared" si="225"/>
        <v>209.66490823640922</v>
      </c>
      <c r="H423" s="118">
        <f t="shared" si="225"/>
        <v>198.56472803747323</v>
      </c>
      <c r="I423" s="118">
        <f t="shared" si="225"/>
        <v>188.22774438949122</v>
      </c>
      <c r="J423" s="118">
        <f t="shared" si="225"/>
        <v>194.71859982114299</v>
      </c>
      <c r="K423" s="118">
        <f t="shared" si="225"/>
        <v>177.66575548962101</v>
      </c>
      <c r="L423" s="118">
        <f t="shared" si="225"/>
        <v>178.95410763347317</v>
      </c>
      <c r="M423" s="118">
        <f t="shared" si="225"/>
        <v>155.52422151814628</v>
      </c>
      <c r="N423" s="118">
        <f t="shared" si="225"/>
        <v>135.7416589114448</v>
      </c>
      <c r="O423" s="118">
        <f t="shared" si="225"/>
        <v>122.15277413086233</v>
      </c>
      <c r="P423" s="118">
        <f t="shared" si="225"/>
        <v>100.98834343264936</v>
      </c>
      <c r="Q423" s="118">
        <f t="shared" si="225"/>
        <v>103.19197126842906</v>
      </c>
      <c r="R423" s="118">
        <f t="shared" ref="R423:V423" si="226">R424+R427+R429+R438</f>
        <v>102.61833085456952</v>
      </c>
      <c r="S423" s="118">
        <f t="shared" si="226"/>
        <v>94.657833470630578</v>
      </c>
      <c r="T423" s="118">
        <f t="shared" si="226"/>
        <v>93.669858463004545</v>
      </c>
      <c r="U423" s="118">
        <f t="shared" si="226"/>
        <v>86.684640003649378</v>
      </c>
      <c r="V423" s="118">
        <f t="shared" si="226"/>
        <v>90.522233944332513</v>
      </c>
      <c r="W423" s="118">
        <f t="shared" ref="W423" si="227">W424+W427+W429+W438</f>
        <v>72.917709888833841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177.84556295806061</v>
      </c>
      <c r="D424" s="123">
        <f t="shared" si="228"/>
        <v>169.69154376019489</v>
      </c>
      <c r="E424" s="123">
        <f t="shared" si="228"/>
        <v>173.85334668541657</v>
      </c>
      <c r="F424" s="123">
        <f t="shared" si="228"/>
        <v>173.07817838968197</v>
      </c>
      <c r="G424" s="123">
        <f t="shared" si="228"/>
        <v>178.71308570789949</v>
      </c>
      <c r="H424" s="123">
        <f t="shared" si="228"/>
        <v>169.48625061024231</v>
      </c>
      <c r="I424" s="123">
        <f t="shared" si="228"/>
        <v>158.34808814025007</v>
      </c>
      <c r="J424" s="123">
        <f t="shared" si="228"/>
        <v>164.48140706860863</v>
      </c>
      <c r="K424" s="123">
        <f t="shared" si="228"/>
        <v>147.45406330435154</v>
      </c>
      <c r="L424" s="123">
        <f t="shared" si="228"/>
        <v>149.28930577712163</v>
      </c>
      <c r="M424" s="123">
        <f t="shared" si="228"/>
        <v>124.56499999000977</v>
      </c>
      <c r="N424" s="123">
        <f t="shared" si="228"/>
        <v>105.29959522671939</v>
      </c>
      <c r="O424" s="123">
        <f t="shared" si="228"/>
        <v>94.47092178982632</v>
      </c>
      <c r="P424" s="123">
        <f t="shared" si="228"/>
        <v>75.597898481302749</v>
      </c>
      <c r="Q424" s="123">
        <f t="shared" si="228"/>
        <v>78.117663876680282</v>
      </c>
      <c r="R424" s="123">
        <f t="shared" ref="R424:V424" si="229">SUM(R425:R426)</f>
        <v>77.420439763981392</v>
      </c>
      <c r="S424" s="123">
        <f t="shared" si="229"/>
        <v>69.589211794465385</v>
      </c>
      <c r="T424" s="123">
        <f t="shared" si="229"/>
        <v>69.302907089119614</v>
      </c>
      <c r="U424" s="123">
        <f t="shared" si="229"/>
        <v>62.943937940329981</v>
      </c>
      <c r="V424" s="123">
        <f t="shared" si="229"/>
        <v>65.208770552612023</v>
      </c>
      <c r="W424" s="123">
        <f t="shared" ref="W424" si="230">SUM(W425:W426)</f>
        <v>49.998520545648162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175.71428906230224</v>
      </c>
      <c r="D425" s="99">
        <v>167.67451501649251</v>
      </c>
      <c r="E425" s="99">
        <v>171.81593813052186</v>
      </c>
      <c r="F425" s="99">
        <v>171.06151109975448</v>
      </c>
      <c r="G425" s="99">
        <v>176.64273412476686</v>
      </c>
      <c r="H425" s="99">
        <v>167.53250566821924</v>
      </c>
      <c r="I425" s="99">
        <v>156.52014228244585</v>
      </c>
      <c r="J425" s="99">
        <v>162.55831798663391</v>
      </c>
      <c r="K425" s="99">
        <v>145.71390437463486</v>
      </c>
      <c r="L425" s="99">
        <v>147.5192450976275</v>
      </c>
      <c r="M425" s="99">
        <v>123.08492302541906</v>
      </c>
      <c r="N425" s="99">
        <v>104.01085861432394</v>
      </c>
      <c r="O425" s="99">
        <v>93.285027078053659</v>
      </c>
      <c r="P425" s="99">
        <v>74.619247506086765</v>
      </c>
      <c r="Q425" s="99">
        <v>77.063240312706824</v>
      </c>
      <c r="R425" s="99">
        <v>76.369553649908894</v>
      </c>
      <c r="S425" s="99">
        <v>68.642265059557701</v>
      </c>
      <c r="T425" s="99">
        <v>68.349811295016636</v>
      </c>
      <c r="U425" s="99">
        <v>62.077684973398625</v>
      </c>
      <c r="V425" s="99">
        <v>64.306644438665401</v>
      </c>
      <c r="W425" s="99">
        <v>49.305427727155447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2.1312738957583779</v>
      </c>
      <c r="D426" s="99">
        <v>2.0170287437023742</v>
      </c>
      <c r="E426" s="99">
        <v>2.0374085548947223</v>
      </c>
      <c r="F426" s="99">
        <v>2.0166672899274891</v>
      </c>
      <c r="G426" s="99">
        <v>2.0703515831326329</v>
      </c>
      <c r="H426" s="99">
        <v>1.9537449420230604</v>
      </c>
      <c r="I426" s="99">
        <v>1.82794585780421</v>
      </c>
      <c r="J426" s="99">
        <v>1.9230890819747168</v>
      </c>
      <c r="K426" s="99">
        <v>1.7401589297166622</v>
      </c>
      <c r="L426" s="99">
        <v>1.7700606794941136</v>
      </c>
      <c r="M426" s="99">
        <v>1.4800769645907144</v>
      </c>
      <c r="N426" s="99">
        <v>1.2887366123954576</v>
      </c>
      <c r="O426" s="99">
        <v>1.1858947117726664</v>
      </c>
      <c r="P426" s="99">
        <v>0.97865097521597766</v>
      </c>
      <c r="Q426" s="99">
        <v>1.0544235639734525</v>
      </c>
      <c r="R426" s="99">
        <v>1.0508861140724979</v>
      </c>
      <c r="S426" s="99">
        <v>0.94694673490768644</v>
      </c>
      <c r="T426" s="99">
        <v>0.95309579410297374</v>
      </c>
      <c r="U426" s="99">
        <v>0.86625296693135867</v>
      </c>
      <c r="V426" s="99">
        <v>0.9021261139466249</v>
      </c>
      <c r="W426" s="99">
        <v>0.69309281849271875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8.0651005477849185E-3</v>
      </c>
      <c r="E427" s="123">
        <f t="shared" si="231"/>
        <v>4.8795323838614086E-3</v>
      </c>
      <c r="F427" s="123">
        <f t="shared" si="231"/>
        <v>9.8857981945844609E-3</v>
      </c>
      <c r="G427" s="123">
        <f t="shared" si="231"/>
        <v>1.2742458585114875E-2</v>
      </c>
      <c r="H427" s="123">
        <f t="shared" si="231"/>
        <v>1.623671027715632E-2</v>
      </c>
      <c r="I427" s="123">
        <f t="shared" si="231"/>
        <v>1.8249847792286892E-2</v>
      </c>
      <c r="J427" s="123">
        <f t="shared" si="231"/>
        <v>1.3637074766776112E-2</v>
      </c>
      <c r="K427" s="123">
        <f t="shared" si="231"/>
        <v>1.0718717579041448E-2</v>
      </c>
      <c r="L427" s="123">
        <f t="shared" si="231"/>
        <v>1.1278029494931263E-2</v>
      </c>
      <c r="M427" s="123">
        <f t="shared" si="231"/>
        <v>8.588113150113888E-3</v>
      </c>
      <c r="N427" s="123">
        <f t="shared" si="231"/>
        <v>9.2099992918404632E-3</v>
      </c>
      <c r="O427" s="123">
        <f t="shared" si="231"/>
        <v>5.3335924841272859E-3</v>
      </c>
      <c r="P427" s="123">
        <f t="shared" si="231"/>
        <v>7.0597362217911849E-3</v>
      </c>
      <c r="Q427" s="123">
        <f t="shared" si="231"/>
        <v>2.1180719007744641E-3</v>
      </c>
      <c r="R427" s="123">
        <f t="shared" si="231"/>
        <v>2.7284999838346931E-3</v>
      </c>
      <c r="S427" s="123">
        <f t="shared" si="231"/>
        <v>2.4536064630170835E-3</v>
      </c>
      <c r="T427" s="123">
        <f t="shared" si="231"/>
        <v>2.3958465004917016E-3</v>
      </c>
      <c r="U427" s="123">
        <f t="shared" si="231"/>
        <v>1.5829601362276004E-3</v>
      </c>
      <c r="V427" s="123">
        <f t="shared" si="231"/>
        <v>5.8249368230922924E-3</v>
      </c>
      <c r="W427" s="123">
        <f t="shared" si="231"/>
        <v>3.8707621453786881E-3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0</v>
      </c>
      <c r="D428" s="99">
        <f>RES_hhdet_in_fecs!D48</f>
        <v>8.0651005477849185E-3</v>
      </c>
      <c r="E428" s="99">
        <f>RES_hhdet_in_fecs!E48</f>
        <v>4.8795323838614086E-3</v>
      </c>
      <c r="F428" s="99">
        <f>RES_hhdet_in_fecs!F48</f>
        <v>9.8857981945844609E-3</v>
      </c>
      <c r="G428" s="99">
        <f>RES_hhdet_in_fecs!G48</f>
        <v>1.2742458585114875E-2</v>
      </c>
      <c r="H428" s="99">
        <f>RES_hhdet_in_fecs!H48</f>
        <v>1.623671027715632E-2</v>
      </c>
      <c r="I428" s="99">
        <f>RES_hhdet_in_fecs!I48</f>
        <v>1.8249847792286892E-2</v>
      </c>
      <c r="J428" s="99">
        <f>RES_hhdet_in_fecs!J48</f>
        <v>1.3637074766776112E-2</v>
      </c>
      <c r="K428" s="99">
        <f>RES_hhdet_in_fecs!K48</f>
        <v>1.0718717579041448E-2</v>
      </c>
      <c r="L428" s="99">
        <f>RES_hhdet_in_fecs!L48</f>
        <v>1.1278029494931263E-2</v>
      </c>
      <c r="M428" s="99">
        <f>RES_hhdet_in_fecs!M48</f>
        <v>8.588113150113888E-3</v>
      </c>
      <c r="N428" s="99">
        <f>RES_hhdet_in_fecs!N48</f>
        <v>9.2099992918404632E-3</v>
      </c>
      <c r="O428" s="99">
        <f>RES_hhdet_in_fecs!O48</f>
        <v>5.3335924841272859E-3</v>
      </c>
      <c r="P428" s="99">
        <f>RES_hhdet_in_fecs!P48</f>
        <v>7.0597362217911849E-3</v>
      </c>
      <c r="Q428" s="99">
        <f>RES_hhdet_in_fecs!Q48</f>
        <v>2.1180719007744641E-3</v>
      </c>
      <c r="R428" s="99">
        <f>RES_hhdet_in_fecs!R48</f>
        <v>2.7284999838346931E-3</v>
      </c>
      <c r="S428" s="99">
        <f>RES_hhdet_in_fecs!S48</f>
        <v>2.4536064630170835E-3</v>
      </c>
      <c r="T428" s="99">
        <f>RES_hhdet_in_fecs!T48</f>
        <v>2.3958465004917016E-3</v>
      </c>
      <c r="U428" s="99">
        <f>RES_hhdet_in_fecs!U48</f>
        <v>1.5829601362276004E-3</v>
      </c>
      <c r="V428" s="99">
        <f>RES_hhdet_in_fecs!V48</f>
        <v>5.8249368230922924E-3</v>
      </c>
      <c r="W428" s="99">
        <f>RES_hhdet_in_fecs!W48</f>
        <v>3.8707621453786881E-3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31.24775432914948</v>
      </c>
      <c r="D429" s="123">
        <v>30.467910234841394</v>
      </c>
      <c r="E429" s="123">
        <v>28.451359598009557</v>
      </c>
      <c r="F429" s="123">
        <v>28.048288922440115</v>
      </c>
      <c r="G429" s="123">
        <v>27.071833627804249</v>
      </c>
      <c r="H429" s="123">
        <v>25.308328145921486</v>
      </c>
      <c r="I429" s="123">
        <v>26.090908811068577</v>
      </c>
      <c r="J429" s="123">
        <v>26.631455716593958</v>
      </c>
      <c r="K429" s="123">
        <v>26.659390008949206</v>
      </c>
      <c r="L429" s="123">
        <v>26.210299305795555</v>
      </c>
      <c r="M429" s="123">
        <v>27.510009931722909</v>
      </c>
      <c r="N429" s="123">
        <v>26.985284722986506</v>
      </c>
      <c r="O429" s="123">
        <v>24.411347093463167</v>
      </c>
      <c r="P429" s="123">
        <v>22.06914327754896</v>
      </c>
      <c r="Q429" s="123">
        <v>21.752401131795281</v>
      </c>
      <c r="R429" s="123">
        <v>21.913201414224083</v>
      </c>
      <c r="S429" s="123">
        <v>21.868732969164068</v>
      </c>
      <c r="T429" s="123">
        <v>21.232689098226128</v>
      </c>
      <c r="U429" s="123">
        <v>20.703062877549854</v>
      </c>
      <c r="V429" s="123">
        <v>22.172617305324991</v>
      </c>
      <c r="W429" s="123">
        <v>19.839291485078952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32.423356959370857</v>
      </c>
      <c r="D430" s="99">
        <v>31.819820102892347</v>
      </c>
      <c r="E430" s="99">
        <v>29.742549043977444</v>
      </c>
      <c r="F430" s="99">
        <v>29.634711353169983</v>
      </c>
      <c r="G430" s="99">
        <v>28.346696013503117</v>
      </c>
      <c r="H430" s="99">
        <v>26.75760056103892</v>
      </c>
      <c r="I430" s="99">
        <v>27.088122426120623</v>
      </c>
      <c r="J430" s="99">
        <v>27.627636662896681</v>
      </c>
      <c r="K430" s="99">
        <v>27.838147492855036</v>
      </c>
      <c r="L430" s="99">
        <v>26.847519018546176</v>
      </c>
      <c r="M430" s="99">
        <v>27.543969695841923</v>
      </c>
      <c r="N430" s="99">
        <v>26.998088678986882</v>
      </c>
      <c r="O430" s="99">
        <v>24.418375613585692</v>
      </c>
      <c r="P430" s="99">
        <v>22.079754752459415</v>
      </c>
      <c r="Q430" s="99">
        <v>21.872985583427521</v>
      </c>
      <c r="R430" s="99">
        <v>22.113539263688306</v>
      </c>
      <c r="S430" s="99">
        <v>22.002216445767839</v>
      </c>
      <c r="T430" s="99">
        <v>21.25783870260662</v>
      </c>
      <c r="U430" s="99">
        <v>20.713940141868051</v>
      </c>
      <c r="V430" s="99">
        <v>22.18465135941803</v>
      </c>
      <c r="W430" s="99">
        <v>19.838261981576991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29.109695821921605</v>
      </c>
      <c r="D431" s="99">
        <v>28.52668557787387</v>
      </c>
      <c r="E431" s="99">
        <v>26.687559682294285</v>
      </c>
      <c r="F431" s="99">
        <v>26.621192411548204</v>
      </c>
      <c r="G431" s="99">
        <v>25.4669773124761</v>
      </c>
      <c r="H431" s="99">
        <v>24.132459510999396</v>
      </c>
      <c r="I431" s="99">
        <v>24.43649006500215</v>
      </c>
      <c r="J431" s="99">
        <v>24.884165408169295</v>
      </c>
      <c r="K431" s="99">
        <v>25.095386813040928</v>
      </c>
      <c r="L431" s="99">
        <v>24.257361531566637</v>
      </c>
      <c r="M431" s="99">
        <v>24.994723402641213</v>
      </c>
      <c r="N431" s="99">
        <v>24.593971340516866</v>
      </c>
      <c r="O431" s="99">
        <v>22.394368539478794</v>
      </c>
      <c r="P431" s="99">
        <v>20.421907272238407</v>
      </c>
      <c r="Q431" s="99">
        <v>20.381864842642624</v>
      </c>
      <c r="R431" s="99">
        <v>20.695026719551368</v>
      </c>
      <c r="S431" s="99">
        <v>20.687916669917364</v>
      </c>
      <c r="T431" s="99">
        <v>20.060250820473879</v>
      </c>
      <c r="U431" s="99">
        <v>19.612053012274298</v>
      </c>
      <c r="V431" s="99">
        <v>21.10833329620419</v>
      </c>
      <c r="W431" s="99">
        <v>18.900610863999319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25.331651273718958</v>
      </c>
      <c r="D432" s="102">
        <v>24.736616939072658</v>
      </c>
      <c r="E432" s="102">
        <v>23.134477515538457</v>
      </c>
      <c r="F432" s="102">
        <v>23.078857467980121</v>
      </c>
      <c r="G432" s="102">
        <v>22.035006291068758</v>
      </c>
      <c r="H432" s="102">
        <v>20.963884813769127</v>
      </c>
      <c r="I432" s="102">
        <v>21.174266492061896</v>
      </c>
      <c r="J432" s="102">
        <v>21.443412123666324</v>
      </c>
      <c r="K432" s="102">
        <v>21.58607864812366</v>
      </c>
      <c r="L432" s="102">
        <v>20.869215080678845</v>
      </c>
      <c r="M432" s="102">
        <v>21.496509784526335</v>
      </c>
      <c r="N432" s="102">
        <v>21.011927028698828</v>
      </c>
      <c r="O432" s="102">
        <v>18.978798930647223</v>
      </c>
      <c r="P432" s="102">
        <v>17.141967279795868</v>
      </c>
      <c r="Q432" s="102">
        <v>16.935756809002704</v>
      </c>
      <c r="R432" s="102">
        <v>17.04688001269049</v>
      </c>
      <c r="S432" s="102">
        <v>16.932363954249052</v>
      </c>
      <c r="T432" s="102">
        <v>16.284060714931325</v>
      </c>
      <c r="U432" s="102">
        <v>15.817952132815693</v>
      </c>
      <c r="V432" s="102">
        <v>17.135077067136688</v>
      </c>
      <c r="W432" s="102">
        <v>15.355413655442712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3.7780445482026437</v>
      </c>
      <c r="D433" s="105">
        <v>3.7900686388012064</v>
      </c>
      <c r="E433" s="105">
        <v>3.5530821667558303</v>
      </c>
      <c r="F433" s="105">
        <v>3.5423349435680835</v>
      </c>
      <c r="G433" s="105">
        <v>3.4319710214073433</v>
      </c>
      <c r="H433" s="105">
        <v>3.1685746972302673</v>
      </c>
      <c r="I433" s="105">
        <v>3.2622235729402536</v>
      </c>
      <c r="J433" s="105">
        <v>3.4407532845029696</v>
      </c>
      <c r="K433" s="105">
        <v>3.5093081649172673</v>
      </c>
      <c r="L433" s="105">
        <v>3.3881464508877936</v>
      </c>
      <c r="M433" s="105">
        <v>3.4982136181148777</v>
      </c>
      <c r="N433" s="105">
        <v>3.5820443118180294</v>
      </c>
      <c r="O433" s="105">
        <v>3.4155696088315755</v>
      </c>
      <c r="P433" s="105">
        <v>3.2799399924425399</v>
      </c>
      <c r="Q433" s="105">
        <v>3.4461080336399226</v>
      </c>
      <c r="R433" s="105">
        <v>3.6481467068608793</v>
      </c>
      <c r="S433" s="105">
        <v>3.7555527156683111</v>
      </c>
      <c r="T433" s="105">
        <v>3.7761901055425553</v>
      </c>
      <c r="U433" s="105">
        <v>3.7941008794586075</v>
      </c>
      <c r="V433" s="105">
        <v>3.9732562290674984</v>
      </c>
      <c r="W433" s="105">
        <v>3.5451972085566079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26.079380531822107</v>
      </c>
      <c r="D434" s="102">
        <v>24.974681278075309</v>
      </c>
      <c r="E434" s="102">
        <v>23.53251609002578</v>
      </c>
      <c r="F434" s="102">
        <v>23.920886996605944</v>
      </c>
      <c r="G434" s="102">
        <v>22.451752264330267</v>
      </c>
      <c r="H434" s="102">
        <v>22.385062768478331</v>
      </c>
      <c r="I434" s="102">
        <v>22.175008239026848</v>
      </c>
      <c r="J434" s="102">
        <v>0</v>
      </c>
      <c r="K434" s="102">
        <v>22.54678238906903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20.983412656462022</v>
      </c>
      <c r="R434" s="102">
        <v>21.011808879362622</v>
      </c>
      <c r="S434" s="102">
        <v>21.151414635391806</v>
      </c>
      <c r="T434" s="102">
        <v>21.385529349337094</v>
      </c>
      <c r="U434" s="102">
        <v>20.844945289649836</v>
      </c>
      <c r="V434" s="102">
        <v>21.633967669379569</v>
      </c>
      <c r="W434" s="102">
        <v>20.675514759449371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24.155678539746393</v>
      </c>
      <c r="D435" s="105">
        <v>23.108409875667963</v>
      </c>
      <c r="E435" s="105">
        <v>21.785850748299282</v>
      </c>
      <c r="F435" s="105">
        <v>22.160993985188565</v>
      </c>
      <c r="G435" s="105">
        <v>20.798554484256279</v>
      </c>
      <c r="H435" s="105">
        <v>20.788994219619859</v>
      </c>
      <c r="I435" s="105">
        <v>20.595137348932361</v>
      </c>
      <c r="J435" s="105">
        <v>21.194672004209192</v>
      </c>
      <c r="K435" s="105">
        <v>20.920377238290484</v>
      </c>
      <c r="L435" s="105">
        <v>21.159563391361655</v>
      </c>
      <c r="M435" s="105">
        <v>0</v>
      </c>
      <c r="N435" s="105">
        <v>0</v>
      </c>
      <c r="O435" s="105">
        <v>0</v>
      </c>
      <c r="P435" s="105">
        <v>0</v>
      </c>
      <c r="Q435" s="105">
        <v>19.715115787439611</v>
      </c>
      <c r="R435" s="105">
        <v>19.777277441216505</v>
      </c>
      <c r="S435" s="105">
        <v>19.954966363933899</v>
      </c>
      <c r="T435" s="105">
        <v>20.207947008279078</v>
      </c>
      <c r="U435" s="105">
        <v>19.720722777398038</v>
      </c>
      <c r="V435" s="105">
        <v>20.540664584939723</v>
      </c>
      <c r="W435" s="105">
        <v>19.672974405885771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20.375247907774124</v>
      </c>
      <c r="D436" s="99">
        <v>19.414504197086512</v>
      </c>
      <c r="E436" s="99">
        <v>18.303138085200217</v>
      </c>
      <c r="F436" s="99">
        <v>18.627206226051886</v>
      </c>
      <c r="G436" s="99">
        <v>17.448701799077284</v>
      </c>
      <c r="H436" s="99">
        <v>17.533375269055774</v>
      </c>
      <c r="I436" s="99">
        <v>17.327148378872721</v>
      </c>
      <c r="J436" s="99">
        <v>17.72630255848015</v>
      </c>
      <c r="K436" s="99">
        <v>17.474891098644537</v>
      </c>
      <c r="L436" s="99">
        <v>17.698455717057801</v>
      </c>
      <c r="M436" s="99">
        <v>0</v>
      </c>
      <c r="N436" s="99">
        <v>0</v>
      </c>
      <c r="O436" s="99">
        <v>0</v>
      </c>
      <c r="P436" s="99">
        <v>0</v>
      </c>
      <c r="Q436" s="99">
        <v>16.243572871821041</v>
      </c>
      <c r="R436" s="99">
        <v>16.196485237748053</v>
      </c>
      <c r="S436" s="99">
        <v>16.281640099206932</v>
      </c>
      <c r="T436" s="99">
        <v>16.39460814613297</v>
      </c>
      <c r="U436" s="99">
        <v>15.922761098982814</v>
      </c>
      <c r="V436" s="99">
        <v>16.702805547486392</v>
      </c>
      <c r="W436" s="99">
        <v>16.012502243599126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3.78043063197227</v>
      </c>
      <c r="D437" s="99">
        <v>3.6939056785814541</v>
      </c>
      <c r="E437" s="99">
        <v>3.4827126630990675</v>
      </c>
      <c r="F437" s="99">
        <v>3.5337877591366778</v>
      </c>
      <c r="G437" s="99">
        <v>3.3498526851789991</v>
      </c>
      <c r="H437" s="99">
        <v>3.2556189505640822</v>
      </c>
      <c r="I437" s="99">
        <v>3.2679889700596387</v>
      </c>
      <c r="J437" s="99">
        <v>3.4683694457290439</v>
      </c>
      <c r="K437" s="99">
        <v>3.4454861396459453</v>
      </c>
      <c r="L437" s="99">
        <v>3.4611076743038565</v>
      </c>
      <c r="M437" s="99">
        <v>0</v>
      </c>
      <c r="N437" s="99">
        <v>0</v>
      </c>
      <c r="O437" s="99">
        <v>0</v>
      </c>
      <c r="P437" s="99">
        <v>0</v>
      </c>
      <c r="Q437" s="99">
        <v>3.4715429156185702</v>
      </c>
      <c r="R437" s="99">
        <v>3.5807922034684521</v>
      </c>
      <c r="S437" s="99">
        <v>3.6733262647269682</v>
      </c>
      <c r="T437" s="99">
        <v>3.8133388621461064</v>
      </c>
      <c r="U437" s="99">
        <v>3.7979616784152257</v>
      </c>
      <c r="V437" s="99">
        <v>3.8378590374533332</v>
      </c>
      <c r="W437" s="99">
        <v>3.6604721622866445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4.1637801069332916</v>
      </c>
      <c r="D438" s="123">
        <v>4.0836541902437498</v>
      </c>
      <c r="E438" s="123">
        <v>4.0427078125587661</v>
      </c>
      <c r="F438" s="123">
        <v>3.99990489819234</v>
      </c>
      <c r="G438" s="123">
        <v>3.8672464421203769</v>
      </c>
      <c r="H438" s="123">
        <v>3.7539125710322905</v>
      </c>
      <c r="I438" s="123">
        <v>3.7704975903803066</v>
      </c>
      <c r="J438" s="123">
        <v>3.5920999611736333</v>
      </c>
      <c r="K438" s="123">
        <v>3.5415834587412407</v>
      </c>
      <c r="L438" s="123">
        <v>3.4432245210610568</v>
      </c>
      <c r="M438" s="123">
        <v>3.4406234832635065</v>
      </c>
      <c r="N438" s="123">
        <v>3.447568962447062</v>
      </c>
      <c r="O438" s="123">
        <v>3.2651716550887149</v>
      </c>
      <c r="P438" s="123">
        <v>3.3142419375758552</v>
      </c>
      <c r="Q438" s="123">
        <v>3.3197881880527298</v>
      </c>
      <c r="R438" s="123">
        <v>3.2819611763802241</v>
      </c>
      <c r="S438" s="123">
        <v>3.1974351005380983</v>
      </c>
      <c r="T438" s="123">
        <v>3.131866429158304</v>
      </c>
      <c r="U438" s="123">
        <v>3.0360562256333146</v>
      </c>
      <c r="V438" s="123">
        <v>3.1350211495724056</v>
      </c>
      <c r="W438" s="123">
        <v>3.0760270959613529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5.2736689167230475</v>
      </c>
      <c r="D439" s="99">
        <v>5.1682099944308231</v>
      </c>
      <c r="E439" s="99">
        <v>5.1280690604796417</v>
      </c>
      <c r="F439" s="99">
        <v>4.9679397552092235</v>
      </c>
      <c r="G439" s="99">
        <v>4.9675322668712454</v>
      </c>
      <c r="H439" s="99">
        <v>4.7887648032372523</v>
      </c>
      <c r="I439" s="99">
        <v>4.7918126085853698</v>
      </c>
      <c r="J439" s="99">
        <v>4.6270161989843892</v>
      </c>
      <c r="K439" s="99">
        <v>4.4219404147007699</v>
      </c>
      <c r="L439" s="99">
        <v>4.4503389887507003</v>
      </c>
      <c r="M439" s="99">
        <v>4.4110056001786706</v>
      </c>
      <c r="N439" s="99">
        <v>4.3929301430744685</v>
      </c>
      <c r="O439" s="99">
        <v>4.4163375192801357</v>
      </c>
      <c r="P439" s="99">
        <v>4.2055587374277987</v>
      </c>
      <c r="Q439" s="99">
        <v>3.9414198022693339</v>
      </c>
      <c r="R439" s="99">
        <v>4.5746045851872514</v>
      </c>
      <c r="S439" s="99">
        <v>4.4397669510472095</v>
      </c>
      <c r="T439" s="99">
        <v>4.6013378925450672</v>
      </c>
      <c r="U439" s="99">
        <v>4.3414577306388402</v>
      </c>
      <c r="V439" s="99">
        <v>4.7680712244178318</v>
      </c>
      <c r="W439" s="99">
        <v>4.1018011834800179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4.1487213140366475</v>
      </c>
      <c r="D440" s="110">
        <v>4.0684867132109774</v>
      </c>
      <c r="E440" s="110">
        <v>4.0268654407140119</v>
      </c>
      <c r="F440" s="110">
        <v>3.9847172194160798</v>
      </c>
      <c r="G440" s="110">
        <v>3.8509476803440412</v>
      </c>
      <c r="H440" s="110">
        <v>3.7378750704703707</v>
      </c>
      <c r="I440" s="110">
        <v>3.7571918947566565</v>
      </c>
      <c r="J440" s="110">
        <v>3.5792370107747065</v>
      </c>
      <c r="K440" s="110">
        <v>3.5308269435818604</v>
      </c>
      <c r="L440" s="110">
        <v>3.426621315082778</v>
      </c>
      <c r="M440" s="110">
        <v>3.4226290613758894</v>
      </c>
      <c r="N440" s="110">
        <v>3.4309885811137599</v>
      </c>
      <c r="O440" s="110">
        <v>3.2459257875773115</v>
      </c>
      <c r="P440" s="110">
        <v>3.2999642725179865</v>
      </c>
      <c r="Q440" s="110">
        <v>3.3083953143191747</v>
      </c>
      <c r="R440" s="110">
        <v>3.2492046435134161</v>
      </c>
      <c r="S440" s="110">
        <v>3.1703572485217699</v>
      </c>
      <c r="T440" s="110">
        <v>3.1073824055560739</v>
      </c>
      <c r="U440" s="110">
        <v>3.01459439240283</v>
      </c>
      <c r="V440" s="110">
        <v>3.1114163181047547</v>
      </c>
      <c r="W440" s="110">
        <v>3.0598106875814746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112.36093560184985</v>
      </c>
      <c r="D442" s="118">
        <f t="shared" si="232"/>
        <v>108.8506013829508</v>
      </c>
      <c r="E442" s="118">
        <f t="shared" si="232"/>
        <v>111.11235864051767</v>
      </c>
      <c r="F442" s="118">
        <f t="shared" si="232"/>
        <v>111.89753950092292</v>
      </c>
      <c r="G442" s="118">
        <f t="shared" si="232"/>
        <v>115.36242961504205</v>
      </c>
      <c r="H442" s="118">
        <f t="shared" si="232"/>
        <v>110.8845678006176</v>
      </c>
      <c r="I442" s="118">
        <f t="shared" si="232"/>
        <v>106.0687278976537</v>
      </c>
      <c r="J442" s="118">
        <f t="shared" si="232"/>
        <v>111.02181559171311</v>
      </c>
      <c r="K442" s="118">
        <f t="shared" si="232"/>
        <v>102.75830946529801</v>
      </c>
      <c r="L442" s="118">
        <f t="shared" si="232"/>
        <v>104.74437785505134</v>
      </c>
      <c r="M442" s="118">
        <f t="shared" si="232"/>
        <v>92.802144486346961</v>
      </c>
      <c r="N442" s="118">
        <f t="shared" si="232"/>
        <v>83.778208899033999</v>
      </c>
      <c r="O442" s="118">
        <f t="shared" si="232"/>
        <v>78.824805657528557</v>
      </c>
      <c r="P442" s="118">
        <f t="shared" si="232"/>
        <v>68.511916609450168</v>
      </c>
      <c r="Q442" s="118">
        <f t="shared" si="232"/>
        <v>72.92487330218259</v>
      </c>
      <c r="R442" s="118">
        <f t="shared" ref="R442:V442" si="233">R443+R446+R448+R457</f>
        <v>74.083292482646669</v>
      </c>
      <c r="S442" s="118">
        <f t="shared" si="233"/>
        <v>69.490245196678259</v>
      </c>
      <c r="T442" s="118">
        <f t="shared" si="233"/>
        <v>69.654503067945029</v>
      </c>
      <c r="U442" s="118">
        <f t="shared" si="233"/>
        <v>65.206976103405879</v>
      </c>
      <c r="V442" s="118">
        <f t="shared" si="233"/>
        <v>68.736931634367593</v>
      </c>
      <c r="W442" s="118">
        <f t="shared" ref="W442" si="234">W443+W446+W448+W457</f>
        <v>55.811487578501414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91.962636094787584</v>
      </c>
      <c r="D443" s="123">
        <f t="shared" si="235"/>
        <v>88.822854290138636</v>
      </c>
      <c r="E443" s="123">
        <f t="shared" si="235"/>
        <v>92.138192757077007</v>
      </c>
      <c r="F443" s="123">
        <f t="shared" si="235"/>
        <v>92.862238871484436</v>
      </c>
      <c r="G443" s="123">
        <f t="shared" si="235"/>
        <v>97.092137131776369</v>
      </c>
      <c r="H443" s="123">
        <f t="shared" si="235"/>
        <v>93.25150101072731</v>
      </c>
      <c r="I443" s="123">
        <f t="shared" si="235"/>
        <v>88.256663668827883</v>
      </c>
      <c r="J443" s="123">
        <f t="shared" si="235"/>
        <v>92.931405221179602</v>
      </c>
      <c r="K443" s="123">
        <f t="shared" si="235"/>
        <v>84.522434590557438</v>
      </c>
      <c r="L443" s="123">
        <f t="shared" si="235"/>
        <v>86.891020104948325</v>
      </c>
      <c r="M443" s="123">
        <f t="shared" si="235"/>
        <v>74.258231174894476</v>
      </c>
      <c r="N443" s="123">
        <f t="shared" si="235"/>
        <v>64.974484053766531</v>
      </c>
      <c r="O443" s="123">
        <f t="shared" si="235"/>
        <v>60.966817620293156</v>
      </c>
      <c r="P443" s="123">
        <f t="shared" si="235"/>
        <v>51.239315386930393</v>
      </c>
      <c r="Q443" s="123">
        <f t="shared" si="235"/>
        <v>55.048084482775224</v>
      </c>
      <c r="R443" s="123">
        <f t="shared" ref="R443:V443" si="236">SUM(R444:R445)</f>
        <v>55.570055564298116</v>
      </c>
      <c r="S443" s="123">
        <f t="shared" si="236"/>
        <v>50.600221505583448</v>
      </c>
      <c r="T443" s="123">
        <f t="shared" si="236"/>
        <v>50.869346875210177</v>
      </c>
      <c r="U443" s="123">
        <f t="shared" si="236"/>
        <v>46.537650808136966</v>
      </c>
      <c r="V443" s="123">
        <f t="shared" si="236"/>
        <v>48.51512624530325</v>
      </c>
      <c r="W443" s="123">
        <f t="shared" ref="W443" si="237">SUM(W444:W445)</f>
        <v>37.348614821480773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89.831362199029201</v>
      </c>
      <c r="D444" s="99">
        <v>86.805825546436267</v>
      </c>
      <c r="E444" s="99">
        <v>90.100784202182282</v>
      </c>
      <c r="F444" s="99">
        <v>90.845571581556953</v>
      </c>
      <c r="G444" s="99">
        <v>95.021785548643734</v>
      </c>
      <c r="H444" s="99">
        <v>91.297756068704246</v>
      </c>
      <c r="I444" s="99">
        <v>86.428717811023674</v>
      </c>
      <c r="J444" s="99">
        <v>91.008316139204879</v>
      </c>
      <c r="K444" s="99">
        <v>82.782275660840781</v>
      </c>
      <c r="L444" s="99">
        <v>85.120959425454217</v>
      </c>
      <c r="M444" s="99">
        <v>72.778154210303768</v>
      </c>
      <c r="N444" s="99">
        <v>63.68574744137107</v>
      </c>
      <c r="O444" s="99">
        <v>59.780922908520488</v>
      </c>
      <c r="P444" s="99">
        <v>50.260664411714416</v>
      </c>
      <c r="Q444" s="99">
        <v>53.993660918801773</v>
      </c>
      <c r="R444" s="99">
        <v>54.519169450225618</v>
      </c>
      <c r="S444" s="99">
        <v>49.653274770675765</v>
      </c>
      <c r="T444" s="99">
        <v>49.916251081107205</v>
      </c>
      <c r="U444" s="99">
        <v>45.671397841205611</v>
      </c>
      <c r="V444" s="99">
        <v>47.613000131356628</v>
      </c>
      <c r="W444" s="99">
        <v>36.655522002988057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2.1312738957583779</v>
      </c>
      <c r="D445" s="99">
        <v>2.0170287437023742</v>
      </c>
      <c r="E445" s="99">
        <v>2.0374085548947223</v>
      </c>
      <c r="F445" s="99">
        <v>2.0166672899274891</v>
      </c>
      <c r="G445" s="99">
        <v>2.0703515831326329</v>
      </c>
      <c r="H445" s="99">
        <v>1.9537449420230604</v>
      </c>
      <c r="I445" s="99">
        <v>1.82794585780421</v>
      </c>
      <c r="J445" s="99">
        <v>1.9230890819747168</v>
      </c>
      <c r="K445" s="99">
        <v>1.7401589297166622</v>
      </c>
      <c r="L445" s="99">
        <v>1.7700606794941136</v>
      </c>
      <c r="M445" s="99">
        <v>1.4800769645907144</v>
      </c>
      <c r="N445" s="99">
        <v>1.2887366123954576</v>
      </c>
      <c r="O445" s="99">
        <v>1.1858947117726664</v>
      </c>
      <c r="P445" s="99">
        <v>0.97865097521597766</v>
      </c>
      <c r="Q445" s="99">
        <v>1.0544235639734525</v>
      </c>
      <c r="R445" s="99">
        <v>1.0508861140724979</v>
      </c>
      <c r="S445" s="99">
        <v>0.94694673490768644</v>
      </c>
      <c r="T445" s="99">
        <v>0.95309579410297374</v>
      </c>
      <c r="U445" s="99">
        <v>0.86625296693135867</v>
      </c>
      <c r="V445" s="99">
        <v>0.9021261139466249</v>
      </c>
      <c r="W445" s="99">
        <v>0.69309281849271875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2.5240282152781266E-2</v>
      </c>
      <c r="E446" s="123">
        <f t="shared" si="238"/>
        <v>1.5852418933385657E-2</v>
      </c>
      <c r="F446" s="123">
        <f t="shared" si="238"/>
        <v>3.3296113999008274E-2</v>
      </c>
      <c r="G446" s="123">
        <f t="shared" si="238"/>
        <v>4.4452409075402953E-2</v>
      </c>
      <c r="H446" s="123">
        <f t="shared" si="238"/>
        <v>5.8614239551801971E-2</v>
      </c>
      <c r="I446" s="123">
        <f t="shared" si="238"/>
        <v>6.8120902115104146E-2</v>
      </c>
      <c r="J446" s="123">
        <f t="shared" si="238"/>
        <v>5.2606815284032035E-2</v>
      </c>
      <c r="K446" s="123">
        <f t="shared" si="238"/>
        <v>4.2721286323354202E-2</v>
      </c>
      <c r="L446" s="123">
        <f t="shared" si="238"/>
        <v>4.6431761934714898E-2</v>
      </c>
      <c r="M446" s="123">
        <f t="shared" si="238"/>
        <v>3.6704581281072811E-2</v>
      </c>
      <c r="N446" s="123">
        <f t="shared" si="238"/>
        <v>4.1109410751601128E-2</v>
      </c>
      <c r="O446" s="123">
        <f t="shared" si="238"/>
        <v>2.5014952439212736E-2</v>
      </c>
      <c r="P446" s="123">
        <f t="shared" si="238"/>
        <v>3.4844909331569904E-2</v>
      </c>
      <c r="Q446" s="123">
        <f t="shared" si="238"/>
        <v>1.0901356174848812E-2</v>
      </c>
      <c r="R446" s="123">
        <f t="shared" si="238"/>
        <v>1.4404486015412638E-2</v>
      </c>
      <c r="S446" s="123">
        <f t="shared" si="238"/>
        <v>1.3211896183826038E-2</v>
      </c>
      <c r="T446" s="123">
        <f t="shared" si="238"/>
        <v>1.3111899098901586E-2</v>
      </c>
      <c r="U446" s="123">
        <f t="shared" si="238"/>
        <v>8.7900930731444841E-3</v>
      </c>
      <c r="V446" s="123">
        <f t="shared" si="238"/>
        <v>3.2821788569334771E-2</v>
      </c>
      <c r="W446" s="123">
        <f t="shared" si="238"/>
        <v>2.2120412944375389E-2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0</v>
      </c>
      <c r="D447" s="99">
        <f>RES_hhdet_in_tess!D48</f>
        <v>2.5240282152781266E-2</v>
      </c>
      <c r="E447" s="99">
        <f>RES_hhdet_in_tess!E48</f>
        <v>1.5852418933385657E-2</v>
      </c>
      <c r="F447" s="99">
        <f>RES_hhdet_in_tess!F48</f>
        <v>3.3296113999008274E-2</v>
      </c>
      <c r="G447" s="99">
        <f>RES_hhdet_in_tess!G48</f>
        <v>4.4452409075402953E-2</v>
      </c>
      <c r="H447" s="99">
        <f>RES_hhdet_in_tess!H48</f>
        <v>5.8614239551801971E-2</v>
      </c>
      <c r="I447" s="99">
        <f>RES_hhdet_in_tess!I48</f>
        <v>6.8120902115104146E-2</v>
      </c>
      <c r="J447" s="99">
        <f>RES_hhdet_in_tess!J48</f>
        <v>5.2606815284032035E-2</v>
      </c>
      <c r="K447" s="99">
        <f>RES_hhdet_in_tess!K48</f>
        <v>4.2721286323354202E-2</v>
      </c>
      <c r="L447" s="99">
        <f>RES_hhdet_in_tess!L48</f>
        <v>4.6431761934714898E-2</v>
      </c>
      <c r="M447" s="99">
        <f>RES_hhdet_in_tess!M48</f>
        <v>3.6704581281072811E-2</v>
      </c>
      <c r="N447" s="99">
        <f>RES_hhdet_in_tess!N48</f>
        <v>4.1109410751601128E-2</v>
      </c>
      <c r="O447" s="99">
        <f>RES_hhdet_in_tess!O48</f>
        <v>2.5014952439212736E-2</v>
      </c>
      <c r="P447" s="99">
        <f>RES_hhdet_in_tess!P48</f>
        <v>3.4844909331569904E-2</v>
      </c>
      <c r="Q447" s="99">
        <f>RES_hhdet_in_tess!Q48</f>
        <v>1.0901356174848812E-2</v>
      </c>
      <c r="R447" s="99">
        <f>RES_hhdet_in_tess!R48</f>
        <v>1.4404486015412638E-2</v>
      </c>
      <c r="S447" s="99">
        <f>RES_hhdet_in_tess!S48</f>
        <v>1.3211896183826038E-2</v>
      </c>
      <c r="T447" s="99">
        <f>RES_hhdet_in_tess!T48</f>
        <v>1.3111899098901586E-2</v>
      </c>
      <c r="U447" s="99">
        <f>RES_hhdet_in_tess!U48</f>
        <v>8.7900930731444841E-3</v>
      </c>
      <c r="V447" s="99">
        <f>RES_hhdet_in_tess!V48</f>
        <v>3.2821788569334771E-2</v>
      </c>
      <c r="W447" s="99">
        <f>RES_hhdet_in_tess!W48</f>
        <v>2.2120412944375389E-2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17.274995551204292</v>
      </c>
      <c r="D448" s="123">
        <v>16.933223341278371</v>
      </c>
      <c r="E448" s="123">
        <v>15.913747177057857</v>
      </c>
      <c r="F448" s="123">
        <v>15.983745887861208</v>
      </c>
      <c r="G448" s="123">
        <v>15.300885306191525</v>
      </c>
      <c r="H448" s="123">
        <v>14.729151689370118</v>
      </c>
      <c r="I448" s="123">
        <v>14.877363425744615</v>
      </c>
      <c r="J448" s="123">
        <v>15.29971569871485</v>
      </c>
      <c r="K448" s="123">
        <v>15.485899699356295</v>
      </c>
      <c r="L448" s="123">
        <v>15.170742132432833</v>
      </c>
      <c r="M448" s="123">
        <v>15.864233784930812</v>
      </c>
      <c r="N448" s="123">
        <v>16.100001081507845</v>
      </c>
      <c r="O448" s="123">
        <v>15.294066790287312</v>
      </c>
      <c r="P448" s="123">
        <v>14.636338738102287</v>
      </c>
      <c r="Q448" s="123">
        <v>15.231305603758406</v>
      </c>
      <c r="R448" s="123">
        <v>15.863122443668312</v>
      </c>
      <c r="S448" s="123">
        <v>16.25728268817695</v>
      </c>
      <c r="T448" s="123">
        <v>16.151121091084857</v>
      </c>
      <c r="U448" s="123">
        <v>16.071569310792725</v>
      </c>
      <c r="V448" s="123">
        <v>17.473567825796639</v>
      </c>
      <c r="W448" s="123">
        <v>15.74560634378879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17.272990893267025</v>
      </c>
      <c r="D449" s="99">
        <v>17.017584392276991</v>
      </c>
      <c r="E449" s="99">
        <v>15.978669316327222</v>
      </c>
      <c r="F449" s="99">
        <v>15.993896252872917</v>
      </c>
      <c r="G449" s="99">
        <v>15.377713387081045</v>
      </c>
      <c r="H449" s="99">
        <v>14.597776768160658</v>
      </c>
      <c r="I449" s="99">
        <v>14.870724167105202</v>
      </c>
      <c r="J449" s="99">
        <v>15.278581393127187</v>
      </c>
      <c r="K449" s="99">
        <v>15.531307667330051</v>
      </c>
      <c r="L449" s="99">
        <v>15.134680526511898</v>
      </c>
      <c r="M449" s="99">
        <v>15.864031818123996</v>
      </c>
      <c r="N449" s="99">
        <v>16.099935680939986</v>
      </c>
      <c r="O449" s="99">
        <v>15.29403698633396</v>
      </c>
      <c r="P449" s="99">
        <v>14.636295441398385</v>
      </c>
      <c r="Q449" s="99">
        <v>15.225099949759622</v>
      </c>
      <c r="R449" s="99">
        <v>15.887801620191809</v>
      </c>
      <c r="S449" s="99">
        <v>16.282667878714321</v>
      </c>
      <c r="T449" s="99">
        <v>16.147294957099685</v>
      </c>
      <c r="U449" s="99">
        <v>16.071545726246516</v>
      </c>
      <c r="V449" s="99">
        <v>17.474618866404857</v>
      </c>
      <c r="W449" s="99">
        <v>15.736589467629262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17.273050087285291</v>
      </c>
      <c r="D450" s="99">
        <v>17.019479269624775</v>
      </c>
      <c r="E450" s="99">
        <v>15.981679509916242</v>
      </c>
      <c r="F450" s="99">
        <v>15.998027444795401</v>
      </c>
      <c r="G450" s="99">
        <v>15.385674940381563</v>
      </c>
      <c r="H450" s="99">
        <v>14.605553510286917</v>
      </c>
      <c r="I450" s="99">
        <v>14.886383841080519</v>
      </c>
      <c r="J450" s="99">
        <v>15.299346962832303</v>
      </c>
      <c r="K450" s="99">
        <v>15.552495625621711</v>
      </c>
      <c r="L450" s="99">
        <v>15.152693590865654</v>
      </c>
      <c r="M450" s="99">
        <v>15.879192793089087</v>
      </c>
      <c r="N450" s="99">
        <v>16.112215529381054</v>
      </c>
      <c r="O450" s="99">
        <v>15.302619648311687</v>
      </c>
      <c r="P450" s="99">
        <v>14.64305975381262</v>
      </c>
      <c r="Q450" s="99">
        <v>15.234557724625503</v>
      </c>
      <c r="R450" s="99">
        <v>15.895731530587842</v>
      </c>
      <c r="S450" s="99">
        <v>16.286292941232421</v>
      </c>
      <c r="T450" s="99">
        <v>16.145440580242681</v>
      </c>
      <c r="U450" s="99">
        <v>16.066944155870612</v>
      </c>
      <c r="V450" s="99">
        <v>17.470378006803784</v>
      </c>
      <c r="W450" s="99">
        <v>15.725792516035337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13.495005539082646</v>
      </c>
      <c r="D451" s="102">
        <v>13.229410630823569</v>
      </c>
      <c r="E451" s="102">
        <v>12.428597343160417</v>
      </c>
      <c r="F451" s="102">
        <v>12.455692501227317</v>
      </c>
      <c r="G451" s="102">
        <v>11.953703918974218</v>
      </c>
      <c r="H451" s="102">
        <v>11.436978813056655</v>
      </c>
      <c r="I451" s="102">
        <v>11.624160268140267</v>
      </c>
      <c r="J451" s="102">
        <v>11.858593678329335</v>
      </c>
      <c r="K451" s="102">
        <v>12.043187460704441</v>
      </c>
      <c r="L451" s="102">
        <v>11.764547139977861</v>
      </c>
      <c r="M451" s="102">
        <v>12.380979174974209</v>
      </c>
      <c r="N451" s="102">
        <v>12.530171217563026</v>
      </c>
      <c r="O451" s="102">
        <v>11.88705003948011</v>
      </c>
      <c r="P451" s="102">
        <v>11.363119761370079</v>
      </c>
      <c r="Q451" s="102">
        <v>11.788449690985582</v>
      </c>
      <c r="R451" s="102">
        <v>12.247584823726966</v>
      </c>
      <c r="S451" s="102">
        <v>12.530740225564108</v>
      </c>
      <c r="T451" s="102">
        <v>12.369250474700126</v>
      </c>
      <c r="U451" s="102">
        <v>12.272843276412003</v>
      </c>
      <c r="V451" s="102">
        <v>13.497121777736284</v>
      </c>
      <c r="W451" s="102">
        <v>12.180595307478725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3.7780445482026437</v>
      </c>
      <c r="D452" s="105">
        <v>3.7900686388012064</v>
      </c>
      <c r="E452" s="105">
        <v>3.5530821667558303</v>
      </c>
      <c r="F452" s="105">
        <v>3.5423349435680835</v>
      </c>
      <c r="G452" s="105">
        <v>3.4319710214073433</v>
      </c>
      <c r="H452" s="105">
        <v>3.1685746972302673</v>
      </c>
      <c r="I452" s="105">
        <v>3.2622235729402536</v>
      </c>
      <c r="J452" s="105">
        <v>3.4407532845029696</v>
      </c>
      <c r="K452" s="105">
        <v>3.5093081649172673</v>
      </c>
      <c r="L452" s="105">
        <v>3.3881464508877936</v>
      </c>
      <c r="M452" s="105">
        <v>3.4982136181148777</v>
      </c>
      <c r="N452" s="105">
        <v>3.5820443118180294</v>
      </c>
      <c r="O452" s="105">
        <v>3.4155696088315755</v>
      </c>
      <c r="P452" s="105">
        <v>3.2799399924425399</v>
      </c>
      <c r="Q452" s="105">
        <v>3.4461080336399226</v>
      </c>
      <c r="R452" s="105">
        <v>3.6481467068608793</v>
      </c>
      <c r="S452" s="105">
        <v>3.7555527156683111</v>
      </c>
      <c r="T452" s="105">
        <v>3.7761901055425553</v>
      </c>
      <c r="U452" s="105">
        <v>3.7941008794586075</v>
      </c>
      <c r="V452" s="105">
        <v>3.9732562290674984</v>
      </c>
      <c r="W452" s="105">
        <v>3.5451972085566079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17.28384735830678</v>
      </c>
      <c r="D453" s="102">
        <v>16.585846664527946</v>
      </c>
      <c r="E453" s="102">
        <v>15.662725730411358</v>
      </c>
      <c r="F453" s="102">
        <v>15.95675679671556</v>
      </c>
      <c r="G453" s="102">
        <v>15.01229953794717</v>
      </c>
      <c r="H453" s="102">
        <v>15.005127555085638</v>
      </c>
      <c r="I453" s="102">
        <v>14.90383245251383</v>
      </c>
      <c r="J453" s="102">
        <v>0</v>
      </c>
      <c r="K453" s="102">
        <v>15.249112965253982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15.348943520327524</v>
      </c>
      <c r="R453" s="102">
        <v>15.587356006801674</v>
      </c>
      <c r="S453" s="102">
        <v>15.907848242930138</v>
      </c>
      <c r="T453" s="102">
        <v>16.296470248088802</v>
      </c>
      <c r="U453" s="102">
        <v>16.079140064210925</v>
      </c>
      <c r="V453" s="102">
        <v>16.867237316300301</v>
      </c>
      <c r="W453" s="102">
        <v>16.25498413379967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17.283921418339609</v>
      </c>
      <c r="D454" s="105">
        <v>16.587202938130172</v>
      </c>
      <c r="E454" s="105">
        <v>15.664879276207005</v>
      </c>
      <c r="F454" s="105">
        <v>15.95932196251086</v>
      </c>
      <c r="G454" s="105">
        <v>15.01687692774672</v>
      </c>
      <c r="H454" s="105">
        <v>15.008569348980586</v>
      </c>
      <c r="I454" s="105">
        <v>14.913572752259784</v>
      </c>
      <c r="J454" s="105">
        <v>15.417300591708228</v>
      </c>
      <c r="K454" s="105">
        <v>15.264316153632027</v>
      </c>
      <c r="L454" s="105">
        <v>15.476346442820638</v>
      </c>
      <c r="M454" s="105">
        <v>0</v>
      </c>
      <c r="N454" s="105">
        <v>0</v>
      </c>
      <c r="O454" s="105">
        <v>0</v>
      </c>
      <c r="P454" s="105">
        <v>0</v>
      </c>
      <c r="Q454" s="105">
        <v>15.353389146247064</v>
      </c>
      <c r="R454" s="105">
        <v>15.595958670532996</v>
      </c>
      <c r="S454" s="105">
        <v>15.918647171575717</v>
      </c>
      <c r="T454" s="105">
        <v>16.306564515726301</v>
      </c>
      <c r="U454" s="105">
        <v>16.080282517445582</v>
      </c>
      <c r="V454" s="105">
        <v>16.860444137098614</v>
      </c>
      <c r="W454" s="105">
        <v>16.249419665669979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13.503490786367337</v>
      </c>
      <c r="D455" s="99">
        <v>12.893297259548717</v>
      </c>
      <c r="E455" s="99">
        <v>12.182166613107938</v>
      </c>
      <c r="F455" s="99">
        <v>12.425534203374182</v>
      </c>
      <c r="G455" s="99">
        <v>11.667024242567718</v>
      </c>
      <c r="H455" s="99">
        <v>11.752950398416504</v>
      </c>
      <c r="I455" s="99">
        <v>11.645583782200145</v>
      </c>
      <c r="J455" s="99">
        <v>11.948931145979184</v>
      </c>
      <c r="K455" s="99">
        <v>11.818830013986084</v>
      </c>
      <c r="L455" s="99">
        <v>12.015238768516779</v>
      </c>
      <c r="M455" s="99">
        <v>0</v>
      </c>
      <c r="N455" s="99">
        <v>0</v>
      </c>
      <c r="O455" s="99">
        <v>0</v>
      </c>
      <c r="P455" s="99">
        <v>0</v>
      </c>
      <c r="Q455" s="99">
        <v>11.881846230628494</v>
      </c>
      <c r="R455" s="99">
        <v>12.015166467064541</v>
      </c>
      <c r="S455" s="99">
        <v>12.245320906848749</v>
      </c>
      <c r="T455" s="99">
        <v>12.493225653580193</v>
      </c>
      <c r="U455" s="99">
        <v>12.282320839030353</v>
      </c>
      <c r="V455" s="99">
        <v>13.022585099645282</v>
      </c>
      <c r="W455" s="99">
        <v>12.588947503383334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3.78043063197227</v>
      </c>
      <c r="D456" s="99">
        <v>3.6939056785814541</v>
      </c>
      <c r="E456" s="99">
        <v>3.4827126630990675</v>
      </c>
      <c r="F456" s="99">
        <v>3.5337877591366778</v>
      </c>
      <c r="G456" s="99">
        <v>3.3498526851789991</v>
      </c>
      <c r="H456" s="99">
        <v>3.2556189505640822</v>
      </c>
      <c r="I456" s="99">
        <v>3.2679889700596387</v>
      </c>
      <c r="J456" s="99">
        <v>3.4683694457290439</v>
      </c>
      <c r="K456" s="99">
        <v>3.4454861396459453</v>
      </c>
      <c r="L456" s="99">
        <v>3.4611076743038565</v>
      </c>
      <c r="M456" s="99">
        <v>0</v>
      </c>
      <c r="N456" s="99">
        <v>0</v>
      </c>
      <c r="O456" s="99">
        <v>0</v>
      </c>
      <c r="P456" s="99">
        <v>0</v>
      </c>
      <c r="Q456" s="99">
        <v>3.4715429156185702</v>
      </c>
      <c r="R456" s="99">
        <v>3.5807922034684521</v>
      </c>
      <c r="S456" s="99">
        <v>3.6733262647269682</v>
      </c>
      <c r="T456" s="99">
        <v>3.8133388621461064</v>
      </c>
      <c r="U456" s="99">
        <v>3.7979616784152257</v>
      </c>
      <c r="V456" s="99">
        <v>3.8378590374533332</v>
      </c>
      <c r="W456" s="99">
        <v>3.6604721622866445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3.1233039558579625</v>
      </c>
      <c r="D457" s="123">
        <v>3.0692834693810163</v>
      </c>
      <c r="E457" s="123">
        <v>3.0445662874494128</v>
      </c>
      <c r="F457" s="123">
        <v>3.0182586275782568</v>
      </c>
      <c r="G457" s="123">
        <v>2.9249547679987509</v>
      </c>
      <c r="H457" s="123">
        <v>2.8453008609683805</v>
      </c>
      <c r="I457" s="123">
        <v>2.8665799009661028</v>
      </c>
      <c r="J457" s="123">
        <v>2.7380878565346261</v>
      </c>
      <c r="K457" s="123">
        <v>2.7072538890609223</v>
      </c>
      <c r="L457" s="123">
        <v>2.6361838557354673</v>
      </c>
      <c r="M457" s="123">
        <v>2.6429749452405948</v>
      </c>
      <c r="N457" s="123">
        <v>2.6626143530080251</v>
      </c>
      <c r="O457" s="123">
        <v>2.5389062945088807</v>
      </c>
      <c r="P457" s="123">
        <v>2.601417575085919</v>
      </c>
      <c r="Q457" s="123">
        <v>2.6345818594741131</v>
      </c>
      <c r="R457" s="123">
        <v>2.6357099886648259</v>
      </c>
      <c r="S457" s="123">
        <v>2.6195291067340292</v>
      </c>
      <c r="T457" s="123">
        <v>2.6209232025511042</v>
      </c>
      <c r="U457" s="123">
        <v>2.588965891403046</v>
      </c>
      <c r="V457" s="123">
        <v>2.7154157746983736</v>
      </c>
      <c r="W457" s="123">
        <v>2.6951460002874761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3.1220634911307656</v>
      </c>
      <c r="D458" s="99">
        <v>3.0641665679150365</v>
      </c>
      <c r="E458" s="99">
        <v>3.0448046019938224</v>
      </c>
      <c r="F458" s="99">
        <v>2.9540175526504258</v>
      </c>
      <c r="G458" s="99">
        <v>2.9580084281392991</v>
      </c>
      <c r="H458" s="99">
        <v>2.8555899949731174</v>
      </c>
      <c r="I458" s="99">
        <v>2.8613815476778224</v>
      </c>
      <c r="J458" s="99">
        <v>2.7667088388698367</v>
      </c>
      <c r="K458" s="99">
        <v>2.6475168141776755</v>
      </c>
      <c r="L458" s="99">
        <v>2.6678273596481468</v>
      </c>
      <c r="M458" s="99">
        <v>2.6460125591140349</v>
      </c>
      <c r="N458" s="99">
        <v>2.6351697058409616</v>
      </c>
      <c r="O458" s="99">
        <v>2.6492109964286659</v>
      </c>
      <c r="P458" s="99">
        <v>2.5227719585926112</v>
      </c>
      <c r="Q458" s="99">
        <v>2.3643239757217676</v>
      </c>
      <c r="R458" s="99">
        <v>2.7557093150620426</v>
      </c>
      <c r="S458" s="99">
        <v>2.6928289764870827</v>
      </c>
      <c r="T458" s="99">
        <v>2.8130070145911756</v>
      </c>
      <c r="U458" s="99">
        <v>2.6758063704857387</v>
      </c>
      <c r="V458" s="99">
        <v>2.96090868627254</v>
      </c>
      <c r="W458" s="99">
        <v>2.5648184921514869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3.1233207862839101</v>
      </c>
      <c r="D459" s="110">
        <v>3.0693550290786953</v>
      </c>
      <c r="E459" s="110">
        <v>3.0445628089139154</v>
      </c>
      <c r="F459" s="110">
        <v>3.0192665177416873</v>
      </c>
      <c r="G459" s="110">
        <v>2.9244651372861226</v>
      </c>
      <c r="H459" s="110">
        <v>2.8451414063262126</v>
      </c>
      <c r="I459" s="110">
        <v>2.8666476251308954</v>
      </c>
      <c r="J459" s="110">
        <v>2.7377321269956592</v>
      </c>
      <c r="K459" s="110">
        <v>2.7079837779397553</v>
      </c>
      <c r="L459" s="110">
        <v>2.6356621835420948</v>
      </c>
      <c r="M459" s="110">
        <v>2.6429186168060341</v>
      </c>
      <c r="N459" s="110">
        <v>2.6630956957211733</v>
      </c>
      <c r="O459" s="110">
        <v>2.53706215567097</v>
      </c>
      <c r="P459" s="110">
        <v>2.6026773693260226</v>
      </c>
      <c r="Q459" s="110">
        <v>2.6395349761989899</v>
      </c>
      <c r="R459" s="110">
        <v>2.6326691176463033</v>
      </c>
      <c r="S459" s="110">
        <v>2.6179314635397599</v>
      </c>
      <c r="T459" s="110">
        <v>2.6177227425865701</v>
      </c>
      <c r="U459" s="110">
        <v>2.5875381652417224</v>
      </c>
      <c r="V459" s="110">
        <v>2.7118673110636866</v>
      </c>
      <c r="W459" s="110">
        <v>2.6972063409811833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54.198966416537097</v>
      </c>
      <c r="D461" s="118">
        <f t="shared" si="239"/>
        <v>51.465884109090666</v>
      </c>
      <c r="E461" s="118">
        <f t="shared" si="239"/>
        <v>52.062648859191697</v>
      </c>
      <c r="F461" s="118">
        <f t="shared" si="239"/>
        <v>50.961916725804755</v>
      </c>
      <c r="G461" s="118">
        <f t="shared" si="239"/>
        <v>52.850079108906833</v>
      </c>
      <c r="H461" s="118">
        <f t="shared" si="239"/>
        <v>49.108134084628972</v>
      </c>
      <c r="I461" s="118">
        <f t="shared" si="239"/>
        <v>47.36791438271409</v>
      </c>
      <c r="J461" s="118">
        <f t="shared" si="239"/>
        <v>49.116636013559706</v>
      </c>
      <c r="K461" s="118">
        <f t="shared" si="239"/>
        <v>44.473768760855826</v>
      </c>
      <c r="L461" s="118">
        <f t="shared" si="239"/>
        <v>45.184587599594131</v>
      </c>
      <c r="M461" s="118">
        <f t="shared" si="239"/>
        <v>39.7126629644182</v>
      </c>
      <c r="N461" s="118">
        <f t="shared" si="239"/>
        <v>34.599838722257012</v>
      </c>
      <c r="O461" s="118">
        <f t="shared" si="239"/>
        <v>31.120715132696972</v>
      </c>
      <c r="P461" s="118">
        <f t="shared" si="239"/>
        <v>25.483096759734359</v>
      </c>
      <c r="Q461" s="118">
        <f t="shared" si="239"/>
        <v>25.733721210655119</v>
      </c>
      <c r="R461" s="118">
        <f t="shared" ref="R461:V461" si="240">R462+R465+R467+R476</f>
        <v>25.380651581347429</v>
      </c>
      <c r="S461" s="118">
        <f t="shared" si="240"/>
        <v>23.434675836444953</v>
      </c>
      <c r="T461" s="118">
        <f t="shared" si="240"/>
        <v>23.444134628395702</v>
      </c>
      <c r="U461" s="118">
        <f t="shared" si="240"/>
        <v>21.717318190581413</v>
      </c>
      <c r="V461" s="118">
        <f t="shared" si="240"/>
        <v>22.729022166600231</v>
      </c>
      <c r="W461" s="118">
        <f t="shared" ref="W461" si="241">W462+W465+W467+W476</f>
        <v>18.1249534121892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47.097165055053068</v>
      </c>
      <c r="D462" s="123">
        <f t="shared" si="242"/>
        <v>44.635247663568208</v>
      </c>
      <c r="E462" s="123">
        <f t="shared" si="242"/>
        <v>45.754223894652917</v>
      </c>
      <c r="F462" s="123">
        <f t="shared" si="242"/>
        <v>45.254490630023206</v>
      </c>
      <c r="G462" s="123">
        <f t="shared" si="242"/>
        <v>46.894476276280777</v>
      </c>
      <c r="H462" s="123">
        <f t="shared" si="242"/>
        <v>44.298247189357788</v>
      </c>
      <c r="I462" s="123">
        <f t="shared" si="242"/>
        <v>41.44642467779947</v>
      </c>
      <c r="J462" s="123">
        <f t="shared" si="242"/>
        <v>42.924791379446795</v>
      </c>
      <c r="K462" s="123">
        <f t="shared" si="242"/>
        <v>38.39329712817117</v>
      </c>
      <c r="L462" s="123">
        <f t="shared" si="242"/>
        <v>38.861493261256399</v>
      </c>
      <c r="M462" s="123">
        <f t="shared" si="242"/>
        <v>32.453263577530727</v>
      </c>
      <c r="N462" s="123">
        <f t="shared" si="242"/>
        <v>27.462593597472601</v>
      </c>
      <c r="O462" s="123">
        <f t="shared" si="242"/>
        <v>24.655392548675191</v>
      </c>
      <c r="P462" s="123">
        <f t="shared" si="242"/>
        <v>19.659219795892437</v>
      </c>
      <c r="Q462" s="123">
        <f t="shared" si="242"/>
        <v>20.256983176434719</v>
      </c>
      <c r="R462" s="123">
        <f t="shared" ref="R462:V462" si="243">SUM(R463:R464)</f>
        <v>20.05106739916064</v>
      </c>
      <c r="S462" s="123">
        <f t="shared" si="243"/>
        <v>18.040763984067535</v>
      </c>
      <c r="T462" s="123">
        <f t="shared" si="243"/>
        <v>17.9801397038289</v>
      </c>
      <c r="U462" s="123">
        <f t="shared" si="243"/>
        <v>16.306684246058197</v>
      </c>
      <c r="V462" s="123">
        <f t="shared" si="243"/>
        <v>16.904068325062855</v>
      </c>
      <c r="W462" s="123">
        <f t="shared" ref="W462" si="244">SUM(W463:W464)</f>
        <v>12.980420714157409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47.097165055053068</v>
      </c>
      <c r="D463" s="99">
        <v>44.635247663568208</v>
      </c>
      <c r="E463" s="99">
        <v>45.754223894652917</v>
      </c>
      <c r="F463" s="99">
        <v>45.254490630023206</v>
      </c>
      <c r="G463" s="99">
        <v>46.894476276280777</v>
      </c>
      <c r="H463" s="99">
        <v>44.298247189357788</v>
      </c>
      <c r="I463" s="99">
        <v>41.44642467779947</v>
      </c>
      <c r="J463" s="99">
        <v>42.924791379446795</v>
      </c>
      <c r="K463" s="99">
        <v>38.39329712817117</v>
      </c>
      <c r="L463" s="99">
        <v>38.861493261256399</v>
      </c>
      <c r="M463" s="99">
        <v>32.453263577530727</v>
      </c>
      <c r="N463" s="99">
        <v>27.462593597472601</v>
      </c>
      <c r="O463" s="99">
        <v>24.655392548675191</v>
      </c>
      <c r="P463" s="99">
        <v>19.659219795892437</v>
      </c>
      <c r="Q463" s="99">
        <v>20.256983176434719</v>
      </c>
      <c r="R463" s="99">
        <v>20.05106739916064</v>
      </c>
      <c r="S463" s="99">
        <v>18.040763984067535</v>
      </c>
      <c r="T463" s="99">
        <v>17.9801397038289</v>
      </c>
      <c r="U463" s="99">
        <v>16.306684246058197</v>
      </c>
      <c r="V463" s="99">
        <v>16.904068325062855</v>
      </c>
      <c r="W463" s="99">
        <v>12.980420714157409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7.0857651200163465</v>
      </c>
      <c r="D467" s="123">
        <v>6.8144443917141206</v>
      </c>
      <c r="E467" s="123">
        <v>6.2916663428363577</v>
      </c>
      <c r="F467" s="123">
        <v>5.6899940740122537</v>
      </c>
      <c r="G467" s="123">
        <v>5.9391312419873907</v>
      </c>
      <c r="H467" s="123">
        <v>4.7932858702887087</v>
      </c>
      <c r="I467" s="123">
        <v>5.9074909921854033</v>
      </c>
      <c r="J467" s="123">
        <v>6.1789412475848042</v>
      </c>
      <c r="K467" s="123">
        <v>6.068346588474256</v>
      </c>
      <c r="L467" s="123">
        <v>6.3066983837127504</v>
      </c>
      <c r="M467" s="123">
        <v>7.2411568623237077</v>
      </c>
      <c r="N467" s="123">
        <v>7.1200449847619955</v>
      </c>
      <c r="O467" s="123">
        <v>6.4488260410566483</v>
      </c>
      <c r="P467" s="123">
        <v>5.8088150904330922</v>
      </c>
      <c r="Q467" s="123">
        <v>5.4606242580123041</v>
      </c>
      <c r="R467" s="123">
        <v>5.3039017351487789</v>
      </c>
      <c r="S467" s="123">
        <v>5.3723986812895355</v>
      </c>
      <c r="T467" s="123">
        <v>5.4468647764545253</v>
      </c>
      <c r="U467" s="123">
        <v>5.3946822046721108</v>
      </c>
      <c r="V467" s="123">
        <v>5.8095210870522136</v>
      </c>
      <c r="W467" s="123">
        <v>5.1300317171140914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8.6905180136656597</v>
      </c>
      <c r="D468" s="99">
        <v>8.4704914802531945</v>
      </c>
      <c r="E468" s="99">
        <v>7.9203784175252512</v>
      </c>
      <c r="F468" s="99">
        <v>7.8398919700493543</v>
      </c>
      <c r="G468" s="99">
        <v>7.5253786706972434</v>
      </c>
      <c r="H468" s="99">
        <v>7.0751332651491161</v>
      </c>
      <c r="I468" s="99">
        <v>7.1729159546204508</v>
      </c>
      <c r="J468" s="99">
        <v>7.2952928816568177</v>
      </c>
      <c r="K468" s="99">
        <v>7.3349092715484714</v>
      </c>
      <c r="L468" s="99">
        <v>7.0725326633159735</v>
      </c>
      <c r="M468" s="99">
        <v>7.2623980788132236</v>
      </c>
      <c r="N468" s="99">
        <v>7.128462808376768</v>
      </c>
      <c r="O468" s="99">
        <v>6.4538185281353728</v>
      </c>
      <c r="P468" s="99">
        <v>5.8171419067525791</v>
      </c>
      <c r="Q468" s="99">
        <v>5.749572678023398</v>
      </c>
      <c r="R468" s="99">
        <v>5.8059795431412526</v>
      </c>
      <c r="S468" s="99">
        <v>5.7826878772147614</v>
      </c>
      <c r="T468" s="99">
        <v>5.5920989748540162</v>
      </c>
      <c r="U468" s="99">
        <v>5.4411771561702897</v>
      </c>
      <c r="V468" s="99">
        <v>5.8316036487486143</v>
      </c>
      <c r="W468" s="99">
        <v>5.2227310182468587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6.7897094056612142</v>
      </c>
      <c r="D469" s="99">
        <v>6.5849304727419229</v>
      </c>
      <c r="E469" s="99">
        <v>6.1606628316847969</v>
      </c>
      <c r="F469" s="99">
        <v>6.1055343912359881</v>
      </c>
      <c r="G469" s="99">
        <v>5.8497740361874353</v>
      </c>
      <c r="H469" s="99">
        <v>5.5431830845333971</v>
      </c>
      <c r="I469" s="99">
        <v>5.606931021614086</v>
      </c>
      <c r="J469" s="99">
        <v>5.6623001718531567</v>
      </c>
      <c r="K469" s="99">
        <v>5.6875885312819152</v>
      </c>
      <c r="L469" s="99">
        <v>5.4976478539379032</v>
      </c>
      <c r="M469" s="99">
        <v>5.6678907610002653</v>
      </c>
      <c r="N469" s="99">
        <v>5.5479016361993416</v>
      </c>
      <c r="O469" s="99">
        <v>5.0161290873181281</v>
      </c>
      <c r="P469" s="99">
        <v>4.5162302455544614</v>
      </c>
      <c r="Q469" s="99">
        <v>4.4517637639951362</v>
      </c>
      <c r="R469" s="99">
        <v>4.4757121620321163</v>
      </c>
      <c r="S469" s="99">
        <v>4.4502141869283465</v>
      </c>
      <c r="T469" s="99">
        <v>4.2836941471035841</v>
      </c>
      <c r="U469" s="99">
        <v>4.1550897228145578</v>
      </c>
      <c r="V469" s="99">
        <v>4.5042392745956743</v>
      </c>
      <c r="W469" s="99">
        <v>4.0425514730457728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6.7897094056612142</v>
      </c>
      <c r="D470" s="102">
        <v>6.5849304727419229</v>
      </c>
      <c r="E470" s="102">
        <v>6.1606628316847969</v>
      </c>
      <c r="F470" s="102">
        <v>6.1055343912359881</v>
      </c>
      <c r="G470" s="102">
        <v>5.8497740361874353</v>
      </c>
      <c r="H470" s="102">
        <v>5.5431830845333971</v>
      </c>
      <c r="I470" s="102">
        <v>5.606931021614086</v>
      </c>
      <c r="J470" s="102">
        <v>5.6623001718531567</v>
      </c>
      <c r="K470" s="102">
        <v>5.6875885312819152</v>
      </c>
      <c r="L470" s="102">
        <v>5.4976478539379032</v>
      </c>
      <c r="M470" s="102">
        <v>5.6678907610002653</v>
      </c>
      <c r="N470" s="102">
        <v>5.5479016361993416</v>
      </c>
      <c r="O470" s="102">
        <v>5.0161290873181281</v>
      </c>
      <c r="P470" s="102">
        <v>4.5162302455544614</v>
      </c>
      <c r="Q470" s="102">
        <v>4.4517637639951362</v>
      </c>
      <c r="R470" s="102">
        <v>4.4757121620321163</v>
      </c>
      <c r="S470" s="102">
        <v>4.4502141869283465</v>
      </c>
      <c r="T470" s="102">
        <v>4.2836941471035841</v>
      </c>
      <c r="U470" s="102">
        <v>4.1550897228145578</v>
      </c>
      <c r="V470" s="102">
        <v>4.5042392745956743</v>
      </c>
      <c r="W470" s="102">
        <v>4.0425514730457728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1.6036241467682601E-2</v>
      </c>
      <c r="D476" s="123">
        <v>1.6192053808340254E-2</v>
      </c>
      <c r="E476" s="123">
        <v>1.675862170242139E-2</v>
      </c>
      <c r="F476" s="123">
        <v>1.7432021769295623E-2</v>
      </c>
      <c r="G476" s="123">
        <v>1.6471590638668356E-2</v>
      </c>
      <c r="H476" s="123">
        <v>1.6601024982480866E-2</v>
      </c>
      <c r="I476" s="123">
        <v>1.3998712729217967E-2</v>
      </c>
      <c r="J476" s="123">
        <v>1.2903386528111292E-2</v>
      </c>
      <c r="K476" s="123">
        <v>1.2125044210401861E-2</v>
      </c>
      <c r="L476" s="123">
        <v>1.6395954624984867E-2</v>
      </c>
      <c r="M476" s="123">
        <v>1.8242524563765572E-2</v>
      </c>
      <c r="N476" s="123">
        <v>1.7200140022421009E-2</v>
      </c>
      <c r="O476" s="123">
        <v>1.6496542965134083E-2</v>
      </c>
      <c r="P476" s="123">
        <v>1.5061873408827595E-2</v>
      </c>
      <c r="Q476" s="123">
        <v>1.6113776208093004E-2</v>
      </c>
      <c r="R476" s="123">
        <v>2.5682447038007847E-2</v>
      </c>
      <c r="S476" s="123">
        <v>2.1513171087881495E-2</v>
      </c>
      <c r="T476" s="123">
        <v>1.7130148112276943E-2</v>
      </c>
      <c r="U476" s="123">
        <v>1.5951739851104263E-2</v>
      </c>
      <c r="V476" s="123">
        <v>1.5432754485160112E-2</v>
      </c>
      <c r="W476" s="123">
        <v>1.4500980917698041E-2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1.1979666311228077</v>
      </c>
      <c r="D477" s="99">
        <v>1.1740105823349059</v>
      </c>
      <c r="E477" s="99">
        <v>1.164892167778556</v>
      </c>
      <c r="F477" s="99">
        <v>1.1285171947933275</v>
      </c>
      <c r="G477" s="99">
        <v>1.1284246297424723</v>
      </c>
      <c r="H477" s="99">
        <v>1.0878158127033746</v>
      </c>
      <c r="I477" s="99">
        <v>1.0885081521662527</v>
      </c>
      <c r="J477" s="99">
        <v>1.0510729997612942</v>
      </c>
      <c r="K477" s="99">
        <v>1.0044879846034274</v>
      </c>
      <c r="L477" s="99">
        <v>1.0109390046846092</v>
      </c>
      <c r="M477" s="99">
        <v>1.0020040321365871</v>
      </c>
      <c r="N477" s="99">
        <v>0.99789801130079636</v>
      </c>
      <c r="O477" s="99">
        <v>1.0032152308796758</v>
      </c>
      <c r="P477" s="99">
        <v>0.95533472279409892</v>
      </c>
      <c r="Q477" s="99">
        <v>0.89533292228350225</v>
      </c>
      <c r="R477" s="99">
        <v>1.0391671775711362</v>
      </c>
      <c r="S477" s="99">
        <v>1.0085374605998845</v>
      </c>
      <c r="T477" s="99">
        <v>1.0452399156705376</v>
      </c>
      <c r="U477" s="99">
        <v>0.98620553809191891</v>
      </c>
      <c r="V477" s="99">
        <v>1.0831150593387553</v>
      </c>
      <c r="W477" s="99">
        <v>0.93176515683932093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237664</v>
      </c>
      <c r="C5" s="120">
        <v>245939</v>
      </c>
      <c r="D5" s="120">
        <v>263540</v>
      </c>
      <c r="E5" s="120">
        <v>283987</v>
      </c>
      <c r="F5" s="120">
        <v>303790</v>
      </c>
      <c r="G5" s="120">
        <v>315745</v>
      </c>
      <c r="H5" s="120">
        <v>328351</v>
      </c>
      <c r="I5" s="120">
        <v>336846</v>
      </c>
      <c r="J5" s="120">
        <v>351774</v>
      </c>
      <c r="K5" s="120">
        <v>356415</v>
      </c>
      <c r="L5" s="120">
        <v>379519</v>
      </c>
      <c r="M5" s="120">
        <v>388287</v>
      </c>
      <c r="N5" s="120">
        <v>409508</v>
      </c>
      <c r="O5" s="120">
        <v>422111</v>
      </c>
      <c r="P5" s="120">
        <v>427135</v>
      </c>
      <c r="Q5" s="120">
        <v>424783</v>
      </c>
      <c r="R5" s="120">
        <v>424855</v>
      </c>
      <c r="S5" s="120">
        <v>433288</v>
      </c>
      <c r="T5" s="120">
        <v>440691</v>
      </c>
      <c r="U5" s="120">
        <v>444937</v>
      </c>
      <c r="V5" s="120">
        <v>438191</v>
      </c>
      <c r="W5" s="120">
        <v>441606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237664</v>
      </c>
      <c r="C7" s="52">
        <v>245939</v>
      </c>
      <c r="D7" s="52">
        <v>263540</v>
      </c>
      <c r="E7" s="52">
        <v>283987</v>
      </c>
      <c r="F7" s="52">
        <v>303790</v>
      </c>
      <c r="G7" s="52">
        <v>315745</v>
      </c>
      <c r="H7" s="52">
        <v>328351</v>
      </c>
      <c r="I7" s="52">
        <v>336846</v>
      </c>
      <c r="J7" s="52">
        <v>351774</v>
      </c>
      <c r="K7" s="52">
        <v>356415</v>
      </c>
      <c r="L7" s="52">
        <v>379519</v>
      </c>
      <c r="M7" s="52">
        <v>388287</v>
      </c>
      <c r="N7" s="52">
        <v>409508</v>
      </c>
      <c r="O7" s="52">
        <v>422111</v>
      </c>
      <c r="P7" s="52">
        <v>427135</v>
      </c>
      <c r="Q7" s="52">
        <v>424783</v>
      </c>
      <c r="R7" s="52">
        <v>424855</v>
      </c>
      <c r="S7" s="52">
        <v>433288</v>
      </c>
      <c r="T7" s="52">
        <v>440691</v>
      </c>
      <c r="U7" s="52">
        <v>444937</v>
      </c>
      <c r="V7" s="52">
        <v>438191</v>
      </c>
      <c r="W7" s="52">
        <v>441606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1379</v>
      </c>
      <c r="C9" s="52">
        <v>1330</v>
      </c>
      <c r="D9" s="52">
        <v>1531</v>
      </c>
      <c r="E9" s="52">
        <v>1759</v>
      </c>
      <c r="F9" s="52">
        <v>2183</v>
      </c>
      <c r="G9" s="52">
        <v>2815</v>
      </c>
      <c r="H9" s="52">
        <v>3394</v>
      </c>
      <c r="I9" s="52">
        <v>3971</v>
      </c>
      <c r="J9" s="52">
        <v>4452</v>
      </c>
      <c r="K9" s="52">
        <v>4736</v>
      </c>
      <c r="L9" s="52">
        <v>5042</v>
      </c>
      <c r="M9" s="52">
        <v>5180</v>
      </c>
      <c r="N9" s="52">
        <v>5706</v>
      </c>
      <c r="O9" s="52">
        <v>6193</v>
      </c>
      <c r="P9" s="52">
        <v>6824</v>
      </c>
      <c r="Q9" s="52">
        <v>7219</v>
      </c>
      <c r="R9" s="52">
        <v>7387</v>
      </c>
      <c r="S9" s="52">
        <v>7398</v>
      </c>
      <c r="T9" s="52">
        <v>7295</v>
      </c>
      <c r="U9" s="52">
        <v>7009</v>
      </c>
      <c r="V9" s="52">
        <v>6849</v>
      </c>
      <c r="W9" s="52">
        <v>6444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230813</v>
      </c>
      <c r="C11" s="52">
        <v>239065</v>
      </c>
      <c r="D11" s="52">
        <v>256562</v>
      </c>
      <c r="E11" s="52">
        <v>276846</v>
      </c>
      <c r="F11" s="52">
        <v>296463</v>
      </c>
      <c r="G11" s="52">
        <v>308338</v>
      </c>
      <c r="H11" s="52">
        <v>320736</v>
      </c>
      <c r="I11" s="52">
        <v>328961</v>
      </c>
      <c r="J11" s="52">
        <v>344065</v>
      </c>
      <c r="K11" s="52">
        <v>353838</v>
      </c>
      <c r="L11" s="52">
        <v>369859</v>
      </c>
      <c r="M11" s="52">
        <v>376985</v>
      </c>
      <c r="N11" s="52">
        <v>396284</v>
      </c>
      <c r="O11" s="52">
        <v>408008</v>
      </c>
      <c r="P11" s="52">
        <v>412665</v>
      </c>
      <c r="Q11" s="52">
        <v>410116</v>
      </c>
      <c r="R11" s="52">
        <v>409991</v>
      </c>
      <c r="S11" s="52">
        <v>417937</v>
      </c>
      <c r="T11" s="52">
        <v>425182</v>
      </c>
      <c r="U11" s="52">
        <v>429733</v>
      </c>
      <c r="V11" s="52">
        <v>424449</v>
      </c>
      <c r="W11" s="52">
        <v>428308</v>
      </c>
      <c r="DA11" s="63" t="s">
        <v>1086</v>
      </c>
    </row>
    <row r="12" spans="1:105" ht="12" customHeight="1" x14ac:dyDescent="0.25">
      <c r="A12" s="97" t="s">
        <v>133</v>
      </c>
      <c r="B12" s="52">
        <v>21</v>
      </c>
      <c r="C12" s="52">
        <v>23</v>
      </c>
      <c r="D12" s="52">
        <v>33</v>
      </c>
      <c r="E12" s="52">
        <v>51</v>
      </c>
      <c r="F12" s="52">
        <v>72</v>
      </c>
      <c r="G12" s="52">
        <v>118</v>
      </c>
      <c r="H12" s="52">
        <v>162</v>
      </c>
      <c r="I12" s="52">
        <v>358</v>
      </c>
      <c r="J12" s="52">
        <v>840</v>
      </c>
      <c r="K12" s="52">
        <v>1441</v>
      </c>
      <c r="L12" s="52">
        <v>2236</v>
      </c>
      <c r="M12" s="52">
        <v>2295</v>
      </c>
      <c r="N12" s="52">
        <v>2814</v>
      </c>
      <c r="O12" s="52">
        <v>3131</v>
      </c>
      <c r="P12" s="52">
        <v>3222</v>
      </c>
      <c r="Q12" s="52">
        <v>3369</v>
      </c>
      <c r="R12" s="52">
        <v>3453</v>
      </c>
      <c r="S12" s="52">
        <v>3644</v>
      </c>
      <c r="T12" s="52">
        <v>3810</v>
      </c>
      <c r="U12" s="52">
        <v>3845</v>
      </c>
      <c r="V12" s="52">
        <v>3592</v>
      </c>
      <c r="W12" s="52">
        <v>3638</v>
      </c>
      <c r="DA12" s="63" t="s">
        <v>1087</v>
      </c>
    </row>
    <row r="13" spans="1:105" ht="12" customHeight="1" x14ac:dyDescent="0.25">
      <c r="A13" s="97" t="s">
        <v>122</v>
      </c>
      <c r="B13" s="52">
        <v>6768</v>
      </c>
      <c r="C13" s="52">
        <v>6787</v>
      </c>
      <c r="D13" s="52">
        <v>6849</v>
      </c>
      <c r="E13" s="52">
        <v>6958</v>
      </c>
      <c r="F13" s="52">
        <v>7084</v>
      </c>
      <c r="G13" s="52">
        <v>7023</v>
      </c>
      <c r="H13" s="52">
        <v>7094</v>
      </c>
      <c r="I13" s="52">
        <v>6747</v>
      </c>
      <c r="J13" s="52">
        <v>5987</v>
      </c>
      <c r="K13" s="52">
        <v>573</v>
      </c>
      <c r="L13" s="52">
        <v>553</v>
      </c>
      <c r="M13" s="52">
        <v>1368</v>
      </c>
      <c r="N13" s="52">
        <v>2367</v>
      </c>
      <c r="O13" s="52">
        <v>2625</v>
      </c>
      <c r="P13" s="52">
        <v>2634</v>
      </c>
      <c r="Q13" s="52">
        <v>2350</v>
      </c>
      <c r="R13" s="52">
        <v>2297</v>
      </c>
      <c r="S13" s="52">
        <v>2507</v>
      </c>
      <c r="T13" s="52">
        <v>2894</v>
      </c>
      <c r="U13" s="52">
        <v>2786</v>
      </c>
      <c r="V13" s="52">
        <v>2341</v>
      </c>
      <c r="W13" s="52">
        <v>2303</v>
      </c>
      <c r="DA13" s="63" t="s">
        <v>1088</v>
      </c>
    </row>
    <row r="14" spans="1:105" ht="12" customHeight="1" x14ac:dyDescent="0.25">
      <c r="A14" s="97" t="s">
        <v>121</v>
      </c>
      <c r="B14" s="52">
        <v>62</v>
      </c>
      <c r="C14" s="52">
        <v>64</v>
      </c>
      <c r="D14" s="52">
        <v>96</v>
      </c>
      <c r="E14" s="52">
        <v>132</v>
      </c>
      <c r="F14" s="52">
        <v>171</v>
      </c>
      <c r="G14" s="52">
        <v>266</v>
      </c>
      <c r="H14" s="52">
        <v>359</v>
      </c>
      <c r="I14" s="52">
        <v>780</v>
      </c>
      <c r="J14" s="52">
        <v>882</v>
      </c>
      <c r="K14" s="52">
        <v>563</v>
      </c>
      <c r="L14" s="52">
        <v>6871</v>
      </c>
      <c r="M14" s="52">
        <v>7639</v>
      </c>
      <c r="N14" s="52">
        <v>8043</v>
      </c>
      <c r="O14" s="52">
        <v>8347</v>
      </c>
      <c r="P14" s="52">
        <v>8614</v>
      </c>
      <c r="Q14" s="52">
        <v>8948</v>
      </c>
      <c r="R14" s="52">
        <v>9114</v>
      </c>
      <c r="S14" s="52">
        <v>9200</v>
      </c>
      <c r="T14" s="52">
        <v>8805</v>
      </c>
      <c r="U14" s="52">
        <v>8573</v>
      </c>
      <c r="V14" s="52">
        <v>7809</v>
      </c>
      <c r="W14" s="52">
        <v>7357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168812</v>
      </c>
      <c r="C16" s="52">
        <v>174726</v>
      </c>
      <c r="D16" s="52">
        <v>187229</v>
      </c>
      <c r="E16" s="52">
        <v>201743</v>
      </c>
      <c r="F16" s="52">
        <v>215770</v>
      </c>
      <c r="G16" s="52">
        <v>224218</v>
      </c>
      <c r="H16" s="52">
        <v>233161</v>
      </c>
      <c r="I16" s="52">
        <v>239209</v>
      </c>
      <c r="J16" s="52">
        <v>250566</v>
      </c>
      <c r="K16" s="52">
        <v>260209</v>
      </c>
      <c r="L16" s="52">
        <v>273079</v>
      </c>
      <c r="M16" s="52">
        <v>279504</v>
      </c>
      <c r="N16" s="52">
        <v>283226</v>
      </c>
      <c r="O16" s="52">
        <v>286682</v>
      </c>
      <c r="P16" s="52">
        <v>286599</v>
      </c>
      <c r="Q16" s="52">
        <v>287971</v>
      </c>
      <c r="R16" s="52">
        <v>291833</v>
      </c>
      <c r="S16" s="52">
        <v>300345</v>
      </c>
      <c r="T16" s="52">
        <v>306660</v>
      </c>
      <c r="U16" s="52">
        <v>309148</v>
      </c>
      <c r="V16" s="52">
        <v>305553</v>
      </c>
      <c r="W16" s="52">
        <v>303216</v>
      </c>
      <c r="DA16" s="63" t="s">
        <v>1090</v>
      </c>
    </row>
    <row r="17" spans="1:105" ht="12" customHeight="1" x14ac:dyDescent="0.25">
      <c r="A17" s="109" t="s">
        <v>120</v>
      </c>
      <c r="B17" s="36">
        <v>68852</v>
      </c>
      <c r="C17" s="36">
        <v>71213</v>
      </c>
      <c r="D17" s="36">
        <v>76311</v>
      </c>
      <c r="E17" s="36">
        <v>82244</v>
      </c>
      <c r="F17" s="36">
        <v>88020</v>
      </c>
      <c r="G17" s="36">
        <v>91527</v>
      </c>
      <c r="H17" s="36">
        <v>95190</v>
      </c>
      <c r="I17" s="36">
        <v>97637</v>
      </c>
      <c r="J17" s="36">
        <v>101208</v>
      </c>
      <c r="K17" s="36">
        <v>96206</v>
      </c>
      <c r="L17" s="36">
        <v>106440</v>
      </c>
      <c r="M17" s="36">
        <v>108783</v>
      </c>
      <c r="N17" s="36">
        <v>126282</v>
      </c>
      <c r="O17" s="36">
        <v>135429</v>
      </c>
      <c r="P17" s="36">
        <v>140536</v>
      </c>
      <c r="Q17" s="36">
        <v>136812</v>
      </c>
      <c r="R17" s="36">
        <v>133022</v>
      </c>
      <c r="S17" s="36">
        <v>132943</v>
      </c>
      <c r="T17" s="36">
        <v>134031</v>
      </c>
      <c r="U17" s="36">
        <v>135789</v>
      </c>
      <c r="V17" s="36">
        <v>132638</v>
      </c>
      <c r="W17" s="36">
        <v>138390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18567</v>
      </c>
      <c r="D21" s="52">
        <v>18575</v>
      </c>
      <c r="E21" s="52">
        <v>18621</v>
      </c>
      <c r="F21" s="52">
        <v>18764</v>
      </c>
      <c r="G21" s="52">
        <v>19053</v>
      </c>
      <c r="H21" s="52">
        <v>19549</v>
      </c>
      <c r="I21" s="52">
        <v>20294</v>
      </c>
      <c r="J21" s="52">
        <v>21340</v>
      </c>
      <c r="K21" s="52">
        <v>22727</v>
      </c>
      <c r="L21" s="52">
        <v>24504</v>
      </c>
      <c r="M21" s="52">
        <v>26720</v>
      </c>
      <c r="N21" s="52">
        <v>29440</v>
      </c>
      <c r="O21" s="52">
        <v>29005</v>
      </c>
      <c r="P21" s="52">
        <v>18057</v>
      </c>
      <c r="Q21" s="52">
        <v>22642</v>
      </c>
      <c r="R21" s="52">
        <v>27965</v>
      </c>
      <c r="S21" s="52">
        <v>34030</v>
      </c>
      <c r="T21" s="52">
        <v>35557</v>
      </c>
      <c r="U21" s="52">
        <v>35389</v>
      </c>
      <c r="V21" s="52">
        <v>34638</v>
      </c>
      <c r="W21" s="52">
        <v>33908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215</v>
      </c>
      <c r="D23" s="52">
        <v>216</v>
      </c>
      <c r="E23" s="52">
        <v>217</v>
      </c>
      <c r="F23" s="52">
        <v>228</v>
      </c>
      <c r="G23" s="52">
        <v>250</v>
      </c>
      <c r="H23" s="52">
        <v>297</v>
      </c>
      <c r="I23" s="52">
        <v>233</v>
      </c>
      <c r="J23" s="52">
        <v>255</v>
      </c>
      <c r="K23" s="52">
        <v>425</v>
      </c>
      <c r="L23" s="52">
        <v>575</v>
      </c>
      <c r="M23" s="52">
        <v>668</v>
      </c>
      <c r="N23" s="52">
        <v>780</v>
      </c>
      <c r="O23" s="52">
        <v>854</v>
      </c>
      <c r="P23" s="52">
        <v>814</v>
      </c>
      <c r="Q23" s="52">
        <v>791</v>
      </c>
      <c r="R23" s="52">
        <v>834</v>
      </c>
      <c r="S23" s="52">
        <v>952</v>
      </c>
      <c r="T23" s="52">
        <v>1085</v>
      </c>
      <c r="U23" s="52">
        <v>1164</v>
      </c>
      <c r="V23" s="52">
        <v>1301</v>
      </c>
      <c r="W23" s="52">
        <v>1241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18032</v>
      </c>
      <c r="D25" s="52">
        <v>18040</v>
      </c>
      <c r="E25" s="52">
        <v>18085</v>
      </c>
      <c r="F25" s="52">
        <v>18224</v>
      </c>
      <c r="G25" s="52">
        <v>18508</v>
      </c>
      <c r="H25" s="52">
        <v>18996</v>
      </c>
      <c r="I25" s="52">
        <v>19804</v>
      </c>
      <c r="J25" s="52">
        <v>21237</v>
      </c>
      <c r="K25" s="52">
        <v>22578</v>
      </c>
      <c r="L25" s="52">
        <v>24489</v>
      </c>
      <c r="M25" s="52">
        <v>26702</v>
      </c>
      <c r="N25" s="52">
        <v>29396</v>
      </c>
      <c r="O25" s="52">
        <v>28917</v>
      </c>
      <c r="P25" s="52">
        <v>17882</v>
      </c>
      <c r="Q25" s="52">
        <v>22413</v>
      </c>
      <c r="R25" s="52">
        <v>27696</v>
      </c>
      <c r="S25" s="52">
        <v>33634</v>
      </c>
      <c r="T25" s="52">
        <v>35014</v>
      </c>
      <c r="U25" s="52">
        <v>35003</v>
      </c>
      <c r="V25" s="52">
        <v>34219</v>
      </c>
      <c r="W25" s="52">
        <v>33443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2</v>
      </c>
      <c r="D26" s="52">
        <v>1</v>
      </c>
      <c r="E26" s="52">
        <v>2</v>
      </c>
      <c r="F26" s="52">
        <v>2</v>
      </c>
      <c r="G26" s="52">
        <v>1</v>
      </c>
      <c r="H26" s="52">
        <v>2</v>
      </c>
      <c r="I26" s="52">
        <v>1</v>
      </c>
      <c r="J26" s="52">
        <v>2</v>
      </c>
      <c r="K26" s="52">
        <v>4</v>
      </c>
      <c r="L26" s="52">
        <v>10</v>
      </c>
      <c r="M26" s="52">
        <v>8</v>
      </c>
      <c r="N26" s="52">
        <v>20</v>
      </c>
      <c r="O26" s="52">
        <v>29</v>
      </c>
      <c r="P26" s="52">
        <v>39</v>
      </c>
      <c r="Q26" s="52">
        <v>63</v>
      </c>
      <c r="R26" s="52">
        <v>91</v>
      </c>
      <c r="S26" s="52">
        <v>122</v>
      </c>
      <c r="T26" s="52">
        <v>168</v>
      </c>
      <c r="U26" s="52">
        <v>206</v>
      </c>
      <c r="V26" s="52">
        <v>253</v>
      </c>
      <c r="W26" s="52">
        <v>297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1057</v>
      </c>
      <c r="D27" s="52">
        <v>1060</v>
      </c>
      <c r="E27" s="52">
        <v>1073</v>
      </c>
      <c r="F27" s="52">
        <v>1116</v>
      </c>
      <c r="G27" s="52">
        <v>1196</v>
      </c>
      <c r="H27" s="52">
        <v>1330</v>
      </c>
      <c r="I27" s="52">
        <v>896</v>
      </c>
      <c r="J27" s="52">
        <v>760</v>
      </c>
      <c r="K27" s="52">
        <v>5414</v>
      </c>
      <c r="L27" s="52">
        <v>20</v>
      </c>
      <c r="M27" s="52">
        <v>38</v>
      </c>
      <c r="N27" s="52">
        <v>68</v>
      </c>
      <c r="O27" s="52">
        <v>110</v>
      </c>
      <c r="P27" s="52">
        <v>215</v>
      </c>
      <c r="Q27" s="52">
        <v>288</v>
      </c>
      <c r="R27" s="52">
        <v>196</v>
      </c>
      <c r="S27" s="52">
        <v>316</v>
      </c>
      <c r="T27" s="52">
        <v>459</v>
      </c>
      <c r="U27" s="52">
        <v>651</v>
      </c>
      <c r="V27" s="52">
        <v>530</v>
      </c>
      <c r="W27" s="52">
        <v>271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10</v>
      </c>
      <c r="D28" s="52">
        <v>9</v>
      </c>
      <c r="E28" s="52">
        <v>10</v>
      </c>
      <c r="F28" s="52">
        <v>10</v>
      </c>
      <c r="G28" s="52">
        <v>13</v>
      </c>
      <c r="H28" s="52">
        <v>16</v>
      </c>
      <c r="I28" s="52">
        <v>19</v>
      </c>
      <c r="J28" s="52">
        <v>25</v>
      </c>
      <c r="K28" s="52">
        <v>320</v>
      </c>
      <c r="L28" s="52">
        <v>17</v>
      </c>
      <c r="M28" s="52">
        <v>47</v>
      </c>
      <c r="N28" s="52">
        <v>153</v>
      </c>
      <c r="O28" s="52">
        <v>337</v>
      </c>
      <c r="P28" s="52">
        <v>631</v>
      </c>
      <c r="Q28" s="52">
        <v>1020</v>
      </c>
      <c r="R28" s="52">
        <v>1338</v>
      </c>
      <c r="S28" s="52">
        <v>1884</v>
      </c>
      <c r="T28" s="52">
        <v>2604</v>
      </c>
      <c r="U28" s="52">
        <v>814</v>
      </c>
      <c r="V28" s="52">
        <v>880</v>
      </c>
      <c r="W28" s="52">
        <v>1080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26377</v>
      </c>
      <c r="D30" s="52">
        <v>26440</v>
      </c>
      <c r="E30" s="52">
        <v>26894</v>
      </c>
      <c r="F30" s="52">
        <v>28186</v>
      </c>
      <c r="G30" s="52">
        <v>30805</v>
      </c>
      <c r="H30" s="52">
        <v>35227</v>
      </c>
      <c r="I30" s="52">
        <v>26112</v>
      </c>
      <c r="J30" s="52">
        <v>30642</v>
      </c>
      <c r="K30" s="52">
        <v>37352</v>
      </c>
      <c r="L30" s="52">
        <v>40713</v>
      </c>
      <c r="M30" s="52">
        <v>42306</v>
      </c>
      <c r="N30" s="52">
        <v>43460</v>
      </c>
      <c r="O30" s="52">
        <v>42153</v>
      </c>
      <c r="P30" s="52">
        <v>34276</v>
      </c>
      <c r="Q30" s="52">
        <v>40153</v>
      </c>
      <c r="R30" s="52">
        <v>46438</v>
      </c>
      <c r="S30" s="52">
        <v>50429</v>
      </c>
      <c r="T30" s="52">
        <v>51023</v>
      </c>
      <c r="U30" s="52">
        <v>48474</v>
      </c>
      <c r="V30" s="52">
        <v>46714</v>
      </c>
      <c r="W30" s="52">
        <v>45066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10758</v>
      </c>
      <c r="D31" s="36">
        <v>10783</v>
      </c>
      <c r="E31" s="36">
        <v>10969</v>
      </c>
      <c r="F31" s="36">
        <v>11495</v>
      </c>
      <c r="G31" s="36">
        <v>12560</v>
      </c>
      <c r="H31" s="36">
        <v>14364</v>
      </c>
      <c r="I31" s="36">
        <v>10643</v>
      </c>
      <c r="J31" s="36">
        <v>10496</v>
      </c>
      <c r="K31" s="36">
        <v>15438</v>
      </c>
      <c r="L31" s="36">
        <v>16521</v>
      </c>
      <c r="M31" s="36">
        <v>16800</v>
      </c>
      <c r="N31" s="36">
        <v>16750</v>
      </c>
      <c r="O31" s="36">
        <v>16146</v>
      </c>
      <c r="P31" s="36">
        <v>15056</v>
      </c>
      <c r="Q31" s="36">
        <v>15904</v>
      </c>
      <c r="R31" s="36">
        <v>17965</v>
      </c>
      <c r="S31" s="36">
        <v>20311</v>
      </c>
      <c r="T31" s="36">
        <v>24774</v>
      </c>
      <c r="U31" s="36">
        <v>23482</v>
      </c>
      <c r="V31" s="36">
        <v>24816</v>
      </c>
      <c r="W31" s="36">
        <v>20101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26842</v>
      </c>
      <c r="D35" s="52">
        <v>36176</v>
      </c>
      <c r="E35" s="52">
        <v>39068</v>
      </c>
      <c r="F35" s="52">
        <v>38567</v>
      </c>
      <c r="G35" s="52">
        <v>31008</v>
      </c>
      <c r="H35" s="52">
        <v>32155</v>
      </c>
      <c r="I35" s="52">
        <v>28789</v>
      </c>
      <c r="J35" s="52">
        <v>36268</v>
      </c>
      <c r="K35" s="52">
        <v>27368</v>
      </c>
      <c r="L35" s="52">
        <v>47608</v>
      </c>
      <c r="M35" s="52">
        <v>35488</v>
      </c>
      <c r="N35" s="52">
        <v>50661</v>
      </c>
      <c r="O35" s="52">
        <v>41608</v>
      </c>
      <c r="P35" s="52">
        <v>23081</v>
      </c>
      <c r="Q35" s="52">
        <v>20290</v>
      </c>
      <c r="R35" s="52">
        <v>28037</v>
      </c>
      <c r="S35" s="52">
        <v>42463</v>
      </c>
      <c r="T35" s="52">
        <v>42960</v>
      </c>
      <c r="U35" s="52">
        <v>39635</v>
      </c>
      <c r="V35" s="52">
        <v>27892</v>
      </c>
      <c r="W35" s="52">
        <v>37323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166</v>
      </c>
      <c r="D37" s="52">
        <v>417</v>
      </c>
      <c r="E37" s="52">
        <v>445</v>
      </c>
      <c r="F37" s="52">
        <v>652</v>
      </c>
      <c r="G37" s="52">
        <v>882</v>
      </c>
      <c r="H37" s="52">
        <v>876</v>
      </c>
      <c r="I37" s="52">
        <v>810</v>
      </c>
      <c r="J37" s="52">
        <v>736</v>
      </c>
      <c r="K37" s="52">
        <v>709</v>
      </c>
      <c r="L37" s="52">
        <v>881</v>
      </c>
      <c r="M37" s="52">
        <v>806</v>
      </c>
      <c r="N37" s="52">
        <v>1306</v>
      </c>
      <c r="O37" s="52">
        <v>1341</v>
      </c>
      <c r="P37" s="52">
        <v>1445</v>
      </c>
      <c r="Q37" s="52">
        <v>1186</v>
      </c>
      <c r="R37" s="52">
        <v>1002</v>
      </c>
      <c r="S37" s="52">
        <v>963</v>
      </c>
      <c r="T37" s="52">
        <v>982</v>
      </c>
      <c r="U37" s="52">
        <v>878</v>
      </c>
      <c r="V37" s="52">
        <v>1141</v>
      </c>
      <c r="W37" s="52">
        <v>836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26284</v>
      </c>
      <c r="D39" s="52">
        <v>35537</v>
      </c>
      <c r="E39" s="52">
        <v>38369</v>
      </c>
      <c r="F39" s="52">
        <v>37841</v>
      </c>
      <c r="G39" s="52">
        <v>30383</v>
      </c>
      <c r="H39" s="52">
        <v>31394</v>
      </c>
      <c r="I39" s="52">
        <v>28029</v>
      </c>
      <c r="J39" s="52">
        <v>36341</v>
      </c>
      <c r="K39" s="52">
        <v>32351</v>
      </c>
      <c r="L39" s="52">
        <v>40510</v>
      </c>
      <c r="M39" s="52">
        <v>33828</v>
      </c>
      <c r="N39" s="52">
        <v>48695</v>
      </c>
      <c r="O39" s="52">
        <v>40641</v>
      </c>
      <c r="P39" s="52">
        <v>22539</v>
      </c>
      <c r="Q39" s="52">
        <v>19864</v>
      </c>
      <c r="R39" s="52">
        <v>27571</v>
      </c>
      <c r="S39" s="52">
        <v>41580</v>
      </c>
      <c r="T39" s="52">
        <v>42259</v>
      </c>
      <c r="U39" s="52">
        <v>39554</v>
      </c>
      <c r="V39" s="52">
        <v>28935</v>
      </c>
      <c r="W39" s="52">
        <v>37302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4</v>
      </c>
      <c r="D40" s="52">
        <v>11</v>
      </c>
      <c r="E40" s="52">
        <v>20</v>
      </c>
      <c r="F40" s="52">
        <v>23</v>
      </c>
      <c r="G40" s="52">
        <v>47</v>
      </c>
      <c r="H40" s="52">
        <v>46</v>
      </c>
      <c r="I40" s="52">
        <v>197</v>
      </c>
      <c r="J40" s="52">
        <v>484</v>
      </c>
      <c r="K40" s="52">
        <v>605</v>
      </c>
      <c r="L40" s="52">
        <v>805</v>
      </c>
      <c r="M40" s="52">
        <v>67</v>
      </c>
      <c r="N40" s="52">
        <v>539</v>
      </c>
      <c r="O40" s="52">
        <v>346</v>
      </c>
      <c r="P40" s="52">
        <v>130</v>
      </c>
      <c r="Q40" s="52">
        <v>210</v>
      </c>
      <c r="R40" s="52">
        <v>175</v>
      </c>
      <c r="S40" s="52">
        <v>313</v>
      </c>
      <c r="T40" s="52">
        <v>334</v>
      </c>
      <c r="U40" s="52">
        <v>241</v>
      </c>
      <c r="V40" s="52">
        <v>0</v>
      </c>
      <c r="W40" s="52">
        <v>343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1076</v>
      </c>
      <c r="D41" s="52">
        <v>1122</v>
      </c>
      <c r="E41" s="52">
        <v>1182</v>
      </c>
      <c r="F41" s="52">
        <v>1242</v>
      </c>
      <c r="G41" s="52">
        <v>1135</v>
      </c>
      <c r="H41" s="52">
        <v>1401</v>
      </c>
      <c r="I41" s="52">
        <v>549</v>
      </c>
      <c r="J41" s="52">
        <v>0</v>
      </c>
      <c r="K41" s="52">
        <v>0</v>
      </c>
      <c r="L41" s="52">
        <v>0</v>
      </c>
      <c r="M41" s="52">
        <v>853</v>
      </c>
      <c r="N41" s="52">
        <v>1067</v>
      </c>
      <c r="O41" s="52">
        <v>368</v>
      </c>
      <c r="P41" s="52">
        <v>224</v>
      </c>
      <c r="Q41" s="52">
        <v>4</v>
      </c>
      <c r="R41" s="52">
        <v>143</v>
      </c>
      <c r="S41" s="52">
        <v>526</v>
      </c>
      <c r="T41" s="52">
        <v>846</v>
      </c>
      <c r="U41" s="52">
        <v>543</v>
      </c>
      <c r="V41" s="52">
        <v>85</v>
      </c>
      <c r="W41" s="52">
        <v>233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12</v>
      </c>
      <c r="D42" s="52">
        <v>41</v>
      </c>
      <c r="E42" s="52">
        <v>46</v>
      </c>
      <c r="F42" s="52">
        <v>49</v>
      </c>
      <c r="G42" s="52">
        <v>108</v>
      </c>
      <c r="H42" s="52">
        <v>109</v>
      </c>
      <c r="I42" s="52">
        <v>440</v>
      </c>
      <c r="J42" s="52">
        <v>127</v>
      </c>
      <c r="K42" s="52">
        <v>1</v>
      </c>
      <c r="L42" s="52">
        <v>6325</v>
      </c>
      <c r="M42" s="52">
        <v>815</v>
      </c>
      <c r="N42" s="52">
        <v>557</v>
      </c>
      <c r="O42" s="52">
        <v>641</v>
      </c>
      <c r="P42" s="52">
        <v>898</v>
      </c>
      <c r="Q42" s="52">
        <v>1354</v>
      </c>
      <c r="R42" s="52">
        <v>1504</v>
      </c>
      <c r="S42" s="52">
        <v>1970</v>
      </c>
      <c r="T42" s="52">
        <v>2209</v>
      </c>
      <c r="U42" s="52">
        <v>582</v>
      </c>
      <c r="V42" s="52">
        <v>116</v>
      </c>
      <c r="W42" s="52">
        <v>628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32291</v>
      </c>
      <c r="D44" s="52">
        <v>38943</v>
      </c>
      <c r="E44" s="52">
        <v>41408</v>
      </c>
      <c r="F44" s="52">
        <v>42213</v>
      </c>
      <c r="G44" s="52">
        <v>39253</v>
      </c>
      <c r="H44" s="52">
        <v>44170</v>
      </c>
      <c r="I44" s="52">
        <v>32160</v>
      </c>
      <c r="J44" s="52">
        <v>41999</v>
      </c>
      <c r="K44" s="52">
        <v>46995</v>
      </c>
      <c r="L44" s="52">
        <v>53583</v>
      </c>
      <c r="M44" s="52">
        <v>48731</v>
      </c>
      <c r="N44" s="52">
        <v>47182</v>
      </c>
      <c r="O44" s="52">
        <v>45609</v>
      </c>
      <c r="P44" s="52">
        <v>34193</v>
      </c>
      <c r="Q44" s="52">
        <v>41525</v>
      </c>
      <c r="R44" s="52">
        <v>50300</v>
      </c>
      <c r="S44" s="52">
        <v>58941</v>
      </c>
      <c r="T44" s="52">
        <v>57338</v>
      </c>
      <c r="U44" s="52">
        <v>50962</v>
      </c>
      <c r="V44" s="52">
        <v>43119</v>
      </c>
      <c r="W44" s="52">
        <v>42729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13119</v>
      </c>
      <c r="D45" s="36">
        <v>15881</v>
      </c>
      <c r="E45" s="36">
        <v>16902</v>
      </c>
      <c r="F45" s="36">
        <v>17271</v>
      </c>
      <c r="G45" s="36">
        <v>16067</v>
      </c>
      <c r="H45" s="36">
        <v>18027</v>
      </c>
      <c r="I45" s="36">
        <v>13090</v>
      </c>
      <c r="J45" s="36">
        <v>14067</v>
      </c>
      <c r="K45" s="36">
        <v>10436</v>
      </c>
      <c r="L45" s="36">
        <v>26755</v>
      </c>
      <c r="M45" s="36">
        <v>19143</v>
      </c>
      <c r="N45" s="36">
        <v>34249</v>
      </c>
      <c r="O45" s="36">
        <v>25293</v>
      </c>
      <c r="P45" s="36">
        <v>20163</v>
      </c>
      <c r="Q45" s="36">
        <v>12180</v>
      </c>
      <c r="R45" s="36">
        <v>14175</v>
      </c>
      <c r="S45" s="36">
        <v>20232</v>
      </c>
      <c r="T45" s="36">
        <v>25862</v>
      </c>
      <c r="U45" s="36">
        <v>25240</v>
      </c>
      <c r="V45" s="36">
        <v>21665</v>
      </c>
      <c r="W45" s="36">
        <v>25853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11739</v>
      </c>
      <c r="D49" s="52">
        <v>16666</v>
      </c>
      <c r="E49" s="52">
        <v>18122</v>
      </c>
      <c r="F49" s="52">
        <v>16439</v>
      </c>
      <c r="G49" s="52">
        <v>15984</v>
      </c>
      <c r="H49" s="52">
        <v>14816</v>
      </c>
      <c r="I49" s="52">
        <v>15417</v>
      </c>
      <c r="J49" s="52">
        <v>20100</v>
      </c>
      <c r="K49" s="52">
        <v>14553</v>
      </c>
      <c r="L49" s="52">
        <v>20530</v>
      </c>
      <c r="M49" s="52">
        <v>10067</v>
      </c>
      <c r="N49" s="52">
        <v>16372</v>
      </c>
      <c r="O49" s="52">
        <v>12581</v>
      </c>
      <c r="P49" s="52">
        <v>12791</v>
      </c>
      <c r="Q49" s="52">
        <v>9571</v>
      </c>
      <c r="R49" s="52">
        <v>11795</v>
      </c>
      <c r="S49" s="52">
        <v>17797</v>
      </c>
      <c r="T49" s="52">
        <v>19974</v>
      </c>
      <c r="U49" s="52">
        <v>14884</v>
      </c>
      <c r="V49" s="52">
        <v>12299</v>
      </c>
      <c r="W49" s="52">
        <v>13555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150</v>
      </c>
      <c r="E51" s="52">
        <v>101</v>
      </c>
      <c r="F51" s="52">
        <v>196</v>
      </c>
      <c r="G51" s="52">
        <v>274</v>
      </c>
      <c r="H51" s="52">
        <v>308</v>
      </c>
      <c r="I51" s="52">
        <v>380</v>
      </c>
      <c r="J51" s="52">
        <v>391</v>
      </c>
      <c r="K51" s="52">
        <v>236</v>
      </c>
      <c r="L51" s="52">
        <v>344</v>
      </c>
      <c r="M51" s="52">
        <v>140</v>
      </c>
      <c r="N51" s="52">
        <v>232</v>
      </c>
      <c r="O51" s="52">
        <v>118</v>
      </c>
      <c r="P51" s="52">
        <v>154</v>
      </c>
      <c r="Q51" s="52">
        <v>38</v>
      </c>
      <c r="R51" s="52">
        <v>63</v>
      </c>
      <c r="S51" s="52">
        <v>90</v>
      </c>
      <c r="T51" s="52">
        <v>105</v>
      </c>
      <c r="U51" s="52">
        <v>53</v>
      </c>
      <c r="V51" s="52">
        <v>173</v>
      </c>
      <c r="W51" s="52">
        <v>152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11261</v>
      </c>
      <c r="D53" s="52">
        <v>16125</v>
      </c>
      <c r="E53" s="52">
        <v>17543</v>
      </c>
      <c r="F53" s="52">
        <v>15879</v>
      </c>
      <c r="G53" s="52">
        <v>15319</v>
      </c>
      <c r="H53" s="52">
        <v>14099</v>
      </c>
      <c r="I53" s="52">
        <v>14783</v>
      </c>
      <c r="J53" s="52">
        <v>19765</v>
      </c>
      <c r="K53" s="52">
        <v>14284</v>
      </c>
      <c r="L53" s="52">
        <v>17456</v>
      </c>
      <c r="M53" s="52">
        <v>9575</v>
      </c>
      <c r="N53" s="52">
        <v>15673</v>
      </c>
      <c r="O53" s="52">
        <v>12173</v>
      </c>
      <c r="P53" s="52">
        <v>12097</v>
      </c>
      <c r="Q53" s="52">
        <v>8836</v>
      </c>
      <c r="R53" s="52">
        <v>11032</v>
      </c>
      <c r="S53" s="52">
        <v>16625</v>
      </c>
      <c r="T53" s="52">
        <v>18406</v>
      </c>
      <c r="U53" s="52">
        <v>14373</v>
      </c>
      <c r="V53" s="52">
        <v>12210</v>
      </c>
      <c r="W53" s="52">
        <v>13120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2</v>
      </c>
      <c r="D54" s="52">
        <v>5</v>
      </c>
      <c r="E54" s="52">
        <v>9</v>
      </c>
      <c r="F54" s="52">
        <v>10</v>
      </c>
      <c r="G54" s="52">
        <v>24</v>
      </c>
      <c r="H54" s="52">
        <v>21</v>
      </c>
      <c r="I54" s="52">
        <v>104</v>
      </c>
      <c r="J54" s="52">
        <v>264</v>
      </c>
      <c r="K54" s="52">
        <v>268</v>
      </c>
      <c r="L54" s="52">
        <v>347</v>
      </c>
      <c r="M54" s="52">
        <v>19</v>
      </c>
      <c r="N54" s="52">
        <v>174</v>
      </c>
      <c r="O54" s="52">
        <v>103</v>
      </c>
      <c r="P54" s="52">
        <v>71</v>
      </c>
      <c r="Q54" s="52">
        <v>94</v>
      </c>
      <c r="R54" s="52">
        <v>70</v>
      </c>
      <c r="S54" s="52">
        <v>125</v>
      </c>
      <c r="T54" s="52">
        <v>147</v>
      </c>
      <c r="U54" s="52">
        <v>89</v>
      </c>
      <c r="V54" s="52">
        <v>0</v>
      </c>
      <c r="W54" s="52">
        <v>122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471</v>
      </c>
      <c r="D55" s="52">
        <v>517</v>
      </c>
      <c r="E55" s="52">
        <v>549</v>
      </c>
      <c r="F55" s="52">
        <v>529</v>
      </c>
      <c r="G55" s="52">
        <v>585</v>
      </c>
      <c r="H55" s="52">
        <v>646</v>
      </c>
      <c r="I55" s="52">
        <v>294</v>
      </c>
      <c r="J55" s="52">
        <v>0</v>
      </c>
      <c r="K55" s="52">
        <v>0</v>
      </c>
      <c r="L55" s="52">
        <v>0</v>
      </c>
      <c r="M55" s="52">
        <v>242</v>
      </c>
      <c r="N55" s="52">
        <v>345</v>
      </c>
      <c r="O55" s="52">
        <v>111</v>
      </c>
      <c r="P55" s="52">
        <v>124</v>
      </c>
      <c r="Q55" s="52">
        <v>3</v>
      </c>
      <c r="R55" s="52">
        <v>60</v>
      </c>
      <c r="S55" s="52">
        <v>221</v>
      </c>
      <c r="T55" s="52">
        <v>394</v>
      </c>
      <c r="U55" s="52">
        <v>205</v>
      </c>
      <c r="V55" s="52">
        <v>38</v>
      </c>
      <c r="W55" s="52">
        <v>85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5</v>
      </c>
      <c r="D56" s="52">
        <v>19</v>
      </c>
      <c r="E56" s="52">
        <v>21</v>
      </c>
      <c r="F56" s="52">
        <v>21</v>
      </c>
      <c r="G56" s="52">
        <v>56</v>
      </c>
      <c r="H56" s="52">
        <v>50</v>
      </c>
      <c r="I56" s="52">
        <v>236</v>
      </c>
      <c r="J56" s="52">
        <v>71</v>
      </c>
      <c r="K56" s="52">
        <v>1</v>
      </c>
      <c r="L56" s="52">
        <v>2727</v>
      </c>
      <c r="M56" s="52">
        <v>231</v>
      </c>
      <c r="N56" s="52">
        <v>180</v>
      </c>
      <c r="O56" s="52">
        <v>194</v>
      </c>
      <c r="P56" s="52">
        <v>499</v>
      </c>
      <c r="Q56" s="52">
        <v>638</v>
      </c>
      <c r="R56" s="52">
        <v>633</v>
      </c>
      <c r="S56" s="52">
        <v>826</v>
      </c>
      <c r="T56" s="52">
        <v>1027</v>
      </c>
      <c r="U56" s="52">
        <v>217</v>
      </c>
      <c r="V56" s="52">
        <v>51</v>
      </c>
      <c r="W56" s="52">
        <v>228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6001</v>
      </c>
      <c r="D58" s="52">
        <v>9350</v>
      </c>
      <c r="E58" s="52">
        <v>10282</v>
      </c>
      <c r="F58" s="52">
        <v>9078</v>
      </c>
      <c r="G58" s="52">
        <v>8499</v>
      </c>
      <c r="H58" s="52">
        <v>8012</v>
      </c>
      <c r="I58" s="52">
        <v>8977</v>
      </c>
      <c r="J58" s="52">
        <v>13316</v>
      </c>
      <c r="K58" s="52">
        <v>10674</v>
      </c>
      <c r="L58" s="52">
        <v>11495</v>
      </c>
      <c r="M58" s="52">
        <v>6254</v>
      </c>
      <c r="N58" s="52">
        <v>7827</v>
      </c>
      <c r="O58" s="52">
        <v>6834</v>
      </c>
      <c r="P58" s="52">
        <v>6375</v>
      </c>
      <c r="Q58" s="52">
        <v>6274</v>
      </c>
      <c r="R58" s="52">
        <v>7863</v>
      </c>
      <c r="S58" s="52">
        <v>11271</v>
      </c>
      <c r="T58" s="52">
        <v>11349</v>
      </c>
      <c r="U58" s="52">
        <v>8309</v>
      </c>
      <c r="V58" s="52">
        <v>6794</v>
      </c>
      <c r="W58" s="52">
        <v>6931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5738</v>
      </c>
      <c r="D59" s="36">
        <v>7316</v>
      </c>
      <c r="E59" s="36">
        <v>7840</v>
      </c>
      <c r="F59" s="36">
        <v>7361</v>
      </c>
      <c r="G59" s="36">
        <v>7485</v>
      </c>
      <c r="H59" s="36">
        <v>6804</v>
      </c>
      <c r="I59" s="36">
        <v>6440</v>
      </c>
      <c r="J59" s="36">
        <v>6784</v>
      </c>
      <c r="K59" s="36">
        <v>3879</v>
      </c>
      <c r="L59" s="36">
        <v>9035</v>
      </c>
      <c r="M59" s="36">
        <v>3813</v>
      </c>
      <c r="N59" s="36">
        <v>8545</v>
      </c>
      <c r="O59" s="36">
        <v>5747</v>
      </c>
      <c r="P59" s="36">
        <v>6416</v>
      </c>
      <c r="Q59" s="36">
        <v>3297</v>
      </c>
      <c r="R59" s="36">
        <v>3932</v>
      </c>
      <c r="S59" s="36">
        <v>6526</v>
      </c>
      <c r="T59" s="36">
        <v>8625</v>
      </c>
      <c r="U59" s="36">
        <v>6575</v>
      </c>
      <c r="V59" s="36">
        <v>5505</v>
      </c>
      <c r="W59" s="36">
        <v>6624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15103</v>
      </c>
      <c r="D63" s="52">
        <v>19510</v>
      </c>
      <c r="E63" s="52">
        <v>20946</v>
      </c>
      <c r="F63" s="52">
        <v>22128</v>
      </c>
      <c r="G63" s="52">
        <v>15024</v>
      </c>
      <c r="H63" s="52">
        <v>17339</v>
      </c>
      <c r="I63" s="52">
        <v>13372</v>
      </c>
      <c r="J63" s="52">
        <v>16168</v>
      </c>
      <c r="K63" s="52">
        <v>12815</v>
      </c>
      <c r="L63" s="52">
        <v>27078</v>
      </c>
      <c r="M63" s="52">
        <v>25421</v>
      </c>
      <c r="N63" s="52">
        <v>34289</v>
      </c>
      <c r="O63" s="52">
        <v>29027</v>
      </c>
      <c r="P63" s="52">
        <v>10290</v>
      </c>
      <c r="Q63" s="52">
        <v>10719</v>
      </c>
      <c r="R63" s="52">
        <v>16242</v>
      </c>
      <c r="S63" s="52">
        <v>24666</v>
      </c>
      <c r="T63" s="52">
        <v>22986</v>
      </c>
      <c r="U63" s="52">
        <v>24751</v>
      </c>
      <c r="V63" s="52">
        <v>15593</v>
      </c>
      <c r="W63" s="52">
        <v>23768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166</v>
      </c>
      <c r="D65" s="52">
        <v>267</v>
      </c>
      <c r="E65" s="52">
        <v>344</v>
      </c>
      <c r="F65" s="52">
        <v>456</v>
      </c>
      <c r="G65" s="52">
        <v>608</v>
      </c>
      <c r="H65" s="52">
        <v>568</v>
      </c>
      <c r="I65" s="52">
        <v>430</v>
      </c>
      <c r="J65" s="52">
        <v>345</v>
      </c>
      <c r="K65" s="52">
        <v>473</v>
      </c>
      <c r="L65" s="52">
        <v>537</v>
      </c>
      <c r="M65" s="52">
        <v>666</v>
      </c>
      <c r="N65" s="52">
        <v>1074</v>
      </c>
      <c r="O65" s="52">
        <v>1223</v>
      </c>
      <c r="P65" s="52">
        <v>1291</v>
      </c>
      <c r="Q65" s="52">
        <v>1148</v>
      </c>
      <c r="R65" s="52">
        <v>939</v>
      </c>
      <c r="S65" s="52">
        <v>873</v>
      </c>
      <c r="T65" s="52">
        <v>877</v>
      </c>
      <c r="U65" s="52">
        <v>825</v>
      </c>
      <c r="V65" s="52">
        <v>968</v>
      </c>
      <c r="W65" s="52">
        <v>684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15023</v>
      </c>
      <c r="D67" s="52">
        <f t="shared" si="0"/>
        <v>19412</v>
      </c>
      <c r="E67" s="52">
        <f t="shared" si="0"/>
        <v>20826</v>
      </c>
      <c r="F67" s="52">
        <f t="shared" si="0"/>
        <v>21962</v>
      </c>
      <c r="G67" s="52">
        <f t="shared" si="0"/>
        <v>15064</v>
      </c>
      <c r="H67" s="52">
        <f t="shared" si="0"/>
        <v>17295</v>
      </c>
      <c r="I67" s="52">
        <f t="shared" si="0"/>
        <v>13246</v>
      </c>
      <c r="J67" s="52">
        <f t="shared" si="0"/>
        <v>16576</v>
      </c>
      <c r="K67" s="52">
        <f t="shared" si="0"/>
        <v>18067</v>
      </c>
      <c r="L67" s="52">
        <f t="shared" si="0"/>
        <v>23054</v>
      </c>
      <c r="M67" s="52">
        <f t="shared" si="0"/>
        <v>24253</v>
      </c>
      <c r="N67" s="52">
        <f t="shared" si="0"/>
        <v>33022</v>
      </c>
      <c r="O67" s="52">
        <f t="shared" si="0"/>
        <v>28468</v>
      </c>
      <c r="P67" s="52">
        <f t="shared" si="0"/>
        <v>10442</v>
      </c>
      <c r="Q67" s="52">
        <f t="shared" si="0"/>
        <v>11028</v>
      </c>
      <c r="R67" s="52">
        <f t="shared" ref="R67:V67" si="1">R39-R53</f>
        <v>16539</v>
      </c>
      <c r="S67" s="52">
        <f t="shared" si="1"/>
        <v>24955</v>
      </c>
      <c r="T67" s="52">
        <f t="shared" si="1"/>
        <v>23853</v>
      </c>
      <c r="U67" s="52">
        <f t="shared" si="1"/>
        <v>25181</v>
      </c>
      <c r="V67" s="52">
        <f t="shared" si="1"/>
        <v>16725</v>
      </c>
      <c r="W67" s="52">
        <f t="shared" ref="W67" si="2">W39-W53</f>
        <v>24182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2</v>
      </c>
      <c r="D68" s="52">
        <f t="shared" si="3"/>
        <v>6</v>
      </c>
      <c r="E68" s="52">
        <f t="shared" si="3"/>
        <v>11</v>
      </c>
      <c r="F68" s="52">
        <f t="shared" si="3"/>
        <v>13</v>
      </c>
      <c r="G68" s="52">
        <f t="shared" si="3"/>
        <v>23</v>
      </c>
      <c r="H68" s="52">
        <f t="shared" si="3"/>
        <v>25</v>
      </c>
      <c r="I68" s="52">
        <f t="shared" si="3"/>
        <v>93</v>
      </c>
      <c r="J68" s="52">
        <f t="shared" si="3"/>
        <v>220</v>
      </c>
      <c r="K68" s="52">
        <f t="shared" si="3"/>
        <v>337</v>
      </c>
      <c r="L68" s="52">
        <f t="shared" si="3"/>
        <v>458</v>
      </c>
      <c r="M68" s="52">
        <f t="shared" si="3"/>
        <v>48</v>
      </c>
      <c r="N68" s="52">
        <f t="shared" si="3"/>
        <v>365</v>
      </c>
      <c r="O68" s="52">
        <f t="shared" si="3"/>
        <v>243</v>
      </c>
      <c r="P68" s="52">
        <f t="shared" si="3"/>
        <v>59</v>
      </c>
      <c r="Q68" s="52">
        <f t="shared" si="3"/>
        <v>116</v>
      </c>
      <c r="R68" s="52">
        <f t="shared" ref="R68:V68" si="4">R40-R54</f>
        <v>105</v>
      </c>
      <c r="S68" s="52">
        <f t="shared" si="4"/>
        <v>188</v>
      </c>
      <c r="T68" s="52">
        <f t="shared" si="4"/>
        <v>187</v>
      </c>
      <c r="U68" s="52">
        <f t="shared" si="4"/>
        <v>152</v>
      </c>
      <c r="V68" s="52">
        <f t="shared" si="4"/>
        <v>0</v>
      </c>
      <c r="W68" s="52">
        <f t="shared" ref="W68" si="5">W40-W54</f>
        <v>221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605</v>
      </c>
      <c r="D69" s="52">
        <f t="shared" si="6"/>
        <v>605</v>
      </c>
      <c r="E69" s="52">
        <f t="shared" si="6"/>
        <v>633</v>
      </c>
      <c r="F69" s="52">
        <f t="shared" si="6"/>
        <v>713</v>
      </c>
      <c r="G69" s="52">
        <f t="shared" si="6"/>
        <v>550</v>
      </c>
      <c r="H69" s="52">
        <f t="shared" si="6"/>
        <v>755</v>
      </c>
      <c r="I69" s="52">
        <f t="shared" si="6"/>
        <v>255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611</v>
      </c>
      <c r="N69" s="52">
        <f t="shared" si="6"/>
        <v>722</v>
      </c>
      <c r="O69" s="52">
        <f t="shared" si="6"/>
        <v>257</v>
      </c>
      <c r="P69" s="52">
        <f t="shared" si="6"/>
        <v>100</v>
      </c>
      <c r="Q69" s="52">
        <f t="shared" si="6"/>
        <v>1</v>
      </c>
      <c r="R69" s="52">
        <f t="shared" ref="R69:V69" si="7">R41-R55</f>
        <v>83</v>
      </c>
      <c r="S69" s="52">
        <f t="shared" si="7"/>
        <v>305</v>
      </c>
      <c r="T69" s="52">
        <f t="shared" si="7"/>
        <v>452</v>
      </c>
      <c r="U69" s="52">
        <f t="shared" si="7"/>
        <v>338</v>
      </c>
      <c r="V69" s="52">
        <f t="shared" si="7"/>
        <v>47</v>
      </c>
      <c r="W69" s="52">
        <f t="shared" ref="W69" si="8">W41-W55</f>
        <v>148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7</v>
      </c>
      <c r="D70" s="52">
        <f t="shared" si="9"/>
        <v>22</v>
      </c>
      <c r="E70" s="52">
        <f t="shared" si="9"/>
        <v>25</v>
      </c>
      <c r="F70" s="52">
        <f t="shared" si="9"/>
        <v>28</v>
      </c>
      <c r="G70" s="52">
        <f t="shared" si="9"/>
        <v>52</v>
      </c>
      <c r="H70" s="52">
        <f t="shared" si="9"/>
        <v>59</v>
      </c>
      <c r="I70" s="52">
        <f t="shared" si="9"/>
        <v>204</v>
      </c>
      <c r="J70" s="52">
        <f t="shared" si="9"/>
        <v>56</v>
      </c>
      <c r="K70" s="52">
        <f t="shared" si="9"/>
        <v>0</v>
      </c>
      <c r="L70" s="52">
        <f t="shared" si="9"/>
        <v>3598</v>
      </c>
      <c r="M70" s="52">
        <f t="shared" si="9"/>
        <v>584</v>
      </c>
      <c r="N70" s="52">
        <f t="shared" si="9"/>
        <v>377</v>
      </c>
      <c r="O70" s="52">
        <f t="shared" si="9"/>
        <v>447</v>
      </c>
      <c r="P70" s="52">
        <f t="shared" si="9"/>
        <v>399</v>
      </c>
      <c r="Q70" s="52">
        <f t="shared" si="9"/>
        <v>716</v>
      </c>
      <c r="R70" s="52">
        <f t="shared" ref="R70:V70" si="10">R42-R56</f>
        <v>871</v>
      </c>
      <c r="S70" s="52">
        <f t="shared" si="10"/>
        <v>1144</v>
      </c>
      <c r="T70" s="52">
        <f t="shared" si="10"/>
        <v>1182</v>
      </c>
      <c r="U70" s="52">
        <f t="shared" si="10"/>
        <v>365</v>
      </c>
      <c r="V70" s="52">
        <f t="shared" si="10"/>
        <v>65</v>
      </c>
      <c r="W70" s="52">
        <f t="shared" ref="W70" si="11">W42-W56</f>
        <v>400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26290</v>
      </c>
      <c r="D72" s="52">
        <v>29593</v>
      </c>
      <c r="E72" s="52">
        <v>31126</v>
      </c>
      <c r="F72" s="52">
        <v>33135</v>
      </c>
      <c r="G72" s="52">
        <v>30754</v>
      </c>
      <c r="H72" s="52">
        <v>36158</v>
      </c>
      <c r="I72" s="52">
        <v>23183</v>
      </c>
      <c r="J72" s="52">
        <v>28683</v>
      </c>
      <c r="K72" s="52">
        <v>36321</v>
      </c>
      <c r="L72" s="52">
        <v>42088</v>
      </c>
      <c r="M72" s="52">
        <v>42477</v>
      </c>
      <c r="N72" s="52">
        <v>39355</v>
      </c>
      <c r="O72" s="52">
        <v>38775</v>
      </c>
      <c r="P72" s="52">
        <v>27818</v>
      </c>
      <c r="Q72" s="52">
        <v>35251</v>
      </c>
      <c r="R72" s="52">
        <v>42437</v>
      </c>
      <c r="S72" s="52">
        <v>47670</v>
      </c>
      <c r="T72" s="52">
        <v>45989</v>
      </c>
      <c r="U72" s="52">
        <v>42653</v>
      </c>
      <c r="V72" s="52">
        <v>36325</v>
      </c>
      <c r="W72" s="52">
        <v>35798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7381</v>
      </c>
      <c r="D73" s="36">
        <v>8565</v>
      </c>
      <c r="E73" s="36">
        <v>9062</v>
      </c>
      <c r="F73" s="36">
        <v>9910</v>
      </c>
      <c r="G73" s="36">
        <v>8582</v>
      </c>
      <c r="H73" s="36">
        <v>11223</v>
      </c>
      <c r="I73" s="36">
        <v>6650</v>
      </c>
      <c r="J73" s="36">
        <v>7283</v>
      </c>
      <c r="K73" s="36">
        <v>6557</v>
      </c>
      <c r="L73" s="36">
        <v>17720</v>
      </c>
      <c r="M73" s="36">
        <v>15330</v>
      </c>
      <c r="N73" s="36">
        <v>25704</v>
      </c>
      <c r="O73" s="36">
        <v>19546</v>
      </c>
      <c r="P73" s="36">
        <v>13747</v>
      </c>
      <c r="Q73" s="36">
        <v>8883</v>
      </c>
      <c r="R73" s="36">
        <v>10243</v>
      </c>
      <c r="S73" s="36">
        <v>13706</v>
      </c>
      <c r="T73" s="36">
        <v>17237</v>
      </c>
      <c r="U73" s="36">
        <v>18665</v>
      </c>
      <c r="V73" s="36">
        <v>16160</v>
      </c>
      <c r="W73" s="36">
        <v>19229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5660</v>
      </c>
      <c r="I79" s="52">
        <f>RES_hhdet_numvin!I64</f>
        <v>9504</v>
      </c>
      <c r="J79" s="52">
        <f>RES_hhdet_numvin!J64</f>
        <v>16814</v>
      </c>
      <c r="K79" s="52">
        <f>RES_hhdet_numvin!K64</f>
        <v>15821</v>
      </c>
      <c r="L79" s="52">
        <f>RES_hhdet_numvin!L64</f>
        <v>32137</v>
      </c>
      <c r="M79" s="52">
        <f>RES_hhdet_numvin!M64</f>
        <v>26823</v>
      </c>
      <c r="N79" s="52">
        <f>RES_hhdet_numvin!N64</f>
        <v>41646</v>
      </c>
      <c r="O79" s="52">
        <f>RES_hhdet_numvin!O64</f>
        <v>36406</v>
      </c>
      <c r="P79" s="52">
        <f>RES_hhdet_numvin!P64</f>
        <v>21149</v>
      </c>
      <c r="Q79" s="52">
        <f>RES_hhdet_numvin!Q64</f>
        <v>19220</v>
      </c>
      <c r="R79" s="52">
        <f>RES_hhdet_numvin!R64</f>
        <v>27182</v>
      </c>
      <c r="S79" s="52">
        <f>RES_hhdet_numvin!S64</f>
        <v>41800</v>
      </c>
      <c r="T79" s="52">
        <f>RES_hhdet_numvin!T64</f>
        <v>42675</v>
      </c>
      <c r="U79" s="52">
        <f>RES_hhdet_numvin!U64</f>
        <v>39558</v>
      </c>
      <c r="V79" s="52">
        <f>RES_hhdet_numvin!V64</f>
        <v>27888</v>
      </c>
      <c r="W79" s="52">
        <f>RES_hhdet_numvin!W64</f>
        <v>37323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461</v>
      </c>
      <c r="Q82" s="138">
        <f>RES_hhdet_numvin!Q67</f>
        <v>664</v>
      </c>
      <c r="R82" s="138">
        <f>RES_hhdet_numvin!R67</f>
        <v>738</v>
      </c>
      <c r="S82" s="138">
        <f>RES_hhdet_numvin!S67</f>
        <v>822</v>
      </c>
      <c r="T82" s="138">
        <f>RES_hhdet_numvin!T67</f>
        <v>925</v>
      </c>
      <c r="U82" s="138">
        <f>RES_hhdet_numvin!U67</f>
        <v>861</v>
      </c>
      <c r="V82" s="138">
        <f>RES_hhdet_numvin!V67</f>
        <v>1137</v>
      </c>
      <c r="W82" s="138">
        <f>RES_hhdet_numvin!W67</f>
        <v>836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4884</v>
      </c>
      <c r="I84" s="138">
        <f>RES_hhdet_numvin!I69</f>
        <v>8708</v>
      </c>
      <c r="J84" s="138">
        <f>RES_hhdet_numvin!J69</f>
        <v>16500</v>
      </c>
      <c r="K84" s="138">
        <f>RES_hhdet_numvin!K69</f>
        <v>16276</v>
      </c>
      <c r="L84" s="138">
        <f>RES_hhdet_numvin!L69</f>
        <v>26460</v>
      </c>
      <c r="M84" s="138">
        <f>RES_hhdet_numvin!M69</f>
        <v>25394</v>
      </c>
      <c r="N84" s="138">
        <f>RES_hhdet_numvin!N69</f>
        <v>39944</v>
      </c>
      <c r="O84" s="138">
        <f>RES_hhdet_numvin!O69</f>
        <v>35554</v>
      </c>
      <c r="P84" s="138">
        <f>RES_hhdet_numvin!P69</f>
        <v>20630</v>
      </c>
      <c r="Q84" s="138">
        <f>RES_hhdet_numvin!Q69</f>
        <v>18787</v>
      </c>
      <c r="R84" s="138">
        <f>RES_hhdet_numvin!R69</f>
        <v>26699</v>
      </c>
      <c r="S84" s="138">
        <f>RES_hhdet_numvin!S69</f>
        <v>40876</v>
      </c>
      <c r="T84" s="138">
        <f>RES_hhdet_numvin!T69</f>
        <v>41890</v>
      </c>
      <c r="U84" s="138">
        <f>RES_hhdet_numvin!U69</f>
        <v>39474</v>
      </c>
      <c r="V84" s="138">
        <f>RES_hhdet_numvin!V69</f>
        <v>28930</v>
      </c>
      <c r="W84" s="138">
        <f>RES_hhdet_numvin!W69</f>
        <v>37302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8</v>
      </c>
      <c r="I85" s="138">
        <f>RES_hhdet_numvin!I70</f>
        <v>62</v>
      </c>
      <c r="J85" s="138">
        <f>RES_hhdet_numvin!J70</f>
        <v>219</v>
      </c>
      <c r="K85" s="138">
        <f>RES_hhdet_numvin!K70</f>
        <v>304</v>
      </c>
      <c r="L85" s="138">
        <f>RES_hhdet_numvin!L70</f>
        <v>528</v>
      </c>
      <c r="M85" s="138">
        <f>RES_hhdet_numvin!M70</f>
        <v>52</v>
      </c>
      <c r="N85" s="138">
        <f>RES_hhdet_numvin!N70</f>
        <v>444</v>
      </c>
      <c r="O85" s="138">
        <f>RES_hhdet_numvin!O70</f>
        <v>303</v>
      </c>
      <c r="P85" s="138">
        <f>RES_hhdet_numvin!P70</f>
        <v>119</v>
      </c>
      <c r="Q85" s="138">
        <f>RES_hhdet_numvin!Q70</f>
        <v>200</v>
      </c>
      <c r="R85" s="138">
        <f>RES_hhdet_numvin!R70</f>
        <v>172</v>
      </c>
      <c r="S85" s="138">
        <f>RES_hhdet_numvin!S70</f>
        <v>310</v>
      </c>
      <c r="T85" s="138">
        <f>RES_hhdet_numvin!T70</f>
        <v>333</v>
      </c>
      <c r="U85" s="138">
        <f>RES_hhdet_numvin!U70</f>
        <v>241</v>
      </c>
      <c r="V85" s="138">
        <f>RES_hhdet_numvin!V70</f>
        <v>0</v>
      </c>
      <c r="W85" s="138">
        <f>RES_hhdet_numvin!W70</f>
        <v>343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74</v>
      </c>
      <c r="Q88" s="138">
        <f>RES_hhdet_numvin!Q73</f>
        <v>3</v>
      </c>
      <c r="R88" s="138">
        <f>RES_hhdet_numvin!R73</f>
        <v>109</v>
      </c>
      <c r="S88" s="138">
        <f>RES_hhdet_numvin!S73</f>
        <v>461</v>
      </c>
      <c r="T88" s="138">
        <f>RES_hhdet_numvin!T73</f>
        <v>802</v>
      </c>
      <c r="U88" s="138">
        <f>RES_hhdet_numvin!U73</f>
        <v>536</v>
      </c>
      <c r="V88" s="138">
        <f>RES_hhdet_numvin!V73</f>
        <v>85</v>
      </c>
      <c r="W88" s="138">
        <f>RES_hhdet_numvin!W73</f>
        <v>233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298</v>
      </c>
      <c r="Q89" s="138">
        <f>RES_hhdet_numvin!Q74</f>
        <v>784</v>
      </c>
      <c r="R89" s="138">
        <f>RES_hhdet_numvin!R74</f>
        <v>1139</v>
      </c>
      <c r="S89" s="138">
        <f>RES_hhdet_numvin!S74</f>
        <v>1725</v>
      </c>
      <c r="T89" s="138">
        <f>RES_hhdet_numvin!T74</f>
        <v>2092</v>
      </c>
      <c r="U89" s="138">
        <f>RES_hhdet_numvin!U74</f>
        <v>575</v>
      </c>
      <c r="V89" s="138">
        <f>RES_hhdet_numvin!V74</f>
        <v>116</v>
      </c>
      <c r="W89" s="138">
        <f>RES_hhdet_numvin!W74</f>
        <v>628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10746</v>
      </c>
      <c r="Q93" s="138">
        <f>RES_hhdet_numvin!Q78</f>
        <v>22376</v>
      </c>
      <c r="R93" s="138">
        <f>RES_hhdet_numvin!R78</f>
        <v>35518</v>
      </c>
      <c r="S93" s="138">
        <f>RES_hhdet_numvin!S78</f>
        <v>48603</v>
      </c>
      <c r="T93" s="138">
        <f>RES_hhdet_numvin!T78</f>
        <v>51645</v>
      </c>
      <c r="U93" s="138">
        <f>RES_hhdet_numvin!U78</f>
        <v>48794</v>
      </c>
      <c r="V93" s="138">
        <f>RES_hhdet_numvin!V78</f>
        <v>42805</v>
      </c>
      <c r="W93" s="138">
        <f>RES_hhdet_numvin!W78</f>
        <v>42729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6636</v>
      </c>
      <c r="Q94" s="39">
        <f>RES_hhdet_numvin!Q79</f>
        <v>7042</v>
      </c>
      <c r="R94" s="39">
        <f>RES_hhdet_numvin!R79</f>
        <v>10706</v>
      </c>
      <c r="S94" s="39">
        <f>RES_hhdet_numvin!S79</f>
        <v>17661</v>
      </c>
      <c r="T94" s="39">
        <f>RES_hhdet_numvin!T79</f>
        <v>24343</v>
      </c>
      <c r="U94" s="39">
        <f>RES_hhdet_numvin!U79</f>
        <v>24647</v>
      </c>
      <c r="V94" s="39">
        <f>RES_hhdet_numvin!V79</f>
        <v>21502</v>
      </c>
      <c r="W94" s="39">
        <f>RES_hhdet_numvin!W79</f>
        <v>25853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446.84224773296472</v>
      </c>
      <c r="C98" s="117">
        <f t="shared" si="12"/>
        <v>490.2726254660825</v>
      </c>
      <c r="D98" s="117">
        <f t="shared" si="12"/>
        <v>484.10306665279575</v>
      </c>
      <c r="E98" s="117">
        <f t="shared" si="12"/>
        <v>548.24377538691101</v>
      </c>
      <c r="F98" s="117">
        <f t="shared" si="12"/>
        <v>611.23408676462532</v>
      </c>
      <c r="G98" s="117">
        <f t="shared" si="12"/>
        <v>616.95750500131271</v>
      </c>
      <c r="H98" s="117">
        <f t="shared" si="12"/>
        <v>642.56033680779069</v>
      </c>
      <c r="I98" s="117">
        <f t="shared" si="12"/>
        <v>603.18290212324189</v>
      </c>
      <c r="J98" s="117">
        <f t="shared" si="12"/>
        <v>679.83452691075706</v>
      </c>
      <c r="K98" s="117">
        <f t="shared" si="12"/>
        <v>633.79523678435498</v>
      </c>
      <c r="L98" s="117">
        <f t="shared" si="12"/>
        <v>721.39070378414863</v>
      </c>
      <c r="M98" s="117">
        <f t="shared" si="12"/>
        <v>580.05463758642395</v>
      </c>
      <c r="N98" s="117">
        <f t="shared" si="12"/>
        <v>612.61107713000581</v>
      </c>
      <c r="O98" s="117">
        <f t="shared" si="12"/>
        <v>618.64071151482631</v>
      </c>
      <c r="P98" s="117">
        <f t="shared" si="12"/>
        <v>547.67072620600663</v>
      </c>
      <c r="Q98" s="117">
        <f t="shared" si="12"/>
        <v>567.36856689679018</v>
      </c>
      <c r="R98" s="117">
        <f t="shared" ref="R98:V98" si="13">R99+R102+R104+R113</f>
        <v>575.27176630508404</v>
      </c>
      <c r="S98" s="117">
        <f t="shared" si="13"/>
        <v>567.747352246324</v>
      </c>
      <c r="T98" s="117">
        <f t="shared" si="13"/>
        <v>617.00668456983681</v>
      </c>
      <c r="U98" s="117">
        <f t="shared" si="13"/>
        <v>604.04896490197086</v>
      </c>
      <c r="V98" s="117">
        <f t="shared" si="13"/>
        <v>602.442942252855</v>
      </c>
      <c r="W98" s="117">
        <f t="shared" ref="W98" si="14">W99+W102+W104+W113</f>
        <v>607.8200561106612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361.80346740487209</v>
      </c>
      <c r="C99" s="122">
        <f t="shared" si="15"/>
        <v>403.06834629157839</v>
      </c>
      <c r="D99" s="122">
        <f t="shared" si="15"/>
        <v>395.84959473391297</v>
      </c>
      <c r="E99" s="122">
        <f t="shared" si="15"/>
        <v>455.4513246903295</v>
      </c>
      <c r="F99" s="122">
        <f t="shared" si="15"/>
        <v>508.92638001866607</v>
      </c>
      <c r="G99" s="122">
        <f t="shared" si="15"/>
        <v>520.42287289671822</v>
      </c>
      <c r="H99" s="122">
        <f t="shared" si="15"/>
        <v>543.50057695337546</v>
      </c>
      <c r="I99" s="122">
        <f t="shared" si="15"/>
        <v>504.5323800313152</v>
      </c>
      <c r="J99" s="122">
        <f t="shared" si="15"/>
        <v>572.05246187323758</v>
      </c>
      <c r="K99" s="122">
        <f t="shared" si="15"/>
        <v>525.35470353650942</v>
      </c>
      <c r="L99" s="122">
        <f t="shared" si="15"/>
        <v>601.91462705980348</v>
      </c>
      <c r="M99" s="122">
        <f t="shared" si="15"/>
        <v>466.80348280439108</v>
      </c>
      <c r="N99" s="122">
        <f t="shared" si="15"/>
        <v>484.14927412114247</v>
      </c>
      <c r="O99" s="122">
        <f t="shared" si="15"/>
        <v>489.05928371627118</v>
      </c>
      <c r="P99" s="122">
        <f t="shared" si="15"/>
        <v>421.89070889060889</v>
      </c>
      <c r="Q99" s="122">
        <f t="shared" si="15"/>
        <v>443.0809074173946</v>
      </c>
      <c r="R99" s="122">
        <f t="shared" ref="R99:V99" si="16">SUM(R100:R101)</f>
        <v>449.41401730996904</v>
      </c>
      <c r="S99" s="122">
        <f t="shared" si="16"/>
        <v>435.96246350830722</v>
      </c>
      <c r="T99" s="122">
        <f t="shared" si="16"/>
        <v>480.43609453259529</v>
      </c>
      <c r="U99" s="122">
        <f t="shared" si="16"/>
        <v>468.01645580062336</v>
      </c>
      <c r="V99" s="122">
        <f t="shared" si="16"/>
        <v>469.11485546220428</v>
      </c>
      <c r="W99" s="122">
        <f t="shared" ref="W99" si="17">SUM(W100:W101)</f>
        <v>473.93819561420594</v>
      </c>
      <c r="DA99" s="130" t="s">
        <v>1628</v>
      </c>
    </row>
    <row r="100" spans="1:105" ht="12" customHeight="1" x14ac:dyDescent="0.25">
      <c r="A100" s="97" t="s">
        <v>217</v>
      </c>
      <c r="B100" s="98">
        <v>357.3935074672886</v>
      </c>
      <c r="C100" s="98">
        <v>398.24012182644367</v>
      </c>
      <c r="D100" s="98">
        <v>391.09424038818275</v>
      </c>
      <c r="E100" s="98">
        <v>449.9956040308071</v>
      </c>
      <c r="F100" s="98">
        <v>502.80312824006342</v>
      </c>
      <c r="G100" s="98">
        <v>514.15812979790348</v>
      </c>
      <c r="H100" s="98">
        <v>536.94725079370642</v>
      </c>
      <c r="I100" s="98">
        <v>498.4082448813885</v>
      </c>
      <c r="J100" s="98">
        <v>564.96769694603927</v>
      </c>
      <c r="K100" s="98">
        <v>518.76159402787596</v>
      </c>
      <c r="L100" s="98">
        <v>594.25400625478721</v>
      </c>
      <c r="M100" s="98">
        <v>460.86272678781233</v>
      </c>
      <c r="N100" s="98">
        <v>477.84946263834541</v>
      </c>
      <c r="O100" s="98">
        <v>482.66829971557792</v>
      </c>
      <c r="P100" s="98">
        <v>416.42747388387528</v>
      </c>
      <c r="Q100" s="98">
        <v>437.26724966781734</v>
      </c>
      <c r="R100" s="98">
        <v>443.50845458161643</v>
      </c>
      <c r="S100" s="98">
        <v>430.17640080641996</v>
      </c>
      <c r="T100" s="98">
        <v>473.92258241024388</v>
      </c>
      <c r="U100" s="98">
        <v>461.59381611514499</v>
      </c>
      <c r="V100" s="98">
        <v>462.58695735495911</v>
      </c>
      <c r="W100" s="98">
        <v>467.25147606656253</v>
      </c>
      <c r="DA100" s="63" t="s">
        <v>1629</v>
      </c>
    </row>
    <row r="101" spans="1:105" ht="12" customHeight="1" x14ac:dyDescent="0.25">
      <c r="A101" s="97" t="s">
        <v>53</v>
      </c>
      <c r="B101" s="98">
        <v>4.4099599375834906</v>
      </c>
      <c r="C101" s="98">
        <v>4.8282244651347215</v>
      </c>
      <c r="D101" s="98">
        <v>4.7553543457301899</v>
      </c>
      <c r="E101" s="98">
        <v>5.4557206595224015</v>
      </c>
      <c r="F101" s="98">
        <v>6.1232517786026683</v>
      </c>
      <c r="G101" s="98">
        <v>6.2647430988147255</v>
      </c>
      <c r="H101" s="98">
        <v>6.5533261596690808</v>
      </c>
      <c r="I101" s="98">
        <v>6.1241351499267243</v>
      </c>
      <c r="J101" s="98">
        <v>7.0847649271983277</v>
      </c>
      <c r="K101" s="98">
        <v>6.593109508633483</v>
      </c>
      <c r="L101" s="98">
        <v>7.6606208050162552</v>
      </c>
      <c r="M101" s="98">
        <v>5.940756016578753</v>
      </c>
      <c r="N101" s="98">
        <v>6.2998114827970566</v>
      </c>
      <c r="O101" s="98">
        <v>6.3909840006932663</v>
      </c>
      <c r="P101" s="98">
        <v>5.4632350067336333</v>
      </c>
      <c r="Q101" s="98">
        <v>5.8136577495772421</v>
      </c>
      <c r="R101" s="98">
        <v>5.9055627283525958</v>
      </c>
      <c r="S101" s="98">
        <v>5.7860627018872766</v>
      </c>
      <c r="T101" s="98">
        <v>6.5135121223513925</v>
      </c>
      <c r="U101" s="98">
        <v>6.4226396854783587</v>
      </c>
      <c r="V101" s="98">
        <v>6.5278981072451812</v>
      </c>
      <c r="W101" s="98">
        <v>6.6867195476433876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1.4455616752132312E-2</v>
      </c>
      <c r="C102" s="122">
        <f t="shared" si="18"/>
        <v>1.3383536023130499E-2</v>
      </c>
      <c r="D102" s="122">
        <f t="shared" si="18"/>
        <v>1.5979115178439213E-2</v>
      </c>
      <c r="E102" s="122">
        <f t="shared" si="18"/>
        <v>1.7502092223285491E-2</v>
      </c>
      <c r="F102" s="122">
        <f t="shared" si="18"/>
        <v>2.0181257866877123E-2</v>
      </c>
      <c r="G102" s="122">
        <f t="shared" si="18"/>
        <v>2.2647928836036502E-2</v>
      </c>
      <c r="H102" s="122">
        <f t="shared" si="18"/>
        <v>2.8400885300019853E-2</v>
      </c>
      <c r="I102" s="122">
        <f t="shared" si="18"/>
        <v>3.1953268564909786E-2</v>
      </c>
      <c r="J102" s="122">
        <f t="shared" si="18"/>
        <v>3.4932880511855509E-2</v>
      </c>
      <c r="K102" s="122">
        <f t="shared" si="18"/>
        <v>3.5917396103568991E-2</v>
      </c>
      <c r="L102" s="122">
        <f t="shared" si="18"/>
        <v>3.9508429246669266E-2</v>
      </c>
      <c r="M102" s="122">
        <f t="shared" si="18"/>
        <v>3.8454043259626904E-2</v>
      </c>
      <c r="N102" s="122">
        <f t="shared" si="18"/>
        <v>4.4824561458478157E-2</v>
      </c>
      <c r="O102" s="122">
        <f t="shared" si="18"/>
        <v>4.3741256492585263E-2</v>
      </c>
      <c r="P102" s="122">
        <f t="shared" si="18"/>
        <v>5.0379038043947492E-2</v>
      </c>
      <c r="Q102" s="122">
        <f t="shared" si="18"/>
        <v>5.0715846928043727E-2</v>
      </c>
      <c r="R102" s="122">
        <f t="shared" si="18"/>
        <v>5.0807558040218526E-2</v>
      </c>
      <c r="S102" s="122">
        <f t="shared" si="18"/>
        <v>4.8535262369446559E-2</v>
      </c>
      <c r="T102" s="122">
        <f t="shared" si="18"/>
        <v>4.5770334540133621E-2</v>
      </c>
      <c r="U102" s="122">
        <f t="shared" si="18"/>
        <v>4.4019637621281645E-2</v>
      </c>
      <c r="V102" s="122">
        <f t="shared" si="18"/>
        <v>4.0662614837037994E-2</v>
      </c>
      <c r="W102" s="122">
        <f t="shared" si="18"/>
        <v>3.4741952677161035E-2</v>
      </c>
      <c r="DA102" s="130" t="s">
        <v>1631</v>
      </c>
    </row>
    <row r="103" spans="1:105" ht="12" customHeight="1" x14ac:dyDescent="0.25">
      <c r="A103" s="97" t="s">
        <v>53</v>
      </c>
      <c r="B103" s="98">
        <v>1.4455616752132312E-2</v>
      </c>
      <c r="C103" s="98">
        <v>1.3383536023130499E-2</v>
      </c>
      <c r="D103" s="98">
        <v>1.5979115178439213E-2</v>
      </c>
      <c r="E103" s="98">
        <v>1.7502092223285491E-2</v>
      </c>
      <c r="F103" s="98">
        <v>2.0181257866877123E-2</v>
      </c>
      <c r="G103" s="98">
        <v>2.2647928836036502E-2</v>
      </c>
      <c r="H103" s="98">
        <v>2.8400885300019853E-2</v>
      </c>
      <c r="I103" s="98">
        <v>3.1953268564909786E-2</v>
      </c>
      <c r="J103" s="98">
        <v>3.4932880511855509E-2</v>
      </c>
      <c r="K103" s="98">
        <v>3.5917396103568991E-2</v>
      </c>
      <c r="L103" s="98">
        <v>3.9508429246669266E-2</v>
      </c>
      <c r="M103" s="98">
        <v>3.8454043259626904E-2</v>
      </c>
      <c r="N103" s="98">
        <v>4.4824561458478157E-2</v>
      </c>
      <c r="O103" s="98">
        <v>4.3741256492585263E-2</v>
      </c>
      <c r="P103" s="98">
        <v>5.0379038043947492E-2</v>
      </c>
      <c r="Q103" s="98">
        <v>5.0715846928043727E-2</v>
      </c>
      <c r="R103" s="98">
        <v>5.0807558040218526E-2</v>
      </c>
      <c r="S103" s="98">
        <v>4.8535262369446559E-2</v>
      </c>
      <c r="T103" s="98">
        <v>4.5770334540133621E-2</v>
      </c>
      <c r="U103" s="98">
        <v>4.4019637621281645E-2</v>
      </c>
      <c r="V103" s="98">
        <v>4.0662614837037994E-2</v>
      </c>
      <c r="W103" s="98">
        <v>3.4741952677161035E-2</v>
      </c>
      <c r="DA103" s="63" t="s">
        <v>1632</v>
      </c>
    </row>
    <row r="104" spans="1:105" ht="12" customHeight="1" x14ac:dyDescent="0.25">
      <c r="A104" s="121" t="s">
        <v>55</v>
      </c>
      <c r="B104" s="122">
        <v>73.523380829536109</v>
      </c>
      <c r="C104" s="122">
        <v>75.291594970470769</v>
      </c>
      <c r="D104" s="122">
        <v>76.005666967132811</v>
      </c>
      <c r="E104" s="122">
        <v>79.277303105402893</v>
      </c>
      <c r="F104" s="122">
        <v>87.617991869623268</v>
      </c>
      <c r="G104" s="122">
        <v>82.285584683736474</v>
      </c>
      <c r="H104" s="122">
        <v>84.36337543701012</v>
      </c>
      <c r="I104" s="122">
        <v>83.823808929817545</v>
      </c>
      <c r="J104" s="122">
        <v>92.507559407436233</v>
      </c>
      <c r="K104" s="122">
        <v>93.434751093033597</v>
      </c>
      <c r="L104" s="122">
        <v>103.08178239989785</v>
      </c>
      <c r="M104" s="122">
        <v>96.605385226484415</v>
      </c>
      <c r="N104" s="122">
        <v>111.21910107445122</v>
      </c>
      <c r="O104" s="122">
        <v>112.09548929216493</v>
      </c>
      <c r="P104" s="122">
        <v>107.93280504909629</v>
      </c>
      <c r="Q104" s="122">
        <v>106.4030759046579</v>
      </c>
      <c r="R104" s="122">
        <v>107.92003228756043</v>
      </c>
      <c r="S104" s="122">
        <v>113.18153747194812</v>
      </c>
      <c r="T104" s="122">
        <v>117.48953789704484</v>
      </c>
      <c r="U104" s="122">
        <v>116.96596649966824</v>
      </c>
      <c r="V104" s="122">
        <v>114.253663918204</v>
      </c>
      <c r="W104" s="122">
        <v>114.53552189451734</v>
      </c>
      <c r="DA104" s="130" t="s">
        <v>1633</v>
      </c>
    </row>
    <row r="105" spans="1:105" ht="12" customHeight="1" x14ac:dyDescent="0.25">
      <c r="A105" s="97" t="s">
        <v>134</v>
      </c>
      <c r="B105" s="98">
        <v>71.712410377563074</v>
      </c>
      <c r="C105" s="98">
        <v>73.525283968090548</v>
      </c>
      <c r="D105" s="98">
        <v>74.274646933526995</v>
      </c>
      <c r="E105" s="98">
        <v>77.602887794591155</v>
      </c>
      <c r="F105" s="98">
        <v>85.871695597907689</v>
      </c>
      <c r="G105" s="98">
        <v>80.629127866940891</v>
      </c>
      <c r="H105" s="98">
        <v>82.665713997543151</v>
      </c>
      <c r="I105" s="98">
        <v>82.08379232259162</v>
      </c>
      <c r="J105" s="98">
        <v>90.731940729669688</v>
      </c>
      <c r="K105" s="98">
        <v>92.857889848690078</v>
      </c>
      <c r="L105" s="98">
        <v>100.93220416217584</v>
      </c>
      <c r="M105" s="98">
        <v>94.053896105762888</v>
      </c>
      <c r="N105" s="98">
        <v>108.13203482680386</v>
      </c>
      <c r="O105" s="98">
        <v>108.82492641846274</v>
      </c>
      <c r="P105" s="98">
        <v>104.62426319449654</v>
      </c>
      <c r="Q105" s="98">
        <v>103.0638838051065</v>
      </c>
      <c r="R105" s="98">
        <v>104.47090286473009</v>
      </c>
      <c r="S105" s="98">
        <v>109.54697193889962</v>
      </c>
      <c r="T105" s="98">
        <v>113.76186098141676</v>
      </c>
      <c r="U105" s="98">
        <v>113.3452515285941</v>
      </c>
      <c r="V105" s="98">
        <v>110.83483150798153</v>
      </c>
      <c r="W105" s="98">
        <v>111.26117662011542</v>
      </c>
      <c r="DA105" s="63" t="s">
        <v>1634</v>
      </c>
    </row>
    <row r="106" spans="1:105" ht="12" customHeight="1" x14ac:dyDescent="0.25">
      <c r="A106" s="97" t="s">
        <v>133</v>
      </c>
      <c r="B106" s="98">
        <v>5.8541327234612681E-3</v>
      </c>
      <c r="C106" s="98">
        <v>6.3242878050070693E-3</v>
      </c>
      <c r="D106" s="98">
        <v>8.4133411928215933E-3</v>
      </c>
      <c r="E106" s="98">
        <v>1.2439363732133953E-2</v>
      </c>
      <c r="F106" s="98">
        <v>1.8096937347943313E-2</v>
      </c>
      <c r="G106" s="98">
        <v>2.6607716282408961E-2</v>
      </c>
      <c r="H106" s="98">
        <v>3.6146353579345043E-2</v>
      </c>
      <c r="I106" s="98">
        <v>7.6614999932212477E-2</v>
      </c>
      <c r="J106" s="98">
        <v>0.18917097722408979</v>
      </c>
      <c r="K106" s="98">
        <v>0.32422567744110997</v>
      </c>
      <c r="L106" s="98">
        <v>0.52743941997692978</v>
      </c>
      <c r="M106" s="98">
        <v>0.50306112988152507</v>
      </c>
      <c r="N106" s="98">
        <v>0.68161194605585362</v>
      </c>
      <c r="O106" s="98">
        <v>0.74976191342696896</v>
      </c>
      <c r="P106" s="98">
        <v>0.73785464514883914</v>
      </c>
      <c r="Q106" s="98">
        <v>0.76677202921420007</v>
      </c>
      <c r="R106" s="98">
        <v>0.80374737019417686</v>
      </c>
      <c r="S106" s="98">
        <v>0.88287035685252213</v>
      </c>
      <c r="T106" s="98">
        <v>0.9524584882620839</v>
      </c>
      <c r="U106" s="98">
        <v>0.95963569586886299</v>
      </c>
      <c r="V106" s="98">
        <v>0.90542339066721023</v>
      </c>
      <c r="W106" s="98">
        <v>0.91608188638229859</v>
      </c>
      <c r="DA106" s="63" t="s">
        <v>1635</v>
      </c>
    </row>
    <row r="107" spans="1:105" ht="12" customHeight="1" x14ac:dyDescent="0.25">
      <c r="A107" s="100" t="s">
        <v>217</v>
      </c>
      <c r="B107" s="101">
        <v>5.090736614507538E-3</v>
      </c>
      <c r="C107" s="101">
        <v>5.4917840699728483E-3</v>
      </c>
      <c r="D107" s="101">
        <v>7.2524637444085294E-3</v>
      </c>
      <c r="E107" s="101">
        <v>1.0680201693285547E-2</v>
      </c>
      <c r="F107" s="101">
        <v>1.5505768788278496E-2</v>
      </c>
      <c r="G107" s="101">
        <v>2.270199195297945E-2</v>
      </c>
      <c r="H107" s="101">
        <v>3.0944531839211562E-2</v>
      </c>
      <c r="I107" s="101">
        <v>6.5256777036986985E-2</v>
      </c>
      <c r="J107" s="101">
        <v>0.15989589117633457</v>
      </c>
      <c r="K107" s="101">
        <v>0.27338483549027393</v>
      </c>
      <c r="L107" s="101">
        <v>0.44489323983779905</v>
      </c>
      <c r="M107" s="101">
        <v>0.42535207039573347</v>
      </c>
      <c r="N107" s="101">
        <v>0.57423484688777382</v>
      </c>
      <c r="O107" s="101">
        <v>0.63016476511499575</v>
      </c>
      <c r="P107" s="101">
        <v>0.61917823353244561</v>
      </c>
      <c r="Q107" s="101">
        <v>0.64105053395517597</v>
      </c>
      <c r="R107" s="101">
        <v>0.66883210175728902</v>
      </c>
      <c r="S107" s="101">
        <v>0.73196784892868538</v>
      </c>
      <c r="T107" s="101">
        <v>0.78484102603334172</v>
      </c>
      <c r="U107" s="101">
        <v>0.78695700515759093</v>
      </c>
      <c r="V107" s="101">
        <v>0.74805445415098659</v>
      </c>
      <c r="W107" s="101">
        <v>0.75552348605596142</v>
      </c>
      <c r="DA107" s="131" t="s">
        <v>1636</v>
      </c>
    </row>
    <row r="108" spans="1:105" ht="12" customHeight="1" x14ac:dyDescent="0.25">
      <c r="A108" s="103" t="s">
        <v>52</v>
      </c>
      <c r="B108" s="104">
        <v>7.6339610895372978E-4</v>
      </c>
      <c r="C108" s="104">
        <v>8.3250373503422116E-4</v>
      </c>
      <c r="D108" s="104">
        <v>1.1608774484130641E-3</v>
      </c>
      <c r="E108" s="104">
        <v>1.7591620388484057E-3</v>
      </c>
      <c r="F108" s="104">
        <v>2.5911685596648163E-3</v>
      </c>
      <c r="G108" s="104">
        <v>3.9057243294295125E-3</v>
      </c>
      <c r="H108" s="104">
        <v>5.2018217401334794E-3</v>
      </c>
      <c r="I108" s="104">
        <v>1.1358222895225489E-2</v>
      </c>
      <c r="J108" s="104">
        <v>2.9275086047755222E-2</v>
      </c>
      <c r="K108" s="104">
        <v>5.084084195083606E-2</v>
      </c>
      <c r="L108" s="104">
        <v>8.2546180139130731E-2</v>
      </c>
      <c r="M108" s="104">
        <v>7.7709059485791612E-2</v>
      </c>
      <c r="N108" s="104">
        <v>0.10737709916807976</v>
      </c>
      <c r="O108" s="104">
        <v>0.11959714831197321</v>
      </c>
      <c r="P108" s="104">
        <v>0.11867641161639354</v>
      </c>
      <c r="Q108" s="104">
        <v>0.12572149525902412</v>
      </c>
      <c r="R108" s="104">
        <v>0.13491526843688778</v>
      </c>
      <c r="S108" s="104">
        <v>0.15090250792383672</v>
      </c>
      <c r="T108" s="104">
        <v>0.16761746222874213</v>
      </c>
      <c r="U108" s="104">
        <v>0.17267869071127209</v>
      </c>
      <c r="V108" s="104">
        <v>0.15736893651622358</v>
      </c>
      <c r="W108" s="104">
        <v>0.16055840032633711</v>
      </c>
      <c r="DA108" s="132" t="s">
        <v>1637</v>
      </c>
    </row>
    <row r="109" spans="1:105" ht="12" customHeight="1" x14ac:dyDescent="0.25">
      <c r="A109" s="106" t="s">
        <v>122</v>
      </c>
      <c r="B109" s="101">
        <v>1.7900168514234995</v>
      </c>
      <c r="C109" s="101">
        <v>1.7448304762482021</v>
      </c>
      <c r="D109" s="101">
        <v>1.7008100842863307</v>
      </c>
      <c r="E109" s="101">
        <v>1.6336581482268824</v>
      </c>
      <c r="F109" s="101">
        <v>1.6908188166073634</v>
      </c>
      <c r="G109" s="101">
        <v>1.5751495074983741</v>
      </c>
      <c r="H109" s="101">
        <v>1.5873371844787441</v>
      </c>
      <c r="I109" s="101">
        <v>1.5033150041027821</v>
      </c>
      <c r="J109" s="101">
        <v>1.3973162874676028</v>
      </c>
      <c r="K109" s="101">
        <v>0.13231546745679251</v>
      </c>
      <c r="L109" s="101">
        <v>0.13096091752508499</v>
      </c>
      <c r="M109" s="101">
        <v>0.33157712692031865</v>
      </c>
      <c r="N109" s="101">
        <v>0.57617134684544602</v>
      </c>
      <c r="O109" s="101">
        <v>0.63383847214108069</v>
      </c>
      <c r="P109" s="101">
        <v>0.63281476260617542</v>
      </c>
      <c r="Q109" s="101">
        <v>0.56758375587865051</v>
      </c>
      <c r="R109" s="101">
        <v>0.56935322271937172</v>
      </c>
      <c r="S109" s="101">
        <v>0.62958836327568157</v>
      </c>
      <c r="T109" s="101">
        <v>0.73175230220430443</v>
      </c>
      <c r="U109" s="101">
        <v>0.68518288567221353</v>
      </c>
      <c r="V109" s="101">
        <v>0.60108215040701884</v>
      </c>
      <c r="W109" s="101">
        <v>0.58092445721470876</v>
      </c>
      <c r="DA109" s="131" t="s">
        <v>1638</v>
      </c>
    </row>
    <row r="110" spans="1:105" ht="12" customHeight="1" x14ac:dyDescent="0.25">
      <c r="A110" s="107" t="s">
        <v>121</v>
      </c>
      <c r="B110" s="104">
        <v>1.5099467826081729E-2</v>
      </c>
      <c r="C110" s="104">
        <v>1.5156238327027737E-2</v>
      </c>
      <c r="D110" s="104">
        <v>2.1796608126661201E-2</v>
      </c>
      <c r="E110" s="104">
        <v>2.8317798852722422E-2</v>
      </c>
      <c r="F110" s="104">
        <v>3.738051776026724E-2</v>
      </c>
      <c r="G110" s="104">
        <v>5.4699593014789091E-2</v>
      </c>
      <c r="H110" s="104">
        <v>7.4177901408885874E-2</v>
      </c>
      <c r="I110" s="104">
        <v>0.16008660319092322</v>
      </c>
      <c r="J110" s="104">
        <v>0.18913141307485359</v>
      </c>
      <c r="K110" s="104">
        <v>0.12032009944562663</v>
      </c>
      <c r="L110" s="104">
        <v>1.4911779002199927</v>
      </c>
      <c r="M110" s="104">
        <v>1.7168508639196784</v>
      </c>
      <c r="N110" s="104">
        <v>1.8292829547460594</v>
      </c>
      <c r="O110" s="104">
        <v>1.8869624881341469</v>
      </c>
      <c r="P110" s="104">
        <v>1.937872446844737</v>
      </c>
      <c r="Q110" s="104">
        <v>2.0048363144585561</v>
      </c>
      <c r="R110" s="104">
        <v>2.0760288299167899</v>
      </c>
      <c r="S110" s="104">
        <v>2.1221068129202894</v>
      </c>
      <c r="T110" s="104">
        <v>2.0434661251617028</v>
      </c>
      <c r="U110" s="104">
        <v>1.9758963895330421</v>
      </c>
      <c r="V110" s="104">
        <v>1.9123268691482327</v>
      </c>
      <c r="W110" s="104">
        <v>1.7773389308049226</v>
      </c>
      <c r="DA110" s="132" t="s">
        <v>1639</v>
      </c>
    </row>
    <row r="111" spans="1:105" ht="12" customHeight="1" x14ac:dyDescent="0.25">
      <c r="A111" s="108" t="s">
        <v>53</v>
      </c>
      <c r="B111" s="98">
        <v>1.2794277477131192E-2</v>
      </c>
      <c r="C111" s="98">
        <v>1.2841429639905125E-2</v>
      </c>
      <c r="D111" s="98">
        <v>1.8362521658864213E-2</v>
      </c>
      <c r="E111" s="98">
        <v>2.3833136222766393E-2</v>
      </c>
      <c r="F111" s="98">
        <v>3.1459139558071614E-2</v>
      </c>
      <c r="G111" s="98">
        <v>4.5926158248160084E-2</v>
      </c>
      <c r="H111" s="98">
        <v>6.2601048532990658E-2</v>
      </c>
      <c r="I111" s="98">
        <v>0.13474086381083503</v>
      </c>
      <c r="J111" s="98">
        <v>0.15830006450514994</v>
      </c>
      <c r="K111" s="98">
        <v>0.10059670599043519</v>
      </c>
      <c r="L111" s="98">
        <v>1.2474163262086004</v>
      </c>
      <c r="M111" s="98">
        <v>1.4405682162935014</v>
      </c>
      <c r="N111" s="98">
        <v>1.5314162951067143</v>
      </c>
      <c r="O111" s="98">
        <v>1.5779764853917289</v>
      </c>
      <c r="P111" s="98">
        <v>1.6182708122348832</v>
      </c>
      <c r="Q111" s="98">
        <v>1.6673972122029881</v>
      </c>
      <c r="R111" s="98">
        <v>1.71678015159431</v>
      </c>
      <c r="S111" s="98">
        <v>1.7465715339576271</v>
      </c>
      <c r="T111" s="98">
        <v>1.6674569899804095</v>
      </c>
      <c r="U111" s="98">
        <v>1.6061261369357884</v>
      </c>
      <c r="V111" s="98">
        <v>1.5668613500556621</v>
      </c>
      <c r="W111" s="98">
        <v>1.4577085382815644</v>
      </c>
      <c r="DA111" s="63" t="s">
        <v>1640</v>
      </c>
    </row>
    <row r="112" spans="1:105" ht="12" customHeight="1" x14ac:dyDescent="0.25">
      <c r="A112" s="108" t="s">
        <v>52</v>
      </c>
      <c r="B112" s="98">
        <v>2.3051903489505372E-3</v>
      </c>
      <c r="C112" s="98">
        <v>2.3148086871226116E-3</v>
      </c>
      <c r="D112" s="98">
        <v>3.4340864677969885E-3</v>
      </c>
      <c r="E112" s="98">
        <v>4.4846626299560296E-3</v>
      </c>
      <c r="F112" s="98">
        <v>5.9213782021956271E-3</v>
      </c>
      <c r="G112" s="98">
        <v>8.7734347666290034E-3</v>
      </c>
      <c r="H112" s="98">
        <v>1.1576852875895213E-2</v>
      </c>
      <c r="I112" s="98">
        <v>2.5345739380088182E-2</v>
      </c>
      <c r="J112" s="98">
        <v>3.0831348569703654E-2</v>
      </c>
      <c r="K112" s="98">
        <v>1.9723393455191442E-2</v>
      </c>
      <c r="L112" s="98">
        <v>0.24376157401139237</v>
      </c>
      <c r="M112" s="98">
        <v>0.27628264762617694</v>
      </c>
      <c r="N112" s="98">
        <v>0.29786665963934511</v>
      </c>
      <c r="O112" s="98">
        <v>0.30898600274241805</v>
      </c>
      <c r="P112" s="98">
        <v>0.31960163460985386</v>
      </c>
      <c r="Q112" s="98">
        <v>0.337439102255568</v>
      </c>
      <c r="R112" s="98">
        <v>0.35924867832247998</v>
      </c>
      <c r="S112" s="98">
        <v>0.37553527896266242</v>
      </c>
      <c r="T112" s="98">
        <v>0.37600913518129331</v>
      </c>
      <c r="U112" s="98">
        <v>0.36977025259725366</v>
      </c>
      <c r="V112" s="98">
        <v>0.34546551909257051</v>
      </c>
      <c r="W112" s="98">
        <v>0.31963039252335806</v>
      </c>
      <c r="DA112" s="63" t="s">
        <v>1641</v>
      </c>
    </row>
    <row r="113" spans="1:105" ht="12" customHeight="1" x14ac:dyDescent="0.25">
      <c r="A113" s="121" t="s">
        <v>54</v>
      </c>
      <c r="B113" s="122">
        <v>11.500943881804378</v>
      </c>
      <c r="C113" s="122">
        <v>11.899300668010223</v>
      </c>
      <c r="D113" s="122">
        <v>12.231825836571517</v>
      </c>
      <c r="E113" s="122">
        <v>13.49764549895529</v>
      </c>
      <c r="F113" s="122">
        <v>14.669533618469185</v>
      </c>
      <c r="G113" s="122">
        <v>14.22639949202204</v>
      </c>
      <c r="H113" s="122">
        <v>14.667983532105197</v>
      </c>
      <c r="I113" s="122">
        <v>14.794759893544178</v>
      </c>
      <c r="J113" s="122">
        <v>15.239572749571339</v>
      </c>
      <c r="K113" s="122">
        <v>14.969864758708445</v>
      </c>
      <c r="L113" s="122">
        <v>16.354785895200568</v>
      </c>
      <c r="M113" s="122">
        <v>16.60731551228892</v>
      </c>
      <c r="N113" s="122">
        <v>17.197877372953638</v>
      </c>
      <c r="O113" s="122">
        <v>17.442197249897649</v>
      </c>
      <c r="P113" s="122">
        <v>17.796833228257448</v>
      </c>
      <c r="Q113" s="122">
        <v>17.833867727809615</v>
      </c>
      <c r="R113" s="122">
        <v>17.886909149514359</v>
      </c>
      <c r="S113" s="122">
        <v>18.554816003699187</v>
      </c>
      <c r="T113" s="122">
        <v>19.035281805656545</v>
      </c>
      <c r="U113" s="122">
        <v>19.02252296405802</v>
      </c>
      <c r="V113" s="122">
        <v>19.03376025760965</v>
      </c>
      <c r="W113" s="122">
        <v>19.311596649260796</v>
      </c>
      <c r="DA113" s="130" t="s">
        <v>1642</v>
      </c>
    </row>
    <row r="114" spans="1:105" ht="12" customHeight="1" x14ac:dyDescent="0.25">
      <c r="A114" s="97" t="s">
        <v>175</v>
      </c>
      <c r="B114" s="98">
        <v>8.6576930522397575</v>
      </c>
      <c r="C114" s="98">
        <v>9.0330577094438365</v>
      </c>
      <c r="D114" s="98">
        <v>9.1939376006163887</v>
      </c>
      <c r="E114" s="98">
        <v>10.245514129400235</v>
      </c>
      <c r="F114" s="98">
        <v>11.22368587045476</v>
      </c>
      <c r="G114" s="98">
        <v>10.757538193589465</v>
      </c>
      <c r="H114" s="98">
        <v>11.160045964959043</v>
      </c>
      <c r="I114" s="98">
        <v>11.166695700840027</v>
      </c>
      <c r="J114" s="98">
        <v>11.616820689348799</v>
      </c>
      <c r="K114" s="98">
        <v>11.548403858880926</v>
      </c>
      <c r="L114" s="98">
        <v>12.659953952829195</v>
      </c>
      <c r="M114" s="98">
        <v>12.779263213157137</v>
      </c>
      <c r="N114" s="98">
        <v>12.721997696561933</v>
      </c>
      <c r="O114" s="98">
        <v>12.863711422426618</v>
      </c>
      <c r="P114" s="98">
        <v>12.919368437021381</v>
      </c>
      <c r="Q114" s="98">
        <v>13.016552020636325</v>
      </c>
      <c r="R114" s="98">
        <v>13.201251552498348</v>
      </c>
      <c r="S114" s="98">
        <v>13.917144358459927</v>
      </c>
      <c r="T114" s="98">
        <v>14.400878952899637</v>
      </c>
      <c r="U114" s="98">
        <v>14.433218687302979</v>
      </c>
      <c r="V114" s="98">
        <v>14.394215152383707</v>
      </c>
      <c r="W114" s="98">
        <v>14.52202159166908</v>
      </c>
      <c r="DA114" s="63" t="s">
        <v>1643</v>
      </c>
    </row>
    <row r="115" spans="1:105" ht="12" customHeight="1" x14ac:dyDescent="0.25">
      <c r="A115" s="109" t="s">
        <v>120</v>
      </c>
      <c r="B115" s="33">
        <v>2.8432508295646204</v>
      </c>
      <c r="C115" s="33">
        <v>2.866242958566386</v>
      </c>
      <c r="D115" s="33">
        <v>3.0378882359551285</v>
      </c>
      <c r="E115" s="33">
        <v>3.2521313695550549</v>
      </c>
      <c r="F115" s="33">
        <v>3.4458477480144243</v>
      </c>
      <c r="G115" s="33">
        <v>3.4688612984325755</v>
      </c>
      <c r="H115" s="33">
        <v>3.5079375671461532</v>
      </c>
      <c r="I115" s="33">
        <v>3.6280641927041515</v>
      </c>
      <c r="J115" s="33">
        <v>3.6227520602225405</v>
      </c>
      <c r="K115" s="33">
        <v>3.4214608998275184</v>
      </c>
      <c r="L115" s="33">
        <v>3.6948319423713718</v>
      </c>
      <c r="M115" s="33">
        <v>3.8280522991317829</v>
      </c>
      <c r="N115" s="33">
        <v>4.4758796763917053</v>
      </c>
      <c r="O115" s="33">
        <v>4.5784858274710301</v>
      </c>
      <c r="P115" s="33">
        <v>4.8774647912360658</v>
      </c>
      <c r="Q115" s="33">
        <v>4.8173157071732886</v>
      </c>
      <c r="R115" s="33">
        <v>4.685657597016009</v>
      </c>
      <c r="S115" s="33">
        <v>4.6376716452392586</v>
      </c>
      <c r="T115" s="33">
        <v>4.6344028527569066</v>
      </c>
      <c r="U115" s="33">
        <v>4.5893042767550387</v>
      </c>
      <c r="V115" s="33">
        <v>4.6395451052259418</v>
      </c>
      <c r="W115" s="33">
        <v>4.7895750575917146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230.28684377230499</v>
      </c>
      <c r="C117" s="117">
        <f t="shared" si="19"/>
        <v>256.44248401089595</v>
      </c>
      <c r="D117" s="117">
        <f t="shared" si="19"/>
        <v>258.73149098443042</v>
      </c>
      <c r="E117" s="117">
        <f t="shared" si="19"/>
        <v>299.27026971310238</v>
      </c>
      <c r="F117" s="117">
        <f t="shared" si="19"/>
        <v>340.57115347528344</v>
      </c>
      <c r="G117" s="117">
        <f t="shared" si="19"/>
        <v>349.73545016531261</v>
      </c>
      <c r="H117" s="117">
        <f t="shared" si="19"/>
        <v>370.82779359361064</v>
      </c>
      <c r="I117" s="117">
        <f t="shared" si="19"/>
        <v>354.11646290283056</v>
      </c>
      <c r="J117" s="117">
        <f t="shared" si="19"/>
        <v>406.90842393961145</v>
      </c>
      <c r="K117" s="117">
        <f t="shared" si="19"/>
        <v>385.82325599318142</v>
      </c>
      <c r="L117" s="117">
        <f t="shared" si="19"/>
        <v>449.49933228544529</v>
      </c>
      <c r="M117" s="117">
        <f t="shared" si="19"/>
        <v>368.70106560551017</v>
      </c>
      <c r="N117" s="117">
        <f t="shared" si="19"/>
        <v>399.29809590847879</v>
      </c>
      <c r="O117" s="117">
        <f t="shared" si="19"/>
        <v>412.36393832553313</v>
      </c>
      <c r="P117" s="117">
        <f t="shared" si="19"/>
        <v>368.1842829582468</v>
      </c>
      <c r="Q117" s="117">
        <f t="shared" si="19"/>
        <v>385.49691564679836</v>
      </c>
      <c r="R117" s="117">
        <f t="shared" ref="R117:V117" si="20">R118+R121+R123+R132</f>
        <v>396.49543073604229</v>
      </c>
      <c r="S117" s="117">
        <f t="shared" si="20"/>
        <v>399.23790093230781</v>
      </c>
      <c r="T117" s="117">
        <f t="shared" si="20"/>
        <v>443.10717985129253</v>
      </c>
      <c r="U117" s="117">
        <f t="shared" si="20"/>
        <v>442.2239333055507</v>
      </c>
      <c r="V117" s="117">
        <f t="shared" si="20"/>
        <v>448.05960408907453</v>
      </c>
      <c r="W117" s="117">
        <f t="shared" ref="W117" si="21">W118+W121+W123+W132</f>
        <v>459.67808432743533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183.79241714381678</v>
      </c>
      <c r="C118" s="122">
        <f t="shared" si="22"/>
        <v>208.33373427732948</v>
      </c>
      <c r="D118" s="122">
        <f t="shared" si="22"/>
        <v>209.40908624507716</v>
      </c>
      <c r="E118" s="122">
        <f t="shared" si="22"/>
        <v>246.72530236912502</v>
      </c>
      <c r="F118" s="122">
        <f t="shared" si="22"/>
        <v>281.95968277706726</v>
      </c>
      <c r="G118" s="122">
        <f t="shared" si="22"/>
        <v>293.79420432790437</v>
      </c>
      <c r="H118" s="122">
        <f t="shared" si="22"/>
        <v>312.78775845183702</v>
      </c>
      <c r="I118" s="122">
        <f t="shared" si="22"/>
        <v>295.68476215088305</v>
      </c>
      <c r="J118" s="122">
        <f t="shared" si="22"/>
        <v>342.36435873797149</v>
      </c>
      <c r="K118" s="122">
        <f t="shared" si="22"/>
        <v>320.23837459638924</v>
      </c>
      <c r="L118" s="122">
        <f t="shared" si="22"/>
        <v>376.05442801841872</v>
      </c>
      <c r="M118" s="122">
        <f t="shared" si="22"/>
        <v>298.0588470645792</v>
      </c>
      <c r="N118" s="122">
        <f t="shared" si="22"/>
        <v>317.61881892211494</v>
      </c>
      <c r="O118" s="122">
        <f t="shared" si="22"/>
        <v>328.56032843088582</v>
      </c>
      <c r="P118" s="122">
        <f t="shared" si="22"/>
        <v>286.03907688455087</v>
      </c>
      <c r="Q118" s="122">
        <f t="shared" si="22"/>
        <v>303.51249145711103</v>
      </c>
      <c r="R118" s="122">
        <f t="shared" ref="R118:V118" si="23">SUM(R119:R120)</f>
        <v>312.28164932281305</v>
      </c>
      <c r="S118" s="122">
        <f t="shared" si="23"/>
        <v>309.1790103582033</v>
      </c>
      <c r="T118" s="122">
        <f t="shared" si="23"/>
        <v>347.64407688906584</v>
      </c>
      <c r="U118" s="122">
        <f t="shared" si="23"/>
        <v>345.04304673043458</v>
      </c>
      <c r="V118" s="122">
        <f t="shared" si="23"/>
        <v>351.06155990094089</v>
      </c>
      <c r="W118" s="122">
        <f t="shared" ref="W118" si="24">SUM(W119:W120)</f>
        <v>360.32650482126235</v>
      </c>
      <c r="DA118" s="130" t="s">
        <v>1796</v>
      </c>
    </row>
    <row r="119" spans="1:105" ht="12" customHeight="1" x14ac:dyDescent="0.25">
      <c r="A119" s="97" t="s">
        <v>217</v>
      </c>
      <c r="B119" s="98">
        <v>179.38245720623328</v>
      </c>
      <c r="C119" s="98">
        <v>203.50550981219476</v>
      </c>
      <c r="D119" s="98">
        <v>204.65373189934698</v>
      </c>
      <c r="E119" s="98">
        <v>241.26958170960262</v>
      </c>
      <c r="F119" s="98">
        <v>275.83643099846461</v>
      </c>
      <c r="G119" s="98">
        <v>287.52946122908963</v>
      </c>
      <c r="H119" s="98">
        <v>306.23443229216792</v>
      </c>
      <c r="I119" s="98">
        <v>289.56062700095634</v>
      </c>
      <c r="J119" s="98">
        <v>335.27959381077318</v>
      </c>
      <c r="K119" s="98">
        <v>313.64526508775577</v>
      </c>
      <c r="L119" s="98">
        <v>368.39380721340245</v>
      </c>
      <c r="M119" s="98">
        <v>292.11809104800045</v>
      </c>
      <c r="N119" s="98">
        <v>311.31900743931789</v>
      </c>
      <c r="O119" s="98">
        <v>322.16934443019255</v>
      </c>
      <c r="P119" s="98">
        <v>280.57584187781725</v>
      </c>
      <c r="Q119" s="98">
        <v>297.69883370753377</v>
      </c>
      <c r="R119" s="98">
        <v>306.37608659446045</v>
      </c>
      <c r="S119" s="98">
        <v>303.39294765631604</v>
      </c>
      <c r="T119" s="98">
        <v>341.13056476671443</v>
      </c>
      <c r="U119" s="98">
        <v>338.62040704495621</v>
      </c>
      <c r="V119" s="98">
        <v>344.53366179369573</v>
      </c>
      <c r="W119" s="98">
        <v>353.63978527361894</v>
      </c>
      <c r="DA119" s="63" t="s">
        <v>1797</v>
      </c>
    </row>
    <row r="120" spans="1:105" ht="12" customHeight="1" x14ac:dyDescent="0.25">
      <c r="A120" s="97" t="s">
        <v>53</v>
      </c>
      <c r="B120" s="98">
        <v>4.4099599375834906</v>
      </c>
      <c r="C120" s="98">
        <v>4.8282244651347215</v>
      </c>
      <c r="D120" s="98">
        <v>4.7553543457301899</v>
      </c>
      <c r="E120" s="98">
        <v>5.4557206595224015</v>
      </c>
      <c r="F120" s="98">
        <v>6.1232517786026683</v>
      </c>
      <c r="G120" s="98">
        <v>6.2647430988147255</v>
      </c>
      <c r="H120" s="98">
        <v>6.5533261596690808</v>
      </c>
      <c r="I120" s="98">
        <v>6.1241351499267243</v>
      </c>
      <c r="J120" s="98">
        <v>7.0847649271983277</v>
      </c>
      <c r="K120" s="98">
        <v>6.593109508633483</v>
      </c>
      <c r="L120" s="98">
        <v>7.6606208050162552</v>
      </c>
      <c r="M120" s="98">
        <v>5.940756016578753</v>
      </c>
      <c r="N120" s="98">
        <v>6.2998114827970566</v>
      </c>
      <c r="O120" s="98">
        <v>6.3909840006932663</v>
      </c>
      <c r="P120" s="98">
        <v>5.4632350067336333</v>
      </c>
      <c r="Q120" s="98">
        <v>5.8136577495772421</v>
      </c>
      <c r="R120" s="98">
        <v>5.9055627283525958</v>
      </c>
      <c r="S120" s="98">
        <v>5.7860627018872766</v>
      </c>
      <c r="T120" s="98">
        <v>6.5135121223513925</v>
      </c>
      <c r="U120" s="98">
        <v>6.4226396854783587</v>
      </c>
      <c r="V120" s="98">
        <v>6.5278981072451812</v>
      </c>
      <c r="W120" s="98">
        <v>6.6867195476433876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3.2204464048073825E-2</v>
      </c>
      <c r="C121" s="122">
        <f t="shared" si="25"/>
        <v>3.0817117541267765E-2</v>
      </c>
      <c r="D121" s="122">
        <f t="shared" si="25"/>
        <v>3.9887369300901317E-2</v>
      </c>
      <c r="E121" s="122">
        <f t="shared" si="25"/>
        <v>4.720167110791948E-2</v>
      </c>
      <c r="F121" s="122">
        <f t="shared" si="25"/>
        <v>5.9160994802817182E-2</v>
      </c>
      <c r="G121" s="122">
        <f t="shared" si="25"/>
        <v>7.1612805953581202E-2</v>
      </c>
      <c r="H121" s="122">
        <f t="shared" si="25"/>
        <v>9.5315843732540845E-2</v>
      </c>
      <c r="I121" s="122">
        <f t="shared" si="25"/>
        <v>0.1108746644178106</v>
      </c>
      <c r="J121" s="122">
        <f t="shared" si="25"/>
        <v>0.12373423852191451</v>
      </c>
      <c r="K121" s="122">
        <f t="shared" si="25"/>
        <v>0.13028707348138791</v>
      </c>
      <c r="L121" s="122">
        <f t="shared" si="25"/>
        <v>0.14769137486982914</v>
      </c>
      <c r="M121" s="122">
        <f t="shared" si="25"/>
        <v>0.14813769614127262</v>
      </c>
      <c r="N121" s="122">
        <f t="shared" si="25"/>
        <v>0.18035340002624706</v>
      </c>
      <c r="O121" s="122">
        <f t="shared" si="25"/>
        <v>0.18412388634634838</v>
      </c>
      <c r="P121" s="122">
        <f t="shared" si="25"/>
        <v>0.22183247810045439</v>
      </c>
      <c r="Q121" s="122">
        <f t="shared" si="25"/>
        <v>0.23176479693357849</v>
      </c>
      <c r="R121" s="122">
        <f t="shared" si="25"/>
        <v>0.23957759645702761</v>
      </c>
      <c r="S121" s="122">
        <f t="shared" si="25"/>
        <v>0.23567688568982129</v>
      </c>
      <c r="T121" s="122">
        <f t="shared" si="25"/>
        <v>0.2287972965097757</v>
      </c>
      <c r="U121" s="122">
        <f t="shared" si="25"/>
        <v>0.22588247333245678</v>
      </c>
      <c r="V121" s="122">
        <f t="shared" si="25"/>
        <v>0.21497280230897101</v>
      </c>
      <c r="W121" s="122">
        <f t="shared" si="25"/>
        <v>0.18799046628209992</v>
      </c>
      <c r="DA121" s="130" t="s">
        <v>1799</v>
      </c>
    </row>
    <row r="122" spans="1:105" ht="12" customHeight="1" x14ac:dyDescent="0.25">
      <c r="A122" s="97" t="s">
        <v>53</v>
      </c>
      <c r="B122" s="98">
        <v>3.2204464048073825E-2</v>
      </c>
      <c r="C122" s="98">
        <v>3.0817117541267765E-2</v>
      </c>
      <c r="D122" s="98">
        <v>3.9887369300901317E-2</v>
      </c>
      <c r="E122" s="98">
        <v>4.720167110791948E-2</v>
      </c>
      <c r="F122" s="98">
        <v>5.9160994802817182E-2</v>
      </c>
      <c r="G122" s="98">
        <v>7.1612805953581202E-2</v>
      </c>
      <c r="H122" s="98">
        <v>9.5315843732540845E-2</v>
      </c>
      <c r="I122" s="98">
        <v>0.1108746644178106</v>
      </c>
      <c r="J122" s="98">
        <v>0.12373423852191451</v>
      </c>
      <c r="K122" s="98">
        <v>0.13028707348138791</v>
      </c>
      <c r="L122" s="98">
        <v>0.14769137486982914</v>
      </c>
      <c r="M122" s="98">
        <v>0.14813769614127262</v>
      </c>
      <c r="N122" s="98">
        <v>0.18035340002624706</v>
      </c>
      <c r="O122" s="98">
        <v>0.18412388634634838</v>
      </c>
      <c r="P122" s="98">
        <v>0.22183247810045439</v>
      </c>
      <c r="Q122" s="98">
        <v>0.23176479693357849</v>
      </c>
      <c r="R122" s="98">
        <v>0.23957759645702761</v>
      </c>
      <c r="S122" s="98">
        <v>0.23567688568982129</v>
      </c>
      <c r="T122" s="98">
        <v>0.2287972965097757</v>
      </c>
      <c r="U122" s="98">
        <v>0.22588247333245678</v>
      </c>
      <c r="V122" s="98">
        <v>0.21497280230897101</v>
      </c>
      <c r="W122" s="98">
        <v>0.18799046628209992</v>
      </c>
      <c r="DA122" s="63" t="s">
        <v>1800</v>
      </c>
    </row>
    <row r="123" spans="1:105" ht="12" customHeight="1" x14ac:dyDescent="0.25">
      <c r="A123" s="121" t="s">
        <v>55</v>
      </c>
      <c r="B123" s="122">
        <v>39.339277597964923</v>
      </c>
      <c r="C123" s="122">
        <v>40.701176157678745</v>
      </c>
      <c r="D123" s="122">
        <v>41.660935422843785</v>
      </c>
      <c r="E123" s="122">
        <v>44.076280082552536</v>
      </c>
      <c r="F123" s="122">
        <v>49.384766965133892</v>
      </c>
      <c r="G123" s="122">
        <v>46.930517701721186</v>
      </c>
      <c r="H123" s="122">
        <v>48.708472748415083</v>
      </c>
      <c r="I123" s="122">
        <v>48.971478983037173</v>
      </c>
      <c r="J123" s="122">
        <v>54.794365118585318</v>
      </c>
      <c r="K123" s="122">
        <v>56.004130819291277</v>
      </c>
      <c r="L123" s="122">
        <v>62.954831288744053</v>
      </c>
      <c r="M123" s="122">
        <v>59.957585674812364</v>
      </c>
      <c r="N123" s="122">
        <v>70.474468506081323</v>
      </c>
      <c r="O123" s="122">
        <v>72.409827259530601</v>
      </c>
      <c r="P123" s="122">
        <v>70.430321733904151</v>
      </c>
      <c r="Q123" s="122">
        <v>70.231019265364878</v>
      </c>
      <c r="R123" s="122">
        <v>72.414107330900265</v>
      </c>
      <c r="S123" s="122">
        <v>77.812093473494514</v>
      </c>
      <c r="T123" s="122">
        <v>82.838989139642408</v>
      </c>
      <c r="U123" s="122">
        <v>84.464513386790628</v>
      </c>
      <c r="V123" s="122">
        <v>84.153567308403638</v>
      </c>
      <c r="W123" s="122">
        <v>86.200994444280312</v>
      </c>
      <c r="DA123" s="130" t="s">
        <v>1801</v>
      </c>
    </row>
    <row r="124" spans="1:105" ht="12" customHeight="1" x14ac:dyDescent="0.25">
      <c r="A124" s="97" t="s">
        <v>134</v>
      </c>
      <c r="B124" s="98">
        <v>38.180266608570783</v>
      </c>
      <c r="C124" s="98">
        <v>39.564459022148526</v>
      </c>
      <c r="D124" s="98">
        <v>40.539697359168834</v>
      </c>
      <c r="E124" s="98">
        <v>42.984221591155787</v>
      </c>
      <c r="F124" s="98">
        <v>48.237688588664057</v>
      </c>
      <c r="G124" s="98">
        <v>45.833963074989548</v>
      </c>
      <c r="H124" s="98">
        <v>47.575381951982308</v>
      </c>
      <c r="I124" s="98">
        <v>47.800686918762338</v>
      </c>
      <c r="J124" s="98">
        <v>53.594091965460144</v>
      </c>
      <c r="K124" s="98">
        <v>55.60254955062905</v>
      </c>
      <c r="L124" s="98">
        <v>61.407397767060424</v>
      </c>
      <c r="M124" s="98">
        <v>58.125661158651958</v>
      </c>
      <c r="N124" s="98">
        <v>68.258016536043954</v>
      </c>
      <c r="O124" s="98">
        <v>70.053423306697226</v>
      </c>
      <c r="P124" s="98">
        <v>68.03437925426627</v>
      </c>
      <c r="Q124" s="98">
        <v>67.789737845570912</v>
      </c>
      <c r="R124" s="98">
        <v>69.865558887830986</v>
      </c>
      <c r="S124" s="98">
        <v>75.084798289827376</v>
      </c>
      <c r="T124" s="98">
        <v>79.983204469637599</v>
      </c>
      <c r="U124" s="98">
        <v>81.658243200425503</v>
      </c>
      <c r="V124" s="98">
        <v>81.490083162405284</v>
      </c>
      <c r="W124" s="98">
        <v>83.626762371897257</v>
      </c>
      <c r="DA124" s="63" t="s">
        <v>1802</v>
      </c>
    </row>
    <row r="125" spans="1:105" ht="12" customHeight="1" x14ac:dyDescent="0.25">
      <c r="A125" s="97" t="s">
        <v>133</v>
      </c>
      <c r="B125" s="98">
        <v>3.4737454076676205E-3</v>
      </c>
      <c r="C125" s="98">
        <v>3.8061862273118009E-3</v>
      </c>
      <c r="D125" s="98">
        <v>5.2127059210374067E-3</v>
      </c>
      <c r="E125" s="98">
        <v>7.9127030533686065E-3</v>
      </c>
      <c r="F125" s="98">
        <v>1.1703202557236777E-2</v>
      </c>
      <c r="G125" s="98">
        <v>1.750880434679785E-2</v>
      </c>
      <c r="H125" s="98">
        <v>2.3979775163688079E-2</v>
      </c>
      <c r="I125" s="98">
        <v>5.1823026668746053E-2</v>
      </c>
      <c r="J125" s="98">
        <v>0.13017725851290612</v>
      </c>
      <c r="K125" s="98">
        <v>0.22528635712590339</v>
      </c>
      <c r="L125" s="98">
        <v>0.36944851378011789</v>
      </c>
      <c r="M125" s="98">
        <v>0.35238591506118783</v>
      </c>
      <c r="N125" s="98">
        <v>0.48304073662155733</v>
      </c>
      <c r="O125" s="98">
        <v>0.53610559336052799</v>
      </c>
      <c r="P125" s="98">
        <v>0.53003117583489456</v>
      </c>
      <c r="Q125" s="98">
        <v>0.55574107186567867</v>
      </c>
      <c r="R125" s="98">
        <v>0.58763227975654198</v>
      </c>
      <c r="S125" s="98">
        <v>0.65430202069236243</v>
      </c>
      <c r="T125" s="98">
        <v>0.71685273294792906</v>
      </c>
      <c r="U125" s="98">
        <v>0.73143105327046232</v>
      </c>
      <c r="V125" s="98">
        <v>0.69173410453615625</v>
      </c>
      <c r="W125" s="98">
        <v>0.71236585566347754</v>
      </c>
      <c r="DA125" s="63" t="s">
        <v>1803</v>
      </c>
    </row>
    <row r="126" spans="1:105" ht="12" customHeight="1" x14ac:dyDescent="0.25">
      <c r="A126" s="100" t="s">
        <v>217</v>
      </c>
      <c r="B126" s="101">
        <v>2.7103492987138908E-3</v>
      </c>
      <c r="C126" s="101">
        <v>2.9736824922775799E-3</v>
      </c>
      <c r="D126" s="101">
        <v>4.0518284726243428E-3</v>
      </c>
      <c r="E126" s="101">
        <v>6.1535410145202012E-3</v>
      </c>
      <c r="F126" s="101">
        <v>9.1120339975719611E-3</v>
      </c>
      <c r="G126" s="101">
        <v>1.3603080017368339E-2</v>
      </c>
      <c r="H126" s="101">
        <v>1.8777953423554601E-2</v>
      </c>
      <c r="I126" s="101">
        <v>4.0464803773520561E-2</v>
      </c>
      <c r="J126" s="101">
        <v>0.1009021724651509</v>
      </c>
      <c r="K126" s="101">
        <v>0.17444551517506732</v>
      </c>
      <c r="L126" s="101">
        <v>0.28690233364098716</v>
      </c>
      <c r="M126" s="101">
        <v>0.27467685557539623</v>
      </c>
      <c r="N126" s="101">
        <v>0.37566363745347758</v>
      </c>
      <c r="O126" s="101">
        <v>0.41650844504855478</v>
      </c>
      <c r="P126" s="101">
        <v>0.41135476421850098</v>
      </c>
      <c r="Q126" s="101">
        <v>0.43001957660665452</v>
      </c>
      <c r="R126" s="101">
        <v>0.45271701131965419</v>
      </c>
      <c r="S126" s="101">
        <v>0.50339951276852568</v>
      </c>
      <c r="T126" s="101">
        <v>0.54923527071918699</v>
      </c>
      <c r="U126" s="101">
        <v>0.55875236255919025</v>
      </c>
      <c r="V126" s="101">
        <v>0.53436516801993261</v>
      </c>
      <c r="W126" s="101">
        <v>0.55180745533714048</v>
      </c>
      <c r="DA126" s="131" t="s">
        <v>1804</v>
      </c>
    </row>
    <row r="127" spans="1:105" ht="12" customHeight="1" x14ac:dyDescent="0.25">
      <c r="A127" s="103" t="s">
        <v>52</v>
      </c>
      <c r="B127" s="104">
        <v>7.6339610895372978E-4</v>
      </c>
      <c r="C127" s="104">
        <v>8.3250373503422116E-4</v>
      </c>
      <c r="D127" s="104">
        <v>1.1608774484130641E-3</v>
      </c>
      <c r="E127" s="104">
        <v>1.7591620388484057E-3</v>
      </c>
      <c r="F127" s="104">
        <v>2.5911685596648163E-3</v>
      </c>
      <c r="G127" s="104">
        <v>3.9057243294295125E-3</v>
      </c>
      <c r="H127" s="104">
        <v>5.2018217401334794E-3</v>
      </c>
      <c r="I127" s="104">
        <v>1.1358222895225489E-2</v>
      </c>
      <c r="J127" s="104">
        <v>2.9275086047755222E-2</v>
      </c>
      <c r="K127" s="104">
        <v>5.084084195083606E-2</v>
      </c>
      <c r="L127" s="104">
        <v>8.2546180139130731E-2</v>
      </c>
      <c r="M127" s="104">
        <v>7.7709059485791612E-2</v>
      </c>
      <c r="N127" s="104">
        <v>0.10737709916807976</v>
      </c>
      <c r="O127" s="104">
        <v>0.11959714831197321</v>
      </c>
      <c r="P127" s="104">
        <v>0.11867641161639354</v>
      </c>
      <c r="Q127" s="104">
        <v>0.12572149525902412</v>
      </c>
      <c r="R127" s="104">
        <v>0.13491526843688778</v>
      </c>
      <c r="S127" s="104">
        <v>0.15090250792383672</v>
      </c>
      <c r="T127" s="104">
        <v>0.16761746222874213</v>
      </c>
      <c r="U127" s="104">
        <v>0.17267869071127209</v>
      </c>
      <c r="V127" s="104">
        <v>0.15736893651622358</v>
      </c>
      <c r="W127" s="104">
        <v>0.16055840032633711</v>
      </c>
      <c r="DA127" s="132" t="s">
        <v>1805</v>
      </c>
    </row>
    <row r="128" spans="1:105" ht="12" customHeight="1" x14ac:dyDescent="0.25">
      <c r="A128" s="106" t="s">
        <v>122</v>
      </c>
      <c r="B128" s="101">
        <v>1.145047740453947</v>
      </c>
      <c r="C128" s="101">
        <v>1.1223277709982074</v>
      </c>
      <c r="D128" s="101">
        <v>1.100604853251397</v>
      </c>
      <c r="E128" s="101">
        <v>1.0639742423421512</v>
      </c>
      <c r="F128" s="101">
        <v>1.1086329959347938</v>
      </c>
      <c r="G128" s="101">
        <v>1.0397158570084541</v>
      </c>
      <c r="H128" s="101">
        <v>1.0557411392683953</v>
      </c>
      <c r="I128" s="101">
        <v>1.0033029409124281</v>
      </c>
      <c r="J128" s="101">
        <v>0.93304700867764356</v>
      </c>
      <c r="K128" s="101">
        <v>8.8915627127576502E-2</v>
      </c>
      <c r="L128" s="101">
        <v>8.8004884818680323E-2</v>
      </c>
      <c r="M128" s="101">
        <v>0.2251815892402626</v>
      </c>
      <c r="N128" s="101">
        <v>0.39445284711978623</v>
      </c>
      <c r="O128" s="101">
        <v>0.43576718693114552</v>
      </c>
      <c r="P128" s="101">
        <v>0.43725160955375669</v>
      </c>
      <c r="Q128" s="101">
        <v>0.3931682309709259</v>
      </c>
      <c r="R128" s="101">
        <v>0.39622678141172207</v>
      </c>
      <c r="S128" s="101">
        <v>0.44558160857799578</v>
      </c>
      <c r="T128" s="101">
        <v>0.53104513680396204</v>
      </c>
      <c r="U128" s="101">
        <v>0.50925984826307935</v>
      </c>
      <c r="V128" s="101">
        <v>0.45405436032558616</v>
      </c>
      <c r="W128" s="101">
        <v>0.44297593269392438</v>
      </c>
      <c r="DA128" s="131" t="s">
        <v>1806</v>
      </c>
    </row>
    <row r="129" spans="1:105" ht="12" customHeight="1" x14ac:dyDescent="0.25">
      <c r="A129" s="107" t="s">
        <v>121</v>
      </c>
      <c r="B129" s="104">
        <v>1.0489503532527289E-2</v>
      </c>
      <c r="C129" s="104">
        <v>1.0583178304701278E-2</v>
      </c>
      <c r="D129" s="104">
        <v>1.5420504502516148E-2</v>
      </c>
      <c r="E129" s="104">
        <v>2.0171546001232613E-2</v>
      </c>
      <c r="F129" s="104">
        <v>2.6742177977808403E-2</v>
      </c>
      <c r="G129" s="104">
        <v>3.9329965376385487E-2</v>
      </c>
      <c r="H129" s="104">
        <v>5.3369882000691038E-2</v>
      </c>
      <c r="I129" s="104">
        <v>0.11566609669366865</v>
      </c>
      <c r="J129" s="104">
        <v>0.137048885934624</v>
      </c>
      <c r="K129" s="104">
        <v>8.737928440874701E-2</v>
      </c>
      <c r="L129" s="104">
        <v>1.0899801230848314</v>
      </c>
      <c r="M129" s="104">
        <v>1.2543570118589535</v>
      </c>
      <c r="N129" s="104">
        <v>1.3389583862960253</v>
      </c>
      <c r="O129" s="104">
        <v>1.3845311725416947</v>
      </c>
      <c r="P129" s="104">
        <v>1.4286596942492364</v>
      </c>
      <c r="Q129" s="104">
        <v>1.4923721169573541</v>
      </c>
      <c r="R129" s="104">
        <v>1.5646893819010077</v>
      </c>
      <c r="S129" s="104">
        <v>1.6274115543967931</v>
      </c>
      <c r="T129" s="104">
        <v>1.6078868002529187</v>
      </c>
      <c r="U129" s="104">
        <v>1.5655792848315797</v>
      </c>
      <c r="V129" s="104">
        <v>1.517695681136618</v>
      </c>
      <c r="W129" s="104">
        <v>1.4188902840256472</v>
      </c>
      <c r="DA129" s="132" t="s">
        <v>1807</v>
      </c>
    </row>
    <row r="130" spans="1:105" ht="12" customHeight="1" x14ac:dyDescent="0.25">
      <c r="A130" s="108" t="s">
        <v>53</v>
      </c>
      <c r="B130" s="98">
        <v>8.1843131835767514E-3</v>
      </c>
      <c r="C130" s="98">
        <v>8.2683696175786664E-3</v>
      </c>
      <c r="D130" s="98">
        <v>1.198641803471916E-2</v>
      </c>
      <c r="E130" s="98">
        <v>1.5686883371276585E-2</v>
      </c>
      <c r="F130" s="98">
        <v>2.0820799775612776E-2</v>
      </c>
      <c r="G130" s="98">
        <v>3.0556530609756487E-2</v>
      </c>
      <c r="H130" s="98">
        <v>4.1793029124795822E-2</v>
      </c>
      <c r="I130" s="98">
        <v>9.0320357313580471E-2</v>
      </c>
      <c r="J130" s="98">
        <v>0.10621753736492036</v>
      </c>
      <c r="K130" s="98">
        <v>6.7655890953555564E-2</v>
      </c>
      <c r="L130" s="98">
        <v>0.84621854907343896</v>
      </c>
      <c r="M130" s="98">
        <v>0.97807436423277672</v>
      </c>
      <c r="N130" s="98">
        <v>1.0410917266566801</v>
      </c>
      <c r="O130" s="98">
        <v>1.0755451697992766</v>
      </c>
      <c r="P130" s="98">
        <v>1.1090580596393826</v>
      </c>
      <c r="Q130" s="98">
        <v>1.154933014701786</v>
      </c>
      <c r="R130" s="98">
        <v>1.2054407035785277</v>
      </c>
      <c r="S130" s="98">
        <v>1.2518762754341306</v>
      </c>
      <c r="T130" s="98">
        <v>1.2318776650716254</v>
      </c>
      <c r="U130" s="98">
        <v>1.195809032234326</v>
      </c>
      <c r="V130" s="98">
        <v>1.1722301620440474</v>
      </c>
      <c r="W130" s="98">
        <v>1.0992598915022891</v>
      </c>
      <c r="DA130" s="63" t="s">
        <v>1808</v>
      </c>
    </row>
    <row r="131" spans="1:105" ht="12" customHeight="1" x14ac:dyDescent="0.25">
      <c r="A131" s="108" t="s">
        <v>52</v>
      </c>
      <c r="B131" s="98">
        <v>2.3051903489505372E-3</v>
      </c>
      <c r="C131" s="98">
        <v>2.3148086871226116E-3</v>
      </c>
      <c r="D131" s="98">
        <v>3.4340864677969885E-3</v>
      </c>
      <c r="E131" s="98">
        <v>4.4846626299560296E-3</v>
      </c>
      <c r="F131" s="98">
        <v>5.9213782021956271E-3</v>
      </c>
      <c r="G131" s="98">
        <v>8.7734347666290034E-3</v>
      </c>
      <c r="H131" s="98">
        <v>1.1576852875895213E-2</v>
      </c>
      <c r="I131" s="98">
        <v>2.5345739380088182E-2</v>
      </c>
      <c r="J131" s="98">
        <v>3.0831348569703654E-2</v>
      </c>
      <c r="K131" s="98">
        <v>1.9723393455191442E-2</v>
      </c>
      <c r="L131" s="98">
        <v>0.24376157401139237</v>
      </c>
      <c r="M131" s="98">
        <v>0.27628264762617694</v>
      </c>
      <c r="N131" s="98">
        <v>0.29786665963934511</v>
      </c>
      <c r="O131" s="98">
        <v>0.30898600274241805</v>
      </c>
      <c r="P131" s="98">
        <v>0.31960163460985386</v>
      </c>
      <c r="Q131" s="98">
        <v>0.337439102255568</v>
      </c>
      <c r="R131" s="98">
        <v>0.35924867832247998</v>
      </c>
      <c r="S131" s="98">
        <v>0.37553527896266242</v>
      </c>
      <c r="T131" s="98">
        <v>0.37600913518129331</v>
      </c>
      <c r="U131" s="98">
        <v>0.36977025259725366</v>
      </c>
      <c r="V131" s="98">
        <v>0.34546551909257051</v>
      </c>
      <c r="W131" s="98">
        <v>0.31963039252335806</v>
      </c>
      <c r="DA131" s="63" t="s">
        <v>1809</v>
      </c>
    </row>
    <row r="132" spans="1:105" ht="12" customHeight="1" x14ac:dyDescent="0.25">
      <c r="A132" s="121" t="s">
        <v>54</v>
      </c>
      <c r="B132" s="122">
        <v>7.1229445664751996</v>
      </c>
      <c r="C132" s="122">
        <v>7.3767564583464287</v>
      </c>
      <c r="D132" s="122">
        <v>7.6215819472085435</v>
      </c>
      <c r="E132" s="122">
        <v>8.4214855903168981</v>
      </c>
      <c r="F132" s="122">
        <v>9.1675427382794332</v>
      </c>
      <c r="G132" s="122">
        <v>8.9391153297334434</v>
      </c>
      <c r="H132" s="122">
        <v>9.2362465496259851</v>
      </c>
      <c r="I132" s="122">
        <v>9.3493471044925318</v>
      </c>
      <c r="J132" s="122">
        <v>9.6259658445327148</v>
      </c>
      <c r="K132" s="122">
        <v>9.4504635040195275</v>
      </c>
      <c r="L132" s="122">
        <v>10.342381603412685</v>
      </c>
      <c r="M132" s="122">
        <v>10.536495169977329</v>
      </c>
      <c r="N132" s="122">
        <v>11.024455080256253</v>
      </c>
      <c r="O132" s="122">
        <v>11.209658748770362</v>
      </c>
      <c r="P132" s="122">
        <v>11.493051861691308</v>
      </c>
      <c r="Q132" s="122">
        <v>11.521640127388892</v>
      </c>
      <c r="R132" s="122">
        <v>11.560096485871931</v>
      </c>
      <c r="S132" s="122">
        <v>12.011120214920131</v>
      </c>
      <c r="T132" s="122">
        <v>12.39531652607452</v>
      </c>
      <c r="U132" s="122">
        <v>12.49049071499309</v>
      </c>
      <c r="V132" s="122">
        <v>12.629504077421045</v>
      </c>
      <c r="W132" s="122">
        <v>12.962594595610607</v>
      </c>
      <c r="DA132" s="130" t="s">
        <v>1810</v>
      </c>
    </row>
    <row r="133" spans="1:105" ht="12" customHeight="1" x14ac:dyDescent="0.25">
      <c r="A133" s="97" t="s">
        <v>175</v>
      </c>
      <c r="B133" s="98">
        <v>5.0233333789522767</v>
      </c>
      <c r="C133" s="98">
        <v>5.2526898362960166</v>
      </c>
      <c r="D133" s="98">
        <v>5.3608702908213397</v>
      </c>
      <c r="E133" s="98">
        <v>5.9910971896392269</v>
      </c>
      <c r="F133" s="98">
        <v>6.5818099534454984</v>
      </c>
      <c r="G133" s="98">
        <v>6.3259338064233699</v>
      </c>
      <c r="H133" s="98">
        <v>6.5825389887854451</v>
      </c>
      <c r="I133" s="98">
        <v>6.5982428483020028</v>
      </c>
      <c r="J133" s="98">
        <v>6.8744441299314385</v>
      </c>
      <c r="K133" s="98">
        <v>6.8468901530072879</v>
      </c>
      <c r="L133" s="98">
        <v>7.5209200109459298</v>
      </c>
      <c r="M133" s="98">
        <v>7.6045987860161164</v>
      </c>
      <c r="N133" s="98">
        <v>7.5806856574002275</v>
      </c>
      <c r="O133" s="98">
        <v>7.6727300368103792</v>
      </c>
      <c r="P133" s="98">
        <v>7.709956352546242</v>
      </c>
      <c r="Q133" s="98">
        <v>7.7713195068791761</v>
      </c>
      <c r="R133" s="98">
        <v>7.8915988209205752</v>
      </c>
      <c r="S133" s="98">
        <v>8.3439956875340986</v>
      </c>
      <c r="T133" s="98">
        <v>8.6728246573340666</v>
      </c>
      <c r="U133" s="98">
        <v>8.7400731978220545</v>
      </c>
      <c r="V133" s="98">
        <v>8.7688243206578722</v>
      </c>
      <c r="W133" s="98">
        <v>8.907381225027823</v>
      </c>
      <c r="DA133" s="63" t="s">
        <v>1811</v>
      </c>
    </row>
    <row r="134" spans="1:105" ht="12" customHeight="1" x14ac:dyDescent="0.25">
      <c r="A134" s="109" t="s">
        <v>120</v>
      </c>
      <c r="B134" s="33">
        <v>2.0996111875229224</v>
      </c>
      <c r="C134" s="33">
        <v>2.1240666220504121</v>
      </c>
      <c r="D134" s="33">
        <v>2.2607116563872034</v>
      </c>
      <c r="E134" s="33">
        <v>2.4303884006776713</v>
      </c>
      <c r="F134" s="33">
        <v>2.5857327848339353</v>
      </c>
      <c r="G134" s="33">
        <v>2.6131815233100726</v>
      </c>
      <c r="H134" s="33">
        <v>2.6537075608405392</v>
      </c>
      <c r="I134" s="33">
        <v>2.7511042561905286</v>
      </c>
      <c r="J134" s="33">
        <v>2.7515217146012767</v>
      </c>
      <c r="K134" s="33">
        <v>2.6035733510122405</v>
      </c>
      <c r="L134" s="33">
        <v>2.8214615924667545</v>
      </c>
      <c r="M134" s="33">
        <v>2.9318963839612122</v>
      </c>
      <c r="N134" s="33">
        <v>3.4437694228560254</v>
      </c>
      <c r="O134" s="33">
        <v>3.5369287119599826</v>
      </c>
      <c r="P134" s="33">
        <v>3.7830955091450655</v>
      </c>
      <c r="Q134" s="33">
        <v>3.7503206205097155</v>
      </c>
      <c r="R134" s="33">
        <v>3.6684976649513557</v>
      </c>
      <c r="S134" s="33">
        <v>3.6671245273860333</v>
      </c>
      <c r="T134" s="33">
        <v>3.7224918687404527</v>
      </c>
      <c r="U134" s="33">
        <v>3.750417517171035</v>
      </c>
      <c r="V134" s="33">
        <v>3.8606797567631723</v>
      </c>
      <c r="W134" s="33">
        <v>4.0552133705827851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0.51536497486675792</v>
      </c>
      <c r="C136" s="119">
        <f t="shared" si="26"/>
        <v>0.52306098829626957</v>
      </c>
      <c r="D136" s="119">
        <f t="shared" si="26"/>
        <v>0.53445538524133251</v>
      </c>
      <c r="E136" s="119">
        <f t="shared" si="26"/>
        <v>0.54587080264048404</v>
      </c>
      <c r="F136" s="119">
        <f t="shared" si="26"/>
        <v>0.55718612696812986</v>
      </c>
      <c r="G136" s="119">
        <f t="shared" si="26"/>
        <v>0.56687121451674127</v>
      </c>
      <c r="H136" s="119">
        <f t="shared" si="26"/>
        <v>0.57710968503886428</v>
      </c>
      <c r="I136" s="119">
        <f t="shared" si="26"/>
        <v>0.58707974257280549</v>
      </c>
      <c r="J136" s="119">
        <f t="shared" si="26"/>
        <v>0.59854039156947225</v>
      </c>
      <c r="K136" s="119">
        <f t="shared" si="26"/>
        <v>0.60875063995543321</v>
      </c>
      <c r="L136" s="119">
        <f t="shared" si="26"/>
        <v>0.62310108783983242</v>
      </c>
      <c r="M136" s="119">
        <f t="shared" si="26"/>
        <v>0.63563161418664871</v>
      </c>
      <c r="N136" s="119">
        <f t="shared" si="26"/>
        <v>0.65179705495880447</v>
      </c>
      <c r="O136" s="119">
        <f t="shared" si="26"/>
        <v>0.66656450286920765</v>
      </c>
      <c r="P136" s="119">
        <f t="shared" si="26"/>
        <v>0.67227307456954366</v>
      </c>
      <c r="Q136" s="119">
        <f t="shared" si="26"/>
        <v>0.67944707926853476</v>
      </c>
      <c r="R136" s="119">
        <f t="shared" ref="R136:V136" si="27">IF(R117=0,"",R117/R98)</f>
        <v>0.6892315144939144</v>
      </c>
      <c r="S136" s="119">
        <f t="shared" si="27"/>
        <v>0.70319641184181803</v>
      </c>
      <c r="T136" s="119">
        <f t="shared" si="27"/>
        <v>0.71815620629818122</v>
      </c>
      <c r="U136" s="119">
        <f t="shared" si="27"/>
        <v>0.73209948034149486</v>
      </c>
      <c r="V136" s="119">
        <f t="shared" si="27"/>
        <v>0.74373782588196824</v>
      </c>
      <c r="W136" s="119">
        <f t="shared" ref="W136" si="28">IF(W117=0,"",W117/W98)</f>
        <v>0.75627330771024315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0.50798965101720805</v>
      </c>
      <c r="C137" s="124">
        <f t="shared" si="29"/>
        <v>0.51686949916583502</v>
      </c>
      <c r="D137" s="124">
        <f t="shared" si="29"/>
        <v>0.52901174847947063</v>
      </c>
      <c r="E137" s="124">
        <f t="shared" si="29"/>
        <v>0.54171607149650625</v>
      </c>
      <c r="F137" s="124">
        <f t="shared" si="29"/>
        <v>0.55402842895808568</v>
      </c>
      <c r="G137" s="124">
        <f t="shared" si="29"/>
        <v>0.56452976920983644</v>
      </c>
      <c r="H137" s="124">
        <f t="shared" si="29"/>
        <v>0.57550584436393293</v>
      </c>
      <c r="I137" s="124">
        <f t="shared" si="29"/>
        <v>0.58605705769078797</v>
      </c>
      <c r="J137" s="124">
        <f t="shared" si="29"/>
        <v>0.59848419778995166</v>
      </c>
      <c r="K137" s="124">
        <f t="shared" si="29"/>
        <v>0.6095660178554666</v>
      </c>
      <c r="L137" s="124">
        <f t="shared" si="29"/>
        <v>0.62476373078911018</v>
      </c>
      <c r="M137" s="124">
        <f t="shared" si="29"/>
        <v>0.63851033260066214</v>
      </c>
      <c r="N137" s="124">
        <f t="shared" si="29"/>
        <v>0.65603489646592195</v>
      </c>
      <c r="O137" s="124">
        <f t="shared" si="29"/>
        <v>0.67182106417491261</v>
      </c>
      <c r="P137" s="124">
        <f t="shared" si="29"/>
        <v>0.67799330693181326</v>
      </c>
      <c r="Q137" s="124">
        <f t="shared" si="29"/>
        <v>0.68500467155357203</v>
      </c>
      <c r="R137" s="124">
        <f t="shared" ref="R137:V137" si="30">IF(R118=0,"",R118/R99)</f>
        <v>0.69486406141049828</v>
      </c>
      <c r="S137" s="124">
        <f t="shared" si="30"/>
        <v>0.70918722651064181</v>
      </c>
      <c r="T137" s="124">
        <f t="shared" si="30"/>
        <v>0.72360108002976009</v>
      </c>
      <c r="U137" s="124">
        <f t="shared" si="30"/>
        <v>0.73724554436911538</v>
      </c>
      <c r="V137" s="124">
        <f t="shared" si="30"/>
        <v>0.7483488442399695</v>
      </c>
      <c r="W137" s="124">
        <f t="shared" ref="W137" si="31">IF(W118=0,"",W118/W99)</f>
        <v>0.76028163198429888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0.50191862319337666</v>
      </c>
      <c r="C138" s="111">
        <f t="shared" si="32"/>
        <v>0.51101207201037402</v>
      </c>
      <c r="D138" s="111">
        <f t="shared" si="32"/>
        <v>0.52328495478792214</v>
      </c>
      <c r="E138" s="111">
        <f t="shared" si="32"/>
        <v>0.5361598636707684</v>
      </c>
      <c r="F138" s="111">
        <f t="shared" si="32"/>
        <v>0.54859728491340343</v>
      </c>
      <c r="G138" s="111">
        <f t="shared" si="32"/>
        <v>0.55922379627082197</v>
      </c>
      <c r="H138" s="111">
        <f t="shared" si="32"/>
        <v>0.57032498413856725</v>
      </c>
      <c r="I138" s="111">
        <f t="shared" si="32"/>
        <v>0.58097078042893568</v>
      </c>
      <c r="J138" s="111">
        <f t="shared" si="32"/>
        <v>0.59344913987674619</v>
      </c>
      <c r="K138" s="111">
        <f t="shared" si="32"/>
        <v>0.60460386562637836</v>
      </c>
      <c r="L138" s="111">
        <f t="shared" si="32"/>
        <v>0.61992650169101782</v>
      </c>
      <c r="M138" s="111">
        <f t="shared" si="32"/>
        <v>0.63385054609221136</v>
      </c>
      <c r="N138" s="111">
        <f t="shared" si="32"/>
        <v>0.65150017271220817</v>
      </c>
      <c r="O138" s="111">
        <f t="shared" si="32"/>
        <v>0.66747566521364132</v>
      </c>
      <c r="P138" s="111">
        <f t="shared" si="32"/>
        <v>0.67376880603237643</v>
      </c>
      <c r="Q138" s="111">
        <f t="shared" si="32"/>
        <v>0.6808166720322395</v>
      </c>
      <c r="R138" s="111">
        <f t="shared" ref="R138:V138" si="33">IF(R119=0,"",R119/R100)</f>
        <v>0.69080100599994254</v>
      </c>
      <c r="S138" s="111">
        <f t="shared" si="33"/>
        <v>0.70527566618616844</v>
      </c>
      <c r="T138" s="111">
        <f t="shared" si="33"/>
        <v>0.719802299843606</v>
      </c>
      <c r="U138" s="111">
        <f t="shared" si="33"/>
        <v>0.73358956559436894</v>
      </c>
      <c r="V138" s="111">
        <f t="shared" si="33"/>
        <v>0.74479761332596983</v>
      </c>
      <c r="W138" s="111">
        <f t="shared" ref="W138" si="34">IF(W119=0,"",W119/W100)</f>
        <v>0.75685108209961227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2.2278166750182709</v>
      </c>
      <c r="C140" s="124">
        <f t="shared" si="38"/>
        <v>2.3026140093325975</v>
      </c>
      <c r="D140" s="124">
        <f t="shared" si="38"/>
        <v>2.4962188991992349</v>
      </c>
      <c r="E140" s="124">
        <f t="shared" si="38"/>
        <v>2.6969159175792976</v>
      </c>
      <c r="F140" s="124">
        <f t="shared" si="38"/>
        <v>2.931482031153088</v>
      </c>
      <c r="G140" s="124">
        <f t="shared" si="38"/>
        <v>3.1620024273316196</v>
      </c>
      <c r="H140" s="124">
        <f t="shared" si="38"/>
        <v>3.3560870629787805</v>
      </c>
      <c r="I140" s="124">
        <f t="shared" si="38"/>
        <v>3.4699005578280699</v>
      </c>
      <c r="J140" s="124">
        <f t="shared" si="38"/>
        <v>3.5420565584312929</v>
      </c>
      <c r="K140" s="124">
        <f t="shared" si="38"/>
        <v>3.6274086547282227</v>
      </c>
      <c r="L140" s="124">
        <f t="shared" si="38"/>
        <v>3.738224416559921</v>
      </c>
      <c r="M140" s="124">
        <f t="shared" si="38"/>
        <v>3.8523308236042668</v>
      </c>
      <c r="N140" s="124">
        <f t="shared" si="38"/>
        <v>4.0235396434009028</v>
      </c>
      <c r="O140" s="124">
        <f t="shared" si="38"/>
        <v>4.2093872263948313</v>
      </c>
      <c r="P140" s="124">
        <f t="shared" si="38"/>
        <v>4.4032694293793728</v>
      </c>
      <c r="Q140" s="124">
        <f t="shared" si="38"/>
        <v>4.5698693992512691</v>
      </c>
      <c r="R140" s="124">
        <f t="shared" ref="R140:V140" si="39">IF(R121=0,"",R121/R102)</f>
        <v>4.7153928607901499</v>
      </c>
      <c r="S140" s="124">
        <f t="shared" si="39"/>
        <v>4.8557867864372</v>
      </c>
      <c r="T140" s="124">
        <f t="shared" si="39"/>
        <v>4.9988119774207744</v>
      </c>
      <c r="U140" s="124">
        <f t="shared" si="39"/>
        <v>5.131402381723654</v>
      </c>
      <c r="V140" s="124">
        <f t="shared" si="39"/>
        <v>5.2867431956973077</v>
      </c>
      <c r="W140" s="124">
        <f t="shared" ref="W140" si="40">IF(W121=0,"",W121/W102)</f>
        <v>5.4110506691721652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2.2278166750182709</v>
      </c>
      <c r="C141" s="111">
        <f t="shared" si="41"/>
        <v>2.3026140093325975</v>
      </c>
      <c r="D141" s="111">
        <f t="shared" si="41"/>
        <v>2.4962188991992349</v>
      </c>
      <c r="E141" s="111">
        <f t="shared" si="41"/>
        <v>2.6969159175792976</v>
      </c>
      <c r="F141" s="111">
        <f t="shared" si="41"/>
        <v>2.931482031153088</v>
      </c>
      <c r="G141" s="111">
        <f t="shared" si="41"/>
        <v>3.1620024273316196</v>
      </c>
      <c r="H141" s="111">
        <f t="shared" si="41"/>
        <v>3.3560870629787805</v>
      </c>
      <c r="I141" s="111">
        <f t="shared" si="41"/>
        <v>3.4699005578280699</v>
      </c>
      <c r="J141" s="111">
        <f t="shared" si="41"/>
        <v>3.5420565584312929</v>
      </c>
      <c r="K141" s="111">
        <f t="shared" si="41"/>
        <v>3.6274086547282227</v>
      </c>
      <c r="L141" s="111">
        <f t="shared" si="41"/>
        <v>3.738224416559921</v>
      </c>
      <c r="M141" s="111">
        <f t="shared" si="41"/>
        <v>3.8523308236042668</v>
      </c>
      <c r="N141" s="111">
        <f t="shared" si="41"/>
        <v>4.0235396434009028</v>
      </c>
      <c r="O141" s="111">
        <f t="shared" si="41"/>
        <v>4.2093872263948313</v>
      </c>
      <c r="P141" s="111">
        <f t="shared" si="41"/>
        <v>4.4032694293793728</v>
      </c>
      <c r="Q141" s="111">
        <f t="shared" si="41"/>
        <v>4.5698693992512691</v>
      </c>
      <c r="R141" s="111">
        <f t="shared" ref="R141:V141" si="42">IF(R122=0,"",R122/R103)</f>
        <v>4.7153928607901499</v>
      </c>
      <c r="S141" s="111">
        <f t="shared" si="42"/>
        <v>4.8557867864372</v>
      </c>
      <c r="T141" s="111">
        <f t="shared" si="42"/>
        <v>4.9988119774207744</v>
      </c>
      <c r="U141" s="111">
        <f t="shared" si="42"/>
        <v>5.131402381723654</v>
      </c>
      <c r="V141" s="111">
        <f t="shared" si="42"/>
        <v>5.2867431956973077</v>
      </c>
      <c r="W141" s="111">
        <f t="shared" ref="W141" si="43">IF(W122=0,"",W122/W103)</f>
        <v>5.4110506691721652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0.53505806117883781</v>
      </c>
      <c r="C142" s="124">
        <f t="shared" si="44"/>
        <v>0.54058060761817672</v>
      </c>
      <c r="D142" s="124">
        <f t="shared" si="44"/>
        <v>0.5481293314728658</v>
      </c>
      <c r="E142" s="124">
        <f t="shared" si="44"/>
        <v>0.55597602789225886</v>
      </c>
      <c r="F142" s="124">
        <f t="shared" si="44"/>
        <v>0.5636372839795174</v>
      </c>
      <c r="G142" s="124">
        <f t="shared" si="44"/>
        <v>0.57033705091964759</v>
      </c>
      <c r="H142" s="124">
        <f t="shared" si="44"/>
        <v>0.57736514804084915</v>
      </c>
      <c r="I142" s="124">
        <f t="shared" si="44"/>
        <v>0.58421920464195454</v>
      </c>
      <c r="J142" s="124">
        <f t="shared" si="44"/>
        <v>0.59232310818245049</v>
      </c>
      <c r="K142" s="124">
        <f t="shared" si="44"/>
        <v>0.59939294710088753</v>
      </c>
      <c r="L142" s="124">
        <f t="shared" si="44"/>
        <v>0.61072703462301059</v>
      </c>
      <c r="M142" s="124">
        <f t="shared" si="44"/>
        <v>0.62064434124708567</v>
      </c>
      <c r="N142" s="124">
        <f t="shared" si="44"/>
        <v>0.63365436175306777</v>
      </c>
      <c r="O142" s="124">
        <f t="shared" si="44"/>
        <v>0.6459655755710394</v>
      </c>
      <c r="P142" s="124">
        <f t="shared" si="44"/>
        <v>0.65253860215962078</v>
      </c>
      <c r="Q142" s="124">
        <f t="shared" si="44"/>
        <v>0.66004688932390576</v>
      </c>
      <c r="R142" s="124">
        <f t="shared" ref="R142:V142" si="45">IF(R123=0,"",R123/R104)</f>
        <v>0.67099782863248081</v>
      </c>
      <c r="S142" s="124">
        <f t="shared" si="45"/>
        <v>0.68749811331004518</v>
      </c>
      <c r="T142" s="124">
        <f t="shared" si="45"/>
        <v>0.70507545286486328</v>
      </c>
      <c r="U142" s="124">
        <f t="shared" si="45"/>
        <v>0.72212897404673859</v>
      </c>
      <c r="V142" s="124">
        <f t="shared" si="45"/>
        <v>0.73655027263414941</v>
      </c>
      <c r="W142" s="124">
        <f t="shared" ref="W142" si="46">IF(W123=0,"",W123/W104)</f>
        <v>0.75261362604754178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0.53240807842817095</v>
      </c>
      <c r="C143" s="111">
        <f t="shared" si="47"/>
        <v>0.53810685096189792</v>
      </c>
      <c r="D143" s="111">
        <f t="shared" si="47"/>
        <v>0.54580801165504467</v>
      </c>
      <c r="E143" s="111">
        <f t="shared" si="47"/>
        <v>0.55389976858762913</v>
      </c>
      <c r="F143" s="111">
        <f t="shared" si="47"/>
        <v>0.56174142425853524</v>
      </c>
      <c r="G143" s="111">
        <f t="shared" si="47"/>
        <v>0.5684541590308102</v>
      </c>
      <c r="H143" s="111">
        <f t="shared" si="47"/>
        <v>0.57551528501158611</v>
      </c>
      <c r="I143" s="111">
        <f t="shared" si="47"/>
        <v>0.58234013763526282</v>
      </c>
      <c r="J143" s="111">
        <f t="shared" si="47"/>
        <v>0.5906860531633561</v>
      </c>
      <c r="K143" s="111">
        <f t="shared" si="47"/>
        <v>0.59879187047252747</v>
      </c>
      <c r="L143" s="111">
        <f t="shared" si="47"/>
        <v>0.6084024249425114</v>
      </c>
      <c r="M143" s="111">
        <f t="shared" si="47"/>
        <v>0.61800375705106458</v>
      </c>
      <c r="N143" s="111">
        <f t="shared" si="47"/>
        <v>0.63124694402887627</v>
      </c>
      <c r="O143" s="111">
        <f t="shared" si="47"/>
        <v>0.64372589637526545</v>
      </c>
      <c r="P143" s="111">
        <f t="shared" si="47"/>
        <v>0.65027343731721521</v>
      </c>
      <c r="Q143" s="111">
        <f t="shared" si="47"/>
        <v>0.65774484079952877</v>
      </c>
      <c r="R143" s="111">
        <f t="shared" ref="R143:V143" si="48">IF(R124=0,"",R124/R105)</f>
        <v>0.66875615096668173</v>
      </c>
      <c r="S143" s="111">
        <f t="shared" si="48"/>
        <v>0.6854119010400973</v>
      </c>
      <c r="T143" s="111">
        <f t="shared" si="48"/>
        <v>0.70307573891308817</v>
      </c>
      <c r="U143" s="111">
        <f t="shared" si="48"/>
        <v>0.72043814892258828</v>
      </c>
      <c r="V143" s="111">
        <f t="shared" si="48"/>
        <v>0.73523893214505365</v>
      </c>
      <c r="W143" s="111">
        <f t="shared" ref="W143" si="49">IF(W124=0,"",W124/W105)</f>
        <v>0.75162572347610779</v>
      </c>
      <c r="DA143" s="63" t="s">
        <v>1970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0.59338343897569878</v>
      </c>
      <c r="C144" s="111">
        <f t="shared" si="50"/>
        <v>0.60183634025927235</v>
      </c>
      <c r="D144" s="111">
        <f t="shared" si="50"/>
        <v>0.61957619470906244</v>
      </c>
      <c r="E144" s="111">
        <f t="shared" si="50"/>
        <v>0.63610191194330445</v>
      </c>
      <c r="F144" s="111">
        <f t="shared" si="50"/>
        <v>0.64669520218938181</v>
      </c>
      <c r="G144" s="111">
        <f t="shared" si="50"/>
        <v>0.65803484075682839</v>
      </c>
      <c r="H144" s="111">
        <f t="shared" si="50"/>
        <v>0.6634078624569959</v>
      </c>
      <c r="I144" s="111">
        <f t="shared" si="50"/>
        <v>0.6764083627827201</v>
      </c>
      <c r="J144" s="111">
        <f t="shared" si="50"/>
        <v>0.68814603816683584</v>
      </c>
      <c r="K144" s="111">
        <f t="shared" si="50"/>
        <v>0.69484427915744829</v>
      </c>
      <c r="L144" s="111">
        <f t="shared" si="50"/>
        <v>0.70045677245033677</v>
      </c>
      <c r="M144" s="111">
        <f t="shared" si="50"/>
        <v>0.70048328946459759</v>
      </c>
      <c r="N144" s="111">
        <f t="shared" si="50"/>
        <v>0.70867410616359017</v>
      </c>
      <c r="O144" s="111">
        <f t="shared" si="50"/>
        <v>0.71503444461472732</v>
      </c>
      <c r="P144" s="111">
        <f t="shared" si="50"/>
        <v>0.71834090809034257</v>
      </c>
      <c r="Q144" s="111">
        <f t="shared" si="50"/>
        <v>0.72478005286031466</v>
      </c>
      <c r="R144" s="111">
        <f t="shared" ref="R144:V144" si="51">IF(R125=0,"",R125/R106)</f>
        <v>0.7311156484587642</v>
      </c>
      <c r="S144" s="111">
        <f t="shared" si="51"/>
        <v>0.74110770127675651</v>
      </c>
      <c r="T144" s="111">
        <f t="shared" si="51"/>
        <v>0.7526340956401617</v>
      </c>
      <c r="U144" s="111">
        <f t="shared" si="51"/>
        <v>0.76219658816277969</v>
      </c>
      <c r="V144" s="111">
        <f t="shared" si="51"/>
        <v>0.76398965574151401</v>
      </c>
      <c r="W144" s="111">
        <f t="shared" ref="W144" si="52">IF(W125=0,"",W125/W106)</f>
        <v>0.77762246612765529</v>
      </c>
      <c r="DA144" s="63" t="s">
        <v>1971</v>
      </c>
    </row>
    <row r="145" spans="1:105" ht="12" customHeight="1" x14ac:dyDescent="0.25">
      <c r="A145" s="100" t="s">
        <v>217</v>
      </c>
      <c r="B145" s="112">
        <f t="shared" ref="B145:Q145" si="53">IF(B126=0,"",B126/B107)</f>
        <v>0.53240807842817095</v>
      </c>
      <c r="C145" s="112">
        <f t="shared" si="53"/>
        <v>0.54147840745171216</v>
      </c>
      <c r="D145" s="112">
        <f t="shared" si="53"/>
        <v>0.55868303729862867</v>
      </c>
      <c r="E145" s="112">
        <f t="shared" si="53"/>
        <v>0.57616337137048856</v>
      </c>
      <c r="F145" s="112">
        <f t="shared" si="53"/>
        <v>0.58765444796649846</v>
      </c>
      <c r="G145" s="112">
        <f t="shared" si="53"/>
        <v>0.59920204559772328</v>
      </c>
      <c r="H145" s="112">
        <f t="shared" si="53"/>
        <v>0.60682622445623813</v>
      </c>
      <c r="I145" s="112">
        <f t="shared" si="53"/>
        <v>0.62008584565225244</v>
      </c>
      <c r="J145" s="112">
        <f t="shared" si="53"/>
        <v>0.63104918908688601</v>
      </c>
      <c r="K145" s="112">
        <f t="shared" si="53"/>
        <v>0.6380950679368369</v>
      </c>
      <c r="L145" s="112">
        <f t="shared" si="53"/>
        <v>0.64487905850308525</v>
      </c>
      <c r="M145" s="112">
        <f t="shared" si="53"/>
        <v>0.64576353259511821</v>
      </c>
      <c r="N145" s="112">
        <f t="shared" si="53"/>
        <v>0.65419860792059492</v>
      </c>
      <c r="O145" s="112">
        <f t="shared" si="53"/>
        <v>0.66095165598880812</v>
      </c>
      <c r="P145" s="112">
        <f t="shared" si="53"/>
        <v>0.66435598336798696</v>
      </c>
      <c r="Q145" s="112">
        <f t="shared" si="53"/>
        <v>0.67080449017568822</v>
      </c>
      <c r="R145" s="112">
        <f t="shared" ref="R145:V145" si="54">IF(R126=0,"",R126/R107)</f>
        <v>0.67687691743590928</v>
      </c>
      <c r="S145" s="112">
        <f t="shared" si="54"/>
        <v>0.68773445924613441</v>
      </c>
      <c r="T145" s="112">
        <f t="shared" si="54"/>
        <v>0.69980448587795197</v>
      </c>
      <c r="U145" s="112">
        <f t="shared" si="54"/>
        <v>0.71001637814673002</v>
      </c>
      <c r="V145" s="112">
        <f t="shared" si="54"/>
        <v>0.71433993214627245</v>
      </c>
      <c r="W145" s="112">
        <f t="shared" ref="W145" si="55">IF(W126=0,"",W126/W107)</f>
        <v>0.73036439703248124</v>
      </c>
      <c r="DA145" s="131" t="s">
        <v>1972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0.63968545298517998</v>
      </c>
      <c r="C147" s="112">
        <f t="shared" si="59"/>
        <v>0.64323026579148102</v>
      </c>
      <c r="D147" s="112">
        <f t="shared" si="59"/>
        <v>0.64710626037545915</v>
      </c>
      <c r="E147" s="112">
        <f t="shared" si="59"/>
        <v>0.65128328316236361</v>
      </c>
      <c r="F147" s="112">
        <f t="shared" si="59"/>
        <v>0.65567817500355929</v>
      </c>
      <c r="G147" s="112">
        <f t="shared" si="59"/>
        <v>0.66007439424573311</v>
      </c>
      <c r="H147" s="112">
        <f t="shared" si="59"/>
        <v>0.66510200201419944</v>
      </c>
      <c r="I147" s="112">
        <f t="shared" si="59"/>
        <v>0.6673936854047603</v>
      </c>
      <c r="J147" s="112">
        <f t="shared" si="59"/>
        <v>0.66774216907514328</v>
      </c>
      <c r="K147" s="112">
        <f t="shared" si="59"/>
        <v>0.67199722630018155</v>
      </c>
      <c r="L147" s="112">
        <f t="shared" si="59"/>
        <v>0.6719934960888112</v>
      </c>
      <c r="M147" s="112">
        <f t="shared" si="59"/>
        <v>0.67912280720852025</v>
      </c>
      <c r="N147" s="112">
        <f t="shared" si="59"/>
        <v>0.68461031476040313</v>
      </c>
      <c r="O147" s="112">
        <f t="shared" si="59"/>
        <v>0.68750510750655702</v>
      </c>
      <c r="P147" s="112">
        <f t="shared" si="59"/>
        <v>0.69096303593327346</v>
      </c>
      <c r="Q147" s="112">
        <f t="shared" si="59"/>
        <v>0.69270522085728137</v>
      </c>
      <c r="R147" s="112">
        <f t="shared" ref="R147:V147" si="60">IF(R128=0,"",R128/R109)</f>
        <v>0.69592436751169162</v>
      </c>
      <c r="S147" s="112">
        <f t="shared" si="60"/>
        <v>0.70773482257467701</v>
      </c>
      <c r="T147" s="112">
        <f t="shared" si="60"/>
        <v>0.72571707011274267</v>
      </c>
      <c r="U147" s="112">
        <f t="shared" si="60"/>
        <v>0.74324659724017905</v>
      </c>
      <c r="V147" s="112">
        <f t="shared" si="60"/>
        <v>0.75539484913688792</v>
      </c>
      <c r="W147" s="112">
        <f t="shared" ref="W147" si="61">IF(W128=0,"",W128/W109)</f>
        <v>0.76253620792247201</v>
      </c>
      <c r="DA147" s="131" t="s">
        <v>1974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0.69469359141310127</v>
      </c>
      <c r="C148" s="113">
        <f t="shared" si="62"/>
        <v>0.6982720960403852</v>
      </c>
      <c r="D148" s="113">
        <f t="shared" si="62"/>
        <v>0.70747266789891394</v>
      </c>
      <c r="E148" s="113">
        <f t="shared" si="62"/>
        <v>0.71232746959403437</v>
      </c>
      <c r="F148" s="113">
        <f t="shared" si="62"/>
        <v>0.71540416185014388</v>
      </c>
      <c r="G148" s="113">
        <f t="shared" si="62"/>
        <v>0.71901751381864709</v>
      </c>
      <c r="H148" s="113">
        <f t="shared" si="62"/>
        <v>0.71948492727643798</v>
      </c>
      <c r="I148" s="113">
        <f t="shared" si="62"/>
        <v>0.72252202488001083</v>
      </c>
      <c r="J148" s="113">
        <f t="shared" si="62"/>
        <v>0.7246225452795797</v>
      </c>
      <c r="K148" s="113">
        <f t="shared" si="62"/>
        <v>0.72622350556013482</v>
      </c>
      <c r="L148" s="113">
        <f t="shared" si="62"/>
        <v>0.73095243895716744</v>
      </c>
      <c r="M148" s="113">
        <f t="shared" si="62"/>
        <v>0.73061501043554689</v>
      </c>
      <c r="N148" s="113">
        <f t="shared" si="62"/>
        <v>0.73195805100687616</v>
      </c>
      <c r="O148" s="113">
        <f t="shared" si="62"/>
        <v>0.73373539815872924</v>
      </c>
      <c r="P148" s="113">
        <f t="shared" si="62"/>
        <v>0.73723102703451626</v>
      </c>
      <c r="Q148" s="113">
        <f t="shared" si="62"/>
        <v>0.74438601605258592</v>
      </c>
      <c r="R148" s="113">
        <f t="shared" ref="R148:V148" si="63">IF(R129=0,"",R129/R110)</f>
        <v>0.75369347446091228</v>
      </c>
      <c r="S148" s="113">
        <f t="shared" si="63"/>
        <v>0.76688484504569654</v>
      </c>
      <c r="T148" s="113">
        <f t="shared" si="63"/>
        <v>0.78684289426411902</v>
      </c>
      <c r="U148" s="113">
        <f t="shared" si="63"/>
        <v>0.79233875476718119</v>
      </c>
      <c r="V148" s="113">
        <f t="shared" si="63"/>
        <v>0.79363821406358903</v>
      </c>
      <c r="W148" s="113">
        <f t="shared" ref="W148" si="64">IF(W129=0,"",W129/W110)</f>
        <v>0.79832285189581664</v>
      </c>
      <c r="DA148" s="132" t="s">
        <v>1975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0.63968545298517987</v>
      </c>
      <c r="C149" s="111">
        <f t="shared" si="65"/>
        <v>0.6438823284819053</v>
      </c>
      <c r="D149" s="111">
        <f t="shared" si="65"/>
        <v>0.65276535856026663</v>
      </c>
      <c r="E149" s="111">
        <f t="shared" si="65"/>
        <v>0.65819635421257849</v>
      </c>
      <c r="F149" s="111">
        <f t="shared" si="65"/>
        <v>0.66183627613777785</v>
      </c>
      <c r="G149" s="111">
        <f t="shared" si="65"/>
        <v>0.66534044595338337</v>
      </c>
      <c r="H149" s="111">
        <f t="shared" si="65"/>
        <v>0.66760909128815882</v>
      </c>
      <c r="I149" s="111">
        <f t="shared" si="65"/>
        <v>0.67032639363499069</v>
      </c>
      <c r="J149" s="111">
        <f t="shared" si="65"/>
        <v>0.67098859180480508</v>
      </c>
      <c r="K149" s="111">
        <f t="shared" si="65"/>
        <v>0.67254578852699554</v>
      </c>
      <c r="L149" s="111">
        <f t="shared" si="65"/>
        <v>0.67837700316576521</v>
      </c>
      <c r="M149" s="111">
        <f t="shared" si="65"/>
        <v>0.67895039830137682</v>
      </c>
      <c r="N149" s="111">
        <f t="shared" si="65"/>
        <v>0.67982280845727405</v>
      </c>
      <c r="O149" s="111">
        <f t="shared" si="65"/>
        <v>0.6815977169217925</v>
      </c>
      <c r="P149" s="111">
        <f t="shared" si="65"/>
        <v>0.68533526728306882</v>
      </c>
      <c r="Q149" s="111">
        <f t="shared" si="65"/>
        <v>0.69265619868457895</v>
      </c>
      <c r="R149" s="111">
        <f t="shared" ref="R149:V149" si="66">IF(R130=0,"",R130/R111)</f>
        <v>0.70215205042945061</v>
      </c>
      <c r="S149" s="111">
        <f t="shared" si="66"/>
        <v>0.71676209711116357</v>
      </c>
      <c r="T149" s="111">
        <f t="shared" si="66"/>
        <v>0.73877627577434457</v>
      </c>
      <c r="U149" s="111">
        <f t="shared" si="66"/>
        <v>0.7445299623326741</v>
      </c>
      <c r="V149" s="111">
        <f t="shared" si="66"/>
        <v>0.74813905008404502</v>
      </c>
      <c r="W149" s="111">
        <f t="shared" ref="W149" si="67">IF(W130=0,"",W130/W111)</f>
        <v>0.75410129160535999</v>
      </c>
      <c r="DA149" s="63" t="s">
        <v>1976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0.61933565102812094</v>
      </c>
      <c r="C151" s="124">
        <f t="shared" si="71"/>
        <v>0.61993193248557144</v>
      </c>
      <c r="D151" s="124">
        <f t="shared" si="71"/>
        <v>0.62309438092398572</v>
      </c>
      <c r="E151" s="124">
        <f t="shared" si="71"/>
        <v>0.62392256419600856</v>
      </c>
      <c r="F151" s="124">
        <f t="shared" si="71"/>
        <v>0.62493757311666309</v>
      </c>
      <c r="G151" s="124">
        <f t="shared" si="71"/>
        <v>0.6283469921357383</v>
      </c>
      <c r="H151" s="124">
        <f t="shared" si="71"/>
        <v>0.62968754562682339</v>
      </c>
      <c r="I151" s="124">
        <f t="shared" si="71"/>
        <v>0.63193638638043736</v>
      </c>
      <c r="J151" s="124">
        <f t="shared" si="71"/>
        <v>0.63164276339725312</v>
      </c>
      <c r="K151" s="124">
        <f t="shared" si="71"/>
        <v>0.63129919049682082</v>
      </c>
      <c r="L151" s="124">
        <f t="shared" si="71"/>
        <v>0.63237645969108847</v>
      </c>
      <c r="M151" s="124">
        <f t="shared" si="71"/>
        <v>0.63444902712787232</v>
      </c>
      <c r="N151" s="124">
        <f t="shared" si="71"/>
        <v>0.64103580001064198</v>
      </c>
      <c r="O151" s="124">
        <f t="shared" si="71"/>
        <v>0.64267469219430717</v>
      </c>
      <c r="P151" s="124">
        <f t="shared" si="71"/>
        <v>0.64579196277699991</v>
      </c>
      <c r="Q151" s="124">
        <f t="shared" si="71"/>
        <v>0.64605391849028804</v>
      </c>
      <c r="R151" s="124">
        <f t="shared" ref="R151:V151" si="72">IF(R132=0,"",R132/R113)</f>
        <v>0.64628809758257166</v>
      </c>
      <c r="S151" s="124">
        <f t="shared" si="72"/>
        <v>0.64733167995444041</v>
      </c>
      <c r="T151" s="124">
        <f t="shared" si="72"/>
        <v>0.65117588762941847</v>
      </c>
      <c r="U151" s="124">
        <f t="shared" si="72"/>
        <v>0.65661588310831143</v>
      </c>
      <c r="V151" s="124">
        <f t="shared" si="72"/>
        <v>0.66353174078526078</v>
      </c>
      <c r="W151" s="124">
        <f t="shared" ref="W151" si="73">IF(W132=0,"",W132/W113)</f>
        <v>0.67123370641167501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0.58021615557885053</v>
      </c>
      <c r="C152" s="111">
        <f t="shared" si="74"/>
        <v>0.58149632220377168</v>
      </c>
      <c r="D152" s="111">
        <f t="shared" si="74"/>
        <v>0.58308752176672718</v>
      </c>
      <c r="E152" s="111">
        <f t="shared" si="74"/>
        <v>0.5847532016423993</v>
      </c>
      <c r="F152" s="111">
        <f t="shared" si="74"/>
        <v>0.58642143315605977</v>
      </c>
      <c r="G152" s="111">
        <f t="shared" si="74"/>
        <v>0.58804660439811995</v>
      </c>
      <c r="H152" s="111">
        <f t="shared" si="74"/>
        <v>0.58983081337242527</v>
      </c>
      <c r="I152" s="111">
        <f t="shared" si="74"/>
        <v>0.59088588290317989</v>
      </c>
      <c r="J152" s="111">
        <f t="shared" si="74"/>
        <v>0.5917663975165306</v>
      </c>
      <c r="K152" s="111">
        <f t="shared" si="74"/>
        <v>0.59288627559919538</v>
      </c>
      <c r="L152" s="111">
        <f t="shared" si="74"/>
        <v>0.59407167190092225</v>
      </c>
      <c r="M152" s="111">
        <f t="shared" si="74"/>
        <v>0.59507333554149311</v>
      </c>
      <c r="N152" s="111">
        <f t="shared" si="74"/>
        <v>0.59587227086583072</v>
      </c>
      <c r="O152" s="111">
        <f t="shared" si="74"/>
        <v>0.59646316563303248</v>
      </c>
      <c r="P152" s="111">
        <f t="shared" si="74"/>
        <v>0.59677501962501556</v>
      </c>
      <c r="Q152" s="111">
        <f t="shared" si="74"/>
        <v>0.59703364566581041</v>
      </c>
      <c r="R152" s="111">
        <f t="shared" ref="R152:V152" si="75">IF(R133=0,"",R133/R114)</f>
        <v>0.59779171615187376</v>
      </c>
      <c r="S152" s="111">
        <f t="shared" si="75"/>
        <v>0.59954797281828631</v>
      </c>
      <c r="T152" s="111">
        <f t="shared" si="75"/>
        <v>0.60224273016250729</v>
      </c>
      <c r="U152" s="111">
        <f t="shared" si="75"/>
        <v>0.60555260660678334</v>
      </c>
      <c r="V152" s="111">
        <f t="shared" si="75"/>
        <v>0.60919086089982055</v>
      </c>
      <c r="W152" s="111">
        <f t="shared" ref="W152" si="76">IF(W133=0,"",W133/W114)</f>
        <v>0.61337060882334482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0.73845443591919413</v>
      </c>
      <c r="C153" s="45">
        <f t="shared" si="77"/>
        <v>0.74106300573794004</v>
      </c>
      <c r="D153" s="45">
        <f t="shared" si="77"/>
        <v>0.74417209613915358</v>
      </c>
      <c r="E153" s="45">
        <f t="shared" si="77"/>
        <v>0.74732171751419385</v>
      </c>
      <c r="F153" s="45">
        <f t="shared" si="77"/>
        <v>0.75039089766049394</v>
      </c>
      <c r="G153" s="45">
        <f t="shared" si="77"/>
        <v>0.75332545711494814</v>
      </c>
      <c r="H153" s="45">
        <f t="shared" si="77"/>
        <v>0.75648654231877788</v>
      </c>
      <c r="I153" s="45">
        <f t="shared" si="77"/>
        <v>0.75828433844220733</v>
      </c>
      <c r="J153" s="45">
        <f t="shared" si="77"/>
        <v>0.75951146224239663</v>
      </c>
      <c r="K153" s="45">
        <f t="shared" si="77"/>
        <v>0.76095370581130739</v>
      </c>
      <c r="L153" s="45">
        <f t="shared" si="77"/>
        <v>0.76362379574317485</v>
      </c>
      <c r="M153" s="45">
        <f t="shared" si="77"/>
        <v>0.76589768238698763</v>
      </c>
      <c r="N153" s="45">
        <f t="shared" si="77"/>
        <v>0.76940616634991177</v>
      </c>
      <c r="O153" s="45">
        <f t="shared" si="77"/>
        <v>0.77251057341672247</v>
      </c>
      <c r="P153" s="45">
        <f t="shared" si="77"/>
        <v>0.77562743578233784</v>
      </c>
      <c r="Q153" s="45">
        <f t="shared" si="77"/>
        <v>0.77850837447195964</v>
      </c>
      <c r="R153" s="45">
        <f t="shared" ref="R153:V153" si="78">IF(R134=0,"",R134/R115)</f>
        <v>0.78292055896008783</v>
      </c>
      <c r="S153" s="45">
        <f t="shared" si="78"/>
        <v>0.79072534838693731</v>
      </c>
      <c r="T153" s="45">
        <f t="shared" si="78"/>
        <v>0.80323010040571297</v>
      </c>
      <c r="U153" s="45">
        <f t="shared" si="78"/>
        <v>0.81720829367688919</v>
      </c>
      <c r="V153" s="45">
        <f t="shared" si="78"/>
        <v>0.83212463058383401</v>
      </c>
      <c r="W153" s="45">
        <f t="shared" ref="W153" si="79">IF(W134=0,"",W134/W115)</f>
        <v>0.84667498093699778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1028.2288500000004</v>
      </c>
      <c r="C155" s="117">
        <f t="shared" si="80"/>
        <v>1129.3098299999999</v>
      </c>
      <c r="D155" s="117">
        <f t="shared" si="80"/>
        <v>1114.6677300000001</v>
      </c>
      <c r="E155" s="117">
        <f t="shared" si="80"/>
        <v>1263.3102899999999</v>
      </c>
      <c r="F155" s="117">
        <f t="shared" si="80"/>
        <v>1409.0749200000002</v>
      </c>
      <c r="G155" s="117">
        <f t="shared" si="80"/>
        <v>1422.3537899999999</v>
      </c>
      <c r="H155" s="117">
        <f t="shared" si="80"/>
        <v>1481.6290499999993</v>
      </c>
      <c r="I155" s="117">
        <f t="shared" si="80"/>
        <v>1389.8382299999998</v>
      </c>
      <c r="J155" s="117">
        <f t="shared" si="80"/>
        <v>1567.7649900000006</v>
      </c>
      <c r="K155" s="117">
        <f t="shared" si="80"/>
        <v>1464.3356191200003</v>
      </c>
      <c r="L155" s="117">
        <f t="shared" si="80"/>
        <v>1663.6303529999998</v>
      </c>
      <c r="M155" s="117">
        <f t="shared" si="80"/>
        <v>1334.40021</v>
      </c>
      <c r="N155" s="117">
        <f t="shared" si="80"/>
        <v>1407.5804160000014</v>
      </c>
      <c r="O155" s="117">
        <f t="shared" si="80"/>
        <v>1420.9905600000004</v>
      </c>
      <c r="P155" s="117">
        <f t="shared" si="80"/>
        <v>1255.6428786000013</v>
      </c>
      <c r="Q155" s="117">
        <f t="shared" si="80"/>
        <v>1301.2058624400008</v>
      </c>
      <c r="R155" s="117">
        <f t="shared" ref="R155:V155" si="81">R156+R159+R161+R170</f>
        <v>1319.6690456400008</v>
      </c>
      <c r="S155" s="117">
        <f t="shared" si="81"/>
        <v>1302.1072099199994</v>
      </c>
      <c r="T155" s="117">
        <f t="shared" si="81"/>
        <v>1416.0183048000008</v>
      </c>
      <c r="U155" s="117">
        <f t="shared" si="81"/>
        <v>1386.1629619200005</v>
      </c>
      <c r="V155" s="117">
        <f t="shared" si="81"/>
        <v>1382.4161999999999</v>
      </c>
      <c r="W155" s="117">
        <f t="shared" ref="W155" si="82">W156+W159+W161+W170</f>
        <v>1394.6913288000017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839.44401189292887</v>
      </c>
      <c r="C156" s="122">
        <f t="shared" si="83"/>
        <v>935.38432729731755</v>
      </c>
      <c r="D156" s="122">
        <f t="shared" si="83"/>
        <v>918.60011813371375</v>
      </c>
      <c r="E156" s="122">
        <f t="shared" si="83"/>
        <v>1056.9473347704188</v>
      </c>
      <c r="F156" s="122">
        <f t="shared" si="83"/>
        <v>1180.9813730339943</v>
      </c>
      <c r="G156" s="122">
        <f t="shared" si="83"/>
        <v>1207.651941647041</v>
      </c>
      <c r="H156" s="122">
        <f t="shared" si="83"/>
        <v>1261.1789105385537</v>
      </c>
      <c r="I156" s="122">
        <f t="shared" si="83"/>
        <v>1170.658693854532</v>
      </c>
      <c r="J156" s="122">
        <f t="shared" si="83"/>
        <v>1326.993188754833</v>
      </c>
      <c r="K156" s="122">
        <f t="shared" si="83"/>
        <v>1218.4645344923863</v>
      </c>
      <c r="L156" s="122">
        <f t="shared" si="83"/>
        <v>1395.7807197704119</v>
      </c>
      <c r="M156" s="122">
        <f t="shared" si="83"/>
        <v>1082.4719761930344</v>
      </c>
      <c r="N156" s="122">
        <f t="shared" si="83"/>
        <v>1122.3703330277401</v>
      </c>
      <c r="O156" s="122">
        <f t="shared" si="83"/>
        <v>1133.6887924967909</v>
      </c>
      <c r="P156" s="122">
        <f t="shared" si="83"/>
        <v>978.10268523558216</v>
      </c>
      <c r="Q156" s="122">
        <f t="shared" si="83"/>
        <v>1027.0510422300713</v>
      </c>
      <c r="R156" s="122">
        <f t="shared" ref="R156:V156" si="84">SUM(R157:R158)</f>
        <v>1041.710351877337</v>
      </c>
      <c r="S156" s="122">
        <f t="shared" si="84"/>
        <v>1010.3960932968351</v>
      </c>
      <c r="T156" s="122">
        <f t="shared" si="84"/>
        <v>1113.1468971677525</v>
      </c>
      <c r="U156" s="122">
        <f t="shared" si="84"/>
        <v>1084.1891550034088</v>
      </c>
      <c r="V156" s="122">
        <f t="shared" si="84"/>
        <v>1086.5218399831499</v>
      </c>
      <c r="W156" s="122">
        <f t="shared" ref="W156" si="85">SUM(W157:W158)</f>
        <v>1097.4778372774667</v>
      </c>
      <c r="DA156" s="130" t="s">
        <v>2132</v>
      </c>
    </row>
    <row r="157" spans="1:105" ht="12" customHeight="1" x14ac:dyDescent="0.25">
      <c r="A157" s="97" t="s">
        <v>217</v>
      </c>
      <c r="B157" s="98">
        <v>839.44401189292887</v>
      </c>
      <c r="C157" s="98">
        <v>935.38432729731755</v>
      </c>
      <c r="D157" s="98">
        <v>918.60011813371375</v>
      </c>
      <c r="E157" s="98">
        <v>1056.9473347704188</v>
      </c>
      <c r="F157" s="98">
        <v>1180.9813730339943</v>
      </c>
      <c r="G157" s="98">
        <v>1207.651941647041</v>
      </c>
      <c r="H157" s="98">
        <v>1261.1789105385537</v>
      </c>
      <c r="I157" s="98">
        <v>1170.658693854532</v>
      </c>
      <c r="J157" s="98">
        <v>1326.993188754833</v>
      </c>
      <c r="K157" s="98">
        <v>1218.4645344923863</v>
      </c>
      <c r="L157" s="98">
        <v>1395.7807197704119</v>
      </c>
      <c r="M157" s="98">
        <v>1082.4719761930344</v>
      </c>
      <c r="N157" s="98">
        <v>1122.3703330277401</v>
      </c>
      <c r="O157" s="98">
        <v>1133.6887924967909</v>
      </c>
      <c r="P157" s="98">
        <v>978.10268523558216</v>
      </c>
      <c r="Q157" s="98">
        <v>1027.0510422300713</v>
      </c>
      <c r="R157" s="98">
        <v>1041.710351877337</v>
      </c>
      <c r="S157" s="98">
        <v>1010.3960932968351</v>
      </c>
      <c r="T157" s="98">
        <v>1113.1468971677525</v>
      </c>
      <c r="U157" s="98">
        <v>1084.1891550034088</v>
      </c>
      <c r="V157" s="98">
        <v>1086.5218399831499</v>
      </c>
      <c r="W157" s="98">
        <v>1097.4778372774667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168.44969368597458</v>
      </c>
      <c r="C161" s="122">
        <v>172.70870372664072</v>
      </c>
      <c r="D161" s="122">
        <v>174.47293903843422</v>
      </c>
      <c r="E161" s="122">
        <v>182.29834491911933</v>
      </c>
      <c r="F161" s="122">
        <v>201.7314119566484</v>
      </c>
      <c r="G161" s="122">
        <v>189.43459858305468</v>
      </c>
      <c r="H161" s="122">
        <v>194.23748153118896</v>
      </c>
      <c r="I161" s="122">
        <v>192.95125935015238</v>
      </c>
      <c r="J161" s="122">
        <v>213.48627321749274</v>
      </c>
      <c r="K161" s="122">
        <v>218.7462536955745</v>
      </c>
      <c r="L161" s="122">
        <v>238.11399921694317</v>
      </c>
      <c r="M161" s="122">
        <v>221.91236682407089</v>
      </c>
      <c r="N161" s="122">
        <v>255.32872093696463</v>
      </c>
      <c r="O161" s="122">
        <v>257.08754900551327</v>
      </c>
      <c r="P161" s="122">
        <v>247.19524796025908</v>
      </c>
      <c r="Q161" s="122">
        <v>243.58161050992953</v>
      </c>
      <c r="R161" s="122">
        <v>246.95166276266374</v>
      </c>
      <c r="S161" s="122">
        <v>259.02260032316423</v>
      </c>
      <c r="T161" s="122">
        <v>269.0466980322484</v>
      </c>
      <c r="U161" s="122">
        <v>268.07313791659163</v>
      </c>
      <c r="V161" s="122">
        <v>262.08530231684989</v>
      </c>
      <c r="W161" s="122">
        <v>263.10424272253482</v>
      </c>
      <c r="DA161" s="130" t="s">
        <v>2137</v>
      </c>
    </row>
    <row r="162" spans="1:105" ht="12" customHeight="1" x14ac:dyDescent="0.25">
      <c r="A162" s="97" t="s">
        <v>134</v>
      </c>
      <c r="B162" s="98">
        <v>168.43773659028625</v>
      </c>
      <c r="C162" s="98">
        <v>172.69580465277446</v>
      </c>
      <c r="D162" s="98">
        <v>174.45590448930417</v>
      </c>
      <c r="E162" s="98">
        <v>182.27325931691919</v>
      </c>
      <c r="F162" s="98">
        <v>201.69499208754848</v>
      </c>
      <c r="G162" s="98">
        <v>189.38127626240589</v>
      </c>
      <c r="H162" s="98">
        <v>194.16479917571658</v>
      </c>
      <c r="I162" s="98">
        <v>192.79798457158316</v>
      </c>
      <c r="J162" s="98">
        <v>213.11071057975639</v>
      </c>
      <c r="K162" s="98">
        <v>218.10412881557608</v>
      </c>
      <c r="L162" s="98">
        <v>237.069036288657</v>
      </c>
      <c r="M162" s="98">
        <v>220.91330209295614</v>
      </c>
      <c r="N162" s="98">
        <v>253.97996111461583</v>
      </c>
      <c r="O162" s="98">
        <v>255.60742128206795</v>
      </c>
      <c r="P162" s="98">
        <v>245.74092534506488</v>
      </c>
      <c r="Q162" s="98">
        <v>242.07591434923839</v>
      </c>
      <c r="R162" s="98">
        <v>245.38071339998316</v>
      </c>
      <c r="S162" s="98">
        <v>257.30335804583336</v>
      </c>
      <c r="T162" s="98">
        <v>267.20326751147462</v>
      </c>
      <c r="U162" s="98">
        <v>266.22473739505392</v>
      </c>
      <c r="V162" s="98">
        <v>260.32827590482322</v>
      </c>
      <c r="W162" s="98">
        <v>261.32967308720873</v>
      </c>
      <c r="DA162" s="63" t="s">
        <v>2138</v>
      </c>
    </row>
    <row r="163" spans="1:105" ht="12" customHeight="1" x14ac:dyDescent="0.25">
      <c r="A163" s="97" t="s">
        <v>133</v>
      </c>
      <c r="B163" s="98">
        <v>1.1957095688324914E-2</v>
      </c>
      <c r="C163" s="98">
        <v>1.2899073866275064E-2</v>
      </c>
      <c r="D163" s="98">
        <v>1.7034549130055286E-2</v>
      </c>
      <c r="E163" s="98">
        <v>2.5085602200140292E-2</v>
      </c>
      <c r="F163" s="98">
        <v>3.6419869099910837E-2</v>
      </c>
      <c r="G163" s="98">
        <v>5.3322320648799985E-2</v>
      </c>
      <c r="H163" s="98">
        <v>7.268235547237456E-2</v>
      </c>
      <c r="I163" s="98">
        <v>0.15327477856923447</v>
      </c>
      <c r="J163" s="98">
        <v>0.37556263773634058</v>
      </c>
      <c r="K163" s="98">
        <v>0.64212487999841095</v>
      </c>
      <c r="L163" s="98">
        <v>1.0449629282861754</v>
      </c>
      <c r="M163" s="98">
        <v>0.99906473111473282</v>
      </c>
      <c r="N163" s="98">
        <v>1.3487598223487995</v>
      </c>
      <c r="O163" s="98">
        <v>1.4801277234453236</v>
      </c>
      <c r="P163" s="98">
        <v>1.4543226151941941</v>
      </c>
      <c r="Q163" s="98">
        <v>1.505696160691141</v>
      </c>
      <c r="R163" s="98">
        <v>1.5709493626805915</v>
      </c>
      <c r="S163" s="98">
        <v>1.719242277330882</v>
      </c>
      <c r="T163" s="98">
        <v>1.8434305207737778</v>
      </c>
      <c r="U163" s="98">
        <v>1.8484005215377231</v>
      </c>
      <c r="V163" s="98">
        <v>1.7570264120266759</v>
      </c>
      <c r="W163" s="98">
        <v>1.7745696353261149</v>
      </c>
      <c r="DA163" s="63" t="s">
        <v>2139</v>
      </c>
    </row>
    <row r="164" spans="1:105" ht="12" customHeight="1" x14ac:dyDescent="0.25">
      <c r="A164" s="100" t="s">
        <v>217</v>
      </c>
      <c r="B164" s="101">
        <v>1.1957095688324914E-2</v>
      </c>
      <c r="C164" s="101">
        <v>1.2899073866275064E-2</v>
      </c>
      <c r="D164" s="101">
        <v>1.7034549130055286E-2</v>
      </c>
      <c r="E164" s="101">
        <v>2.5085602200140292E-2</v>
      </c>
      <c r="F164" s="101">
        <v>3.6419869099910837E-2</v>
      </c>
      <c r="G164" s="101">
        <v>5.3322320648799985E-2</v>
      </c>
      <c r="H164" s="101">
        <v>7.268235547237456E-2</v>
      </c>
      <c r="I164" s="101">
        <v>0.15327477856923447</v>
      </c>
      <c r="J164" s="101">
        <v>0.37556263773634058</v>
      </c>
      <c r="K164" s="101">
        <v>0.64212487999841095</v>
      </c>
      <c r="L164" s="101">
        <v>1.0449629282861754</v>
      </c>
      <c r="M164" s="101">
        <v>0.99906473111473282</v>
      </c>
      <c r="N164" s="101">
        <v>1.3487598223487995</v>
      </c>
      <c r="O164" s="101">
        <v>1.4801277234453236</v>
      </c>
      <c r="P164" s="101">
        <v>1.4543226151941941</v>
      </c>
      <c r="Q164" s="101">
        <v>1.505696160691141</v>
      </c>
      <c r="R164" s="101">
        <v>1.5709493626805915</v>
      </c>
      <c r="S164" s="101">
        <v>1.719242277330882</v>
      </c>
      <c r="T164" s="101">
        <v>1.8434305207737778</v>
      </c>
      <c r="U164" s="101">
        <v>1.8484005215377231</v>
      </c>
      <c r="V164" s="101">
        <v>1.7570264120266759</v>
      </c>
      <c r="W164" s="101">
        <v>1.7745696353261149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20.335144421096878</v>
      </c>
      <c r="C170" s="122">
        <v>21.216798976041595</v>
      </c>
      <c r="D170" s="122">
        <v>21.594672827852254</v>
      </c>
      <c r="E170" s="122">
        <v>24.064610310461802</v>
      </c>
      <c r="F170" s="122">
        <v>26.362135009357619</v>
      </c>
      <c r="G170" s="122">
        <v>25.267249769904332</v>
      </c>
      <c r="H170" s="122">
        <v>26.212657930256785</v>
      </c>
      <c r="I170" s="122">
        <v>26.228276795315413</v>
      </c>
      <c r="J170" s="122">
        <v>27.285528027674879</v>
      </c>
      <c r="K170" s="122">
        <v>27.124830932039455</v>
      </c>
      <c r="L170" s="122">
        <v>29.735634012644663</v>
      </c>
      <c r="M170" s="122">
        <v>30.015866982894778</v>
      </c>
      <c r="N170" s="122">
        <v>29.88136203529665</v>
      </c>
      <c r="O170" s="122">
        <v>30.214218497696248</v>
      </c>
      <c r="P170" s="122">
        <v>30.344945404159951</v>
      </c>
      <c r="Q170" s="122">
        <v>30.573209700000099</v>
      </c>
      <c r="R170" s="122">
        <v>31.007031000000051</v>
      </c>
      <c r="S170" s="122">
        <v>32.688516300000018</v>
      </c>
      <c r="T170" s="122">
        <v>33.824709600000119</v>
      </c>
      <c r="U170" s="122">
        <v>33.900669000000065</v>
      </c>
      <c r="V170" s="122">
        <v>33.809057700000061</v>
      </c>
      <c r="W170" s="122">
        <v>34.109248800000067</v>
      </c>
      <c r="DA170" s="130" t="s">
        <v>2146</v>
      </c>
    </row>
    <row r="171" spans="1:105" ht="12" customHeight="1" x14ac:dyDescent="0.25">
      <c r="A171" s="97" t="s">
        <v>175</v>
      </c>
      <c r="B171" s="98">
        <v>20.335144421096878</v>
      </c>
      <c r="C171" s="98">
        <v>21.216798976041595</v>
      </c>
      <c r="D171" s="98">
        <v>21.594672827852254</v>
      </c>
      <c r="E171" s="98">
        <v>24.064610310461802</v>
      </c>
      <c r="F171" s="98">
        <v>26.362135009357619</v>
      </c>
      <c r="G171" s="98">
        <v>25.267249769904332</v>
      </c>
      <c r="H171" s="98">
        <v>26.212657930256785</v>
      </c>
      <c r="I171" s="98">
        <v>26.228276795315413</v>
      </c>
      <c r="J171" s="98">
        <v>27.285528027674879</v>
      </c>
      <c r="K171" s="98">
        <v>27.124830932039455</v>
      </c>
      <c r="L171" s="98">
        <v>29.735634012644663</v>
      </c>
      <c r="M171" s="98">
        <v>30.015866982894778</v>
      </c>
      <c r="N171" s="98">
        <v>29.88136203529665</v>
      </c>
      <c r="O171" s="98">
        <v>30.214218497696248</v>
      </c>
      <c r="P171" s="98">
        <v>30.344945404159951</v>
      </c>
      <c r="Q171" s="98">
        <v>30.573209700000099</v>
      </c>
      <c r="R171" s="98">
        <v>31.007031000000051</v>
      </c>
      <c r="S171" s="98">
        <v>32.688516300000018</v>
      </c>
      <c r="T171" s="98">
        <v>33.824709600000119</v>
      </c>
      <c r="U171" s="98">
        <v>33.900669000000065</v>
      </c>
      <c r="V171" s="98">
        <v>33.809057700000061</v>
      </c>
      <c r="W171" s="98">
        <v>34.109248800000067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21866.060241073028</v>
      </c>
      <c r="C174" s="117">
        <f t="shared" si="87"/>
        <v>23184.084810341345</v>
      </c>
      <c r="D174" s="117">
        <f t="shared" si="87"/>
        <v>21363.431225514207</v>
      </c>
      <c r="E174" s="117">
        <f t="shared" si="87"/>
        <v>22451.996421490334</v>
      </c>
      <c r="F174" s="117">
        <f t="shared" si="87"/>
        <v>23399.889492980656</v>
      </c>
      <c r="G174" s="117">
        <f t="shared" si="87"/>
        <v>22724.717044340425</v>
      </c>
      <c r="H174" s="117">
        <f t="shared" si="87"/>
        <v>22759.110577018517</v>
      </c>
      <c r="I174" s="117">
        <f t="shared" si="87"/>
        <v>20825.591373189236</v>
      </c>
      <c r="J174" s="117">
        <f t="shared" si="87"/>
        <v>22476.008880622514</v>
      </c>
      <c r="K174" s="117">
        <f t="shared" si="87"/>
        <v>20681.05608294277</v>
      </c>
      <c r="L174" s="117">
        <f t="shared" si="87"/>
        <v>22106.334294224132</v>
      </c>
      <c r="M174" s="117">
        <f t="shared" si="87"/>
        <v>17373.83799903193</v>
      </c>
      <c r="N174" s="117">
        <f t="shared" si="87"/>
        <v>17398.113900148393</v>
      </c>
      <c r="O174" s="117">
        <f t="shared" si="87"/>
        <v>17044.785553841124</v>
      </c>
      <c r="P174" s="117">
        <f t="shared" si="87"/>
        <v>14911.937784952897</v>
      </c>
      <c r="Q174" s="117">
        <f t="shared" si="87"/>
        <v>15533.805338277823</v>
      </c>
      <c r="R174" s="117">
        <f t="shared" ref="R174:V174" si="88">R175+R178+R180+R189</f>
        <v>15747.515369074452</v>
      </c>
      <c r="S174" s="117">
        <f t="shared" si="88"/>
        <v>15239.059716919803</v>
      </c>
      <c r="T174" s="117">
        <f t="shared" si="88"/>
        <v>16283.036734462929</v>
      </c>
      <c r="U174" s="117">
        <f t="shared" si="88"/>
        <v>15788.953181708695</v>
      </c>
      <c r="V174" s="117">
        <f t="shared" si="88"/>
        <v>15989.4005545543</v>
      </c>
      <c r="W174" s="117">
        <f t="shared" ref="W174" si="89">W175+W178+W180+W189</f>
        <v>16007.362337846384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17704.718955831184</v>
      </c>
      <c r="C175" s="122">
        <f t="shared" si="90"/>
        <v>19060.355890570656</v>
      </c>
      <c r="D175" s="122">
        <f t="shared" si="90"/>
        <v>17468.812274248339</v>
      </c>
      <c r="E175" s="122">
        <f t="shared" si="90"/>
        <v>18651.90627088047</v>
      </c>
      <c r="F175" s="122">
        <f t="shared" si="90"/>
        <v>19483.241053415473</v>
      </c>
      <c r="G175" s="122">
        <f t="shared" si="90"/>
        <v>19169.006672437674</v>
      </c>
      <c r="H175" s="122">
        <f t="shared" si="90"/>
        <v>19250.471933899262</v>
      </c>
      <c r="I175" s="122">
        <f t="shared" si="90"/>
        <v>17419.5673386776</v>
      </c>
      <c r="J175" s="122">
        <f t="shared" si="90"/>
        <v>18912.626093985778</v>
      </c>
      <c r="K175" s="122">
        <f t="shared" si="90"/>
        <v>17142.587158592101</v>
      </c>
      <c r="L175" s="122">
        <f t="shared" si="90"/>
        <v>18445.103177194065</v>
      </c>
      <c r="M175" s="122">
        <f t="shared" si="90"/>
        <v>13981.731309611365</v>
      </c>
      <c r="N175" s="122">
        <f t="shared" si="90"/>
        <v>13749.807227279778</v>
      </c>
      <c r="O175" s="122">
        <f t="shared" si="90"/>
        <v>13474.558752603542</v>
      </c>
      <c r="P175" s="122">
        <f t="shared" si="90"/>
        <v>11487.20883186295</v>
      </c>
      <c r="Q175" s="122">
        <f t="shared" si="90"/>
        <v>12130.97264547851</v>
      </c>
      <c r="R175" s="122">
        <f t="shared" ref="R175:V175" si="91">SUM(R176:R177)</f>
        <v>12302.279651445644</v>
      </c>
      <c r="S175" s="122">
        <f t="shared" si="91"/>
        <v>11701.785995923296</v>
      </c>
      <c r="T175" s="122">
        <f t="shared" si="91"/>
        <v>12678.887881563462</v>
      </c>
      <c r="U175" s="122">
        <f t="shared" si="91"/>
        <v>12233.263093339618</v>
      </c>
      <c r="V175" s="122">
        <f t="shared" si="91"/>
        <v>12450.748119028998</v>
      </c>
      <c r="W175" s="122">
        <f t="shared" ref="W175" si="92">SUM(W176:W177)</f>
        <v>12481.490774566502</v>
      </c>
      <c r="DA175" s="130" t="s">
        <v>2300</v>
      </c>
    </row>
    <row r="176" spans="1:105" ht="12" customHeight="1" x14ac:dyDescent="0.25">
      <c r="A176" s="97" t="s">
        <v>217</v>
      </c>
      <c r="B176" s="98">
        <v>17488.919196195329</v>
      </c>
      <c r="C176" s="98">
        <v>18832.03809416782</v>
      </c>
      <c r="D176" s="98">
        <v>17258.958851463023</v>
      </c>
      <c r="E176" s="98">
        <v>18428.480440577514</v>
      </c>
      <c r="F176" s="98">
        <v>19248.824455814665</v>
      </c>
      <c r="G176" s="98">
        <v>18938.254127696775</v>
      </c>
      <c r="H176" s="98">
        <v>19018.35696169893</v>
      </c>
      <c r="I176" s="98">
        <v>17208.124448473627</v>
      </c>
      <c r="J176" s="98">
        <v>18678.396685037656</v>
      </c>
      <c r="K176" s="98">
        <v>16927.450692434933</v>
      </c>
      <c r="L176" s="98">
        <v>18210.350714307257</v>
      </c>
      <c r="M176" s="98">
        <v>13803.793360432508</v>
      </c>
      <c r="N176" s="98">
        <v>13570.892999609183</v>
      </c>
      <c r="O176" s="98">
        <v>13298.474395815723</v>
      </c>
      <c r="P176" s="98">
        <v>11338.456275579078</v>
      </c>
      <c r="Q176" s="98">
        <v>11971.802340575576</v>
      </c>
      <c r="R176" s="98">
        <v>12140.62051001918</v>
      </c>
      <c r="S176" s="98">
        <v>11546.48072731916</v>
      </c>
      <c r="T176" s="98">
        <v>12506.993865159799</v>
      </c>
      <c r="U176" s="98">
        <v>12065.384720576478</v>
      </c>
      <c r="V176" s="98">
        <v>12277.491582524914</v>
      </c>
      <c r="W176" s="98">
        <v>12305.391382033129</v>
      </c>
      <c r="DA176" s="63" t="s">
        <v>2301</v>
      </c>
    </row>
    <row r="177" spans="1:105" ht="12" customHeight="1" x14ac:dyDescent="0.25">
      <c r="A177" s="97" t="s">
        <v>53</v>
      </c>
      <c r="B177" s="98">
        <v>215.79975963585565</v>
      </c>
      <c r="C177" s="98">
        <v>228.31779640283489</v>
      </c>
      <c r="D177" s="98">
        <v>209.85342278531573</v>
      </c>
      <c r="E177" s="98">
        <v>223.42583030295589</v>
      </c>
      <c r="F177" s="98">
        <v>234.41659760080657</v>
      </c>
      <c r="G177" s="98">
        <v>230.75254474089931</v>
      </c>
      <c r="H177" s="98">
        <v>232.1149722003326</v>
      </c>
      <c r="I177" s="98">
        <v>211.44289020397392</v>
      </c>
      <c r="J177" s="98">
        <v>234.22940894812166</v>
      </c>
      <c r="K177" s="98">
        <v>215.13646615716905</v>
      </c>
      <c r="L177" s="98">
        <v>234.75246288680947</v>
      </c>
      <c r="M177" s="98">
        <v>177.93794917885717</v>
      </c>
      <c r="N177" s="98">
        <v>178.91422767059436</v>
      </c>
      <c r="O177" s="98">
        <v>176.08435678781811</v>
      </c>
      <c r="P177" s="98">
        <v>148.75255628387313</v>
      </c>
      <c r="Q177" s="98">
        <v>159.17030490293473</v>
      </c>
      <c r="R177" s="98">
        <v>161.65914142646477</v>
      </c>
      <c r="S177" s="98">
        <v>155.3052686041363</v>
      </c>
      <c r="T177" s="98">
        <v>171.8940164036631</v>
      </c>
      <c r="U177" s="98">
        <v>167.87837276314019</v>
      </c>
      <c r="V177" s="98">
        <v>173.25653650408489</v>
      </c>
      <c r="W177" s="98">
        <v>176.09939253337274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0.70738026300701329</v>
      </c>
      <c r="C178" s="122">
        <f t="shared" si="93"/>
        <v>0.63288264142331108</v>
      </c>
      <c r="D178" s="122">
        <f t="shared" si="93"/>
        <v>0.70515712804601982</v>
      </c>
      <c r="E178" s="122">
        <f t="shared" si="93"/>
        <v>0.7167558112054786</v>
      </c>
      <c r="F178" s="122">
        <f t="shared" si="93"/>
        <v>0.77259958850449628</v>
      </c>
      <c r="G178" s="122">
        <f t="shared" si="93"/>
        <v>0.83420295606614359</v>
      </c>
      <c r="H178" s="122">
        <f t="shared" si="93"/>
        <v>1.0059427138617847</v>
      </c>
      <c r="I178" s="122">
        <f t="shared" si="93"/>
        <v>1.1032237681608235</v>
      </c>
      <c r="J178" s="122">
        <f t="shared" si="93"/>
        <v>1.1549159413512071</v>
      </c>
      <c r="K178" s="122">
        <f t="shared" si="93"/>
        <v>1.1720026280726326</v>
      </c>
      <c r="L178" s="122">
        <f t="shared" si="93"/>
        <v>1.2106983632934414</v>
      </c>
      <c r="M178" s="122">
        <f t="shared" si="93"/>
        <v>1.1517782545113819</v>
      </c>
      <c r="N178" s="122">
        <f t="shared" si="93"/>
        <v>1.2730145681210159</v>
      </c>
      <c r="O178" s="122">
        <f t="shared" si="93"/>
        <v>1.2051588634476871</v>
      </c>
      <c r="P178" s="122">
        <f t="shared" si="93"/>
        <v>1.3717166995238261</v>
      </c>
      <c r="Q178" s="122">
        <f t="shared" si="93"/>
        <v>1.3885332034783606</v>
      </c>
      <c r="R178" s="122">
        <f t="shared" si="93"/>
        <v>1.390808393470105</v>
      </c>
      <c r="S178" s="122">
        <f t="shared" si="93"/>
        <v>1.3027480598508694</v>
      </c>
      <c r="T178" s="122">
        <f t="shared" si="93"/>
        <v>1.2078962145851719</v>
      </c>
      <c r="U178" s="122">
        <f t="shared" si="93"/>
        <v>1.1506087053571754</v>
      </c>
      <c r="V178" s="122">
        <f t="shared" si="93"/>
        <v>1.0792239241672053</v>
      </c>
      <c r="W178" s="122">
        <f t="shared" si="93"/>
        <v>0.91495339654665675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0.70738026300701329</v>
      </c>
      <c r="C179" s="98">
        <f>RES_hhdet_fech!C67</f>
        <v>0.63288264142331108</v>
      </c>
      <c r="D179" s="98">
        <f>RES_hhdet_fech!D67</f>
        <v>0.70515712804601982</v>
      </c>
      <c r="E179" s="98">
        <f>RES_hhdet_fech!E67</f>
        <v>0.7167558112054786</v>
      </c>
      <c r="F179" s="98">
        <f>RES_hhdet_fech!F67</f>
        <v>0.77259958850449628</v>
      </c>
      <c r="G179" s="98">
        <f>RES_hhdet_fech!G67</f>
        <v>0.83420295606614359</v>
      </c>
      <c r="H179" s="98">
        <f>RES_hhdet_fech!H67</f>
        <v>1.0059427138617847</v>
      </c>
      <c r="I179" s="98">
        <f>RES_hhdet_fech!I67</f>
        <v>1.1032237681608235</v>
      </c>
      <c r="J179" s="98">
        <f>RES_hhdet_fech!J67</f>
        <v>1.1549159413512071</v>
      </c>
      <c r="K179" s="98">
        <f>RES_hhdet_fech!K67</f>
        <v>1.1720026280726326</v>
      </c>
      <c r="L179" s="98">
        <f>RES_hhdet_fech!L67</f>
        <v>1.2106983632934414</v>
      </c>
      <c r="M179" s="98">
        <f>RES_hhdet_fech!M67</f>
        <v>1.1517782545113819</v>
      </c>
      <c r="N179" s="98">
        <f>RES_hhdet_fech!N67</f>
        <v>1.2730145681210159</v>
      </c>
      <c r="O179" s="98">
        <f>RES_hhdet_fech!O67</f>
        <v>1.2051588634476871</v>
      </c>
      <c r="P179" s="98">
        <f>RES_hhdet_fech!P67</f>
        <v>1.3717166995238261</v>
      </c>
      <c r="Q179" s="98">
        <f>RES_hhdet_fech!Q67</f>
        <v>1.3885332034783606</v>
      </c>
      <c r="R179" s="98">
        <f>RES_hhdet_fech!R67</f>
        <v>1.390808393470105</v>
      </c>
      <c r="S179" s="98">
        <f>RES_hhdet_fech!S67</f>
        <v>1.3027480598508694</v>
      </c>
      <c r="T179" s="98">
        <f>RES_hhdet_fech!T67</f>
        <v>1.2078962145851719</v>
      </c>
      <c r="U179" s="98">
        <f>RES_hhdet_fech!U67</f>
        <v>1.1506087053571754</v>
      </c>
      <c r="V179" s="98">
        <f>RES_hhdet_fech!V67</f>
        <v>1.0792239241672053</v>
      </c>
      <c r="W179" s="98">
        <f>RES_hhdet_fech!W67</f>
        <v>0.91495339654665675</v>
      </c>
      <c r="DA179" s="63" t="s">
        <v>2304</v>
      </c>
    </row>
    <row r="180" spans="1:105" ht="12" customHeight="1" x14ac:dyDescent="0.25">
      <c r="A180" s="121" t="s">
        <v>55</v>
      </c>
      <c r="B180" s="122">
        <v>3597.8394668418646</v>
      </c>
      <c r="C180" s="122">
        <v>3560.4001378657922</v>
      </c>
      <c r="D180" s="122">
        <v>3354.1242575235433</v>
      </c>
      <c r="E180" s="122">
        <v>3246.6100036826883</v>
      </c>
      <c r="F180" s="122">
        <v>3354.2817256779967</v>
      </c>
      <c r="G180" s="122">
        <v>3030.8677884744184</v>
      </c>
      <c r="H180" s="122">
        <v>2988.101319418633</v>
      </c>
      <c r="I180" s="122">
        <v>2894.1145148043265</v>
      </c>
      <c r="J180" s="122">
        <v>3058.3923652927256</v>
      </c>
      <c r="K180" s="122">
        <v>3048.8227353281445</v>
      </c>
      <c r="L180" s="122">
        <v>3158.843507995151</v>
      </c>
      <c r="M180" s="122">
        <v>2893.53140894239</v>
      </c>
      <c r="N180" s="122">
        <v>3158.615083211726</v>
      </c>
      <c r="O180" s="122">
        <v>3088.4543176270649</v>
      </c>
      <c r="P180" s="122">
        <v>2938.7863853839881</v>
      </c>
      <c r="Q180" s="122">
        <v>2913.1763106601989</v>
      </c>
      <c r="R180" s="122">
        <v>2954.2078485702837</v>
      </c>
      <c r="S180" s="122">
        <v>3037.9361551641323</v>
      </c>
      <c r="T180" s="122">
        <v>3100.5927639607603</v>
      </c>
      <c r="U180" s="122">
        <v>3057.3186549806865</v>
      </c>
      <c r="V180" s="122">
        <v>3032.3993677841681</v>
      </c>
      <c r="W180" s="122">
        <v>3016.3723310671426</v>
      </c>
      <c r="DA180" s="130" t="s">
        <v>2305</v>
      </c>
    </row>
    <row r="181" spans="1:105" ht="12" customHeight="1" x14ac:dyDescent="0.25">
      <c r="A181" s="97" t="s">
        <v>134</v>
      </c>
      <c r="B181" s="98">
        <v>3613.3811037119162</v>
      </c>
      <c r="C181" s="98">
        <v>3576.847520753322</v>
      </c>
      <c r="D181" s="98">
        <v>3366.8826398177398</v>
      </c>
      <c r="E181" s="98">
        <v>3260.0130941068142</v>
      </c>
      <c r="F181" s="98">
        <v>3368.6760904519838</v>
      </c>
      <c r="G181" s="98">
        <v>3041.1975075810396</v>
      </c>
      <c r="H181" s="98">
        <v>2997.487821109657</v>
      </c>
      <c r="I181" s="98">
        <v>2901.9686367433846</v>
      </c>
      <c r="J181" s="98">
        <v>3066.8986112683897</v>
      </c>
      <c r="K181" s="98">
        <v>3052.0669315909126</v>
      </c>
      <c r="L181" s="98">
        <v>3173.7541452448231</v>
      </c>
      <c r="M181" s="98">
        <v>2901.565875857189</v>
      </c>
      <c r="N181" s="98">
        <v>3173.4199842429393</v>
      </c>
      <c r="O181" s="98">
        <v>3101.9830352510776</v>
      </c>
      <c r="P181" s="98">
        <v>2948.5906993614544</v>
      </c>
      <c r="Q181" s="98">
        <v>2922.6681442650092</v>
      </c>
      <c r="R181" s="98">
        <v>2963.4713940472129</v>
      </c>
      <c r="S181" s="98">
        <v>3048.3811762284804</v>
      </c>
      <c r="T181" s="98">
        <v>3111.7273149236721</v>
      </c>
      <c r="U181" s="98">
        <v>3067.498365909878</v>
      </c>
      <c r="V181" s="98">
        <v>3036.8998170282534</v>
      </c>
      <c r="W181" s="98">
        <v>3021.1144412244053</v>
      </c>
      <c r="DA181" s="63" t="s">
        <v>2306</v>
      </c>
    </row>
    <row r="182" spans="1:105" ht="12" customHeight="1" x14ac:dyDescent="0.25">
      <c r="A182" s="97" t="s">
        <v>133</v>
      </c>
      <c r="B182" s="98">
        <v>3242.0744558978358</v>
      </c>
      <c r="C182" s="98">
        <v>3197.8898770535748</v>
      </c>
      <c r="D182" s="98">
        <v>2965.0653961368221</v>
      </c>
      <c r="E182" s="98">
        <v>2836.6627491121144</v>
      </c>
      <c r="F182" s="98">
        <v>2923.1580743969548</v>
      </c>
      <c r="G182" s="98">
        <v>2622.4384776645443</v>
      </c>
      <c r="H182" s="98">
        <v>2594.9511859739682</v>
      </c>
      <c r="I182" s="98">
        <v>2488.9174558984114</v>
      </c>
      <c r="J182" s="98">
        <v>2619.1172203763858</v>
      </c>
      <c r="K182" s="98">
        <v>2616.7554674809917</v>
      </c>
      <c r="L182" s="98">
        <v>2743.3454625812583</v>
      </c>
      <c r="M182" s="98">
        <v>2549.2814555652008</v>
      </c>
      <c r="N182" s="98">
        <v>2817.0387109557846</v>
      </c>
      <c r="O182" s="98">
        <v>2784.9668007523633</v>
      </c>
      <c r="P182" s="98">
        <v>2663.3300816514588</v>
      </c>
      <c r="Q182" s="98">
        <v>2646.9452952689662</v>
      </c>
      <c r="R182" s="98">
        <v>2707.090042096228</v>
      </c>
      <c r="S182" s="98">
        <v>2817.7229007120836</v>
      </c>
      <c r="T182" s="98">
        <v>2907.373285692398</v>
      </c>
      <c r="U182" s="98">
        <v>2902.6172023289664</v>
      </c>
      <c r="V182" s="98">
        <v>2931.5350872660511</v>
      </c>
      <c r="W182" s="98">
        <v>2928.5410496498444</v>
      </c>
      <c r="DA182" s="63" t="s">
        <v>2307</v>
      </c>
    </row>
    <row r="183" spans="1:105" ht="12" customHeight="1" x14ac:dyDescent="0.25">
      <c r="A183" s="100" t="s">
        <v>217</v>
      </c>
      <c r="B183" s="101">
        <v>2819.2984203201268</v>
      </c>
      <c r="C183" s="101">
        <v>2776.9325536427923</v>
      </c>
      <c r="D183" s="101">
        <v>2555.9440408324608</v>
      </c>
      <c r="E183" s="101">
        <v>2435.5048175080574</v>
      </c>
      <c r="F183" s="101">
        <v>2504.6123751066516</v>
      </c>
      <c r="G183" s="101">
        <v>2237.4929357046694</v>
      </c>
      <c r="H183" s="101">
        <v>2221.5117610495709</v>
      </c>
      <c r="I183" s="101">
        <v>2119.9338462015608</v>
      </c>
      <c r="J183" s="101">
        <v>2213.796683786632</v>
      </c>
      <c r="K183" s="101">
        <v>2206.4300046855556</v>
      </c>
      <c r="L183" s="101">
        <v>2314.0019585481232</v>
      </c>
      <c r="M183" s="101">
        <v>2155.4878338572462</v>
      </c>
      <c r="N183" s="101">
        <v>2373.2591575354691</v>
      </c>
      <c r="O183" s="101">
        <v>2340.7269940234428</v>
      </c>
      <c r="P183" s="101">
        <v>2234.9605387902984</v>
      </c>
      <c r="Q183" s="101">
        <v>2212.9467823979508</v>
      </c>
      <c r="R183" s="101">
        <v>2252.6838527185841</v>
      </c>
      <c r="S183" s="101">
        <v>2336.1103411198164</v>
      </c>
      <c r="T183" s="101">
        <v>2395.7220820912767</v>
      </c>
      <c r="U183" s="101">
        <v>2380.314686601504</v>
      </c>
      <c r="V183" s="101">
        <v>2422.0137254387455</v>
      </c>
      <c r="W183" s="101">
        <v>2415.2661195246919</v>
      </c>
      <c r="DA183" s="131" t="s">
        <v>2308</v>
      </c>
    </row>
    <row r="184" spans="1:105" ht="12" customHeight="1" x14ac:dyDescent="0.25">
      <c r="A184" s="103" t="s">
        <v>52</v>
      </c>
      <c r="B184" s="104">
        <v>422.77603557770846</v>
      </c>
      <c r="C184" s="104">
        <v>420.95732341078229</v>
      </c>
      <c r="D184" s="104">
        <v>409.12135530436171</v>
      </c>
      <c r="E184" s="104">
        <v>401.15793160405798</v>
      </c>
      <c r="F184" s="104">
        <v>418.54569929030299</v>
      </c>
      <c r="G184" s="104">
        <v>384.9455419598749</v>
      </c>
      <c r="H184" s="104">
        <v>373.43942492439731</v>
      </c>
      <c r="I184" s="104">
        <v>368.98360969685041</v>
      </c>
      <c r="J184" s="104">
        <v>405.32053658975389</v>
      </c>
      <c r="K184" s="104">
        <v>410.32546279543607</v>
      </c>
      <c r="L184" s="104">
        <v>429.34350403313528</v>
      </c>
      <c r="M184" s="104">
        <v>393.79362170795486</v>
      </c>
      <c r="N184" s="104">
        <v>443.77955342031549</v>
      </c>
      <c r="O184" s="104">
        <v>444.23980672891992</v>
      </c>
      <c r="P184" s="104">
        <v>428.36954286115986</v>
      </c>
      <c r="Q184" s="104">
        <v>433.99851287101535</v>
      </c>
      <c r="R184" s="104">
        <v>454.40618937764407</v>
      </c>
      <c r="S184" s="104">
        <v>481.61255959226702</v>
      </c>
      <c r="T184" s="104">
        <v>511.65120360112098</v>
      </c>
      <c r="U184" s="104">
        <v>522.30251572746283</v>
      </c>
      <c r="V184" s="104">
        <v>509.52136182730521</v>
      </c>
      <c r="W184" s="104">
        <v>513.2749301251514</v>
      </c>
      <c r="DA184" s="132" t="s">
        <v>2309</v>
      </c>
    </row>
    <row r="185" spans="1:105" ht="12" customHeight="1" x14ac:dyDescent="0.25">
      <c r="A185" s="106" t="s">
        <v>122</v>
      </c>
      <c r="B185" s="101">
        <v>3075.9302573958776</v>
      </c>
      <c r="C185" s="101">
        <v>2989.8892645891547</v>
      </c>
      <c r="D185" s="101">
        <v>2888.0743583369876</v>
      </c>
      <c r="E185" s="101">
        <v>2730.5898625867553</v>
      </c>
      <c r="F185" s="101">
        <v>2775.864319190237</v>
      </c>
      <c r="G185" s="101">
        <v>2608.4278473880236</v>
      </c>
      <c r="H185" s="101">
        <v>2602.3021504775575</v>
      </c>
      <c r="I185" s="101">
        <v>2591.3077660760864</v>
      </c>
      <c r="J185" s="101">
        <v>2714.3458198176418</v>
      </c>
      <c r="K185" s="101">
        <v>2685.5652469851607</v>
      </c>
      <c r="L185" s="101">
        <v>2754.2051913503406</v>
      </c>
      <c r="M185" s="101">
        <v>2818.8903407041712</v>
      </c>
      <c r="N185" s="101">
        <v>2830.9559627429394</v>
      </c>
      <c r="O185" s="101">
        <v>2808.2062594288641</v>
      </c>
      <c r="P185" s="101">
        <v>2794.0909981434397</v>
      </c>
      <c r="Q185" s="101">
        <v>2808.9357790930662</v>
      </c>
      <c r="R185" s="101">
        <v>2882.7070005338674</v>
      </c>
      <c r="S185" s="101">
        <v>2920.6671978046174</v>
      </c>
      <c r="T185" s="101">
        <v>2940.6631909592475</v>
      </c>
      <c r="U185" s="101">
        <v>2860.2573439942007</v>
      </c>
      <c r="V185" s="101">
        <v>2986.153528079295</v>
      </c>
      <c r="W185" s="101">
        <v>2933.6306719092763</v>
      </c>
      <c r="DA185" s="131" t="s">
        <v>2310</v>
      </c>
    </row>
    <row r="186" spans="1:105" ht="12" customHeight="1" x14ac:dyDescent="0.25">
      <c r="A186" s="107" t="s">
        <v>121</v>
      </c>
      <c r="B186" s="104">
        <v>2832.367916408557</v>
      </c>
      <c r="C186" s="104">
        <v>2754.1726834895717</v>
      </c>
      <c r="D186" s="104">
        <v>2640.5682553444767</v>
      </c>
      <c r="E186" s="104">
        <v>2494.9697019481951</v>
      </c>
      <c r="F186" s="104">
        <v>2542.3124067363042</v>
      </c>
      <c r="G186" s="104">
        <v>2391.5649126390867</v>
      </c>
      <c r="H186" s="104">
        <v>2403.0334077586149</v>
      </c>
      <c r="I186" s="104">
        <v>2386.932301423637</v>
      </c>
      <c r="J186" s="104">
        <v>2493.8756622001665</v>
      </c>
      <c r="K186" s="104">
        <v>2485.4755889034413</v>
      </c>
      <c r="L186" s="104">
        <v>2523.9992693288482</v>
      </c>
      <c r="M186" s="104">
        <v>2613.8205979036338</v>
      </c>
      <c r="N186" s="104">
        <v>2645.1026686182609</v>
      </c>
      <c r="O186" s="104">
        <v>2629.1330702048795</v>
      </c>
      <c r="P186" s="104">
        <v>2616.3752677971083</v>
      </c>
      <c r="Q186" s="104">
        <v>2605.7494788950612</v>
      </c>
      <c r="R186" s="104">
        <v>2649.1348795185722</v>
      </c>
      <c r="S186" s="104">
        <v>2682.6198080720615</v>
      </c>
      <c r="T186" s="104">
        <v>2699.0926786633281</v>
      </c>
      <c r="U186" s="104">
        <v>2680.4706649095156</v>
      </c>
      <c r="V186" s="104">
        <v>2848.0421933914645</v>
      </c>
      <c r="W186" s="104">
        <v>2809.6305240262673</v>
      </c>
      <c r="DA186" s="132" t="s">
        <v>2311</v>
      </c>
    </row>
    <row r="187" spans="1:105" ht="12" customHeight="1" x14ac:dyDescent="0.25">
      <c r="A187" s="108" t="s">
        <v>53</v>
      </c>
      <c r="B187" s="98">
        <v>2399.9588235328351</v>
      </c>
      <c r="C187" s="98">
        <v>2333.5285423765094</v>
      </c>
      <c r="D187" s="98">
        <v>2224.5429884644873</v>
      </c>
      <c r="E187" s="98">
        <v>2099.8437444755541</v>
      </c>
      <c r="F187" s="98">
        <v>2139.5894331015952</v>
      </c>
      <c r="G187" s="98">
        <v>2007.9745128800821</v>
      </c>
      <c r="H187" s="98">
        <v>2027.9949705812851</v>
      </c>
      <c r="I187" s="98">
        <v>2009.0208283589891</v>
      </c>
      <c r="J187" s="98">
        <v>2087.3353176812852</v>
      </c>
      <c r="K187" s="98">
        <v>2078.0456317384746</v>
      </c>
      <c r="L187" s="98">
        <v>2111.4032708202626</v>
      </c>
      <c r="M187" s="98">
        <v>2193.1939200803013</v>
      </c>
      <c r="N187" s="98">
        <v>2214.3940708804034</v>
      </c>
      <c r="O187" s="98">
        <v>2198.6182490841989</v>
      </c>
      <c r="P187" s="98">
        <v>2184.872248234466</v>
      </c>
      <c r="Q187" s="98">
        <v>2167.1691526509553</v>
      </c>
      <c r="R187" s="98">
        <v>2190.7124383412142</v>
      </c>
      <c r="S187" s="98">
        <v>2207.8942326007827</v>
      </c>
      <c r="T187" s="98">
        <v>2202.4446102750894</v>
      </c>
      <c r="U187" s="98">
        <v>2178.8460250277872</v>
      </c>
      <c r="V187" s="98">
        <v>2333.537905128358</v>
      </c>
      <c r="W187" s="98">
        <v>2304.3564360764708</v>
      </c>
      <c r="DA187" s="63" t="s">
        <v>2312</v>
      </c>
    </row>
    <row r="188" spans="1:105" ht="12" customHeight="1" x14ac:dyDescent="0.25">
      <c r="A188" s="108" t="s">
        <v>52</v>
      </c>
      <c r="B188" s="98">
        <v>432.40909287572174</v>
      </c>
      <c r="C188" s="98">
        <v>420.64414111306206</v>
      </c>
      <c r="D188" s="98">
        <v>416.02526687998926</v>
      </c>
      <c r="E188" s="98">
        <v>395.12595747264112</v>
      </c>
      <c r="F188" s="98">
        <v>402.72297363470841</v>
      </c>
      <c r="G188" s="98">
        <v>383.59039975900492</v>
      </c>
      <c r="H188" s="98">
        <v>375.03843717732957</v>
      </c>
      <c r="I188" s="98">
        <v>377.91147306464813</v>
      </c>
      <c r="J188" s="98">
        <v>406.54034451888151</v>
      </c>
      <c r="K188" s="98">
        <v>407.42995716496705</v>
      </c>
      <c r="L188" s="98">
        <v>412.59599850858581</v>
      </c>
      <c r="M188" s="98">
        <v>420.62667782333261</v>
      </c>
      <c r="N188" s="98">
        <v>430.70859773785702</v>
      </c>
      <c r="O188" s="98">
        <v>430.51482112068072</v>
      </c>
      <c r="P188" s="98">
        <v>431.50301956264224</v>
      </c>
      <c r="Q188" s="98">
        <v>438.58032624410549</v>
      </c>
      <c r="R188" s="98">
        <v>458.42244117735817</v>
      </c>
      <c r="S188" s="98">
        <v>474.72557547127877</v>
      </c>
      <c r="T188" s="98">
        <v>496.64806838823858</v>
      </c>
      <c r="U188" s="98">
        <v>501.62463988172874</v>
      </c>
      <c r="V188" s="98">
        <v>514.5042882631061</v>
      </c>
      <c r="W188" s="98">
        <v>505.27408794979669</v>
      </c>
      <c r="DA188" s="63" t="s">
        <v>2313</v>
      </c>
    </row>
    <row r="189" spans="1:105" ht="12" customHeight="1" x14ac:dyDescent="0.25">
      <c r="A189" s="121" t="s">
        <v>54</v>
      </c>
      <c r="B189" s="122">
        <v>562.79443813697037</v>
      </c>
      <c r="C189" s="122">
        <v>562.69589926347146</v>
      </c>
      <c r="D189" s="122">
        <v>539.78953661427772</v>
      </c>
      <c r="E189" s="122">
        <v>552.76339111596667</v>
      </c>
      <c r="F189" s="122">
        <v>561.59411429868203</v>
      </c>
      <c r="G189" s="122">
        <v>524.00838047226819</v>
      </c>
      <c r="H189" s="122">
        <v>519.53138098675936</v>
      </c>
      <c r="I189" s="122">
        <v>510.80629593914961</v>
      </c>
      <c r="J189" s="122">
        <v>503.83550540265816</v>
      </c>
      <c r="K189" s="122">
        <v>488.47418639445368</v>
      </c>
      <c r="L189" s="122">
        <v>501.17691067162013</v>
      </c>
      <c r="M189" s="122">
        <v>497.42350222366485</v>
      </c>
      <c r="N189" s="122">
        <v>488.418575088767</v>
      </c>
      <c r="O189" s="122">
        <v>480.56732474706808</v>
      </c>
      <c r="P189" s="122">
        <v>484.57085100643621</v>
      </c>
      <c r="Q189" s="122">
        <v>488.2678489356349</v>
      </c>
      <c r="R189" s="122">
        <v>489.63706066505517</v>
      </c>
      <c r="S189" s="122">
        <v>498.03481777252438</v>
      </c>
      <c r="T189" s="122">
        <v>502.34819272412108</v>
      </c>
      <c r="U189" s="122">
        <v>497.2208246830333</v>
      </c>
      <c r="V189" s="122">
        <v>505.17384381696621</v>
      </c>
      <c r="W189" s="122">
        <v>508.5842788161915</v>
      </c>
      <c r="DA189" s="130" t="s">
        <v>2314</v>
      </c>
    </row>
    <row r="190" spans="1:105" ht="12" customHeight="1" x14ac:dyDescent="0.25">
      <c r="A190" s="97" t="s">
        <v>175</v>
      </c>
      <c r="B190" s="98">
        <v>596.45623650894709</v>
      </c>
      <c r="C190" s="98">
        <v>601.25259641285106</v>
      </c>
      <c r="D190" s="98">
        <v>571.09472515031644</v>
      </c>
      <c r="E190" s="98">
        <v>590.6293121690702</v>
      </c>
      <c r="F190" s="98">
        <v>604.95651236682045</v>
      </c>
      <c r="G190" s="98">
        <v>557.98450254415559</v>
      </c>
      <c r="H190" s="98">
        <v>556.65970969619138</v>
      </c>
      <c r="I190" s="98">
        <v>542.90879942129902</v>
      </c>
      <c r="J190" s="98">
        <v>539.19376378729169</v>
      </c>
      <c r="K190" s="98">
        <v>516.15407952371038</v>
      </c>
      <c r="L190" s="98">
        <v>539.1672903130725</v>
      </c>
      <c r="M190" s="98">
        <v>531.73776106609387</v>
      </c>
      <c r="N190" s="98">
        <v>522.39848464129454</v>
      </c>
      <c r="O190" s="98">
        <v>521.84986794713848</v>
      </c>
      <c r="P190" s="98">
        <v>524.25952261717123</v>
      </c>
      <c r="Q190" s="98">
        <v>525.68661427713369</v>
      </c>
      <c r="R190" s="98">
        <v>526.09045431995628</v>
      </c>
      <c r="S190" s="98">
        <v>538.90155950286817</v>
      </c>
      <c r="T190" s="98">
        <v>546.14955397581286</v>
      </c>
      <c r="U190" s="98">
        <v>542.97078853278572</v>
      </c>
      <c r="V190" s="98">
        <v>547.8745822237795</v>
      </c>
      <c r="W190" s="98">
        <v>556.99933747266437</v>
      </c>
      <c r="DA190" s="63" t="s">
        <v>2315</v>
      </c>
    </row>
    <row r="191" spans="1:105" ht="12" customHeight="1" x14ac:dyDescent="0.25">
      <c r="A191" s="109" t="s">
        <v>120</v>
      </c>
      <c r="B191" s="33">
        <v>480.2621150850598</v>
      </c>
      <c r="C191" s="33">
        <v>468.09438737487636</v>
      </c>
      <c r="D191" s="33">
        <v>462.9822723350257</v>
      </c>
      <c r="E191" s="33">
        <v>459.87899212009745</v>
      </c>
      <c r="F191" s="33">
        <v>455.29662928206949</v>
      </c>
      <c r="G191" s="33">
        <v>440.77547500487123</v>
      </c>
      <c r="H191" s="33">
        <v>428.58823306975273</v>
      </c>
      <c r="I191" s="33">
        <v>432.15570491872217</v>
      </c>
      <c r="J191" s="33">
        <v>416.29719449438926</v>
      </c>
      <c r="K191" s="33">
        <v>413.60819766952204</v>
      </c>
      <c r="L191" s="33">
        <v>403.71002902836392</v>
      </c>
      <c r="M191" s="33">
        <v>409.25740454760978</v>
      </c>
      <c r="N191" s="33">
        <v>412.20823740862141</v>
      </c>
      <c r="O191" s="33">
        <v>393.17864101106915</v>
      </c>
      <c r="P191" s="33">
        <v>403.63263165363639</v>
      </c>
      <c r="Q191" s="33">
        <v>409.50634209298414</v>
      </c>
      <c r="R191" s="33">
        <v>409.66304711473435</v>
      </c>
      <c r="S191" s="33">
        <v>405.70862124468812</v>
      </c>
      <c r="T191" s="33">
        <v>402.13163505131519</v>
      </c>
      <c r="U191" s="33">
        <v>393.06283085272815</v>
      </c>
      <c r="V191" s="33">
        <v>406.80581412398942</v>
      </c>
      <c r="W191" s="33">
        <v>402.50565734367831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11269.001586575616</v>
      </c>
      <c r="C193" s="117">
        <f t="shared" si="94"/>
        <v>12126.690313641673</v>
      </c>
      <c r="D193" s="117">
        <f t="shared" si="94"/>
        <v>11417.800865708909</v>
      </c>
      <c r="E193" s="117">
        <f t="shared" si="94"/>
        <v>12255.889307480204</v>
      </c>
      <c r="F193" s="117">
        <f t="shared" si="94"/>
        <v>13038.093798076126</v>
      </c>
      <c r="G193" s="117">
        <f t="shared" si="94"/>
        <v>12881.987950474544</v>
      </c>
      <c r="H193" s="117">
        <f t="shared" si="94"/>
        <v>13134.503136867837</v>
      </c>
      <c r="I193" s="117">
        <f t="shared" si="94"/>
        <v>12226.282822298379</v>
      </c>
      <c r="J193" s="117">
        <f t="shared" si="94"/>
        <v>13452.799156326737</v>
      </c>
      <c r="K193" s="117">
        <f t="shared" si="94"/>
        <v>12589.60612544562</v>
      </c>
      <c r="L193" s="117">
        <f t="shared" si="94"/>
        <v>13774.480946882048</v>
      </c>
      <c r="M193" s="117">
        <f t="shared" si="94"/>
        <v>11043.360691942002</v>
      </c>
      <c r="N193" s="117">
        <f t="shared" si="94"/>
        <v>11340.039401954562</v>
      </c>
      <c r="O193" s="117">
        <f t="shared" si="94"/>
        <v>11361.44900920836</v>
      </c>
      <c r="P193" s="117">
        <f t="shared" si="94"/>
        <v>10024.894262480037</v>
      </c>
      <c r="Q193" s="117">
        <f t="shared" si="94"/>
        <v>10554.398667018842</v>
      </c>
      <c r="R193" s="117">
        <f t="shared" ref="R193:V193" si="95">R194+R197+R199+R208</f>
        <v>10853.683867343379</v>
      </c>
      <c r="S193" s="117">
        <f t="shared" si="95"/>
        <v>10716.052112781199</v>
      </c>
      <c r="T193" s="117">
        <f t="shared" si="95"/>
        <v>11693.763888235821</v>
      </c>
      <c r="U193" s="117">
        <f t="shared" si="95"/>
        <v>11559.084419465127</v>
      </c>
      <c r="V193" s="117">
        <f t="shared" si="95"/>
        <v>11891.922005600154</v>
      </c>
      <c r="W193" s="117">
        <f t="shared" ref="W193" si="96">W194+W197+W199+W208</f>
        <v>12105.940862959455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8993.8140037304311</v>
      </c>
      <c r="C194" s="122">
        <f t="shared" si="97"/>
        <v>9851.716603081828</v>
      </c>
      <c r="D194" s="122">
        <f t="shared" si="97"/>
        <v>9241.2069250597542</v>
      </c>
      <c r="E194" s="122">
        <f t="shared" si="97"/>
        <v>10104.037390982419</v>
      </c>
      <c r="F194" s="122">
        <f t="shared" si="97"/>
        <v>10794.269431835453</v>
      </c>
      <c r="G194" s="122">
        <f t="shared" si="97"/>
        <v>10821.474912773052</v>
      </c>
      <c r="H194" s="122">
        <f t="shared" si="97"/>
        <v>11078.759104722887</v>
      </c>
      <c r="I194" s="122">
        <f t="shared" si="97"/>
        <v>10208.860380751947</v>
      </c>
      <c r="J194" s="122">
        <f t="shared" si="97"/>
        <v>11318.907855960386</v>
      </c>
      <c r="K194" s="122">
        <f t="shared" si="97"/>
        <v>10449.538590003247</v>
      </c>
      <c r="L194" s="122">
        <f t="shared" si="97"/>
        <v>11523.831475773834</v>
      </c>
      <c r="M194" s="122">
        <f t="shared" si="97"/>
        <v>8927.4799088330437</v>
      </c>
      <c r="N194" s="122">
        <f t="shared" si="97"/>
        <v>9020.3533607748741</v>
      </c>
      <c r="O194" s="122">
        <f t="shared" si="97"/>
        <v>9052.492400461495</v>
      </c>
      <c r="P194" s="122">
        <f t="shared" si="97"/>
        <v>7788.250703331094</v>
      </c>
      <c r="Q194" s="122">
        <f t="shared" si="97"/>
        <v>8309.7729326413755</v>
      </c>
      <c r="R194" s="122">
        <f t="shared" ref="R194:V194" si="98">SUM(R195:R196)</f>
        <v>8548.4120032112496</v>
      </c>
      <c r="S194" s="122">
        <f t="shared" si="98"/>
        <v>8298.7571556699113</v>
      </c>
      <c r="T194" s="122">
        <f t="shared" si="98"/>
        <v>9174.4569646755554</v>
      </c>
      <c r="U194" s="122">
        <f t="shared" si="98"/>
        <v>9018.918708659774</v>
      </c>
      <c r="V194" s="122">
        <f t="shared" si="98"/>
        <v>9317.5029647983247</v>
      </c>
      <c r="W194" s="122">
        <f t="shared" ref="W194" si="99">SUM(W195:W196)</f>
        <v>9489.4481756843907</v>
      </c>
      <c r="DA194" s="130" t="s">
        <v>2468</v>
      </c>
    </row>
    <row r="195" spans="1:105" ht="12" customHeight="1" x14ac:dyDescent="0.25">
      <c r="A195" s="97" t="s">
        <v>217</v>
      </c>
      <c r="B195" s="98">
        <v>8778.0142440945747</v>
      </c>
      <c r="C195" s="98">
        <v>9623.3988066789934</v>
      </c>
      <c r="D195" s="98">
        <v>9031.3535022744381</v>
      </c>
      <c r="E195" s="98">
        <v>9880.6115606794629</v>
      </c>
      <c r="F195" s="98">
        <v>10559.852834234647</v>
      </c>
      <c r="G195" s="98">
        <v>10590.722368032153</v>
      </c>
      <c r="H195" s="98">
        <v>10846.644132522555</v>
      </c>
      <c r="I195" s="98">
        <v>9997.4174905479722</v>
      </c>
      <c r="J195" s="98">
        <v>11084.678447012264</v>
      </c>
      <c r="K195" s="98">
        <v>10234.402123846077</v>
      </c>
      <c r="L195" s="98">
        <v>11289.079012887025</v>
      </c>
      <c r="M195" s="98">
        <v>8749.5419596541869</v>
      </c>
      <c r="N195" s="98">
        <v>8841.4391331042789</v>
      </c>
      <c r="O195" s="98">
        <v>8876.4080436736767</v>
      </c>
      <c r="P195" s="98">
        <v>7639.4981470472212</v>
      </c>
      <c r="Q195" s="98">
        <v>8150.6026277384399</v>
      </c>
      <c r="R195" s="98">
        <v>8386.7528617847856</v>
      </c>
      <c r="S195" s="98">
        <v>8143.4518870657757</v>
      </c>
      <c r="T195" s="98">
        <v>9002.5629482718923</v>
      </c>
      <c r="U195" s="98">
        <v>8851.0403358966341</v>
      </c>
      <c r="V195" s="98">
        <v>9144.2464282942401</v>
      </c>
      <c r="W195" s="98">
        <v>9313.3487831510174</v>
      </c>
      <c r="DA195" s="63" t="s">
        <v>2469</v>
      </c>
    </row>
    <row r="196" spans="1:105" ht="12" customHeight="1" x14ac:dyDescent="0.25">
      <c r="A196" s="97" t="s">
        <v>53</v>
      </c>
      <c r="B196" s="98">
        <v>215.79975963585565</v>
      </c>
      <c r="C196" s="98">
        <v>228.31779640283489</v>
      </c>
      <c r="D196" s="98">
        <v>209.85342278531573</v>
      </c>
      <c r="E196" s="98">
        <v>223.42583030295589</v>
      </c>
      <c r="F196" s="98">
        <v>234.41659760080657</v>
      </c>
      <c r="G196" s="98">
        <v>230.75254474089931</v>
      </c>
      <c r="H196" s="98">
        <v>232.1149722003326</v>
      </c>
      <c r="I196" s="98">
        <v>211.44289020397392</v>
      </c>
      <c r="J196" s="98">
        <v>234.22940894812166</v>
      </c>
      <c r="K196" s="98">
        <v>215.13646615716905</v>
      </c>
      <c r="L196" s="98">
        <v>234.75246288680947</v>
      </c>
      <c r="M196" s="98">
        <v>177.93794917885717</v>
      </c>
      <c r="N196" s="98">
        <v>178.91422767059436</v>
      </c>
      <c r="O196" s="98">
        <v>176.08435678781811</v>
      </c>
      <c r="P196" s="98">
        <v>148.75255628387313</v>
      </c>
      <c r="Q196" s="98">
        <v>159.17030490293473</v>
      </c>
      <c r="R196" s="98">
        <v>161.65914142646477</v>
      </c>
      <c r="S196" s="98">
        <v>155.3052686041363</v>
      </c>
      <c r="T196" s="98">
        <v>171.8940164036631</v>
      </c>
      <c r="U196" s="98">
        <v>167.87837276314019</v>
      </c>
      <c r="V196" s="98">
        <v>173.25653650408489</v>
      </c>
      <c r="W196" s="98">
        <v>176.09939253337274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1.5759135455058342</v>
      </c>
      <c r="C197" s="122">
        <f t="shared" si="100"/>
        <v>1.457284436404735</v>
      </c>
      <c r="D197" s="122">
        <f t="shared" si="100"/>
        <v>1.7602265499335294</v>
      </c>
      <c r="E197" s="122">
        <f t="shared" si="100"/>
        <v>1.9330301562575172</v>
      </c>
      <c r="F197" s="122">
        <f t="shared" si="100"/>
        <v>2.2648618109772012</v>
      </c>
      <c r="G197" s="122">
        <f t="shared" si="100"/>
        <v>2.6377517719683587</v>
      </c>
      <c r="H197" s="122">
        <f t="shared" si="100"/>
        <v>3.3760313280893004</v>
      </c>
      <c r="I197" s="122">
        <f t="shared" si="100"/>
        <v>3.828076768550428</v>
      </c>
      <c r="J197" s="122">
        <f t="shared" si="100"/>
        <v>4.0907775844998939</v>
      </c>
      <c r="K197" s="122">
        <f t="shared" si="100"/>
        <v>4.2513324764348894</v>
      </c>
      <c r="L197" s="122">
        <f t="shared" si="100"/>
        <v>4.5258621827526753</v>
      </c>
      <c r="M197" s="122">
        <f t="shared" si="100"/>
        <v>4.4370308718113156</v>
      </c>
      <c r="N197" s="122">
        <f t="shared" si="100"/>
        <v>5.122024581461786</v>
      </c>
      <c r="O197" s="122">
        <f t="shared" si="100"/>
        <v>5.0729803255732051</v>
      </c>
      <c r="P197" s="122">
        <f t="shared" si="100"/>
        <v>6.0400382087824322</v>
      </c>
      <c r="Q197" s="122">
        <f t="shared" si="100"/>
        <v>6.3454153964200968</v>
      </c>
      <c r="R197" s="122">
        <f t="shared" si="100"/>
        <v>6.5582079692959505</v>
      </c>
      <c r="S197" s="122">
        <f t="shared" si="100"/>
        <v>6.3258668150805502</v>
      </c>
      <c r="T197" s="122">
        <f t="shared" si="100"/>
        <v>6.0380460649495706</v>
      </c>
      <c r="U197" s="122">
        <f t="shared" si="100"/>
        <v>5.9042362511017794</v>
      </c>
      <c r="V197" s="122">
        <f t="shared" si="100"/>
        <v>5.7055797377247206</v>
      </c>
      <c r="W197" s="122">
        <f t="shared" si="100"/>
        <v>4.9508591886451327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1.5759135455058342</v>
      </c>
      <c r="C198" s="98">
        <f>RES_hhdet_tesh!C67</f>
        <v>1.457284436404735</v>
      </c>
      <c r="D198" s="98">
        <f>RES_hhdet_tesh!D67</f>
        <v>1.7602265499335294</v>
      </c>
      <c r="E198" s="98">
        <f>RES_hhdet_tesh!E67</f>
        <v>1.9330301562575172</v>
      </c>
      <c r="F198" s="98">
        <f>RES_hhdet_tesh!F67</f>
        <v>2.2648618109772012</v>
      </c>
      <c r="G198" s="98">
        <f>RES_hhdet_tesh!G67</f>
        <v>2.6377517719683587</v>
      </c>
      <c r="H198" s="98">
        <f>RES_hhdet_tesh!H67</f>
        <v>3.3760313280893004</v>
      </c>
      <c r="I198" s="98">
        <f>RES_hhdet_tesh!I67</f>
        <v>3.828076768550428</v>
      </c>
      <c r="J198" s="98">
        <f>RES_hhdet_tesh!J67</f>
        <v>4.0907775844998939</v>
      </c>
      <c r="K198" s="98">
        <f>RES_hhdet_tesh!K67</f>
        <v>4.2513324764348894</v>
      </c>
      <c r="L198" s="98">
        <f>RES_hhdet_tesh!L67</f>
        <v>4.5258621827526753</v>
      </c>
      <c r="M198" s="98">
        <f>RES_hhdet_tesh!M67</f>
        <v>4.4370308718113156</v>
      </c>
      <c r="N198" s="98">
        <f>RES_hhdet_tesh!N67</f>
        <v>5.122024581461786</v>
      </c>
      <c r="O198" s="98">
        <f>RES_hhdet_tesh!O67</f>
        <v>5.0729803255732051</v>
      </c>
      <c r="P198" s="98">
        <f>RES_hhdet_tesh!P67</f>
        <v>6.0400382087824322</v>
      </c>
      <c r="Q198" s="98">
        <f>RES_hhdet_tesh!Q67</f>
        <v>6.3454153964200968</v>
      </c>
      <c r="R198" s="98">
        <f>RES_hhdet_tesh!R67</f>
        <v>6.5582079692959505</v>
      </c>
      <c r="S198" s="98">
        <f>RES_hhdet_tesh!S67</f>
        <v>6.3258668150805502</v>
      </c>
      <c r="T198" s="98">
        <f>RES_hhdet_tesh!T67</f>
        <v>6.0380460649495706</v>
      </c>
      <c r="U198" s="98">
        <f>RES_hhdet_tesh!U67</f>
        <v>5.9042362511017794</v>
      </c>
      <c r="V198" s="98">
        <f>RES_hhdet_tesh!V67</f>
        <v>5.7055797377247206</v>
      </c>
      <c r="W198" s="98">
        <f>RES_hhdet_tesh!W67</f>
        <v>4.9508591886451327</v>
      </c>
      <c r="DA198" s="63" t="s">
        <v>2472</v>
      </c>
    </row>
    <row r="199" spans="1:105" ht="12" customHeight="1" x14ac:dyDescent="0.25">
      <c r="A199" s="121" t="s">
        <v>55</v>
      </c>
      <c r="B199" s="122">
        <v>1925.0530095611116</v>
      </c>
      <c r="C199" s="122">
        <v>1924.6832698913302</v>
      </c>
      <c r="D199" s="122">
        <v>1838.4938869533021</v>
      </c>
      <c r="E199" s="122">
        <v>1805.0373339627729</v>
      </c>
      <c r="F199" s="122">
        <v>1890.5982415632748</v>
      </c>
      <c r="G199" s="122">
        <v>1728.6161962058538</v>
      </c>
      <c r="H199" s="122">
        <v>1725.2255606471958</v>
      </c>
      <c r="I199" s="122">
        <v>1690.7972799817196</v>
      </c>
      <c r="J199" s="122">
        <v>1811.5564718516639</v>
      </c>
      <c r="K199" s="122">
        <v>1827.4428445165261</v>
      </c>
      <c r="L199" s="122">
        <v>1929.191128476027</v>
      </c>
      <c r="M199" s="122">
        <v>1795.8538951808014</v>
      </c>
      <c r="N199" s="122">
        <v>2001.4702245761396</v>
      </c>
      <c r="O199" s="122">
        <v>1995.035170910829</v>
      </c>
      <c r="P199" s="122">
        <v>1917.6715599641923</v>
      </c>
      <c r="Q199" s="122">
        <v>1922.8329619033564</v>
      </c>
      <c r="R199" s="122">
        <v>1982.2670517196927</v>
      </c>
      <c r="S199" s="122">
        <v>2088.575375031714</v>
      </c>
      <c r="T199" s="122">
        <v>2186.1518471991512</v>
      </c>
      <c r="U199" s="122">
        <v>2207.778383655158</v>
      </c>
      <c r="V199" s="122">
        <v>2233.5145810770518</v>
      </c>
      <c r="W199" s="122">
        <v>2270.1629175939188</v>
      </c>
      <c r="DA199" s="130" t="s">
        <v>2473</v>
      </c>
    </row>
    <row r="200" spans="1:105" ht="12" customHeight="1" x14ac:dyDescent="0.25">
      <c r="A200" s="97" t="s">
        <v>134</v>
      </c>
      <c r="B200" s="98">
        <v>1923.7932900559249</v>
      </c>
      <c r="C200" s="98">
        <v>1924.7261557634426</v>
      </c>
      <c r="D200" s="98">
        <v>1837.6715191148087</v>
      </c>
      <c r="E200" s="98">
        <v>1805.7204984184052</v>
      </c>
      <c r="F200" s="98">
        <v>1892.324904916172</v>
      </c>
      <c r="G200" s="98">
        <v>1728.781371618576</v>
      </c>
      <c r="H200" s="98">
        <v>1725.1000576846823</v>
      </c>
      <c r="I200" s="98">
        <v>1689.9328153343588</v>
      </c>
      <c r="J200" s="98">
        <v>1811.5742361423029</v>
      </c>
      <c r="K200" s="98">
        <v>1827.5528667746705</v>
      </c>
      <c r="L200" s="98">
        <v>1930.9197181382981</v>
      </c>
      <c r="M200" s="98">
        <v>1793.1786126109057</v>
      </c>
      <c r="N200" s="98">
        <v>2003.21166717352</v>
      </c>
      <c r="O200" s="98">
        <v>1996.8268099078662</v>
      </c>
      <c r="P200" s="98">
        <v>1917.3902093153447</v>
      </c>
      <c r="Q200" s="98">
        <v>1922.3698932594432</v>
      </c>
      <c r="R200" s="98">
        <v>1981.8397229828809</v>
      </c>
      <c r="S200" s="98">
        <v>2089.3967370936107</v>
      </c>
      <c r="T200" s="98">
        <v>2187.7799812360008</v>
      </c>
      <c r="U200" s="98">
        <v>2209.9428445591766</v>
      </c>
      <c r="V200" s="98">
        <v>2232.8469785033617</v>
      </c>
      <c r="W200" s="98">
        <v>2270.7473275894104</v>
      </c>
      <c r="DA200" s="63" t="s">
        <v>2474</v>
      </c>
    </row>
    <row r="201" spans="1:105" ht="12" customHeight="1" x14ac:dyDescent="0.25">
      <c r="A201" s="97" t="s">
        <v>133</v>
      </c>
      <c r="B201" s="98">
        <v>1923.7932900559251</v>
      </c>
      <c r="C201" s="98">
        <v>1924.6063401580975</v>
      </c>
      <c r="D201" s="98">
        <v>1837.0839352019709</v>
      </c>
      <c r="E201" s="98">
        <v>1804.4065982485663</v>
      </c>
      <c r="F201" s="98">
        <v>1890.3923019536624</v>
      </c>
      <c r="G201" s="98">
        <v>1725.6558860445678</v>
      </c>
      <c r="H201" s="98">
        <v>1721.5110194672368</v>
      </c>
      <c r="I201" s="98">
        <v>1683.524581445577</v>
      </c>
      <c r="J201" s="98">
        <v>1802.3351386965455</v>
      </c>
      <c r="K201" s="98">
        <v>1818.237566533141</v>
      </c>
      <c r="L201" s="98">
        <v>1921.594908435944</v>
      </c>
      <c r="M201" s="98">
        <v>1785.7290597654094</v>
      </c>
      <c r="N201" s="98">
        <v>1996.3623905148229</v>
      </c>
      <c r="O201" s="98">
        <v>1991.3471896464198</v>
      </c>
      <c r="P201" s="98">
        <v>1913.1789493978349</v>
      </c>
      <c r="Q201" s="98">
        <v>1918.4531510234024</v>
      </c>
      <c r="R201" s="98">
        <v>1979.1958915634473</v>
      </c>
      <c r="S201" s="98">
        <v>2088.2361417816069</v>
      </c>
      <c r="T201" s="98">
        <v>2188.1882635654633</v>
      </c>
      <c r="U201" s="98">
        <v>2212.3649283577315</v>
      </c>
      <c r="V201" s="98">
        <v>2239.6624821145592</v>
      </c>
      <c r="W201" s="98">
        <v>2277.2993131847838</v>
      </c>
      <c r="DA201" s="63" t="s">
        <v>2475</v>
      </c>
    </row>
    <row r="202" spans="1:105" ht="12" customHeight="1" x14ac:dyDescent="0.25">
      <c r="A202" s="100" t="s">
        <v>217</v>
      </c>
      <c r="B202" s="101">
        <v>1501.0172544782167</v>
      </c>
      <c r="C202" s="101">
        <v>1503.6490167473153</v>
      </c>
      <c r="D202" s="101">
        <v>1427.9625798976092</v>
      </c>
      <c r="E202" s="101">
        <v>1403.2486666445084</v>
      </c>
      <c r="F202" s="101">
        <v>1471.84660266336</v>
      </c>
      <c r="G202" s="101">
        <v>1340.7103440846931</v>
      </c>
      <c r="H202" s="101">
        <v>1348.0715945428396</v>
      </c>
      <c r="I202" s="101">
        <v>1314.5409717487266</v>
      </c>
      <c r="J202" s="101">
        <v>1397.0146021067917</v>
      </c>
      <c r="K202" s="101">
        <v>1407.9121037377049</v>
      </c>
      <c r="L202" s="101">
        <v>1492.2514044028087</v>
      </c>
      <c r="M202" s="101">
        <v>1391.9354380574543</v>
      </c>
      <c r="N202" s="101">
        <v>1552.5828370945076</v>
      </c>
      <c r="O202" s="101">
        <v>1547.1073829174998</v>
      </c>
      <c r="P202" s="101">
        <v>1484.8094065366749</v>
      </c>
      <c r="Q202" s="101">
        <v>1484.4546381523871</v>
      </c>
      <c r="R202" s="101">
        <v>1524.7897021858032</v>
      </c>
      <c r="S202" s="101">
        <v>1606.6235821893397</v>
      </c>
      <c r="T202" s="101">
        <v>1676.5370599643425</v>
      </c>
      <c r="U202" s="101">
        <v>1690.0624126302687</v>
      </c>
      <c r="V202" s="101">
        <v>1730.1411202872539</v>
      </c>
      <c r="W202" s="101">
        <v>1764.0243830596328</v>
      </c>
      <c r="DA202" s="131" t="s">
        <v>2476</v>
      </c>
    </row>
    <row r="203" spans="1:105" ht="12" customHeight="1" x14ac:dyDescent="0.25">
      <c r="A203" s="103" t="s">
        <v>52</v>
      </c>
      <c r="B203" s="104">
        <v>422.77603557770846</v>
      </c>
      <c r="C203" s="104">
        <v>420.95732341078229</v>
      </c>
      <c r="D203" s="104">
        <v>409.12135530436171</v>
      </c>
      <c r="E203" s="104">
        <v>401.15793160405798</v>
      </c>
      <c r="F203" s="104">
        <v>418.54569929030299</v>
      </c>
      <c r="G203" s="104">
        <v>384.9455419598749</v>
      </c>
      <c r="H203" s="104">
        <v>373.43942492439731</v>
      </c>
      <c r="I203" s="104">
        <v>368.98360969685041</v>
      </c>
      <c r="J203" s="104">
        <v>405.32053658975389</v>
      </c>
      <c r="K203" s="104">
        <v>410.32546279543607</v>
      </c>
      <c r="L203" s="104">
        <v>429.34350403313528</v>
      </c>
      <c r="M203" s="104">
        <v>393.79362170795486</v>
      </c>
      <c r="N203" s="104">
        <v>443.77955342031549</v>
      </c>
      <c r="O203" s="104">
        <v>444.23980672891992</v>
      </c>
      <c r="P203" s="104">
        <v>428.36954286115986</v>
      </c>
      <c r="Q203" s="104">
        <v>433.99851287101535</v>
      </c>
      <c r="R203" s="104">
        <v>454.40618937764407</v>
      </c>
      <c r="S203" s="104">
        <v>481.61255959226702</v>
      </c>
      <c r="T203" s="104">
        <v>511.65120360112098</v>
      </c>
      <c r="U203" s="104">
        <v>522.30251572746283</v>
      </c>
      <c r="V203" s="104">
        <v>509.52136182730521</v>
      </c>
      <c r="W203" s="104">
        <v>513.2749301251514</v>
      </c>
      <c r="DA203" s="132" t="s">
        <v>2477</v>
      </c>
    </row>
    <row r="204" spans="1:105" ht="12" customHeight="1" x14ac:dyDescent="0.25">
      <c r="A204" s="106" t="s">
        <v>122</v>
      </c>
      <c r="B204" s="101">
        <v>1967.6278400531032</v>
      </c>
      <c r="C204" s="101">
        <v>1923.1872663487773</v>
      </c>
      <c r="D204" s="101">
        <v>1868.8909977097019</v>
      </c>
      <c r="E204" s="101">
        <v>1778.3875306753691</v>
      </c>
      <c r="F204" s="101">
        <v>1820.0736508641517</v>
      </c>
      <c r="G204" s="101">
        <v>1721.7564312983513</v>
      </c>
      <c r="H204" s="101">
        <v>1730.79637012848</v>
      </c>
      <c r="I204" s="101">
        <v>1729.4224400194958</v>
      </c>
      <c r="J204" s="101">
        <v>1812.4831653450799</v>
      </c>
      <c r="K204" s="101">
        <v>1804.6923970221897</v>
      </c>
      <c r="L204" s="101">
        <v>1850.8079754814687</v>
      </c>
      <c r="M204" s="101">
        <v>1914.3727213919985</v>
      </c>
      <c r="N204" s="101">
        <v>1938.1016527262839</v>
      </c>
      <c r="O204" s="101">
        <v>1930.6561462892275</v>
      </c>
      <c r="P204" s="101">
        <v>1930.6135987510213</v>
      </c>
      <c r="Q204" s="101">
        <v>1945.7644792305821</v>
      </c>
      <c r="R204" s="101">
        <v>2006.1460460680576</v>
      </c>
      <c r="S204" s="101">
        <v>2067.0578810379302</v>
      </c>
      <c r="T204" s="101">
        <v>2134.0894751313331</v>
      </c>
      <c r="U204" s="101">
        <v>2125.8765381549219</v>
      </c>
      <c r="V204" s="101">
        <v>2255.7249938430446</v>
      </c>
      <c r="W204" s="101">
        <v>2236.9996080027536</v>
      </c>
      <c r="DA204" s="131" t="s">
        <v>2478</v>
      </c>
    </row>
    <row r="205" spans="1:105" ht="12" customHeight="1" x14ac:dyDescent="0.25">
      <c r="A205" s="107" t="s">
        <v>121</v>
      </c>
      <c r="B205" s="104">
        <v>1967.6278400531025</v>
      </c>
      <c r="C205" s="104">
        <v>1923.1619325574354</v>
      </c>
      <c r="D205" s="104">
        <v>1868.1298683777375</v>
      </c>
      <c r="E205" s="104">
        <v>1777.2354545025403</v>
      </c>
      <c r="F205" s="104">
        <v>1818.7808765024076</v>
      </c>
      <c r="G205" s="104">
        <v>1719.5770576216662</v>
      </c>
      <c r="H205" s="104">
        <v>1728.9463166240578</v>
      </c>
      <c r="I205" s="104">
        <v>1724.6111596761107</v>
      </c>
      <c r="J205" s="104">
        <v>1807.1185299542824</v>
      </c>
      <c r="K205" s="104">
        <v>1805.0107951575978</v>
      </c>
      <c r="L205" s="104">
        <v>1844.9234218420302</v>
      </c>
      <c r="M205" s="104">
        <v>1909.6965634140111</v>
      </c>
      <c r="N205" s="104">
        <v>1936.1041940349089</v>
      </c>
      <c r="O205" s="104">
        <v>1929.0880000790594</v>
      </c>
      <c r="P205" s="104">
        <v>1928.8730257857696</v>
      </c>
      <c r="Q205" s="104">
        <v>1939.6834734257966</v>
      </c>
      <c r="R205" s="104">
        <v>1996.6356716599428</v>
      </c>
      <c r="S205" s="104">
        <v>2057.2604758298589</v>
      </c>
      <c r="T205" s="104">
        <v>2123.7618951665468</v>
      </c>
      <c r="U205" s="104">
        <v>2123.8407888243642</v>
      </c>
      <c r="V205" s="104">
        <v>2260.3151199409485</v>
      </c>
      <c r="W205" s="104">
        <v>2242.9922527141875</v>
      </c>
      <c r="DA205" s="132" t="s">
        <v>2479</v>
      </c>
    </row>
    <row r="206" spans="1:105" ht="12" customHeight="1" x14ac:dyDescent="0.25">
      <c r="A206" s="108" t="s">
        <v>53</v>
      </c>
      <c r="B206" s="98">
        <v>1535.2187471773809</v>
      </c>
      <c r="C206" s="98">
        <v>1502.5177914443732</v>
      </c>
      <c r="D206" s="98">
        <v>1452.1046014977483</v>
      </c>
      <c r="E206" s="98">
        <v>1382.1094970298991</v>
      </c>
      <c r="F206" s="98">
        <v>1416.0579028676993</v>
      </c>
      <c r="G206" s="98">
        <v>1335.9866578626613</v>
      </c>
      <c r="H206" s="98">
        <v>1353.9078794467282</v>
      </c>
      <c r="I206" s="98">
        <v>1346.6996866114625</v>
      </c>
      <c r="J206" s="98">
        <v>1400.5781854354011</v>
      </c>
      <c r="K206" s="98">
        <v>1397.5808379926307</v>
      </c>
      <c r="L206" s="98">
        <v>1432.3274233334444</v>
      </c>
      <c r="M206" s="98">
        <v>1489.0698855906785</v>
      </c>
      <c r="N206" s="98">
        <v>1505.3955962970522</v>
      </c>
      <c r="O206" s="98">
        <v>1498.5731789583788</v>
      </c>
      <c r="P206" s="98">
        <v>1497.3700062231276</v>
      </c>
      <c r="Q206" s="98">
        <v>1501.1031471816909</v>
      </c>
      <c r="R206" s="98">
        <v>1538.2132304825848</v>
      </c>
      <c r="S206" s="98">
        <v>1582.5349003585802</v>
      </c>
      <c r="T206" s="98">
        <v>1627.1138267783083</v>
      </c>
      <c r="U206" s="98">
        <v>1622.2161489426351</v>
      </c>
      <c r="V206" s="98">
        <v>1745.8108316778423</v>
      </c>
      <c r="W206" s="98">
        <v>1737.7181647643906</v>
      </c>
      <c r="DA206" s="63" t="s">
        <v>2480</v>
      </c>
    </row>
    <row r="207" spans="1:105" ht="12" customHeight="1" x14ac:dyDescent="0.25">
      <c r="A207" s="108" t="s">
        <v>52</v>
      </c>
      <c r="B207" s="98">
        <v>432.40909287572174</v>
      </c>
      <c r="C207" s="98">
        <v>420.64414111306206</v>
      </c>
      <c r="D207" s="98">
        <v>416.02526687998926</v>
      </c>
      <c r="E207" s="98">
        <v>395.12595747264112</v>
      </c>
      <c r="F207" s="98">
        <v>402.72297363470841</v>
      </c>
      <c r="G207" s="98">
        <v>383.59039975900492</v>
      </c>
      <c r="H207" s="98">
        <v>375.03843717732957</v>
      </c>
      <c r="I207" s="98">
        <v>377.91147306464813</v>
      </c>
      <c r="J207" s="98">
        <v>406.54034451888151</v>
      </c>
      <c r="K207" s="98">
        <v>407.42995716496705</v>
      </c>
      <c r="L207" s="98">
        <v>412.59599850858581</v>
      </c>
      <c r="M207" s="98">
        <v>420.62667782333261</v>
      </c>
      <c r="N207" s="98">
        <v>430.70859773785702</v>
      </c>
      <c r="O207" s="98">
        <v>430.51482112068072</v>
      </c>
      <c r="P207" s="98">
        <v>431.50301956264224</v>
      </c>
      <c r="Q207" s="98">
        <v>438.58032624410549</v>
      </c>
      <c r="R207" s="98">
        <v>458.42244117735817</v>
      </c>
      <c r="S207" s="98">
        <v>474.72557547127877</v>
      </c>
      <c r="T207" s="98">
        <v>496.64806838823858</v>
      </c>
      <c r="U207" s="98">
        <v>501.62463988172874</v>
      </c>
      <c r="V207" s="98">
        <v>514.5042882631061</v>
      </c>
      <c r="W207" s="98">
        <v>505.27408794979669</v>
      </c>
      <c r="DA207" s="63" t="s">
        <v>2481</v>
      </c>
    </row>
    <row r="208" spans="1:105" ht="12" customHeight="1" x14ac:dyDescent="0.25">
      <c r="A208" s="121" t="s">
        <v>54</v>
      </c>
      <c r="B208" s="122">
        <v>348.55865973856606</v>
      </c>
      <c r="C208" s="122">
        <v>348.8331562321103</v>
      </c>
      <c r="D208" s="122">
        <v>336.33982714591843</v>
      </c>
      <c r="E208" s="122">
        <v>344.88155237875509</v>
      </c>
      <c r="F208" s="122">
        <v>350.96126286642027</v>
      </c>
      <c r="G208" s="122">
        <v>329.25908972366926</v>
      </c>
      <c r="H208" s="122">
        <v>327.14244016966666</v>
      </c>
      <c r="I208" s="122">
        <v>322.79708479616249</v>
      </c>
      <c r="J208" s="122">
        <v>318.24405093018663</v>
      </c>
      <c r="K208" s="122">
        <v>308.3733584494118</v>
      </c>
      <c r="L208" s="122">
        <v>316.93248044943607</v>
      </c>
      <c r="M208" s="122">
        <v>315.58985705634319</v>
      </c>
      <c r="N208" s="122">
        <v>313.09379202208561</v>
      </c>
      <c r="O208" s="122">
        <v>308.84845751046362</v>
      </c>
      <c r="P208" s="122">
        <v>312.93196097596763</v>
      </c>
      <c r="Q208" s="122">
        <v>315.44735707769098</v>
      </c>
      <c r="R208" s="122">
        <v>316.44660444314076</v>
      </c>
      <c r="S208" s="122">
        <v>322.39371526449179</v>
      </c>
      <c r="T208" s="122">
        <v>327.11703029616365</v>
      </c>
      <c r="U208" s="122">
        <v>326.48309089909276</v>
      </c>
      <c r="V208" s="122">
        <v>335.19887998705298</v>
      </c>
      <c r="W208" s="122">
        <v>341.37891049250089</v>
      </c>
      <c r="DA208" s="130" t="s">
        <v>2482</v>
      </c>
    </row>
    <row r="209" spans="1:105" ht="12" customHeight="1" x14ac:dyDescent="0.25">
      <c r="A209" s="97" t="s">
        <v>175</v>
      </c>
      <c r="B209" s="98">
        <v>346.07354451825091</v>
      </c>
      <c r="C209" s="98">
        <v>349.62617352954152</v>
      </c>
      <c r="D209" s="98">
        <v>332.99820798194821</v>
      </c>
      <c r="E209" s="98">
        <v>345.37238127471193</v>
      </c>
      <c r="F209" s="98">
        <v>354.75946497924247</v>
      </c>
      <c r="G209" s="98">
        <v>328.12089202786484</v>
      </c>
      <c r="H209" s="98">
        <v>328.33504934176261</v>
      </c>
      <c r="I209" s="98">
        <v>320.79714528195967</v>
      </c>
      <c r="J209" s="98">
        <v>319.07675115978475</v>
      </c>
      <c r="K209" s="98">
        <v>306.02066984414358</v>
      </c>
      <c r="L209" s="98">
        <v>320.30401359057691</v>
      </c>
      <c r="M209" s="98">
        <v>316.42296311096595</v>
      </c>
      <c r="N209" s="98">
        <v>311.28277134007698</v>
      </c>
      <c r="O209" s="98">
        <v>311.2642242209302</v>
      </c>
      <c r="P209" s="98">
        <v>312.86498689846371</v>
      </c>
      <c r="Q209" s="98">
        <v>313.85259579959381</v>
      </c>
      <c r="R209" s="98">
        <v>314.49251553904554</v>
      </c>
      <c r="S209" s="98">
        <v>323.09733754855768</v>
      </c>
      <c r="T209" s="98">
        <v>328.91459846342923</v>
      </c>
      <c r="U209" s="98">
        <v>328.79737630736895</v>
      </c>
      <c r="V209" s="98">
        <v>333.76018841003383</v>
      </c>
      <c r="W209" s="98">
        <v>341.64702273980788</v>
      </c>
      <c r="DA209" s="63" t="s">
        <v>2483</v>
      </c>
    </row>
    <row r="210" spans="1:105" ht="12" customHeight="1" x14ac:dyDescent="0.25">
      <c r="A210" s="109" t="s">
        <v>120</v>
      </c>
      <c r="B210" s="33">
        <v>354.65168928849687</v>
      </c>
      <c r="C210" s="33">
        <v>346.88743367708554</v>
      </c>
      <c r="D210" s="33">
        <v>344.53848807882451</v>
      </c>
      <c r="E210" s="33">
        <v>343.67755823988762</v>
      </c>
      <c r="F210" s="33">
        <v>341.65044634876921</v>
      </c>
      <c r="G210" s="33">
        <v>332.04738619310302</v>
      </c>
      <c r="H210" s="33">
        <v>324.22123051345176</v>
      </c>
      <c r="I210" s="33">
        <v>327.69690280831907</v>
      </c>
      <c r="J210" s="33">
        <v>316.18249091784099</v>
      </c>
      <c r="K210" s="33">
        <v>314.73669077055854</v>
      </c>
      <c r="L210" s="33">
        <v>308.28258474622658</v>
      </c>
      <c r="M210" s="33">
        <v>313.44929764272814</v>
      </c>
      <c r="N210" s="33">
        <v>317.15555968242171</v>
      </c>
      <c r="O210" s="33">
        <v>303.73465742266865</v>
      </c>
      <c r="P210" s="33">
        <v>313.06854308758687</v>
      </c>
      <c r="Q210" s="33">
        <v>318.80411671876732</v>
      </c>
      <c r="R210" s="33">
        <v>320.73362183236054</v>
      </c>
      <c r="S210" s="33">
        <v>320.80409087729004</v>
      </c>
      <c r="T210" s="33">
        <v>323.00423359858138</v>
      </c>
      <c r="U210" s="33">
        <v>321.21420530896569</v>
      </c>
      <c r="V210" s="33">
        <v>338.51313779728054</v>
      </c>
      <c r="W210" s="33">
        <v>340.79146975849255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4326.397140500876</v>
      </c>
      <c r="C212" s="117">
        <f t="shared" si="101"/>
        <v>4591.8289901154349</v>
      </c>
      <c r="D212" s="117">
        <f t="shared" si="101"/>
        <v>4229.5960006071191</v>
      </c>
      <c r="E212" s="117">
        <f t="shared" si="101"/>
        <v>4448.4792965875195</v>
      </c>
      <c r="F212" s="117">
        <f t="shared" si="101"/>
        <v>4638.3189703413545</v>
      </c>
      <c r="G212" s="117">
        <f t="shared" si="101"/>
        <v>4504.7547546279429</v>
      </c>
      <c r="H212" s="117">
        <f t="shared" si="101"/>
        <v>4512.3329912197605</v>
      </c>
      <c r="I212" s="117">
        <f t="shared" si="101"/>
        <v>4126.0345380381532</v>
      </c>
      <c r="J212" s="117">
        <f t="shared" si="101"/>
        <v>4456.7392416722114</v>
      </c>
      <c r="K212" s="117">
        <f t="shared" si="101"/>
        <v>4108.5128827911294</v>
      </c>
      <c r="L212" s="117">
        <f t="shared" si="101"/>
        <v>4383.5232307209917</v>
      </c>
      <c r="M212" s="117">
        <f t="shared" si="101"/>
        <v>3436.6337528683684</v>
      </c>
      <c r="N212" s="117">
        <f t="shared" si="101"/>
        <v>3437.2476630493206</v>
      </c>
      <c r="O212" s="117">
        <f t="shared" si="101"/>
        <v>3366.3907360860067</v>
      </c>
      <c r="P212" s="117">
        <f t="shared" si="101"/>
        <v>2939.6862317534296</v>
      </c>
      <c r="Q212" s="117">
        <f t="shared" si="101"/>
        <v>3063.2248993956937</v>
      </c>
      <c r="R212" s="117">
        <f t="shared" ref="R212:V212" si="102">R213+R216+R218+R227</f>
        <v>3106.1633866613333</v>
      </c>
      <c r="S212" s="117">
        <f t="shared" si="102"/>
        <v>3005.177179889587</v>
      </c>
      <c r="T212" s="117">
        <f t="shared" si="102"/>
        <v>3213.1772711491749</v>
      </c>
      <c r="U212" s="117">
        <f t="shared" si="102"/>
        <v>3115.4140067470239</v>
      </c>
      <c r="V212" s="117">
        <f t="shared" si="102"/>
        <v>3154.8256353964366</v>
      </c>
      <c r="W212" s="117">
        <f t="shared" ref="W212" si="103">W213+W216+W218+W227</f>
        <v>3158.2254969361866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3532.0621208636094</v>
      </c>
      <c r="C213" s="122">
        <f t="shared" si="104"/>
        <v>3803.3184134981339</v>
      </c>
      <c r="D213" s="122">
        <f t="shared" si="104"/>
        <v>3485.6193296414726</v>
      </c>
      <c r="E213" s="122">
        <f t="shared" si="104"/>
        <v>3721.8159097790349</v>
      </c>
      <c r="F213" s="122">
        <f t="shared" si="104"/>
        <v>3887.4925870963302</v>
      </c>
      <c r="G213" s="122">
        <f t="shared" si="104"/>
        <v>3824.769803629641</v>
      </c>
      <c r="H213" s="122">
        <f t="shared" si="104"/>
        <v>3840.9473719847165</v>
      </c>
      <c r="I213" s="122">
        <f t="shared" si="104"/>
        <v>3475.3528136137343</v>
      </c>
      <c r="J213" s="122">
        <f t="shared" si="104"/>
        <v>3772.2889945102052</v>
      </c>
      <c r="K213" s="122">
        <f t="shared" si="104"/>
        <v>3418.6679418441599</v>
      </c>
      <c r="L213" s="122">
        <f t="shared" si="104"/>
        <v>3677.762430261494</v>
      </c>
      <c r="M213" s="122">
        <f t="shared" si="104"/>
        <v>2787.8141070729498</v>
      </c>
      <c r="N213" s="122">
        <f t="shared" si="104"/>
        <v>2740.7775502010704</v>
      </c>
      <c r="O213" s="122">
        <f t="shared" si="104"/>
        <v>2685.7598889789438</v>
      </c>
      <c r="P213" s="122">
        <f t="shared" si="104"/>
        <v>2289.9146294159509</v>
      </c>
      <c r="Q213" s="122">
        <f t="shared" si="104"/>
        <v>2417.825200702644</v>
      </c>
      <c r="R213" s="122">
        <f t="shared" ref="R213:V213" si="105">SUM(R214:R215)</f>
        <v>2451.9197182034741</v>
      </c>
      <c r="S213" s="122">
        <f t="shared" si="105"/>
        <v>2331.927247689378</v>
      </c>
      <c r="T213" s="122">
        <f t="shared" si="105"/>
        <v>2525.9124810076733</v>
      </c>
      <c r="U213" s="122">
        <f t="shared" si="105"/>
        <v>2436.7250981676257</v>
      </c>
      <c r="V213" s="122">
        <f t="shared" si="105"/>
        <v>2479.5622000067324</v>
      </c>
      <c r="W213" s="122">
        <f t="shared" ref="W213" si="106">SUM(W214:W215)</f>
        <v>2485.1968435154113</v>
      </c>
      <c r="DA213" s="130" t="s">
        <v>2636</v>
      </c>
    </row>
    <row r="214" spans="1:105" ht="12" customHeight="1" x14ac:dyDescent="0.25">
      <c r="A214" s="97" t="s">
        <v>217</v>
      </c>
      <c r="B214" s="98">
        <v>3532.0621208636094</v>
      </c>
      <c r="C214" s="98">
        <v>3803.3184134981339</v>
      </c>
      <c r="D214" s="98">
        <v>3485.6193296414726</v>
      </c>
      <c r="E214" s="98">
        <v>3721.8159097790349</v>
      </c>
      <c r="F214" s="98">
        <v>3887.4925870963302</v>
      </c>
      <c r="G214" s="98">
        <v>3824.769803629641</v>
      </c>
      <c r="H214" s="98">
        <v>3840.9473719847165</v>
      </c>
      <c r="I214" s="98">
        <v>3475.3528136137343</v>
      </c>
      <c r="J214" s="98">
        <v>3772.2889945102052</v>
      </c>
      <c r="K214" s="98">
        <v>3418.6679418441599</v>
      </c>
      <c r="L214" s="98">
        <v>3677.762430261494</v>
      </c>
      <c r="M214" s="98">
        <v>2787.8141070729498</v>
      </c>
      <c r="N214" s="98">
        <v>2740.7775502010704</v>
      </c>
      <c r="O214" s="98">
        <v>2685.7598889789438</v>
      </c>
      <c r="P214" s="98">
        <v>2289.9146294159509</v>
      </c>
      <c r="Q214" s="98">
        <v>2417.825200702644</v>
      </c>
      <c r="R214" s="98">
        <v>2451.9197182034741</v>
      </c>
      <c r="S214" s="98">
        <v>2331.927247689378</v>
      </c>
      <c r="T214" s="98">
        <v>2525.9124810076733</v>
      </c>
      <c r="U214" s="98">
        <v>2436.7250981676257</v>
      </c>
      <c r="V214" s="98">
        <v>2479.5622000067324</v>
      </c>
      <c r="W214" s="98">
        <v>2485.1968435154113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708.77244212827588</v>
      </c>
      <c r="C218" s="122">
        <v>702.24203451522828</v>
      </c>
      <c r="D218" s="122">
        <v>662.0358922305312</v>
      </c>
      <c r="E218" s="122">
        <v>641.92496459034862</v>
      </c>
      <c r="F218" s="122">
        <v>664.04888889248627</v>
      </c>
      <c r="G218" s="122">
        <v>599.96072331487335</v>
      </c>
      <c r="H218" s="122">
        <v>591.55440833494936</v>
      </c>
      <c r="I218" s="122">
        <v>572.81742799425365</v>
      </c>
      <c r="J218" s="122">
        <v>606.8847419578841</v>
      </c>
      <c r="K218" s="122">
        <v>613.74031310571809</v>
      </c>
      <c r="L218" s="122">
        <v>627.40995633141733</v>
      </c>
      <c r="M218" s="122">
        <v>571.51634441552483</v>
      </c>
      <c r="N218" s="122">
        <v>623.50117931020793</v>
      </c>
      <c r="O218" s="122">
        <v>609.05200055320347</v>
      </c>
      <c r="P218" s="122">
        <v>578.72861732299873</v>
      </c>
      <c r="Q218" s="122">
        <v>573.42598576197622</v>
      </c>
      <c r="R218" s="122">
        <v>581.26104850516947</v>
      </c>
      <c r="S218" s="122">
        <v>597.8070020936749</v>
      </c>
      <c r="T218" s="122">
        <v>610.51098849817299</v>
      </c>
      <c r="U218" s="122">
        <v>602.49684318587049</v>
      </c>
      <c r="V218" s="122">
        <v>598.10745158355576</v>
      </c>
      <c r="W218" s="122">
        <v>595.78955612590141</v>
      </c>
      <c r="DA218" s="130" t="s">
        <v>2641</v>
      </c>
    </row>
    <row r="219" spans="1:105" ht="12" customHeight="1" x14ac:dyDescent="0.25">
      <c r="A219" s="97" t="s">
        <v>134</v>
      </c>
      <c r="B219" s="98">
        <v>729.75844770565891</v>
      </c>
      <c r="C219" s="98">
        <v>722.38012529134107</v>
      </c>
      <c r="D219" s="98">
        <v>679.97561793759087</v>
      </c>
      <c r="E219" s="98">
        <v>658.3922444858124</v>
      </c>
      <c r="F219" s="98">
        <v>680.33782322768275</v>
      </c>
      <c r="G219" s="98">
        <v>614.20024863106687</v>
      </c>
      <c r="H219" s="98">
        <v>605.37264035130636</v>
      </c>
      <c r="I219" s="98">
        <v>586.08158587669402</v>
      </c>
      <c r="J219" s="98">
        <v>619.39084353176395</v>
      </c>
      <c r="K219" s="98">
        <v>616.39543750410098</v>
      </c>
      <c r="L219" s="98">
        <v>640.97138717364453</v>
      </c>
      <c r="M219" s="98">
        <v>586.00024428811798</v>
      </c>
      <c r="N219" s="98">
        <v>640.90390001770402</v>
      </c>
      <c r="O219" s="98">
        <v>626.47649379930772</v>
      </c>
      <c r="P219" s="98">
        <v>595.4973776430395</v>
      </c>
      <c r="Q219" s="98">
        <v>590.26205841576143</v>
      </c>
      <c r="R219" s="98">
        <v>598.50268274177517</v>
      </c>
      <c r="S219" s="98">
        <v>615.65106235110397</v>
      </c>
      <c r="T219" s="98">
        <v>628.44444852198501</v>
      </c>
      <c r="U219" s="98">
        <v>619.51196997915895</v>
      </c>
      <c r="V219" s="98">
        <v>613.33228704702617</v>
      </c>
      <c r="W219" s="98">
        <v>610.14427254968086</v>
      </c>
      <c r="DA219" s="63" t="s">
        <v>2642</v>
      </c>
    </row>
    <row r="220" spans="1:105" ht="12" customHeight="1" x14ac:dyDescent="0.25">
      <c r="A220" s="97" t="s">
        <v>133</v>
      </c>
      <c r="B220" s="98">
        <v>569.38550896785296</v>
      </c>
      <c r="C220" s="98">
        <v>560.82929853369842</v>
      </c>
      <c r="D220" s="98">
        <v>516.1984584865238</v>
      </c>
      <c r="E220" s="98">
        <v>491.87455294392731</v>
      </c>
      <c r="F220" s="98">
        <v>505.83151527653939</v>
      </c>
      <c r="G220" s="98">
        <v>451.88407329491514</v>
      </c>
      <c r="H220" s="98">
        <v>448.65651526157137</v>
      </c>
      <c r="I220" s="98">
        <v>428.14183957886723</v>
      </c>
      <c r="J220" s="98">
        <v>447.09837825754829</v>
      </c>
      <c r="K220" s="98">
        <v>445.61060374629488</v>
      </c>
      <c r="L220" s="98">
        <v>467.33583554837901</v>
      </c>
      <c r="M220" s="98">
        <v>435.32232292580949</v>
      </c>
      <c r="N220" s="98">
        <v>479.30341945586338</v>
      </c>
      <c r="O220" s="98">
        <v>472.73322371297462</v>
      </c>
      <c r="P220" s="98">
        <v>451.37263041408886</v>
      </c>
      <c r="Q220" s="98">
        <v>446.92673217309022</v>
      </c>
      <c r="R220" s="98">
        <v>454.95203089504531</v>
      </c>
      <c r="S220" s="98">
        <v>471.80084449255816</v>
      </c>
      <c r="T220" s="98">
        <v>483.84003169915428</v>
      </c>
      <c r="U220" s="98">
        <v>480.72835410603977</v>
      </c>
      <c r="V220" s="98">
        <v>489.1498919896091</v>
      </c>
      <c r="W220" s="98">
        <v>487.78714549920699</v>
      </c>
      <c r="DA220" s="63" t="s">
        <v>2643</v>
      </c>
    </row>
    <row r="221" spans="1:105" ht="12" customHeight="1" x14ac:dyDescent="0.25">
      <c r="A221" s="100" t="s">
        <v>217</v>
      </c>
      <c r="B221" s="101">
        <v>569.38550896785296</v>
      </c>
      <c r="C221" s="101">
        <v>560.82929853369842</v>
      </c>
      <c r="D221" s="101">
        <v>516.1984584865238</v>
      </c>
      <c r="E221" s="101">
        <v>491.87455294392731</v>
      </c>
      <c r="F221" s="101">
        <v>505.83151527653939</v>
      </c>
      <c r="G221" s="101">
        <v>451.88407329491514</v>
      </c>
      <c r="H221" s="101">
        <v>448.65651526157137</v>
      </c>
      <c r="I221" s="101">
        <v>428.14183957886723</v>
      </c>
      <c r="J221" s="101">
        <v>447.09837825754829</v>
      </c>
      <c r="K221" s="101">
        <v>445.61060374629488</v>
      </c>
      <c r="L221" s="101">
        <v>467.33583554837901</v>
      </c>
      <c r="M221" s="101">
        <v>435.32232292580949</v>
      </c>
      <c r="N221" s="101">
        <v>479.30341945586338</v>
      </c>
      <c r="O221" s="101">
        <v>472.73322371297462</v>
      </c>
      <c r="P221" s="101">
        <v>451.37263041408886</v>
      </c>
      <c r="Q221" s="101">
        <v>446.92673217309022</v>
      </c>
      <c r="R221" s="101">
        <v>454.95203089504531</v>
      </c>
      <c r="S221" s="101">
        <v>471.80084449255816</v>
      </c>
      <c r="T221" s="101">
        <v>483.84003169915428</v>
      </c>
      <c r="U221" s="101">
        <v>480.72835410603977</v>
      </c>
      <c r="V221" s="101">
        <v>489.1498919896091</v>
      </c>
      <c r="W221" s="101">
        <v>487.78714549920699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85.562577508991168</v>
      </c>
      <c r="C227" s="122">
        <v>86.268542102072445</v>
      </c>
      <c r="D227" s="122">
        <v>81.940778735115174</v>
      </c>
      <c r="E227" s="122">
        <v>84.738422218136037</v>
      </c>
      <c r="F227" s="122">
        <v>86.777494352538326</v>
      </c>
      <c r="G227" s="122">
        <v>80.024227683429132</v>
      </c>
      <c r="H227" s="122">
        <v>79.831210900094064</v>
      </c>
      <c r="I227" s="122">
        <v>77.864296430165155</v>
      </c>
      <c r="J227" s="122">
        <v>77.565505204122189</v>
      </c>
      <c r="K227" s="122">
        <v>76.104627841250945</v>
      </c>
      <c r="L227" s="122">
        <v>78.350844128079657</v>
      </c>
      <c r="M227" s="122">
        <v>77.303301379893682</v>
      </c>
      <c r="N227" s="122">
        <v>72.96893353804235</v>
      </c>
      <c r="O227" s="122">
        <v>71.578846553859634</v>
      </c>
      <c r="P227" s="122">
        <v>71.042985014480081</v>
      </c>
      <c r="Q227" s="122">
        <v>71.97371293107328</v>
      </c>
      <c r="R227" s="122">
        <v>72.982619952689859</v>
      </c>
      <c r="S227" s="122">
        <v>75.442930106534263</v>
      </c>
      <c r="T227" s="122">
        <v>76.753801643328586</v>
      </c>
      <c r="U227" s="122">
        <v>76.19206539352777</v>
      </c>
      <c r="V227" s="122">
        <v>77.155983806148598</v>
      </c>
      <c r="W227" s="122">
        <v>77.239097294873858</v>
      </c>
      <c r="DA227" s="130" t="s">
        <v>2650</v>
      </c>
    </row>
    <row r="228" spans="1:105" ht="12" customHeight="1" x14ac:dyDescent="0.25">
      <c r="A228" s="97" t="s">
        <v>175</v>
      </c>
      <c r="B228" s="98">
        <v>120.46030152534699</v>
      </c>
      <c r="C228" s="98">
        <v>121.42897437153943</v>
      </c>
      <c r="D228" s="98">
        <v>115.33829069135793</v>
      </c>
      <c r="E228" s="98">
        <v>119.28349588566543</v>
      </c>
      <c r="F228" s="98">
        <v>122.1770172376031</v>
      </c>
      <c r="G228" s="98">
        <v>112.69055013381767</v>
      </c>
      <c r="H228" s="98">
        <v>112.42299497024281</v>
      </c>
      <c r="I228" s="98">
        <v>109.64586113112554</v>
      </c>
      <c r="J228" s="98">
        <v>108.89557253448146</v>
      </c>
      <c r="K228" s="98">
        <v>104.24247790060856</v>
      </c>
      <c r="L228" s="98">
        <v>108.89022595162815</v>
      </c>
      <c r="M228" s="98">
        <v>107.38975822490833</v>
      </c>
      <c r="N228" s="98">
        <v>105.50359795815585</v>
      </c>
      <c r="O228" s="98">
        <v>105.39279933060411</v>
      </c>
      <c r="P228" s="98">
        <v>105.87945318776391</v>
      </c>
      <c r="Q228" s="98">
        <v>106.16766861940994</v>
      </c>
      <c r="R228" s="98">
        <v>106.24922815445838</v>
      </c>
      <c r="S228" s="98">
        <v>108.83655895719929</v>
      </c>
      <c r="T228" s="98">
        <v>110.30036392095519</v>
      </c>
      <c r="U228" s="98">
        <v>109.65838045208142</v>
      </c>
      <c r="V228" s="98">
        <v>110.64875062591453</v>
      </c>
      <c r="W228" s="98">
        <v>112.49158619597931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209.04696974117394</v>
      </c>
      <c r="C231" s="118">
        <f t="shared" si="108"/>
        <v>221.06185687131875</v>
      </c>
      <c r="D231" s="118">
        <f t="shared" si="108"/>
        <v>203.03925637199626</v>
      </c>
      <c r="E231" s="118">
        <f t="shared" si="108"/>
        <v>212.66462323310924</v>
      </c>
      <c r="F231" s="118">
        <f t="shared" si="108"/>
        <v>220.99977163020282</v>
      </c>
      <c r="G231" s="118">
        <f t="shared" si="108"/>
        <v>213.75096014916127</v>
      </c>
      <c r="H231" s="118">
        <f t="shared" si="108"/>
        <v>213.35504265236511</v>
      </c>
      <c r="I231" s="118">
        <f t="shared" si="108"/>
        <v>194.36309190903782</v>
      </c>
      <c r="J231" s="118">
        <f t="shared" si="108"/>
        <v>208.67494138594168</v>
      </c>
      <c r="K231" s="118">
        <f t="shared" si="108"/>
        <v>191.04233193181955</v>
      </c>
      <c r="L231" s="118">
        <f t="shared" si="108"/>
        <v>203.41307988107422</v>
      </c>
      <c r="M231" s="118">
        <f t="shared" si="108"/>
        <v>159.40495065123491</v>
      </c>
      <c r="N231" s="118">
        <f t="shared" si="108"/>
        <v>159.04199187441739</v>
      </c>
      <c r="O231" s="118">
        <f t="shared" si="108"/>
        <v>155.28767861671142</v>
      </c>
      <c r="P231" s="118">
        <f t="shared" si="108"/>
        <v>135.37121488184172</v>
      </c>
      <c r="Q231" s="118">
        <f t="shared" si="108"/>
        <v>140.47350834471669</v>
      </c>
      <c r="R231" s="118">
        <f t="shared" ref="R231:V231" si="109">R232+R235+R237+R246</f>
        <v>141.77725568526168</v>
      </c>
      <c r="S231" s="118">
        <f t="shared" si="109"/>
        <v>136.42516280873372</v>
      </c>
      <c r="T231" s="118">
        <f t="shared" si="109"/>
        <v>144.85705645483645</v>
      </c>
      <c r="U231" s="118">
        <f t="shared" si="109"/>
        <v>139.75881866270248</v>
      </c>
      <c r="V231" s="118">
        <f t="shared" si="109"/>
        <v>140.66339128613143</v>
      </c>
      <c r="W231" s="118">
        <f t="shared" ref="W231" si="110">W232+W235+W237+W246</f>
        <v>140.07266965171482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169.26313231697227</v>
      </c>
      <c r="C232" s="123">
        <f t="shared" si="111"/>
        <v>181.74181557161461</v>
      </c>
      <c r="D232" s="123">
        <f t="shared" si="111"/>
        <v>166.02457800081282</v>
      </c>
      <c r="E232" s="123">
        <f t="shared" si="111"/>
        <v>176.67028558223711</v>
      </c>
      <c r="F232" s="123">
        <f t="shared" si="111"/>
        <v>184.00906656899534</v>
      </c>
      <c r="G232" s="123">
        <f t="shared" si="111"/>
        <v>180.30559295169243</v>
      </c>
      <c r="H232" s="123">
        <f t="shared" si="111"/>
        <v>180.46334660733842</v>
      </c>
      <c r="I232" s="123">
        <f t="shared" si="111"/>
        <v>162.57502161604054</v>
      </c>
      <c r="J232" s="123">
        <f t="shared" si="111"/>
        <v>175.59127879768863</v>
      </c>
      <c r="K232" s="123">
        <f t="shared" si="111"/>
        <v>158.35554108008083</v>
      </c>
      <c r="L232" s="123">
        <f t="shared" si="111"/>
        <v>169.7239893353796</v>
      </c>
      <c r="M232" s="123">
        <f t="shared" si="111"/>
        <v>128.28237431197482</v>
      </c>
      <c r="N232" s="123">
        <f t="shared" si="111"/>
        <v>125.691597483862</v>
      </c>
      <c r="O232" s="123">
        <f t="shared" si="111"/>
        <v>122.76088440460052</v>
      </c>
      <c r="P232" s="123">
        <f t="shared" si="111"/>
        <v>104.28137761812836</v>
      </c>
      <c r="Q232" s="123">
        <f t="shared" si="111"/>
        <v>109.70140606468296</v>
      </c>
      <c r="R232" s="123">
        <f t="shared" ref="R232:V232" si="112">SUM(R233:R234)</f>
        <v>110.7592789577391</v>
      </c>
      <c r="S232" s="123">
        <f t="shared" si="112"/>
        <v>104.75830460027045</v>
      </c>
      <c r="T232" s="123">
        <f t="shared" si="112"/>
        <v>112.79384844455787</v>
      </c>
      <c r="U232" s="123">
        <f t="shared" si="112"/>
        <v>108.28497485798209</v>
      </c>
      <c r="V232" s="123">
        <f t="shared" si="112"/>
        <v>109.53284011470933</v>
      </c>
      <c r="W232" s="123">
        <f t="shared" ref="W232" si="113">SUM(W233:W234)</f>
        <v>109.21947645885528</v>
      </c>
      <c r="DA232" s="130" t="s">
        <v>2804</v>
      </c>
    </row>
    <row r="233" spans="1:105" ht="12" customHeight="1" x14ac:dyDescent="0.25">
      <c r="A233" s="97" t="s">
        <v>217</v>
      </c>
      <c r="B233" s="99">
        <v>167.20001324909325</v>
      </c>
      <c r="C233" s="99">
        <v>179.56478954524911</v>
      </c>
      <c r="D233" s="99">
        <v>164.03011922405221</v>
      </c>
      <c r="E233" s="99">
        <v>174.55400295284727</v>
      </c>
      <c r="F233" s="99">
        <v>181.79512386846901</v>
      </c>
      <c r="G233" s="99">
        <v>178.13511144915097</v>
      </c>
      <c r="H233" s="99">
        <v>178.28738724256161</v>
      </c>
      <c r="I233" s="99">
        <v>160.60164697491822</v>
      </c>
      <c r="J233" s="99">
        <v>173.41661298211972</v>
      </c>
      <c r="K233" s="99">
        <v>156.36820677696781</v>
      </c>
      <c r="L233" s="99">
        <v>167.56389708082838</v>
      </c>
      <c r="M233" s="99">
        <v>126.64979376129753</v>
      </c>
      <c r="N233" s="99">
        <v>124.0560825477768</v>
      </c>
      <c r="O233" s="99">
        <v>121.15665589025966</v>
      </c>
      <c r="P233" s="99">
        <v>102.93099549131672</v>
      </c>
      <c r="Q233" s="99">
        <v>108.26201560837816</v>
      </c>
      <c r="R233" s="99">
        <v>109.30383732833195</v>
      </c>
      <c r="S233" s="99">
        <v>103.36795985801257</v>
      </c>
      <c r="T233" s="99">
        <v>111.26464589809838</v>
      </c>
      <c r="U233" s="99">
        <v>106.79896861131247</v>
      </c>
      <c r="V233" s="99">
        <v>108.0086521438093</v>
      </c>
      <c r="W233" s="99">
        <v>107.6785160235514</v>
      </c>
      <c r="DA233" s="63" t="s">
        <v>2805</v>
      </c>
    </row>
    <row r="234" spans="1:105" ht="12" customHeight="1" x14ac:dyDescent="0.25">
      <c r="A234" s="97" t="s">
        <v>53</v>
      </c>
      <c r="B234" s="99">
        <v>2.0631190678790312</v>
      </c>
      <c r="C234" s="99">
        <v>2.1770260263655099</v>
      </c>
      <c r="D234" s="99">
        <v>1.9944587767606174</v>
      </c>
      <c r="E234" s="99">
        <v>2.1162826293898345</v>
      </c>
      <c r="F234" s="99">
        <v>2.213942700526335</v>
      </c>
      <c r="G234" s="99">
        <v>2.1704815025414592</v>
      </c>
      <c r="H234" s="99">
        <v>2.1759593647768152</v>
      </c>
      <c r="I234" s="99">
        <v>1.9733746411223287</v>
      </c>
      <c r="J234" s="99">
        <v>2.1746658155689111</v>
      </c>
      <c r="K234" s="99">
        <v>1.9873343031130297</v>
      </c>
      <c r="L234" s="99">
        <v>2.1600922545512171</v>
      </c>
      <c r="M234" s="99">
        <v>1.6325805506772957</v>
      </c>
      <c r="N234" s="99">
        <v>1.6355149360852062</v>
      </c>
      <c r="O234" s="99">
        <v>1.6042285143408572</v>
      </c>
      <c r="P234" s="99">
        <v>1.3503821268116329</v>
      </c>
      <c r="Q234" s="99">
        <v>1.4393904563047901</v>
      </c>
      <c r="R234" s="99">
        <v>1.4554416294071446</v>
      </c>
      <c r="S234" s="99">
        <v>1.3903447422578872</v>
      </c>
      <c r="T234" s="99">
        <v>1.5292025464594825</v>
      </c>
      <c r="U234" s="99">
        <v>1.4860062466696191</v>
      </c>
      <c r="V234" s="99">
        <v>1.5241879709000348</v>
      </c>
      <c r="W234" s="99">
        <v>1.5409604353038848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6.7627958034507879E-3</v>
      </c>
      <c r="C235" s="123">
        <f t="shared" si="114"/>
        <v>6.0345798869859421E-3</v>
      </c>
      <c r="D235" s="123">
        <f t="shared" si="114"/>
        <v>6.7018531523570972E-3</v>
      </c>
      <c r="E235" s="123">
        <f t="shared" si="114"/>
        <v>6.7890891161132959E-3</v>
      </c>
      <c r="F235" s="123">
        <f t="shared" si="114"/>
        <v>7.2968008106320814E-3</v>
      </c>
      <c r="G235" s="123">
        <f t="shared" si="114"/>
        <v>7.8465963941590708E-3</v>
      </c>
      <c r="H235" s="123">
        <f t="shared" si="114"/>
        <v>9.4301993874284767E-3</v>
      </c>
      <c r="I235" s="123">
        <f t="shared" si="114"/>
        <v>1.0296273407310205E-2</v>
      </c>
      <c r="J235" s="123">
        <f t="shared" si="114"/>
        <v>1.072263397150241E-2</v>
      </c>
      <c r="K235" s="123">
        <f t="shared" si="114"/>
        <v>1.0826435274835202E-2</v>
      </c>
      <c r="L235" s="123">
        <f t="shared" si="114"/>
        <v>1.1140331074647673E-2</v>
      </c>
      <c r="M235" s="123">
        <f t="shared" si="114"/>
        <v>1.0567564623992836E-2</v>
      </c>
      <c r="N235" s="123">
        <f t="shared" si="114"/>
        <v>1.1637052944997145E-2</v>
      </c>
      <c r="O235" s="123">
        <f t="shared" si="114"/>
        <v>1.0979681831606931E-2</v>
      </c>
      <c r="P235" s="123">
        <f t="shared" si="114"/>
        <v>1.2452503408083199E-2</v>
      </c>
      <c r="Q235" s="123">
        <f t="shared" si="114"/>
        <v>1.2556622559514988E-2</v>
      </c>
      <c r="R235" s="123">
        <f t="shared" si="114"/>
        <v>1.2521657708457184E-2</v>
      </c>
      <c r="S235" s="123">
        <f t="shared" si="114"/>
        <v>1.1662636636733389E-2</v>
      </c>
      <c r="T235" s="123">
        <f t="shared" si="114"/>
        <v>1.0745679261253518E-2</v>
      </c>
      <c r="U235" s="123">
        <f t="shared" si="114"/>
        <v>1.0184824259915728E-2</v>
      </c>
      <c r="V235" s="123">
        <f t="shared" si="114"/>
        <v>9.4942456793507615E-3</v>
      </c>
      <c r="W235" s="123">
        <f t="shared" si="114"/>
        <v>8.0063137296632735E-3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6.7627958034507879E-3</v>
      </c>
      <c r="C236" s="99">
        <f>RES_hhdet_fecs!C67</f>
        <v>6.0345798869859421E-3</v>
      </c>
      <c r="D236" s="99">
        <f>RES_hhdet_fecs!D67</f>
        <v>6.7018531523570972E-3</v>
      </c>
      <c r="E236" s="99">
        <f>RES_hhdet_fecs!E67</f>
        <v>6.7890891161132959E-3</v>
      </c>
      <c r="F236" s="99">
        <f>RES_hhdet_fecs!F67</f>
        <v>7.2968008106320814E-3</v>
      </c>
      <c r="G236" s="99">
        <f>RES_hhdet_fecs!G67</f>
        <v>7.8465963941590708E-3</v>
      </c>
      <c r="H236" s="99">
        <f>RES_hhdet_fecs!H67</f>
        <v>9.4301993874284767E-3</v>
      </c>
      <c r="I236" s="99">
        <f>RES_hhdet_fecs!I67</f>
        <v>1.0296273407310205E-2</v>
      </c>
      <c r="J236" s="99">
        <f>RES_hhdet_fecs!J67</f>
        <v>1.072263397150241E-2</v>
      </c>
      <c r="K236" s="99">
        <f>RES_hhdet_fecs!K67</f>
        <v>1.0826435274835202E-2</v>
      </c>
      <c r="L236" s="99">
        <f>RES_hhdet_fecs!L67</f>
        <v>1.1140331074647673E-2</v>
      </c>
      <c r="M236" s="99">
        <f>RES_hhdet_fecs!M67</f>
        <v>1.0567564623992836E-2</v>
      </c>
      <c r="N236" s="99">
        <f>RES_hhdet_fecs!N67</f>
        <v>1.1637052944997145E-2</v>
      </c>
      <c r="O236" s="99">
        <f>RES_hhdet_fecs!O67</f>
        <v>1.0979681831606931E-2</v>
      </c>
      <c r="P236" s="99">
        <f>RES_hhdet_fecs!P67</f>
        <v>1.2452503408083199E-2</v>
      </c>
      <c r="Q236" s="99">
        <f>RES_hhdet_fecs!Q67</f>
        <v>1.2556622559514988E-2</v>
      </c>
      <c r="R236" s="99">
        <f>RES_hhdet_fecs!R67</f>
        <v>1.2521657708457184E-2</v>
      </c>
      <c r="S236" s="99">
        <f>RES_hhdet_fecs!S67</f>
        <v>1.1662636636733389E-2</v>
      </c>
      <c r="T236" s="99">
        <f>RES_hhdet_fecs!T67</f>
        <v>1.0745679261253518E-2</v>
      </c>
      <c r="U236" s="99">
        <f>RES_hhdet_fecs!U67</f>
        <v>1.0184824259915728E-2</v>
      </c>
      <c r="V236" s="99">
        <f>RES_hhdet_fecs!V67</f>
        <v>9.4942456793507615E-3</v>
      </c>
      <c r="W236" s="99">
        <f>RES_hhdet_fecs!W67</f>
        <v>8.0063137296632735E-3</v>
      </c>
      <c r="DA236" s="63" t="s">
        <v>2808</v>
      </c>
    </row>
    <row r="237" spans="1:105" ht="12" customHeight="1" x14ac:dyDescent="0.25">
      <c r="A237" s="121" t="s">
        <v>55</v>
      </c>
      <c r="B237" s="123">
        <v>34.396568465759621</v>
      </c>
      <c r="C237" s="123">
        <v>33.948662287951805</v>
      </c>
      <c r="D237" s="123">
        <v>31.877786289943813</v>
      </c>
      <c r="E237" s="123">
        <v>30.751790631730017</v>
      </c>
      <c r="F237" s="123">
        <v>31.679444280306065</v>
      </c>
      <c r="G237" s="123">
        <v>28.508645392921128</v>
      </c>
      <c r="H237" s="123">
        <v>28.011924380643702</v>
      </c>
      <c r="I237" s="123">
        <v>27.010471652697703</v>
      </c>
      <c r="J237" s="123">
        <v>28.395159076169339</v>
      </c>
      <c r="K237" s="123">
        <v>28.163658696532011</v>
      </c>
      <c r="L237" s="123">
        <v>29.066333579851534</v>
      </c>
      <c r="M237" s="123">
        <v>26.5481485136422</v>
      </c>
      <c r="N237" s="123">
        <v>28.873959400523692</v>
      </c>
      <c r="O237" s="123">
        <v>28.13757321751617</v>
      </c>
      <c r="P237" s="123">
        <v>26.678429658490117</v>
      </c>
      <c r="Q237" s="123">
        <v>26.344098427496167</v>
      </c>
      <c r="R237" s="123">
        <v>26.597178772512155</v>
      </c>
      <c r="S237" s="123">
        <v>27.196621200364731</v>
      </c>
      <c r="T237" s="123">
        <v>27.583475267970986</v>
      </c>
      <c r="U237" s="123">
        <v>27.062417538266573</v>
      </c>
      <c r="V237" s="123">
        <v>26.676896194519777</v>
      </c>
      <c r="W237" s="123">
        <v>26.394812346890696</v>
      </c>
      <c r="DA237" s="130" t="s">
        <v>2809</v>
      </c>
    </row>
    <row r="238" spans="1:105" ht="12" customHeight="1" x14ac:dyDescent="0.25">
      <c r="A238" s="97" t="s">
        <v>134</v>
      </c>
      <c r="B238" s="99">
        <v>34.545151797950361</v>
      </c>
      <c r="C238" s="99">
        <v>34.105489224685968</v>
      </c>
      <c r="D238" s="99">
        <v>31.99904267550184</v>
      </c>
      <c r="E238" s="99">
        <v>30.878744294188191</v>
      </c>
      <c r="F238" s="99">
        <v>31.815391560260835</v>
      </c>
      <c r="G238" s="99">
        <v>28.605807763427357</v>
      </c>
      <c r="H238" s="99">
        <v>28.099918041989465</v>
      </c>
      <c r="I238" s="99">
        <v>27.083773361011794</v>
      </c>
      <c r="J238" s="99">
        <v>28.474133968456218</v>
      </c>
      <c r="K238" s="99">
        <v>28.193627128356674</v>
      </c>
      <c r="L238" s="99">
        <v>29.203534917964735</v>
      </c>
      <c r="M238" s="99">
        <v>26.621864741578356</v>
      </c>
      <c r="N238" s="99">
        <v>29.009295964189235</v>
      </c>
      <c r="O238" s="99">
        <v>28.260827520004032</v>
      </c>
      <c r="P238" s="99">
        <v>26.7674336439783</v>
      </c>
      <c r="Q238" s="99">
        <v>26.429933877217326</v>
      </c>
      <c r="R238" s="99">
        <v>26.680579869437825</v>
      </c>
      <c r="S238" s="99">
        <v>27.29012852468227</v>
      </c>
      <c r="T238" s="99">
        <v>27.682530395324473</v>
      </c>
      <c r="U238" s="99">
        <v>27.152525119017383</v>
      </c>
      <c r="V238" s="99">
        <v>26.716487950997717</v>
      </c>
      <c r="W238" s="99">
        <v>26.436308254554373</v>
      </c>
      <c r="DA238" s="63" t="s">
        <v>2810</v>
      </c>
    </row>
    <row r="239" spans="1:105" ht="12" customHeight="1" x14ac:dyDescent="0.25">
      <c r="A239" s="97" t="s">
        <v>133</v>
      </c>
      <c r="B239" s="99">
        <v>30.995334011183036</v>
      </c>
      <c r="C239" s="99">
        <v>30.492101804947129</v>
      </c>
      <c r="D239" s="99">
        <v>28.180148908241144</v>
      </c>
      <c r="E239" s="99">
        <v>26.868782777904979</v>
      </c>
      <c r="F239" s="99">
        <v>27.60770588572645</v>
      </c>
      <c r="G239" s="99">
        <v>24.666918467638538</v>
      </c>
      <c r="H239" s="99">
        <v>24.326342591056122</v>
      </c>
      <c r="I239" s="99">
        <v>23.228809380057925</v>
      </c>
      <c r="J239" s="99">
        <v>24.316778630397806</v>
      </c>
      <c r="K239" s="99">
        <v>24.172414822433641</v>
      </c>
      <c r="L239" s="99">
        <v>25.24309739888557</v>
      </c>
      <c r="M239" s="99">
        <v>23.389655448791565</v>
      </c>
      <c r="N239" s="99">
        <v>25.751495268342154</v>
      </c>
      <c r="O239" s="99">
        <v>25.372629543936071</v>
      </c>
      <c r="P239" s="99">
        <v>24.177825443204231</v>
      </c>
      <c r="Q239" s="99">
        <v>23.936548960526412</v>
      </c>
      <c r="R239" s="99">
        <v>24.372339894014686</v>
      </c>
      <c r="S239" s="99">
        <v>25.225198445330459</v>
      </c>
      <c r="T239" s="99">
        <v>25.864557272014171</v>
      </c>
      <c r="U239" s="99">
        <v>25.693049219849115</v>
      </c>
      <c r="V239" s="99">
        <v>25.78956388278575</v>
      </c>
      <c r="W239" s="99">
        <v>25.626243371728282</v>
      </c>
      <c r="DA239" s="63" t="s">
        <v>2811</v>
      </c>
    </row>
    <row r="240" spans="1:105" ht="12" customHeight="1" x14ac:dyDescent="0.25">
      <c r="A240" s="100" t="s">
        <v>217</v>
      </c>
      <c r="B240" s="102">
        <v>26.953451379272305</v>
      </c>
      <c r="C240" s="102">
        <v>26.478244525782106</v>
      </c>
      <c r="D240" s="102">
        <v>24.291836451780796</v>
      </c>
      <c r="E240" s="102">
        <v>23.06902712232808</v>
      </c>
      <c r="F240" s="102">
        <v>23.65475969819391</v>
      </c>
      <c r="G240" s="102">
        <v>21.046082219666207</v>
      </c>
      <c r="H240" s="102">
        <v>20.825538631112575</v>
      </c>
      <c r="I240" s="102">
        <v>19.785123486135824</v>
      </c>
      <c r="J240" s="102">
        <v>20.553644362894225</v>
      </c>
      <c r="K240" s="102">
        <v>20.38201200407385</v>
      </c>
      <c r="L240" s="102">
        <v>21.292461200231379</v>
      </c>
      <c r="M240" s="102">
        <v>19.776599264048432</v>
      </c>
      <c r="N240" s="102">
        <v>21.694757593547163</v>
      </c>
      <c r="O240" s="102">
        <v>21.32535255601735</v>
      </c>
      <c r="P240" s="102">
        <v>20.289068242647172</v>
      </c>
      <c r="Q240" s="102">
        <v>20.011863901601874</v>
      </c>
      <c r="R240" s="102">
        <v>20.281252443934864</v>
      </c>
      <c r="S240" s="102">
        <v>20.913641625315158</v>
      </c>
      <c r="T240" s="102">
        <v>21.312808817847383</v>
      </c>
      <c r="U240" s="102">
        <v>21.069792583228448</v>
      </c>
      <c r="V240" s="102">
        <v>21.307156775475988</v>
      </c>
      <c r="W240" s="102">
        <v>21.134823223266753</v>
      </c>
      <c r="DA240" s="131" t="s">
        <v>2812</v>
      </c>
    </row>
    <row r="241" spans="1:105" ht="12" customHeight="1" x14ac:dyDescent="0.25">
      <c r="A241" s="103" t="s">
        <v>52</v>
      </c>
      <c r="B241" s="105">
        <v>4.0418826319107248</v>
      </c>
      <c r="C241" s="105">
        <v>4.0138572791650216</v>
      </c>
      <c r="D241" s="105">
        <v>3.8883124564603495</v>
      </c>
      <c r="E241" s="105">
        <v>3.7997556555769081</v>
      </c>
      <c r="F241" s="105">
        <v>3.9529461875325356</v>
      </c>
      <c r="G241" s="105">
        <v>3.6208362479723326</v>
      </c>
      <c r="H241" s="105">
        <v>3.5008039599435472</v>
      </c>
      <c r="I241" s="105">
        <v>3.4436858939220962</v>
      </c>
      <c r="J241" s="105">
        <v>3.7631342675035784</v>
      </c>
      <c r="K241" s="105">
        <v>3.7904028183597909</v>
      </c>
      <c r="L241" s="105">
        <v>3.9506361986541942</v>
      </c>
      <c r="M241" s="105">
        <v>3.6130561847431353</v>
      </c>
      <c r="N241" s="105">
        <v>4.0567376747949915</v>
      </c>
      <c r="O241" s="105">
        <v>4.047276987918714</v>
      </c>
      <c r="P241" s="105">
        <v>3.8887572005570537</v>
      </c>
      <c r="Q241" s="105">
        <v>3.9246850589245379</v>
      </c>
      <c r="R241" s="105">
        <v>4.0910874500798267</v>
      </c>
      <c r="S241" s="105">
        <v>4.3115568200152996</v>
      </c>
      <c r="T241" s="105">
        <v>4.5517484541667841</v>
      </c>
      <c r="U241" s="105">
        <v>4.6232566366206713</v>
      </c>
      <c r="V241" s="105">
        <v>4.4824071073097587</v>
      </c>
      <c r="W241" s="105">
        <v>4.4914201484615193</v>
      </c>
      <c r="DA241" s="132" t="s">
        <v>2813</v>
      </c>
    </row>
    <row r="242" spans="1:105" ht="12" customHeight="1" x14ac:dyDescent="0.25">
      <c r="A242" s="106" t="s">
        <v>122</v>
      </c>
      <c r="B242" s="102">
        <v>29.406938989217885</v>
      </c>
      <c r="C242" s="102">
        <v>28.508801536771511</v>
      </c>
      <c r="D242" s="102">
        <v>27.44842173870682</v>
      </c>
      <c r="E242" s="102">
        <v>25.864063641811939</v>
      </c>
      <c r="F242" s="102">
        <v>26.216593065599483</v>
      </c>
      <c r="G242" s="102">
        <v>24.535133078713439</v>
      </c>
      <c r="H242" s="102">
        <v>24.395254130454457</v>
      </c>
      <c r="I242" s="102">
        <v>24.184407562651607</v>
      </c>
      <c r="J242" s="102">
        <v>25.200913465555381</v>
      </c>
      <c r="K242" s="102">
        <v>24.808048741875162</v>
      </c>
      <c r="L242" s="102">
        <v>25.343024001197438</v>
      </c>
      <c r="M242" s="102">
        <v>25.863316768363369</v>
      </c>
      <c r="N242" s="102">
        <v>25.878717532683581</v>
      </c>
      <c r="O242" s="102">
        <v>25.584354213559124</v>
      </c>
      <c r="P242" s="102">
        <v>25.364878687380465</v>
      </c>
      <c r="Q242" s="102">
        <v>25.401442532042754</v>
      </c>
      <c r="R242" s="102">
        <v>25.953445854893936</v>
      </c>
      <c r="S242" s="102">
        <v>26.146790246397188</v>
      </c>
      <c r="T242" s="102">
        <v>26.16071073314405</v>
      </c>
      <c r="U242" s="102">
        <v>25.318093154589214</v>
      </c>
      <c r="V242" s="102">
        <v>26.270058138048086</v>
      </c>
      <c r="W242" s="102">
        <v>25.670780189371989</v>
      </c>
      <c r="DA242" s="131" t="s">
        <v>2814</v>
      </c>
    </row>
    <row r="243" spans="1:105" ht="12" customHeight="1" x14ac:dyDescent="0.25">
      <c r="A243" s="107" t="s">
        <v>121</v>
      </c>
      <c r="B243" s="105">
        <v>27.07840020513342</v>
      </c>
      <c r="C243" s="105">
        <v>26.261227585092829</v>
      </c>
      <c r="D243" s="105">
        <v>25.096109763694457</v>
      </c>
      <c r="E243" s="105">
        <v>23.632276688542952</v>
      </c>
      <c r="F243" s="105">
        <v>24.010816866032414</v>
      </c>
      <c r="G243" s="105">
        <v>22.495298636202978</v>
      </c>
      <c r="H243" s="105">
        <v>22.527211398371001</v>
      </c>
      <c r="I243" s="105">
        <v>22.276992473765556</v>
      </c>
      <c r="J243" s="105">
        <v>23.153993237745713</v>
      </c>
      <c r="K243" s="105">
        <v>22.959710111484828</v>
      </c>
      <c r="L243" s="105">
        <v>23.224767080714294</v>
      </c>
      <c r="M243" s="105">
        <v>23.981802031492762</v>
      </c>
      <c r="N243" s="105">
        <v>24.179770263821364</v>
      </c>
      <c r="O243" s="105">
        <v>23.95289573793066</v>
      </c>
      <c r="P243" s="105">
        <v>23.751567616241722</v>
      </c>
      <c r="Q243" s="105">
        <v>23.564011727752725</v>
      </c>
      <c r="R243" s="105">
        <v>23.850560825350339</v>
      </c>
      <c r="S243" s="105">
        <v>24.015710343586612</v>
      </c>
      <c r="T243" s="105">
        <v>24.011652550194004</v>
      </c>
      <c r="U243" s="105">
        <v>23.726678347604096</v>
      </c>
      <c r="V243" s="105">
        <v>25.055052694538155</v>
      </c>
      <c r="W243" s="105">
        <v>24.585714993458062</v>
      </c>
      <c r="DA243" s="132" t="s">
        <v>2815</v>
      </c>
    </row>
    <row r="244" spans="1:105" ht="12" customHeight="1" x14ac:dyDescent="0.25">
      <c r="A244" s="108" t="s">
        <v>53</v>
      </c>
      <c r="B244" s="99">
        <v>22.944422270489092</v>
      </c>
      <c r="C244" s="99">
        <v>22.250356520861008</v>
      </c>
      <c r="D244" s="99">
        <v>21.142182141880923</v>
      </c>
      <c r="E244" s="99">
        <v>19.88965570740336</v>
      </c>
      <c r="F244" s="99">
        <v>20.207308083215082</v>
      </c>
      <c r="G244" s="99">
        <v>18.887208991236065</v>
      </c>
      <c r="H244" s="99">
        <v>19.011417514885778</v>
      </c>
      <c r="I244" s="99">
        <v>18.749983753748808</v>
      </c>
      <c r="J244" s="99">
        <v>19.379533856897289</v>
      </c>
      <c r="K244" s="99">
        <v>19.196054677085897</v>
      </c>
      <c r="L244" s="99">
        <v>19.428234300281005</v>
      </c>
      <c r="M244" s="99">
        <v>20.122552576953286</v>
      </c>
      <c r="N244" s="99">
        <v>20.242518576954218</v>
      </c>
      <c r="O244" s="99">
        <v>20.030661165325348</v>
      </c>
      <c r="P244" s="99">
        <v>19.834364578932878</v>
      </c>
      <c r="Q244" s="99">
        <v>19.597892945082933</v>
      </c>
      <c r="R244" s="99">
        <v>19.723314454643408</v>
      </c>
      <c r="S244" s="99">
        <v>19.765808110364738</v>
      </c>
      <c r="T244" s="99">
        <v>19.593374900028557</v>
      </c>
      <c r="U244" s="99">
        <v>19.286455726436824</v>
      </c>
      <c r="V244" s="99">
        <v>20.528809339046507</v>
      </c>
      <c r="W244" s="99">
        <v>20.164306337165637</v>
      </c>
      <c r="DA244" s="63" t="s">
        <v>2816</v>
      </c>
    </row>
    <row r="245" spans="1:105" ht="12" customHeight="1" x14ac:dyDescent="0.25">
      <c r="A245" s="108" t="s">
        <v>52</v>
      </c>
      <c r="B245" s="99">
        <v>4.1339779346443262</v>
      </c>
      <c r="C245" s="99">
        <v>4.0108710642318197</v>
      </c>
      <c r="D245" s="99">
        <v>3.9539276218135306</v>
      </c>
      <c r="E245" s="99">
        <v>3.7426209811395923</v>
      </c>
      <c r="F245" s="99">
        <v>3.8035087828173246</v>
      </c>
      <c r="G245" s="99">
        <v>3.6080896449669173</v>
      </c>
      <c r="H245" s="99">
        <v>3.5157938834852214</v>
      </c>
      <c r="I245" s="99">
        <v>3.5270087200167515</v>
      </c>
      <c r="J245" s="99">
        <v>3.7744593808484241</v>
      </c>
      <c r="K245" s="99">
        <v>3.7636554343989324</v>
      </c>
      <c r="L245" s="99">
        <v>3.7965327804332913</v>
      </c>
      <c r="M245" s="99">
        <v>3.8592494545394773</v>
      </c>
      <c r="N245" s="99">
        <v>3.9372516868671448</v>
      </c>
      <c r="O245" s="99">
        <v>3.9222345726053147</v>
      </c>
      <c r="P245" s="99">
        <v>3.9172030373088433</v>
      </c>
      <c r="Q245" s="99">
        <v>3.9661187826697892</v>
      </c>
      <c r="R245" s="99">
        <v>4.1272463707069305</v>
      </c>
      <c r="S245" s="99">
        <v>4.249902233221877</v>
      </c>
      <c r="T245" s="99">
        <v>4.4182776501654484</v>
      </c>
      <c r="U245" s="99">
        <v>4.4402226211672744</v>
      </c>
      <c r="V245" s="99">
        <v>4.5262433554916468</v>
      </c>
      <c r="W245" s="99">
        <v>4.4214086562924262</v>
      </c>
      <c r="DA245" s="63" t="s">
        <v>2817</v>
      </c>
    </row>
    <row r="246" spans="1:105" ht="12" customHeight="1" x14ac:dyDescent="0.25">
      <c r="A246" s="121" t="s">
        <v>54</v>
      </c>
      <c r="B246" s="123">
        <v>5.3805061626385982</v>
      </c>
      <c r="C246" s="123">
        <v>5.3653444318653749</v>
      </c>
      <c r="D246" s="123">
        <v>5.1301902280872689</v>
      </c>
      <c r="E246" s="123">
        <v>5.2357579300259767</v>
      </c>
      <c r="F246" s="123">
        <v>5.3039639800908081</v>
      </c>
      <c r="G246" s="123">
        <v>4.9288752081535669</v>
      </c>
      <c r="H246" s="123">
        <v>4.8703414649955548</v>
      </c>
      <c r="I246" s="123">
        <v>4.7673023668922614</v>
      </c>
      <c r="J246" s="123">
        <v>4.6777808781122001</v>
      </c>
      <c r="K246" s="123">
        <v>4.5123057199318826</v>
      </c>
      <c r="L246" s="123">
        <v>4.6116166347684509</v>
      </c>
      <c r="M246" s="123">
        <v>4.5638602609939074</v>
      </c>
      <c r="N246" s="123">
        <v>4.464797937086713</v>
      </c>
      <c r="O246" s="123">
        <v>4.3782413127631363</v>
      </c>
      <c r="P246" s="123">
        <v>4.3989551018151856</v>
      </c>
      <c r="Q246" s="123">
        <v>4.4154472299780316</v>
      </c>
      <c r="R246" s="123">
        <v>4.4082762973019776</v>
      </c>
      <c r="S246" s="123">
        <v>4.4585743714618076</v>
      </c>
      <c r="T246" s="123">
        <v>4.4689870630463346</v>
      </c>
      <c r="U246" s="123">
        <v>4.4012414421938928</v>
      </c>
      <c r="V246" s="123">
        <v>4.4441607312229685</v>
      </c>
      <c r="W246" s="123">
        <v>4.450374532239171</v>
      </c>
      <c r="DA246" s="130" t="s">
        <v>2818</v>
      </c>
    </row>
    <row r="247" spans="1:105" ht="12" customHeight="1" x14ac:dyDescent="0.25">
      <c r="A247" s="97" t="s">
        <v>175</v>
      </c>
      <c r="B247" s="99">
        <v>5.7023243991255743</v>
      </c>
      <c r="C247" s="99">
        <v>5.7329852137376465</v>
      </c>
      <c r="D247" s="99">
        <v>5.4277165071688467</v>
      </c>
      <c r="E247" s="99">
        <v>5.5944227758133689</v>
      </c>
      <c r="F247" s="99">
        <v>5.7134992504719442</v>
      </c>
      <c r="G247" s="99">
        <v>5.2484580087156427</v>
      </c>
      <c r="H247" s="99">
        <v>5.2184005918496075</v>
      </c>
      <c r="I247" s="99">
        <v>5.0669117140171629</v>
      </c>
      <c r="J247" s="99">
        <v>5.0060590228269231</v>
      </c>
      <c r="K247" s="99">
        <v>4.7680001733402939</v>
      </c>
      <c r="L247" s="99">
        <v>4.9611879398010617</v>
      </c>
      <c r="M247" s="99">
        <v>4.8786935602174806</v>
      </c>
      <c r="N247" s="99">
        <v>4.7754196820622088</v>
      </c>
      <c r="O247" s="99">
        <v>4.7543487316968038</v>
      </c>
      <c r="P247" s="99">
        <v>4.7592505758489541</v>
      </c>
      <c r="Q247" s="99">
        <v>4.7538282725481693</v>
      </c>
      <c r="R247" s="99">
        <v>4.7364716977621688</v>
      </c>
      <c r="S247" s="99">
        <v>4.8244271207514817</v>
      </c>
      <c r="T247" s="99">
        <v>4.8586524776189117</v>
      </c>
      <c r="U247" s="99">
        <v>4.8062056489983096</v>
      </c>
      <c r="V247" s="99">
        <v>4.8198115040102874</v>
      </c>
      <c r="W247" s="99">
        <v>4.874031245583045</v>
      </c>
      <c r="DA247" s="63" t="s">
        <v>2819</v>
      </c>
    </row>
    <row r="248" spans="1:105" ht="12" customHeight="1" x14ac:dyDescent="0.25">
      <c r="A248" s="109" t="s">
        <v>120</v>
      </c>
      <c r="B248" s="110">
        <v>4.5914690956276232</v>
      </c>
      <c r="C248" s="110">
        <v>4.4633124538077915</v>
      </c>
      <c r="D248" s="110">
        <v>4.4002096524669136</v>
      </c>
      <c r="E248" s="110">
        <v>4.3559597443384375</v>
      </c>
      <c r="F248" s="110">
        <v>4.3000395846109418</v>
      </c>
      <c r="G248" s="110">
        <v>4.1459781791192123</v>
      </c>
      <c r="H248" s="110">
        <v>4.0177958816735924</v>
      </c>
      <c r="I248" s="110">
        <v>4.033264529633839</v>
      </c>
      <c r="J248" s="110">
        <v>3.8650453077166875</v>
      </c>
      <c r="K248" s="110">
        <v>3.8207272526122824</v>
      </c>
      <c r="L248" s="110">
        <v>3.714767871079983</v>
      </c>
      <c r="M248" s="110">
        <v>3.7549363807351757</v>
      </c>
      <c r="N248" s="110">
        <v>3.7681336908566121</v>
      </c>
      <c r="O248" s="110">
        <v>3.5820807631412559</v>
      </c>
      <c r="P248" s="110">
        <v>3.6641944528526129</v>
      </c>
      <c r="Q248" s="110">
        <v>3.7032002983494818</v>
      </c>
      <c r="R248" s="110">
        <v>3.6882581927591254</v>
      </c>
      <c r="S248" s="110">
        <v>3.6320393603261536</v>
      </c>
      <c r="T248" s="110">
        <v>3.5774411070150665</v>
      </c>
      <c r="U248" s="110">
        <v>3.4792678316277028</v>
      </c>
      <c r="V248" s="110">
        <v>3.5787886615484843</v>
      </c>
      <c r="W248" s="110">
        <v>3.5221319280533443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107.735486306632</v>
      </c>
      <c r="C250" s="118">
        <f t="shared" si="115"/>
        <v>115.62883332972049</v>
      </c>
      <c r="D250" s="118">
        <f t="shared" si="115"/>
        <v>108.51542398340894</v>
      </c>
      <c r="E250" s="118">
        <f t="shared" si="115"/>
        <v>116.08740857749346</v>
      </c>
      <c r="F250" s="118">
        <f t="shared" si="115"/>
        <v>123.13800681547389</v>
      </c>
      <c r="G250" s="118">
        <f t="shared" si="115"/>
        <v>121.16926638387457</v>
      </c>
      <c r="H250" s="118">
        <f t="shared" si="115"/>
        <v>123.12926146655988</v>
      </c>
      <c r="I250" s="118">
        <f t="shared" si="115"/>
        <v>114.10663396361248</v>
      </c>
      <c r="J250" s="118">
        <f t="shared" si="115"/>
        <v>124.90038112787821</v>
      </c>
      <c r="K250" s="118">
        <f t="shared" si="115"/>
        <v>116.29714182207347</v>
      </c>
      <c r="L250" s="118">
        <f t="shared" si="115"/>
        <v>126.74691135474808</v>
      </c>
      <c r="M250" s="118">
        <f t="shared" si="115"/>
        <v>101.32282609178752</v>
      </c>
      <c r="N250" s="118">
        <f t="shared" si="115"/>
        <v>103.66310191852736</v>
      </c>
      <c r="O250" s="118">
        <f t="shared" si="115"/>
        <v>103.50925429886155</v>
      </c>
      <c r="P250" s="118">
        <f t="shared" si="115"/>
        <v>91.006422836830126</v>
      </c>
      <c r="Q250" s="118">
        <f t="shared" si="115"/>
        <v>95.444314959421888</v>
      </c>
      <c r="R250" s="118">
        <f t="shared" ref="R250:V250" si="116">R251+R254+R256+R265</f>
        <v>97.717352656743856</v>
      </c>
      <c r="S250" s="118">
        <f t="shared" si="116"/>
        <v>95.933684972037398</v>
      </c>
      <c r="T250" s="118">
        <f t="shared" si="116"/>
        <v>104.0299941191268</v>
      </c>
      <c r="U250" s="118">
        <f t="shared" si="116"/>
        <v>102.31735851610568</v>
      </c>
      <c r="V250" s="118">
        <f t="shared" si="116"/>
        <v>104.61668481633201</v>
      </c>
      <c r="W250" s="118">
        <f t="shared" ref="W250" si="117">W251+W254+W256+W265</f>
        <v>105.93322119730657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85.98391951577824</v>
      </c>
      <c r="C251" s="123">
        <f t="shared" si="118"/>
        <v>93.936801191990014</v>
      </c>
      <c r="D251" s="123">
        <f t="shared" si="118"/>
        <v>87.828952298776272</v>
      </c>
      <c r="E251" s="123">
        <f t="shared" si="118"/>
        <v>95.705133055775335</v>
      </c>
      <c r="F251" s="123">
        <f t="shared" si="118"/>
        <v>101.9462540652643</v>
      </c>
      <c r="G251" s="123">
        <f t="shared" si="118"/>
        <v>101.78787477626162</v>
      </c>
      <c r="H251" s="123">
        <f t="shared" si="118"/>
        <v>103.85771066599739</v>
      </c>
      <c r="I251" s="123">
        <f t="shared" si="118"/>
        <v>95.278238822313</v>
      </c>
      <c r="J251" s="123">
        <f t="shared" si="118"/>
        <v>105.08860563014643</v>
      </c>
      <c r="K251" s="123">
        <f t="shared" si="118"/>
        <v>96.528156581532642</v>
      </c>
      <c r="L251" s="123">
        <f t="shared" si="118"/>
        <v>106.03739278158291</v>
      </c>
      <c r="M251" s="123">
        <f t="shared" si="118"/>
        <v>81.909621488741678</v>
      </c>
      <c r="N251" s="123">
        <f t="shared" si="118"/>
        <v>82.458074141961731</v>
      </c>
      <c r="O251" s="123">
        <f t="shared" si="118"/>
        <v>82.473347999752164</v>
      </c>
      <c r="P251" s="123">
        <f t="shared" si="118"/>
        <v>70.702076062720039</v>
      </c>
      <c r="Q251" s="123">
        <f t="shared" si="118"/>
        <v>75.145975630303184</v>
      </c>
      <c r="R251" s="123">
        <f t="shared" ref="R251:V251" si="119">SUM(R252:R253)</f>
        <v>76.962642415472942</v>
      </c>
      <c r="S251" s="123">
        <f t="shared" si="119"/>
        <v>74.293251493422815</v>
      </c>
      <c r="T251" s="123">
        <f t="shared" si="119"/>
        <v>81.61775055519513</v>
      </c>
      <c r="U251" s="123">
        <f t="shared" si="119"/>
        <v>79.832615236168976</v>
      </c>
      <c r="V251" s="123">
        <f t="shared" si="119"/>
        <v>81.968774306164093</v>
      </c>
      <c r="W251" s="123">
        <f t="shared" ref="W251" si="120">SUM(W252:W253)</f>
        <v>83.037561806609204</v>
      </c>
      <c r="DA251" s="130" t="s">
        <v>2972</v>
      </c>
    </row>
    <row r="252" spans="1:105" ht="12" customHeight="1" x14ac:dyDescent="0.25">
      <c r="A252" s="97" t="s">
        <v>217</v>
      </c>
      <c r="B252" s="99">
        <v>83.920800447899211</v>
      </c>
      <c r="C252" s="99">
        <v>91.759775165624504</v>
      </c>
      <c r="D252" s="99">
        <v>85.834493522015649</v>
      </c>
      <c r="E252" s="99">
        <v>93.588850426385505</v>
      </c>
      <c r="F252" s="99">
        <v>99.732311364737967</v>
      </c>
      <c r="G252" s="99">
        <v>99.617393273720154</v>
      </c>
      <c r="H252" s="99">
        <v>101.68175130122057</v>
      </c>
      <c r="I252" s="99">
        <v>93.304864181190666</v>
      </c>
      <c r="J252" s="99">
        <v>102.91393981457752</v>
      </c>
      <c r="K252" s="99">
        <v>94.540822278419611</v>
      </c>
      <c r="L252" s="99">
        <v>103.87730052703169</v>
      </c>
      <c r="M252" s="99">
        <v>80.277040938064388</v>
      </c>
      <c r="N252" s="99">
        <v>80.82255920587653</v>
      </c>
      <c r="O252" s="99">
        <v>80.869119485411304</v>
      </c>
      <c r="P252" s="99">
        <v>69.351693935908401</v>
      </c>
      <c r="Q252" s="99">
        <v>73.706585173998391</v>
      </c>
      <c r="R252" s="99">
        <v>75.507200786065795</v>
      </c>
      <c r="S252" s="99">
        <v>72.902906751164934</v>
      </c>
      <c r="T252" s="99">
        <v>80.088548008735643</v>
      </c>
      <c r="U252" s="99">
        <v>78.346608989499359</v>
      </c>
      <c r="V252" s="99">
        <v>80.444586335264063</v>
      </c>
      <c r="W252" s="99">
        <v>81.496601371305317</v>
      </c>
      <c r="DA252" s="63" t="s">
        <v>2973</v>
      </c>
    </row>
    <row r="253" spans="1:105" ht="12" customHeight="1" x14ac:dyDescent="0.25">
      <c r="A253" s="97" t="s">
        <v>53</v>
      </c>
      <c r="B253" s="99">
        <v>2.0631190678790312</v>
      </c>
      <c r="C253" s="99">
        <v>2.1770260263655099</v>
      </c>
      <c r="D253" s="99">
        <v>1.9944587767606174</v>
      </c>
      <c r="E253" s="99">
        <v>2.1162826293898345</v>
      </c>
      <c r="F253" s="99">
        <v>2.213942700526335</v>
      </c>
      <c r="G253" s="99">
        <v>2.1704815025414592</v>
      </c>
      <c r="H253" s="99">
        <v>2.1759593647768152</v>
      </c>
      <c r="I253" s="99">
        <v>1.9733746411223287</v>
      </c>
      <c r="J253" s="99">
        <v>2.1746658155689111</v>
      </c>
      <c r="K253" s="99">
        <v>1.9873343031130297</v>
      </c>
      <c r="L253" s="99">
        <v>2.1600922545512171</v>
      </c>
      <c r="M253" s="99">
        <v>1.6325805506772957</v>
      </c>
      <c r="N253" s="99">
        <v>1.6355149360852062</v>
      </c>
      <c r="O253" s="99">
        <v>1.6042285143408572</v>
      </c>
      <c r="P253" s="99">
        <v>1.3503821268116329</v>
      </c>
      <c r="Q253" s="99">
        <v>1.4393904563047901</v>
      </c>
      <c r="R253" s="99">
        <v>1.4554416294071446</v>
      </c>
      <c r="S253" s="99">
        <v>1.3903447422578872</v>
      </c>
      <c r="T253" s="99">
        <v>1.5292025464594825</v>
      </c>
      <c r="U253" s="99">
        <v>1.4860062466696191</v>
      </c>
      <c r="V253" s="99">
        <v>1.5241879709000348</v>
      </c>
      <c r="W253" s="99">
        <v>1.5409604353038848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1.5066269260671249E-2</v>
      </c>
      <c r="C254" s="123">
        <f t="shared" si="121"/>
        <v>1.3895308188210555E-2</v>
      </c>
      <c r="D254" s="123">
        <f t="shared" si="121"/>
        <v>1.6729292498571753E-2</v>
      </c>
      <c r="E254" s="123">
        <f t="shared" si="121"/>
        <v>1.8309602503110312E-2</v>
      </c>
      <c r="F254" s="123">
        <f t="shared" si="121"/>
        <v>2.1390440461271237E-2</v>
      </c>
      <c r="G254" s="123">
        <f t="shared" si="121"/>
        <v>2.481095684462252E-2</v>
      </c>
      <c r="H254" s="123">
        <f t="shared" si="121"/>
        <v>3.1648570165459126E-2</v>
      </c>
      <c r="I254" s="123">
        <f t="shared" si="121"/>
        <v>3.5727044839576019E-2</v>
      </c>
      <c r="J254" s="123">
        <f t="shared" si="121"/>
        <v>3.7980175982418291E-2</v>
      </c>
      <c r="K254" s="123">
        <f t="shared" si="121"/>
        <v>3.9271905015792134E-2</v>
      </c>
      <c r="L254" s="123">
        <f t="shared" si="121"/>
        <v>4.1645057631809153E-2</v>
      </c>
      <c r="M254" s="123">
        <f t="shared" si="121"/>
        <v>4.0709754931437629E-2</v>
      </c>
      <c r="N254" s="123">
        <f t="shared" si="121"/>
        <v>4.6822143856551229E-2</v>
      </c>
      <c r="O254" s="123">
        <f t="shared" si="121"/>
        <v>4.6217732451845607E-2</v>
      </c>
      <c r="P254" s="123">
        <f t="shared" si="121"/>
        <v>5.4831727576055186E-2</v>
      </c>
      <c r="Q254" s="123">
        <f t="shared" si="121"/>
        <v>5.7382125192675701E-2</v>
      </c>
      <c r="R254" s="123">
        <f t="shared" si="121"/>
        <v>5.9044535363716955E-2</v>
      </c>
      <c r="S254" s="123">
        <f t="shared" si="121"/>
        <v>5.6631276875668372E-2</v>
      </c>
      <c r="T254" s="123">
        <f t="shared" si="121"/>
        <v>5.3715630196676092E-2</v>
      </c>
      <c r="U254" s="123">
        <f t="shared" si="121"/>
        <v>5.2262431464768409E-2</v>
      </c>
      <c r="V254" s="123">
        <f t="shared" si="121"/>
        <v>5.0193638743586212E-2</v>
      </c>
      <c r="W254" s="123">
        <f t="shared" si="121"/>
        <v>4.3322569264496749E-2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1.5066269260671249E-2</v>
      </c>
      <c r="C255" s="99">
        <f>RES_hhdet_tess!C67</f>
        <v>1.3895308188210555E-2</v>
      </c>
      <c r="D255" s="99">
        <f>RES_hhdet_tess!D67</f>
        <v>1.6729292498571753E-2</v>
      </c>
      <c r="E255" s="99">
        <f>RES_hhdet_tess!E67</f>
        <v>1.8309602503110312E-2</v>
      </c>
      <c r="F255" s="99">
        <f>RES_hhdet_tess!F67</f>
        <v>2.1390440461271237E-2</v>
      </c>
      <c r="G255" s="99">
        <f>RES_hhdet_tess!G67</f>
        <v>2.481095684462252E-2</v>
      </c>
      <c r="H255" s="99">
        <f>RES_hhdet_tess!H67</f>
        <v>3.1648570165459126E-2</v>
      </c>
      <c r="I255" s="99">
        <f>RES_hhdet_tess!I67</f>
        <v>3.5727044839576019E-2</v>
      </c>
      <c r="J255" s="99">
        <f>RES_hhdet_tess!J67</f>
        <v>3.7980175982418291E-2</v>
      </c>
      <c r="K255" s="99">
        <f>RES_hhdet_tess!K67</f>
        <v>3.9271905015792134E-2</v>
      </c>
      <c r="L255" s="99">
        <f>RES_hhdet_tess!L67</f>
        <v>4.1645057631809153E-2</v>
      </c>
      <c r="M255" s="99">
        <f>RES_hhdet_tess!M67</f>
        <v>4.0709754931437629E-2</v>
      </c>
      <c r="N255" s="99">
        <f>RES_hhdet_tess!N67</f>
        <v>4.6822143856551229E-2</v>
      </c>
      <c r="O255" s="99">
        <f>RES_hhdet_tess!O67</f>
        <v>4.6217732451845607E-2</v>
      </c>
      <c r="P255" s="99">
        <f>RES_hhdet_tess!P67</f>
        <v>5.4831727576055186E-2</v>
      </c>
      <c r="Q255" s="99">
        <f>RES_hhdet_tess!Q67</f>
        <v>5.7382125192675701E-2</v>
      </c>
      <c r="R255" s="99">
        <f>RES_hhdet_tess!R67</f>
        <v>5.9044535363716955E-2</v>
      </c>
      <c r="S255" s="99">
        <f>RES_hhdet_tess!S67</f>
        <v>5.6631276875668372E-2</v>
      </c>
      <c r="T255" s="99">
        <f>RES_hhdet_tess!T67</f>
        <v>5.3715630196676092E-2</v>
      </c>
      <c r="U255" s="99">
        <f>RES_hhdet_tess!U67</f>
        <v>5.2262431464768409E-2</v>
      </c>
      <c r="V255" s="99">
        <f>RES_hhdet_tess!V67</f>
        <v>5.0193638743586212E-2</v>
      </c>
      <c r="W255" s="99">
        <f>RES_hhdet_tess!W67</f>
        <v>4.3322569264496749E-2</v>
      </c>
      <c r="DA255" s="63" t="s">
        <v>2976</v>
      </c>
    </row>
    <row r="256" spans="1:105" ht="12" customHeight="1" x14ac:dyDescent="0.25">
      <c r="A256" s="121" t="s">
        <v>55</v>
      </c>
      <c r="B256" s="123">
        <v>18.404161234494495</v>
      </c>
      <c r="C256" s="123">
        <v>18.351988487445269</v>
      </c>
      <c r="D256" s="123">
        <v>17.473149687941788</v>
      </c>
      <c r="E256" s="123">
        <v>17.097258406003633</v>
      </c>
      <c r="F256" s="123">
        <v>17.855715932132167</v>
      </c>
      <c r="G256" s="123">
        <v>16.259536739112633</v>
      </c>
      <c r="H256" s="123">
        <v>16.173108866939423</v>
      </c>
      <c r="I256" s="123">
        <v>15.78003626594311</v>
      </c>
      <c r="J256" s="123">
        <v>16.819108881331744</v>
      </c>
      <c r="K256" s="123">
        <v>16.881098387257865</v>
      </c>
      <c r="L256" s="123">
        <v>17.751595714585967</v>
      </c>
      <c r="M256" s="123">
        <v>16.47695814557926</v>
      </c>
      <c r="N256" s="123">
        <v>18.296110315222833</v>
      </c>
      <c r="O256" s="123">
        <v>18.175903678625097</v>
      </c>
      <c r="P256" s="123">
        <v>17.40870519716491</v>
      </c>
      <c r="Q256" s="123">
        <v>17.388340219111644</v>
      </c>
      <c r="R256" s="123">
        <v>17.846649204105564</v>
      </c>
      <c r="S256" s="123">
        <v>18.697625763658731</v>
      </c>
      <c r="T256" s="123">
        <v>19.4484313161514</v>
      </c>
      <c r="U256" s="123">
        <v>19.542555812132907</v>
      </c>
      <c r="V256" s="123">
        <v>19.64887516510645</v>
      </c>
      <c r="W256" s="123">
        <v>19.865095429237837</v>
      </c>
      <c r="DA256" s="130" t="s">
        <v>2977</v>
      </c>
    </row>
    <row r="257" spans="1:105" ht="12" customHeight="1" x14ac:dyDescent="0.25">
      <c r="A257" s="97" t="s">
        <v>134</v>
      </c>
      <c r="B257" s="99">
        <v>18.392117887756225</v>
      </c>
      <c r="C257" s="99">
        <v>18.352397407210717</v>
      </c>
      <c r="D257" s="99">
        <v>17.465333857580582</v>
      </c>
      <c r="E257" s="99">
        <v>17.103729318827412</v>
      </c>
      <c r="F257" s="99">
        <v>17.872023368403909</v>
      </c>
      <c r="G257" s="99">
        <v>16.261090395556121</v>
      </c>
      <c r="H257" s="99">
        <v>16.171932340737776</v>
      </c>
      <c r="I257" s="99">
        <v>15.771968306733873</v>
      </c>
      <c r="J257" s="99">
        <v>16.819273811072051</v>
      </c>
      <c r="K257" s="99">
        <v>16.882114723593691</v>
      </c>
      <c r="L257" s="99">
        <v>17.767501460983052</v>
      </c>
      <c r="M257" s="99">
        <v>16.452412430000695</v>
      </c>
      <c r="N257" s="99">
        <v>18.312029425823667</v>
      </c>
      <c r="O257" s="99">
        <v>18.192226527621361</v>
      </c>
      <c r="P257" s="99">
        <v>17.406151083830242</v>
      </c>
      <c r="Q257" s="99">
        <v>17.384152650412386</v>
      </c>
      <c r="R257" s="99">
        <v>17.842801899044371</v>
      </c>
      <c r="S257" s="99">
        <v>18.704978871731061</v>
      </c>
      <c r="T257" s="99">
        <v>19.46291551267678</v>
      </c>
      <c r="U257" s="99">
        <v>19.561714935318964</v>
      </c>
      <c r="V257" s="99">
        <v>19.643002071757753</v>
      </c>
      <c r="W257" s="99">
        <v>19.870209317866827</v>
      </c>
      <c r="DA257" s="63" t="s">
        <v>2978</v>
      </c>
    </row>
    <row r="258" spans="1:105" ht="12" customHeight="1" x14ac:dyDescent="0.25">
      <c r="A258" s="97" t="s">
        <v>133</v>
      </c>
      <c r="B258" s="99">
        <v>18.392117887756228</v>
      </c>
      <c r="C258" s="99">
        <v>18.35125495710253</v>
      </c>
      <c r="D258" s="99">
        <v>17.459749426902786</v>
      </c>
      <c r="E258" s="99">
        <v>17.09128409661469</v>
      </c>
      <c r="F258" s="99">
        <v>17.853770939754849</v>
      </c>
      <c r="G258" s="99">
        <v>16.231691765814194</v>
      </c>
      <c r="H258" s="99">
        <v>16.138286939729124</v>
      </c>
      <c r="I258" s="99">
        <v>15.712160922156869</v>
      </c>
      <c r="J258" s="99">
        <v>16.733494875488226</v>
      </c>
      <c r="K258" s="99">
        <v>16.79606415278872</v>
      </c>
      <c r="L258" s="99">
        <v>17.681698530672875</v>
      </c>
      <c r="M258" s="99">
        <v>16.384062788213065</v>
      </c>
      <c r="N258" s="99">
        <v>18.249417891668298</v>
      </c>
      <c r="O258" s="99">
        <v>18.142304074363548</v>
      </c>
      <c r="P258" s="99">
        <v>17.367921084521114</v>
      </c>
      <c r="Q258" s="99">
        <v>17.348733220903842</v>
      </c>
      <c r="R258" s="99">
        <v>17.818999086069958</v>
      </c>
      <c r="S258" s="99">
        <v>18.69458883406887</v>
      </c>
      <c r="T258" s="99">
        <v>19.466547671555553</v>
      </c>
      <c r="U258" s="99">
        <v>19.583154454867369</v>
      </c>
      <c r="V258" s="99">
        <v>19.702960032533266</v>
      </c>
      <c r="W258" s="99">
        <v>19.927542568310823</v>
      </c>
      <c r="DA258" s="63" t="s">
        <v>2979</v>
      </c>
    </row>
    <row r="259" spans="1:105" ht="12" customHeight="1" x14ac:dyDescent="0.25">
      <c r="A259" s="100" t="s">
        <v>217</v>
      </c>
      <c r="B259" s="102">
        <v>14.350235255845504</v>
      </c>
      <c r="C259" s="102">
        <v>14.33739767793751</v>
      </c>
      <c r="D259" s="102">
        <v>13.571436970442438</v>
      </c>
      <c r="E259" s="102">
        <v>13.291528441037782</v>
      </c>
      <c r="F259" s="102">
        <v>13.90082475222232</v>
      </c>
      <c r="G259" s="102">
        <v>12.610855517841864</v>
      </c>
      <c r="H259" s="102">
        <v>12.637482979785577</v>
      </c>
      <c r="I259" s="102">
        <v>12.268475028234771</v>
      </c>
      <c r="J259" s="102">
        <v>12.970360607984649</v>
      </c>
      <c r="K259" s="102">
        <v>13.005661334428929</v>
      </c>
      <c r="L259" s="102">
        <v>13.731062332018682</v>
      </c>
      <c r="M259" s="102">
        <v>12.77100660346993</v>
      </c>
      <c r="N259" s="102">
        <v>14.192680216873308</v>
      </c>
      <c r="O259" s="102">
        <v>14.095027086444833</v>
      </c>
      <c r="P259" s="102">
        <v>13.479163883964059</v>
      </c>
      <c r="Q259" s="102">
        <v>13.424048161979304</v>
      </c>
      <c r="R259" s="102">
        <v>13.727911635990132</v>
      </c>
      <c r="S259" s="102">
        <v>14.383032014053569</v>
      </c>
      <c r="T259" s="102">
        <v>14.914799217388769</v>
      </c>
      <c r="U259" s="102">
        <v>14.959897818246697</v>
      </c>
      <c r="V259" s="102">
        <v>15.220552925223506</v>
      </c>
      <c r="W259" s="102">
        <v>15.436122419849308</v>
      </c>
      <c r="DA259" s="131" t="s">
        <v>2980</v>
      </c>
    </row>
    <row r="260" spans="1:105" ht="12" customHeight="1" x14ac:dyDescent="0.25">
      <c r="A260" s="103" t="s">
        <v>52</v>
      </c>
      <c r="B260" s="105">
        <v>4.0418826319107248</v>
      </c>
      <c r="C260" s="105">
        <v>4.0138572791650216</v>
      </c>
      <c r="D260" s="105">
        <v>3.8883124564603495</v>
      </c>
      <c r="E260" s="105">
        <v>3.7997556555769081</v>
      </c>
      <c r="F260" s="105">
        <v>3.9529461875325356</v>
      </c>
      <c r="G260" s="105">
        <v>3.6208362479723326</v>
      </c>
      <c r="H260" s="105">
        <v>3.5008039599435472</v>
      </c>
      <c r="I260" s="105">
        <v>3.4436858939220962</v>
      </c>
      <c r="J260" s="105">
        <v>3.7631342675035784</v>
      </c>
      <c r="K260" s="105">
        <v>3.7904028183597909</v>
      </c>
      <c r="L260" s="105">
        <v>3.9506361986541942</v>
      </c>
      <c r="M260" s="105">
        <v>3.6130561847431353</v>
      </c>
      <c r="N260" s="105">
        <v>4.0567376747949915</v>
      </c>
      <c r="O260" s="105">
        <v>4.047276987918714</v>
      </c>
      <c r="P260" s="105">
        <v>3.8887572005570537</v>
      </c>
      <c r="Q260" s="105">
        <v>3.9246850589245379</v>
      </c>
      <c r="R260" s="105">
        <v>4.0910874500798267</v>
      </c>
      <c r="S260" s="105">
        <v>4.3115568200152996</v>
      </c>
      <c r="T260" s="105">
        <v>4.5517484541667841</v>
      </c>
      <c r="U260" s="105">
        <v>4.6232566366206713</v>
      </c>
      <c r="V260" s="105">
        <v>4.4824071073097587</v>
      </c>
      <c r="W260" s="105">
        <v>4.4914201484615193</v>
      </c>
      <c r="DA260" s="132" t="s">
        <v>2981</v>
      </c>
    </row>
    <row r="261" spans="1:105" ht="12" customHeight="1" x14ac:dyDescent="0.25">
      <c r="A261" s="106" t="s">
        <v>122</v>
      </c>
      <c r="B261" s="102">
        <v>18.811191088225396</v>
      </c>
      <c r="C261" s="102">
        <v>18.337723989894119</v>
      </c>
      <c r="D261" s="102">
        <v>17.762045544543032</v>
      </c>
      <c r="E261" s="102">
        <v>16.844832284559597</v>
      </c>
      <c r="F261" s="102">
        <v>17.189647896063232</v>
      </c>
      <c r="G261" s="102">
        <v>16.195013104670224</v>
      </c>
      <c r="H261" s="102">
        <v>16.22533236181043</v>
      </c>
      <c r="I261" s="102">
        <v>16.140520892568812</v>
      </c>
      <c r="J261" s="102">
        <v>16.827712620164935</v>
      </c>
      <c r="K261" s="102">
        <v>16.670939944459814</v>
      </c>
      <c r="L261" s="102">
        <v>17.030347300027323</v>
      </c>
      <c r="M261" s="102">
        <v>17.564368287454123</v>
      </c>
      <c r="N261" s="102">
        <v>17.71683695564607</v>
      </c>
      <c r="O261" s="102">
        <v>17.5893741940788</v>
      </c>
      <c r="P261" s="102">
        <v>17.526193583911589</v>
      </c>
      <c r="Q261" s="102">
        <v>17.595711859252216</v>
      </c>
      <c r="R261" s="102">
        <v>18.061635391315999</v>
      </c>
      <c r="S261" s="102">
        <v>18.504993955931212</v>
      </c>
      <c r="T261" s="102">
        <v>18.985274345324274</v>
      </c>
      <c r="U261" s="102">
        <v>18.817586585758303</v>
      </c>
      <c r="V261" s="102">
        <v>19.844266604008109</v>
      </c>
      <c r="W261" s="102">
        <v>19.57489938001504</v>
      </c>
      <c r="DA261" s="131" t="s">
        <v>2982</v>
      </c>
    </row>
    <row r="262" spans="1:105" ht="12" customHeight="1" x14ac:dyDescent="0.25">
      <c r="A262" s="107" t="s">
        <v>121</v>
      </c>
      <c r="B262" s="105">
        <v>18.811191088225389</v>
      </c>
      <c r="C262" s="105">
        <v>18.337482430436349</v>
      </c>
      <c r="D262" s="105">
        <v>17.754811728404899</v>
      </c>
      <c r="E262" s="105">
        <v>16.833919854295889</v>
      </c>
      <c r="F262" s="105">
        <v>17.177438315381217</v>
      </c>
      <c r="G262" s="105">
        <v>16.174513698010671</v>
      </c>
      <c r="H262" s="105">
        <v>16.207989054697904</v>
      </c>
      <c r="I262" s="105">
        <v>16.095617710381852</v>
      </c>
      <c r="J262" s="105">
        <v>16.777905513321478</v>
      </c>
      <c r="K262" s="105">
        <v>16.673881163806985</v>
      </c>
      <c r="L262" s="105">
        <v>16.976200141860247</v>
      </c>
      <c r="M262" s="105">
        <v>17.521464541502304</v>
      </c>
      <c r="N262" s="105">
        <v>17.698577516100702</v>
      </c>
      <c r="O262" s="105">
        <v>17.575087491325082</v>
      </c>
      <c r="P262" s="105">
        <v>17.51039258740164</v>
      </c>
      <c r="Q262" s="105">
        <v>17.540720812238263</v>
      </c>
      <c r="R262" s="105">
        <v>17.97601205629962</v>
      </c>
      <c r="S262" s="105">
        <v>18.417284305503749</v>
      </c>
      <c r="T262" s="105">
        <v>18.893398188659063</v>
      </c>
      <c r="U262" s="105">
        <v>18.799566776702072</v>
      </c>
      <c r="V262" s="105">
        <v>19.884647273762376</v>
      </c>
      <c r="W262" s="105">
        <v>19.627338109475179</v>
      </c>
      <c r="DA262" s="132" t="s">
        <v>2983</v>
      </c>
    </row>
    <row r="263" spans="1:105" ht="12" customHeight="1" x14ac:dyDescent="0.25">
      <c r="A263" s="108" t="s">
        <v>53</v>
      </c>
      <c r="B263" s="99">
        <v>14.677213153581063</v>
      </c>
      <c r="C263" s="99">
        <v>14.326611366204528</v>
      </c>
      <c r="D263" s="99">
        <v>13.800884106591369</v>
      </c>
      <c r="E263" s="99">
        <v>13.091298873156298</v>
      </c>
      <c r="F263" s="99">
        <v>13.373929532563892</v>
      </c>
      <c r="G263" s="99">
        <v>12.566424053043752</v>
      </c>
      <c r="H263" s="99">
        <v>12.692195171212683</v>
      </c>
      <c r="I263" s="99">
        <v>12.568608990365101</v>
      </c>
      <c r="J263" s="99">
        <v>13.003446132473057</v>
      </c>
      <c r="K263" s="99">
        <v>12.910225729408053</v>
      </c>
      <c r="L263" s="99">
        <v>13.179667361426956</v>
      </c>
      <c r="M263" s="99">
        <v>13.66221508696283</v>
      </c>
      <c r="N263" s="99">
        <v>13.761325829233561</v>
      </c>
      <c r="O263" s="99">
        <v>13.652852918719768</v>
      </c>
      <c r="P263" s="99">
        <v>13.593189550092799</v>
      </c>
      <c r="Q263" s="99">
        <v>13.574602029568473</v>
      </c>
      <c r="R263" s="99">
        <v>13.848765685592689</v>
      </c>
      <c r="S263" s="99">
        <v>14.167382072281873</v>
      </c>
      <c r="T263" s="99">
        <v>14.475120538493616</v>
      </c>
      <c r="U263" s="99">
        <v>14.359344155534796</v>
      </c>
      <c r="V263" s="99">
        <v>15.358403918270726</v>
      </c>
      <c r="W263" s="99">
        <v>15.205929453182751</v>
      </c>
      <c r="DA263" s="63" t="s">
        <v>2984</v>
      </c>
    </row>
    <row r="264" spans="1:105" ht="12" customHeight="1" x14ac:dyDescent="0.25">
      <c r="A264" s="108" t="s">
        <v>52</v>
      </c>
      <c r="B264" s="99">
        <v>4.1339779346443262</v>
      </c>
      <c r="C264" s="99">
        <v>4.0108710642318197</v>
      </c>
      <c r="D264" s="99">
        <v>3.9539276218135306</v>
      </c>
      <c r="E264" s="99">
        <v>3.7426209811395923</v>
      </c>
      <c r="F264" s="99">
        <v>3.8035087828173246</v>
      </c>
      <c r="G264" s="99">
        <v>3.6080896449669173</v>
      </c>
      <c r="H264" s="99">
        <v>3.5157938834852214</v>
      </c>
      <c r="I264" s="99">
        <v>3.5270087200167515</v>
      </c>
      <c r="J264" s="99">
        <v>3.7744593808484241</v>
      </c>
      <c r="K264" s="99">
        <v>3.7636554343989324</v>
      </c>
      <c r="L264" s="99">
        <v>3.7965327804332913</v>
      </c>
      <c r="M264" s="99">
        <v>3.8592494545394773</v>
      </c>
      <c r="N264" s="99">
        <v>3.9372516868671448</v>
      </c>
      <c r="O264" s="99">
        <v>3.9222345726053147</v>
      </c>
      <c r="P264" s="99">
        <v>3.9172030373088433</v>
      </c>
      <c r="Q264" s="99">
        <v>3.9661187826697892</v>
      </c>
      <c r="R264" s="99">
        <v>4.1272463707069305</v>
      </c>
      <c r="S264" s="99">
        <v>4.249902233221877</v>
      </c>
      <c r="T264" s="99">
        <v>4.4182776501654484</v>
      </c>
      <c r="U264" s="99">
        <v>4.4402226211672744</v>
      </c>
      <c r="V264" s="99">
        <v>4.5262433554916468</v>
      </c>
      <c r="W264" s="99">
        <v>4.4214086562924262</v>
      </c>
      <c r="DA264" s="63" t="s">
        <v>2985</v>
      </c>
    </row>
    <row r="265" spans="1:105" ht="12" customHeight="1" x14ac:dyDescent="0.25">
      <c r="A265" s="121" t="s">
        <v>54</v>
      </c>
      <c r="B265" s="123">
        <v>3.3323392870985926</v>
      </c>
      <c r="C265" s="123">
        <v>3.3261483420970026</v>
      </c>
      <c r="D265" s="123">
        <v>3.1965927041923172</v>
      </c>
      <c r="E265" s="123">
        <v>3.2667075132113932</v>
      </c>
      <c r="F265" s="123">
        <v>3.314646377616147</v>
      </c>
      <c r="G265" s="123">
        <v>3.0970439116557049</v>
      </c>
      <c r="H265" s="123">
        <v>3.0667933634575988</v>
      </c>
      <c r="I265" s="123">
        <v>3.0126318305168018</v>
      </c>
      <c r="J265" s="123">
        <v>2.9546864404176194</v>
      </c>
      <c r="K265" s="123">
        <v>2.8486149482671719</v>
      </c>
      <c r="L265" s="123">
        <v>2.9162778009474044</v>
      </c>
      <c r="M265" s="123">
        <v>2.8955367025351419</v>
      </c>
      <c r="N265" s="123">
        <v>2.8620953174862453</v>
      </c>
      <c r="O265" s="123">
        <v>2.8137848880324481</v>
      </c>
      <c r="P265" s="123">
        <v>2.8408098493691263</v>
      </c>
      <c r="Q265" s="123">
        <v>2.8526169848143956</v>
      </c>
      <c r="R265" s="123">
        <v>2.8490165018016382</v>
      </c>
      <c r="S265" s="123">
        <v>2.8861764380801853</v>
      </c>
      <c r="T265" s="123">
        <v>2.9100966175835845</v>
      </c>
      <c r="U265" s="123">
        <v>2.8899250363390405</v>
      </c>
      <c r="V265" s="123">
        <v>2.9488417063178729</v>
      </c>
      <c r="W265" s="123">
        <v>2.9872413921950223</v>
      </c>
      <c r="DA265" s="130" t="s">
        <v>2986</v>
      </c>
    </row>
    <row r="266" spans="1:105" ht="12" customHeight="1" x14ac:dyDescent="0.25">
      <c r="A266" s="97" t="s">
        <v>175</v>
      </c>
      <c r="B266" s="99">
        <v>3.3085807407241195</v>
      </c>
      <c r="C266" s="99">
        <v>3.3337098170370449</v>
      </c>
      <c r="D266" s="99">
        <v>3.1648337670174396</v>
      </c>
      <c r="E266" s="99">
        <v>3.2713566294980265</v>
      </c>
      <c r="F266" s="99">
        <v>3.3505184187978312</v>
      </c>
      <c r="G266" s="99">
        <v>3.086337910351352</v>
      </c>
      <c r="H266" s="99">
        <v>3.0779734655937987</v>
      </c>
      <c r="I266" s="99">
        <v>2.9939666017294959</v>
      </c>
      <c r="J266" s="99">
        <v>2.9624175136934117</v>
      </c>
      <c r="K266" s="99">
        <v>2.8268818648280449</v>
      </c>
      <c r="L266" s="99">
        <v>2.9473012140123087</v>
      </c>
      <c r="M266" s="99">
        <v>2.9031804499634184</v>
      </c>
      <c r="N266" s="99">
        <v>2.845540170287792</v>
      </c>
      <c r="O266" s="99">
        <v>2.8357938950312684</v>
      </c>
      <c r="P266" s="99">
        <v>2.8402018558026265</v>
      </c>
      <c r="Q266" s="99">
        <v>2.8381954244286356</v>
      </c>
      <c r="R266" s="99">
        <v>2.8314235447100256</v>
      </c>
      <c r="S266" s="99">
        <v>2.8924755002561122</v>
      </c>
      <c r="T266" s="99">
        <v>2.9260881330320445</v>
      </c>
      <c r="U266" s="99">
        <v>2.9104103586391736</v>
      </c>
      <c r="V266" s="99">
        <v>2.9361851195028867</v>
      </c>
      <c r="W266" s="99">
        <v>2.9895875125272786</v>
      </c>
      <c r="DA266" s="63" t="s">
        <v>2987</v>
      </c>
    </row>
    <row r="267" spans="1:105" ht="12" customHeight="1" x14ac:dyDescent="0.25">
      <c r="A267" s="109" t="s">
        <v>120</v>
      </c>
      <c r="B267" s="110">
        <v>3.3905907210521082</v>
      </c>
      <c r="C267" s="110">
        <v>3.3075957425663831</v>
      </c>
      <c r="D267" s="110">
        <v>3.2745132405280395</v>
      </c>
      <c r="E267" s="110">
        <v>3.2553033175616894</v>
      </c>
      <c r="F267" s="110">
        <v>3.2267105638718618</v>
      </c>
      <c r="G267" s="110">
        <v>3.1232709069735813</v>
      </c>
      <c r="H267" s="110">
        <v>3.0394085142698817</v>
      </c>
      <c r="I267" s="110">
        <v>3.0583613256158166</v>
      </c>
      <c r="J267" s="110">
        <v>2.9355462132970152</v>
      </c>
      <c r="K267" s="110">
        <v>2.9073965617695716</v>
      </c>
      <c r="L267" s="110">
        <v>2.8366851420188897</v>
      </c>
      <c r="M267" s="110">
        <v>2.8758970715156544</v>
      </c>
      <c r="N267" s="110">
        <v>2.8992252973759296</v>
      </c>
      <c r="O267" s="110">
        <v>2.7671952643592621</v>
      </c>
      <c r="P267" s="110">
        <v>2.8420497476739381</v>
      </c>
      <c r="Q267" s="110">
        <v>2.8829724446121312</v>
      </c>
      <c r="R267" s="110">
        <v>2.8876131658640971</v>
      </c>
      <c r="S267" s="110">
        <v>2.8719455885489671</v>
      </c>
      <c r="T267" s="110">
        <v>2.8735083795832361</v>
      </c>
      <c r="U267" s="110">
        <v>2.8432865279293651</v>
      </c>
      <c r="V267" s="110">
        <v>2.9779981929286463</v>
      </c>
      <c r="W267" s="110">
        <v>2.9821009830421561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41.361827514758822</v>
      </c>
      <c r="C269" s="118">
        <f t="shared" si="122"/>
        <v>43.783407941023889</v>
      </c>
      <c r="D269" s="118">
        <f t="shared" si="122"/>
        <v>40.198319158188909</v>
      </c>
      <c r="E269" s="118">
        <f t="shared" si="122"/>
        <v>42.135859805480727</v>
      </c>
      <c r="F269" s="118">
        <f t="shared" si="122"/>
        <v>43.806507441027442</v>
      </c>
      <c r="G269" s="118">
        <f t="shared" si="122"/>
        <v>42.372173530672434</v>
      </c>
      <c r="H269" s="118">
        <f t="shared" si="122"/>
        <v>42.300818151281433</v>
      </c>
      <c r="I269" s="118">
        <f t="shared" si="122"/>
        <v>38.507853907524513</v>
      </c>
      <c r="J269" s="118">
        <f t="shared" si="122"/>
        <v>41.377888973436669</v>
      </c>
      <c r="K269" s="118">
        <f t="shared" si="122"/>
        <v>37.952601586323532</v>
      </c>
      <c r="L269" s="118">
        <f t="shared" si="122"/>
        <v>40.335315173631713</v>
      </c>
      <c r="M269" s="118">
        <f t="shared" si="122"/>
        <v>31.531112113102171</v>
      </c>
      <c r="N269" s="118">
        <f t="shared" si="122"/>
        <v>31.421033224319082</v>
      </c>
      <c r="O269" s="118">
        <f t="shared" si="122"/>
        <v>30.669731870330995</v>
      </c>
      <c r="P269" s="118">
        <f t="shared" si="122"/>
        <v>26.686598502673551</v>
      </c>
      <c r="Q269" s="118">
        <f t="shared" si="122"/>
        <v>27.701000437199433</v>
      </c>
      <c r="R269" s="118">
        <f t="shared" ref="R269:V269" si="123">R270+R273+R275+R284</f>
        <v>27.965257397730383</v>
      </c>
      <c r="S269" s="118">
        <f t="shared" si="123"/>
        <v>26.903351889902289</v>
      </c>
      <c r="T269" s="118">
        <f t="shared" si="123"/>
        <v>28.585048904368609</v>
      </c>
      <c r="U269" s="118">
        <f t="shared" si="123"/>
        <v>27.576659213393182</v>
      </c>
      <c r="V269" s="118">
        <f t="shared" si="123"/>
        <v>27.753915556570856</v>
      </c>
      <c r="W269" s="118">
        <f t="shared" ref="W269" si="124">W270+W273+W275+W284</f>
        <v>27.636100650513725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33.767714675786884</v>
      </c>
      <c r="C270" s="123">
        <f t="shared" si="125"/>
        <v>36.264904896558519</v>
      </c>
      <c r="D270" s="123">
        <f t="shared" si="125"/>
        <v>33.127522878489586</v>
      </c>
      <c r="E270" s="123">
        <f t="shared" si="125"/>
        <v>35.252926436357036</v>
      </c>
      <c r="F270" s="123">
        <f t="shared" si="125"/>
        <v>36.715343216476001</v>
      </c>
      <c r="G270" s="123">
        <f t="shared" si="125"/>
        <v>35.976167108270531</v>
      </c>
      <c r="H270" s="123">
        <f t="shared" si="125"/>
        <v>36.006920727507747</v>
      </c>
      <c r="I270" s="123">
        <f t="shared" si="125"/>
        <v>32.435108623054489</v>
      </c>
      <c r="J270" s="123">
        <f t="shared" si="125"/>
        <v>35.023219157868901</v>
      </c>
      <c r="K270" s="123">
        <f t="shared" si="125"/>
        <v>31.58012304067643</v>
      </c>
      <c r="L270" s="123">
        <f t="shared" si="125"/>
        <v>33.841204654444105</v>
      </c>
      <c r="M270" s="123">
        <f t="shared" si="125"/>
        <v>25.578192348031653</v>
      </c>
      <c r="N270" s="123">
        <f t="shared" si="125"/>
        <v>25.054366431348999</v>
      </c>
      <c r="O270" s="123">
        <f t="shared" si="125"/>
        <v>24.468798223596842</v>
      </c>
      <c r="P270" s="123">
        <f t="shared" si="125"/>
        <v>20.78794384942633</v>
      </c>
      <c r="Q270" s="123">
        <f t="shared" si="125"/>
        <v>21.86459667226806</v>
      </c>
      <c r="R270" s="123">
        <f t="shared" ref="R270:V270" si="126">SUM(R271:R272)</f>
        <v>22.075002986829926</v>
      </c>
      <c r="S270" s="123">
        <f t="shared" si="126"/>
        <v>20.876193172924221</v>
      </c>
      <c r="T270" s="123">
        <f t="shared" si="126"/>
        <v>22.471007885579954</v>
      </c>
      <c r="U270" s="123">
        <f t="shared" si="126"/>
        <v>21.569119700740668</v>
      </c>
      <c r="V270" s="123">
        <f t="shared" si="126"/>
        <v>21.813427386963735</v>
      </c>
      <c r="W270" s="123">
        <f t="shared" ref="W270" si="127">SUM(W271:W272)</f>
        <v>21.746753096116446</v>
      </c>
      <c r="DA270" s="130" t="s">
        <v>3140</v>
      </c>
    </row>
    <row r="271" spans="1:105" ht="12" customHeight="1" x14ac:dyDescent="0.25">
      <c r="A271" s="97" t="s">
        <v>217</v>
      </c>
      <c r="B271" s="99">
        <v>33.767714675786884</v>
      </c>
      <c r="C271" s="99">
        <v>36.264904896558519</v>
      </c>
      <c r="D271" s="99">
        <v>33.127522878489586</v>
      </c>
      <c r="E271" s="99">
        <v>35.252926436357036</v>
      </c>
      <c r="F271" s="99">
        <v>36.715343216476001</v>
      </c>
      <c r="G271" s="99">
        <v>35.976167108270531</v>
      </c>
      <c r="H271" s="99">
        <v>36.006920727507747</v>
      </c>
      <c r="I271" s="99">
        <v>32.435108623054489</v>
      </c>
      <c r="J271" s="99">
        <v>35.023219157868901</v>
      </c>
      <c r="K271" s="99">
        <v>31.58012304067643</v>
      </c>
      <c r="L271" s="99">
        <v>33.841204654444105</v>
      </c>
      <c r="M271" s="99">
        <v>25.578192348031653</v>
      </c>
      <c r="N271" s="99">
        <v>25.054366431348999</v>
      </c>
      <c r="O271" s="99">
        <v>24.468798223596842</v>
      </c>
      <c r="P271" s="99">
        <v>20.78794384942633</v>
      </c>
      <c r="Q271" s="99">
        <v>21.86459667226806</v>
      </c>
      <c r="R271" s="99">
        <v>22.075002986829926</v>
      </c>
      <c r="S271" s="99">
        <v>20.876193172924221</v>
      </c>
      <c r="T271" s="99">
        <v>22.471007885579954</v>
      </c>
      <c r="U271" s="99">
        <v>21.569119700740668</v>
      </c>
      <c r="V271" s="99">
        <v>21.813427386963735</v>
      </c>
      <c r="W271" s="99">
        <v>21.746753096116446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6.7761055091512326</v>
      </c>
      <c r="C275" s="123">
        <v>6.6959265113533499</v>
      </c>
      <c r="D275" s="123">
        <v>6.2920264928941778</v>
      </c>
      <c r="E275" s="123">
        <v>6.0802936262659451</v>
      </c>
      <c r="F275" s="123">
        <v>6.2715959765772356</v>
      </c>
      <c r="G275" s="123">
        <v>5.6432905373525024</v>
      </c>
      <c r="H275" s="123">
        <v>5.5455205771064717</v>
      </c>
      <c r="I275" s="123">
        <v>5.3460458533570065</v>
      </c>
      <c r="J275" s="123">
        <v>5.6345251787681372</v>
      </c>
      <c r="K275" s="123">
        <v>5.6694580850243286</v>
      </c>
      <c r="L275" s="123">
        <v>5.7731593970678761</v>
      </c>
      <c r="M275" s="123">
        <v>5.2436620327072889</v>
      </c>
      <c r="N275" s="123">
        <v>5.6996333086828441</v>
      </c>
      <c r="O275" s="123">
        <v>5.5488096945553744</v>
      </c>
      <c r="P275" s="123">
        <v>5.2537233687332119</v>
      </c>
      <c r="Q275" s="123">
        <v>5.1855394246200053</v>
      </c>
      <c r="R275" s="123">
        <v>5.233180877260148</v>
      </c>
      <c r="S275" s="123">
        <v>5.3517683573534232</v>
      </c>
      <c r="T275" s="123">
        <v>5.4312242961413917</v>
      </c>
      <c r="U275" s="123">
        <v>5.3331114534695265</v>
      </c>
      <c r="V275" s="123">
        <v>5.2617246160166493</v>
      </c>
      <c r="W275" s="123">
        <v>5.2134656488567375</v>
      </c>
      <c r="DA275" s="130" t="s">
        <v>3145</v>
      </c>
    </row>
    <row r="276" spans="1:105" ht="12" customHeight="1" x14ac:dyDescent="0.25">
      <c r="A276" s="97" t="s">
        <v>134</v>
      </c>
      <c r="B276" s="99">
        <v>6.9767388571140572</v>
      </c>
      <c r="C276" s="99">
        <v>6.88794460381758</v>
      </c>
      <c r="D276" s="99">
        <v>6.4625266587443528</v>
      </c>
      <c r="E276" s="99">
        <v>6.2362711976542489</v>
      </c>
      <c r="F276" s="99">
        <v>6.425436479510279</v>
      </c>
      <c r="G276" s="99">
        <v>5.7772289359017899</v>
      </c>
      <c r="H276" s="99">
        <v>5.6750594477601926</v>
      </c>
      <c r="I276" s="99">
        <v>5.4698388679899423</v>
      </c>
      <c r="J276" s="99">
        <v>5.7506360962694174</v>
      </c>
      <c r="K276" s="99">
        <v>5.6939849348429163</v>
      </c>
      <c r="L276" s="99">
        <v>5.8979459120321582</v>
      </c>
      <c r="M276" s="99">
        <v>5.3765518032091659</v>
      </c>
      <c r="N276" s="99">
        <v>5.8587174129276578</v>
      </c>
      <c r="O276" s="99">
        <v>5.7075567259400151</v>
      </c>
      <c r="P276" s="99">
        <v>5.4059508987378591</v>
      </c>
      <c r="Q276" s="99">
        <v>5.3377894458428123</v>
      </c>
      <c r="R276" s="99">
        <v>5.3884099104316636</v>
      </c>
      <c r="S276" s="99">
        <v>5.5115143568448319</v>
      </c>
      <c r="T276" s="99">
        <v>5.5907638386397327</v>
      </c>
      <c r="U276" s="99">
        <v>5.4837239730367511</v>
      </c>
      <c r="V276" s="99">
        <v>5.3956619065835003</v>
      </c>
      <c r="W276" s="99">
        <v>5.3390768150898014</v>
      </c>
      <c r="DA276" s="63" t="s">
        <v>3146</v>
      </c>
    </row>
    <row r="277" spans="1:105" ht="12" customHeight="1" x14ac:dyDescent="0.25">
      <c r="A277" s="97" t="s">
        <v>133</v>
      </c>
      <c r="B277" s="99">
        <v>5.4435190405578364</v>
      </c>
      <c r="C277" s="99">
        <v>5.3475462644269554</v>
      </c>
      <c r="D277" s="99">
        <v>4.9059792898016497</v>
      </c>
      <c r="E277" s="99">
        <v>4.6590207176253795</v>
      </c>
      <c r="F277" s="99">
        <v>4.7773152686472429</v>
      </c>
      <c r="G277" s="99">
        <v>4.2504667650837877</v>
      </c>
      <c r="H277" s="99">
        <v>4.205925781939496</v>
      </c>
      <c r="I277" s="99">
        <v>3.9958035392599913</v>
      </c>
      <c r="J277" s="99">
        <v>4.1510140155301185</v>
      </c>
      <c r="K277" s="99">
        <v>4.1163511443427554</v>
      </c>
      <c r="L277" s="99">
        <v>4.3002254639987303</v>
      </c>
      <c r="M277" s="99">
        <v>3.9940819873672222</v>
      </c>
      <c r="N277" s="99">
        <v>4.3814732435927857</v>
      </c>
      <c r="O277" s="99">
        <v>4.3068682022132654</v>
      </c>
      <c r="P277" s="99">
        <v>4.0975802222850248</v>
      </c>
      <c r="Q277" s="99">
        <v>4.0415960335675152</v>
      </c>
      <c r="R277" s="99">
        <v>4.0960017435770855</v>
      </c>
      <c r="S277" s="99">
        <v>4.2237190626486498</v>
      </c>
      <c r="T277" s="99">
        <v>4.3043348688524583</v>
      </c>
      <c r="U277" s="99">
        <v>4.2552553101088177</v>
      </c>
      <c r="V277" s="99">
        <v>4.3031933823751309</v>
      </c>
      <c r="W277" s="99">
        <v>4.2683888981709552</v>
      </c>
      <c r="DA277" s="63" t="s">
        <v>3147</v>
      </c>
    </row>
    <row r="278" spans="1:105" ht="12" customHeight="1" x14ac:dyDescent="0.25">
      <c r="A278" s="100" t="s">
        <v>217</v>
      </c>
      <c r="B278" s="102">
        <v>5.4435190405578364</v>
      </c>
      <c r="C278" s="102">
        <v>5.3475462644269554</v>
      </c>
      <c r="D278" s="102">
        <v>4.9059792898016497</v>
      </c>
      <c r="E278" s="102">
        <v>4.6590207176253795</v>
      </c>
      <c r="F278" s="102">
        <v>4.7773152686472429</v>
      </c>
      <c r="G278" s="102">
        <v>4.2504667650837877</v>
      </c>
      <c r="H278" s="102">
        <v>4.205925781939496</v>
      </c>
      <c r="I278" s="102">
        <v>3.9958035392599913</v>
      </c>
      <c r="J278" s="102">
        <v>4.1510140155301185</v>
      </c>
      <c r="K278" s="102">
        <v>4.1163511443427554</v>
      </c>
      <c r="L278" s="102">
        <v>4.3002254639987303</v>
      </c>
      <c r="M278" s="102">
        <v>3.9940819873672222</v>
      </c>
      <c r="N278" s="102">
        <v>4.3814732435927857</v>
      </c>
      <c r="O278" s="102">
        <v>4.3068682022132654</v>
      </c>
      <c r="P278" s="102">
        <v>4.0975802222850248</v>
      </c>
      <c r="Q278" s="102">
        <v>4.0415960335675152</v>
      </c>
      <c r="R278" s="102">
        <v>4.0960017435770855</v>
      </c>
      <c r="S278" s="102">
        <v>4.2237190626486498</v>
      </c>
      <c r="T278" s="102">
        <v>4.3043348688524583</v>
      </c>
      <c r="U278" s="102">
        <v>4.2552553101088177</v>
      </c>
      <c r="V278" s="102">
        <v>4.3031933823751309</v>
      </c>
      <c r="W278" s="102">
        <v>4.2683888981709552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0.81800732982070956</v>
      </c>
      <c r="C284" s="123">
        <v>0.82257653311202228</v>
      </c>
      <c r="D284" s="123">
        <v>0.77876978680514475</v>
      </c>
      <c r="E284" s="123">
        <v>0.80263974285774597</v>
      </c>
      <c r="F284" s="123">
        <v>0.81956824797420602</v>
      </c>
      <c r="G284" s="123">
        <v>0.7527158850494079</v>
      </c>
      <c r="H284" s="123">
        <v>0.7483768466672126</v>
      </c>
      <c r="I284" s="123">
        <v>0.72669943111301616</v>
      </c>
      <c r="J284" s="123">
        <v>0.7201446367996297</v>
      </c>
      <c r="K284" s="123">
        <v>0.70302046062277446</v>
      </c>
      <c r="L284" s="123">
        <v>0.72095112211972578</v>
      </c>
      <c r="M284" s="123">
        <v>0.70925773236322931</v>
      </c>
      <c r="N284" s="123">
        <v>0.66703348428723952</v>
      </c>
      <c r="O284" s="123">
        <v>0.6521239521787805</v>
      </c>
      <c r="P284" s="123">
        <v>0.64493128451400805</v>
      </c>
      <c r="Q284" s="123">
        <v>0.65086434031136564</v>
      </c>
      <c r="R284" s="123">
        <v>0.65707353364030685</v>
      </c>
      <c r="S284" s="123">
        <v>0.67539035962464167</v>
      </c>
      <c r="T284" s="123">
        <v>0.6828167226472629</v>
      </c>
      <c r="U284" s="123">
        <v>0.67442805918298532</v>
      </c>
      <c r="V284" s="123">
        <v>0.67876355359046958</v>
      </c>
      <c r="W284" s="123">
        <v>0.67588190554054239</v>
      </c>
      <c r="DA284" s="130" t="s">
        <v>3154</v>
      </c>
    </row>
    <row r="285" spans="1:105" ht="12" customHeight="1" x14ac:dyDescent="0.25">
      <c r="A285" s="97" t="s">
        <v>175</v>
      </c>
      <c r="B285" s="99">
        <v>1.1516414356474014</v>
      </c>
      <c r="C285" s="99">
        <v>1.1578336937664553</v>
      </c>
      <c r="D285" s="99">
        <v>1.0961816257878205</v>
      </c>
      <c r="E285" s="99">
        <v>1.129849623803268</v>
      </c>
      <c r="F285" s="99">
        <v>1.1538983086253143</v>
      </c>
      <c r="G285" s="99">
        <v>1.0599785794402112</v>
      </c>
      <c r="H285" s="99">
        <v>1.0539081835299469</v>
      </c>
      <c r="I285" s="99">
        <v>1.0233134897629061</v>
      </c>
      <c r="J285" s="99">
        <v>1.0110236802501256</v>
      </c>
      <c r="K285" s="99">
        <v>0.96294531500780589</v>
      </c>
      <c r="L285" s="99">
        <v>1.0019615163222226</v>
      </c>
      <c r="M285" s="99">
        <v>0.98530095142152252</v>
      </c>
      <c r="N285" s="99">
        <v>0.96444375898928381</v>
      </c>
      <c r="O285" s="99">
        <v>0.9601882698534866</v>
      </c>
      <c r="P285" s="99">
        <v>0.96117824629845483</v>
      </c>
      <c r="Q285" s="99">
        <v>0.96008315792382837</v>
      </c>
      <c r="R285" s="99">
        <v>0.95657782408004777</v>
      </c>
      <c r="S285" s="99">
        <v>0.9743413013069695</v>
      </c>
      <c r="T285" s="99">
        <v>0.98125345437991573</v>
      </c>
      <c r="U285" s="99">
        <v>0.97066129287169878</v>
      </c>
      <c r="V285" s="99">
        <v>0.97340913134991791</v>
      </c>
      <c r="W285" s="99">
        <v>0.98435935035795197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20.929484195038434</v>
      </c>
      <c r="D290" s="117">
        <f t="shared" si="129"/>
        <v>27.454071215899233</v>
      </c>
      <c r="E290" s="117">
        <f t="shared" si="129"/>
        <v>31.307587590224106</v>
      </c>
      <c r="F290" s="117">
        <f t="shared" si="129"/>
        <v>29.436833582243395</v>
      </c>
      <c r="G290" s="117">
        <f t="shared" si="129"/>
        <v>27.543462744265916</v>
      </c>
      <c r="H290" s="117">
        <f t="shared" si="129"/>
        <v>25.337173824914032</v>
      </c>
      <c r="I290" s="117">
        <f t="shared" si="129"/>
        <v>23.877235022257295</v>
      </c>
      <c r="J290" s="117">
        <f t="shared" si="129"/>
        <v>33.441702183944827</v>
      </c>
      <c r="K290" s="117">
        <f t="shared" si="129"/>
        <v>22.035929717228818</v>
      </c>
      <c r="L290" s="117">
        <f t="shared" si="129"/>
        <v>32.84907917879341</v>
      </c>
      <c r="M290" s="117">
        <f t="shared" si="129"/>
        <v>12.573567153899102</v>
      </c>
      <c r="N290" s="117">
        <f t="shared" si="129"/>
        <v>20.062446389697719</v>
      </c>
      <c r="O290" s="117">
        <f t="shared" si="129"/>
        <v>14.633666616168806</v>
      </c>
      <c r="P290" s="117">
        <f t="shared" si="129"/>
        <v>12.412153677124316</v>
      </c>
      <c r="Q290" s="117">
        <f t="shared" si="129"/>
        <v>9.2187595492388947</v>
      </c>
      <c r="R290" s="117">
        <f t="shared" ref="R290:V290" si="130">R291+R294+R296+R305</f>
        <v>11.14257975760923</v>
      </c>
      <c r="S290" s="117">
        <f t="shared" si="130"/>
        <v>15.876628288475045</v>
      </c>
      <c r="T290" s="117">
        <f t="shared" si="130"/>
        <v>18.438834703196473</v>
      </c>
      <c r="U290" s="117">
        <f t="shared" si="130"/>
        <v>12.841229026423516</v>
      </c>
      <c r="V290" s="117">
        <f t="shared" si="130"/>
        <v>10.213889470931266</v>
      </c>
      <c r="W290" s="117">
        <f t="shared" ref="W290" si="131">W291+W294+W296+W305</f>
        <v>10.069560116490857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17.118991273511526</v>
      </c>
      <c r="D291" s="122">
        <f t="shared" si="132"/>
        <v>22.319524361466254</v>
      </c>
      <c r="E291" s="122">
        <f t="shared" si="132"/>
        <v>25.855853981732611</v>
      </c>
      <c r="F291" s="122">
        <f t="shared" si="132"/>
        <v>24.344984957863939</v>
      </c>
      <c r="G291" s="122">
        <f t="shared" si="132"/>
        <v>23.054680877612817</v>
      </c>
      <c r="H291" s="122">
        <f t="shared" si="132"/>
        <v>21.238991024981445</v>
      </c>
      <c r="I291" s="122">
        <f t="shared" si="132"/>
        <v>19.7381600845268</v>
      </c>
      <c r="J291" s="122">
        <f t="shared" si="132"/>
        <v>27.786039595852831</v>
      </c>
      <c r="K291" s="122">
        <f t="shared" si="132"/>
        <v>17.980295404886441</v>
      </c>
      <c r="L291" s="122">
        <f t="shared" si="132"/>
        <v>27.049657373547433</v>
      </c>
      <c r="M291" s="122">
        <f t="shared" si="132"/>
        <v>9.9108384842397115</v>
      </c>
      <c r="N291" s="122">
        <f t="shared" si="132"/>
        <v>15.480868187306143</v>
      </c>
      <c r="O291" s="122">
        <f t="shared" si="132"/>
        <v>11.250955626257346</v>
      </c>
      <c r="P291" s="122">
        <f t="shared" si="132"/>
        <v>9.2177479525767314</v>
      </c>
      <c r="Q291" s="122">
        <f t="shared" si="132"/>
        <v>6.8884618760511405</v>
      </c>
      <c r="R291" s="122">
        <f t="shared" ref="R291:V291" si="133">SUM(R292:R293)</f>
        <v>8.2666380480117336</v>
      </c>
      <c r="S291" s="122">
        <f t="shared" si="133"/>
        <v>11.443334996549488</v>
      </c>
      <c r="T291" s="122">
        <f t="shared" si="133"/>
        <v>13.383795541423931</v>
      </c>
      <c r="U291" s="122">
        <f t="shared" si="133"/>
        <v>9.1247020312349569</v>
      </c>
      <c r="V291" s="122">
        <f t="shared" si="133"/>
        <v>7.1558918517114645</v>
      </c>
      <c r="W291" s="122">
        <f t="shared" ref="W291" si="134">SUM(W292:W293)</f>
        <v>6.7155546930596284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16.879560731972514</v>
      </c>
      <c r="D292" s="98">
        <v>22.008604652191909</v>
      </c>
      <c r="E292" s="98">
        <v>25.499451065678183</v>
      </c>
      <c r="F292" s="98">
        <v>24.010209910611234</v>
      </c>
      <c r="G292" s="98">
        <v>22.738553295772178</v>
      </c>
      <c r="H292" s="98">
        <v>20.94847391789062</v>
      </c>
      <c r="I292" s="98">
        <v>19.467229029906228</v>
      </c>
      <c r="J292" s="98">
        <v>27.399200199995239</v>
      </c>
      <c r="K292" s="98">
        <v>17.727452117672676</v>
      </c>
      <c r="L292" s="98">
        <v>26.667505325219288</v>
      </c>
      <c r="M292" s="98">
        <v>9.7711955194992299</v>
      </c>
      <c r="N292" s="98">
        <v>15.258494834560452</v>
      </c>
      <c r="O292" s="98">
        <v>11.087741798650733</v>
      </c>
      <c r="P292" s="98">
        <v>9.0822258599280818</v>
      </c>
      <c r="Q292" s="98">
        <v>6.7841996121511681</v>
      </c>
      <c r="R292" s="98">
        <v>8.1412906602070336</v>
      </c>
      <c r="S292" s="98">
        <v>11.269691423096868</v>
      </c>
      <c r="T292" s="98">
        <v>13.178643037956261</v>
      </c>
      <c r="U292" s="98">
        <v>8.9847087537416979</v>
      </c>
      <c r="V292" s="98">
        <v>7.0455026431403827</v>
      </c>
      <c r="W292" s="98">
        <v>6.6116884320680089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0.23943054153901269</v>
      </c>
      <c r="D293" s="98">
        <v>0.31091970927434587</v>
      </c>
      <c r="E293" s="98">
        <v>0.35640291605442936</v>
      </c>
      <c r="F293" s="98">
        <v>0.33477504725270607</v>
      </c>
      <c r="G293" s="98">
        <v>0.31612758184063983</v>
      </c>
      <c r="H293" s="98">
        <v>0.29051710709082379</v>
      </c>
      <c r="I293" s="98">
        <v>0.27093105462057238</v>
      </c>
      <c r="J293" s="98">
        <v>0.38683939585759214</v>
      </c>
      <c r="K293" s="98">
        <v>0.25284328721376342</v>
      </c>
      <c r="L293" s="98">
        <v>0.38215204832814642</v>
      </c>
      <c r="M293" s="98">
        <v>0.13964296474048118</v>
      </c>
      <c r="N293" s="98">
        <v>0.22237335274569131</v>
      </c>
      <c r="O293" s="98">
        <v>0.16321382760661352</v>
      </c>
      <c r="P293" s="98">
        <v>0.13552209264864981</v>
      </c>
      <c r="Q293" s="98">
        <v>0.10426226389997262</v>
      </c>
      <c r="R293" s="98">
        <v>0.12534738780470073</v>
      </c>
      <c r="S293" s="98">
        <v>0.17364357345262116</v>
      </c>
      <c r="T293" s="98">
        <v>0.20515250346766956</v>
      </c>
      <c r="U293" s="98">
        <v>0.13999327749325852</v>
      </c>
      <c r="V293" s="98">
        <v>0.1103892085710816</v>
      </c>
      <c r="W293" s="98">
        <v>0.10386626099161958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1.2962807231666747E-3</v>
      </c>
      <c r="E294" s="122">
        <f t="shared" si="135"/>
        <v>8.531036888240022E-4</v>
      </c>
      <c r="F294" s="122">
        <f t="shared" si="135"/>
        <v>1.5856177388457462E-3</v>
      </c>
      <c r="G294" s="122">
        <f t="shared" si="135"/>
        <v>1.9828797720275954E-3</v>
      </c>
      <c r="H294" s="122">
        <f t="shared" si="135"/>
        <v>2.3525423325636403E-3</v>
      </c>
      <c r="I294" s="122">
        <f t="shared" si="135"/>
        <v>2.7641622285371138E-3</v>
      </c>
      <c r="J294" s="122">
        <f t="shared" si="135"/>
        <v>2.7281956516432945E-3</v>
      </c>
      <c r="K294" s="122">
        <f t="shared" si="135"/>
        <v>1.5640937042807183E-3</v>
      </c>
      <c r="L294" s="122">
        <f t="shared" si="135"/>
        <v>2.3327262321758439E-3</v>
      </c>
      <c r="M294" s="122">
        <f t="shared" si="135"/>
        <v>8.9070990513043474E-4</v>
      </c>
      <c r="N294" s="122">
        <f t="shared" si="135"/>
        <v>1.5476571001209007E-3</v>
      </c>
      <c r="O294" s="122">
        <f t="shared" si="135"/>
        <v>6.9706138264219951E-4</v>
      </c>
      <c r="P294" s="122">
        <f t="shared" si="135"/>
        <v>9.323693173890565E-4</v>
      </c>
      <c r="Q294" s="122">
        <f t="shared" si="135"/>
        <v>2.1356236452156746E-4</v>
      </c>
      <c r="R294" s="122">
        <f t="shared" si="135"/>
        <v>3.4157459355718922E-4</v>
      </c>
      <c r="S294" s="122">
        <f t="shared" si="135"/>
        <v>4.5831067466801538E-4</v>
      </c>
      <c r="T294" s="122">
        <f t="shared" si="135"/>
        <v>5.057468514274721E-4</v>
      </c>
      <c r="U294" s="122">
        <f t="shared" si="135"/>
        <v>2.5156973893127597E-4</v>
      </c>
      <c r="V294" s="122">
        <f t="shared" si="135"/>
        <v>7.6914134313673353E-4</v>
      </c>
      <c r="W294" s="122">
        <f t="shared" si="135"/>
        <v>5.7149280977832864E-4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1.2962807231666747E-3</v>
      </c>
      <c r="E295" s="98">
        <v>8.531036888240022E-4</v>
      </c>
      <c r="F295" s="98">
        <v>1.5856177388457462E-3</v>
      </c>
      <c r="G295" s="98">
        <v>1.9828797720275954E-3</v>
      </c>
      <c r="H295" s="98">
        <v>2.3525423325636403E-3</v>
      </c>
      <c r="I295" s="98">
        <v>2.7641622285371138E-3</v>
      </c>
      <c r="J295" s="98">
        <v>2.7281956516432945E-3</v>
      </c>
      <c r="K295" s="98">
        <v>1.5640937042807183E-3</v>
      </c>
      <c r="L295" s="98">
        <v>2.3327262321758439E-3</v>
      </c>
      <c r="M295" s="98">
        <v>8.9070990513043474E-4</v>
      </c>
      <c r="N295" s="98">
        <v>1.5476571001209007E-3</v>
      </c>
      <c r="O295" s="98">
        <v>6.9706138264219951E-4</v>
      </c>
      <c r="P295" s="98">
        <v>9.323693173890565E-4</v>
      </c>
      <c r="Q295" s="98">
        <v>2.1356236452156746E-4</v>
      </c>
      <c r="R295" s="98">
        <v>3.4157459355718922E-4</v>
      </c>
      <c r="S295" s="98">
        <v>4.5831067466801538E-4</v>
      </c>
      <c r="T295" s="98">
        <v>5.057468514274721E-4</v>
      </c>
      <c r="U295" s="98">
        <v>2.5156973893127597E-4</v>
      </c>
      <c r="V295" s="98">
        <v>7.6914134313673353E-4</v>
      </c>
      <c r="W295" s="98">
        <v>5.7149280977832864E-4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3.2759346632044366</v>
      </c>
      <c r="D296" s="122">
        <v>4.3909311400801938</v>
      </c>
      <c r="E296" s="122">
        <v>4.6264532347209206</v>
      </c>
      <c r="F296" s="122">
        <v>4.3359908937866249</v>
      </c>
      <c r="G296" s="122">
        <v>3.8001325283835152</v>
      </c>
      <c r="H296" s="122">
        <v>3.4650445964165484</v>
      </c>
      <c r="I296" s="122">
        <v>3.481503676427701</v>
      </c>
      <c r="J296" s="122">
        <v>4.7976836048251981</v>
      </c>
      <c r="K296" s="122">
        <v>3.4458574083178233</v>
      </c>
      <c r="L296" s="122">
        <v>4.9552913154255034</v>
      </c>
      <c r="M296" s="122">
        <v>2.2439089094949289</v>
      </c>
      <c r="N296" s="122">
        <v>3.9291160147009245</v>
      </c>
      <c r="O296" s="122">
        <v>2.8838008220125069</v>
      </c>
      <c r="P296" s="122">
        <v>2.687399222694109</v>
      </c>
      <c r="Q296" s="122">
        <v>1.9333708209899352</v>
      </c>
      <c r="R296" s="122">
        <v>2.3877617112410365</v>
      </c>
      <c r="S296" s="122">
        <v>3.6981036782014307</v>
      </c>
      <c r="T296" s="122">
        <v>4.2458953370978181</v>
      </c>
      <c r="U296" s="122">
        <v>3.1249979629557947</v>
      </c>
      <c r="V296" s="122">
        <v>2.5612571582922388</v>
      </c>
      <c r="W296" s="122">
        <v>2.8101661616603684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3.1569675813018598</v>
      </c>
      <c r="D297" s="98">
        <v>4.2608671439511143</v>
      </c>
      <c r="E297" s="98">
        <v>4.4945132254470472</v>
      </c>
      <c r="F297" s="98">
        <v>4.2059211794859248</v>
      </c>
      <c r="G297" s="98">
        <v>3.6552953875781165</v>
      </c>
      <c r="H297" s="98">
        <v>3.3086383343053334</v>
      </c>
      <c r="I297" s="98">
        <v>3.3479769195531945</v>
      </c>
      <c r="J297" s="98">
        <v>4.7246707449179919</v>
      </c>
      <c r="K297" s="98">
        <v>3.3870659047871849</v>
      </c>
      <c r="L297" s="98">
        <v>4.2960039174187354</v>
      </c>
      <c r="M297" s="98">
        <v>2.1329108745159635</v>
      </c>
      <c r="N297" s="98">
        <v>3.7702843318775714</v>
      </c>
      <c r="O297" s="98">
        <v>2.7950860484954267</v>
      </c>
      <c r="P297" s="98">
        <v>2.5419708992451033</v>
      </c>
      <c r="Q297" s="98">
        <v>1.7840535832429816</v>
      </c>
      <c r="R297" s="98">
        <v>2.2299222558249512</v>
      </c>
      <c r="S297" s="98">
        <v>3.4503506572914908</v>
      </c>
      <c r="T297" s="98">
        <v>3.9063701985944324</v>
      </c>
      <c r="U297" s="98">
        <v>3.0157457935177012</v>
      </c>
      <c r="V297" s="98">
        <v>2.5411897587303915</v>
      </c>
      <c r="W297" s="98">
        <v>2.7179241073265481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5.1032113437919331E-4</v>
      </c>
      <c r="D298" s="98">
        <v>1.2023355937643481E-3</v>
      </c>
      <c r="E298" s="98">
        <v>2.1023985530463406E-3</v>
      </c>
      <c r="F298" s="98">
        <v>2.4202175691690271E-3</v>
      </c>
      <c r="G298" s="98">
        <v>5.2390783855409762E-3</v>
      </c>
      <c r="H298" s="98">
        <v>4.5281507085557539E-3</v>
      </c>
      <c r="I298" s="98">
        <v>2.1671360647797764E-2</v>
      </c>
      <c r="J298" s="98">
        <v>5.8069364369557799E-2</v>
      </c>
      <c r="K298" s="98">
        <v>5.8582433822678623E-2</v>
      </c>
      <c r="L298" s="98">
        <v>7.8962275668643944E-2</v>
      </c>
      <c r="M298" s="98">
        <v>3.9299602565847471E-3</v>
      </c>
      <c r="N298" s="98">
        <v>3.9021313861221603E-2</v>
      </c>
      <c r="O298" s="98">
        <v>2.2180714862874276E-2</v>
      </c>
      <c r="P298" s="98">
        <v>1.4092045327031288E-2</v>
      </c>
      <c r="Q298" s="98">
        <v>1.8035328207727373E-2</v>
      </c>
      <c r="R298" s="98">
        <v>1.3492027377179815E-2</v>
      </c>
      <c r="S298" s="98">
        <v>2.4826656704864641E-2</v>
      </c>
      <c r="T298" s="98">
        <v>2.9938572887418895E-2</v>
      </c>
      <c r="U298" s="98">
        <v>1.796137957174973E-2</v>
      </c>
      <c r="V298" s="98">
        <v>0</v>
      </c>
      <c r="W298" s="98">
        <v>2.4418864701801397E-2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4.3806172164966191E-4</v>
      </c>
      <c r="D299" s="101">
        <v>1.0270603456138654E-3</v>
      </c>
      <c r="E299" s="101">
        <v>1.7935440588418331E-3</v>
      </c>
      <c r="F299" s="101">
        <v>2.0628847307737918E-3</v>
      </c>
      <c r="G299" s="101">
        <v>4.4515361262882957E-3</v>
      </c>
      <c r="H299" s="101">
        <v>3.8613058703045296E-3</v>
      </c>
      <c r="I299" s="101">
        <v>1.8410735510848854E-2</v>
      </c>
      <c r="J299" s="101">
        <v>4.8987916450238748E-2</v>
      </c>
      <c r="K299" s="101">
        <v>4.9281347265305843E-2</v>
      </c>
      <c r="L299" s="101">
        <v>6.6410728257650153E-2</v>
      </c>
      <c r="M299" s="101">
        <v>3.302972967994023E-3</v>
      </c>
      <c r="N299" s="101">
        <v>3.2584763111533799E-2</v>
      </c>
      <c r="O299" s="101">
        <v>1.8388790393919136E-2</v>
      </c>
      <c r="P299" s="101">
        <v>1.158627608205612E-2</v>
      </c>
      <c r="Q299" s="101">
        <v>1.4694566526590283E-2</v>
      </c>
      <c r="R299" s="101">
        <v>1.0905078598452625E-2</v>
      </c>
      <c r="S299" s="101">
        <v>1.9962672145459215E-2</v>
      </c>
      <c r="T299" s="101">
        <v>2.3901986531824213E-2</v>
      </c>
      <c r="U299" s="101">
        <v>1.4260454512029458E-2</v>
      </c>
      <c r="V299" s="101">
        <v>0</v>
      </c>
      <c r="W299" s="101">
        <v>1.9560462092141725E-2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7.2259412729531447E-5</v>
      </c>
      <c r="D300" s="104">
        <v>1.7527524815048263E-4</v>
      </c>
      <c r="E300" s="104">
        <v>3.0885449420450735E-4</v>
      </c>
      <c r="F300" s="104">
        <v>3.5733283839523521E-4</v>
      </c>
      <c r="G300" s="104">
        <v>7.8754225925268065E-4</v>
      </c>
      <c r="H300" s="104">
        <v>6.6684483825122461E-4</v>
      </c>
      <c r="I300" s="104">
        <v>3.2606251369489102E-3</v>
      </c>
      <c r="J300" s="104">
        <v>9.0814479193190509E-3</v>
      </c>
      <c r="K300" s="104">
        <v>9.30108655737278E-3</v>
      </c>
      <c r="L300" s="104">
        <v>1.2551547410993796E-2</v>
      </c>
      <c r="M300" s="104">
        <v>6.2698728859072377E-4</v>
      </c>
      <c r="N300" s="104">
        <v>6.4365507496878015E-3</v>
      </c>
      <c r="O300" s="104">
        <v>3.791924468955142E-3</v>
      </c>
      <c r="P300" s="104">
        <v>2.5057692449751683E-3</v>
      </c>
      <c r="Q300" s="104">
        <v>3.3407616811370923E-3</v>
      </c>
      <c r="R300" s="104">
        <v>2.5869487787271907E-3</v>
      </c>
      <c r="S300" s="104">
        <v>4.8639845594054274E-3</v>
      </c>
      <c r="T300" s="104">
        <v>6.0365863555946831E-3</v>
      </c>
      <c r="U300" s="104">
        <v>3.7009250597202729E-3</v>
      </c>
      <c r="V300" s="104">
        <v>0</v>
      </c>
      <c r="W300" s="104">
        <v>4.8584026096596704E-3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0.11730335662550086</v>
      </c>
      <c r="D301" s="101">
        <v>0.1246239180137098</v>
      </c>
      <c r="E301" s="101">
        <v>0.12539702416004206</v>
      </c>
      <c r="F301" s="101">
        <v>0.12312146608674478</v>
      </c>
      <c r="G301" s="101">
        <v>0.12822715609108293</v>
      </c>
      <c r="H301" s="101">
        <v>0.14169310370213531</v>
      </c>
      <c r="I301" s="101">
        <v>6.408102214772908E-2</v>
      </c>
      <c r="J301" s="101">
        <v>0</v>
      </c>
      <c r="K301" s="101">
        <v>0</v>
      </c>
      <c r="L301" s="101">
        <v>0</v>
      </c>
      <c r="M301" s="101">
        <v>5.6696028170896959E-2</v>
      </c>
      <c r="N301" s="101">
        <v>8.0628893250396752E-2</v>
      </c>
      <c r="O301" s="101">
        <v>2.5282642194378809E-2</v>
      </c>
      <c r="P301" s="101">
        <v>2.7535995375404319E-2</v>
      </c>
      <c r="Q301" s="101">
        <v>6.5375370193861007E-4</v>
      </c>
      <c r="R301" s="101">
        <v>1.3206361679177495E-2</v>
      </c>
      <c r="S301" s="101">
        <v>4.925310369942755E-2</v>
      </c>
      <c r="T301" s="101">
        <v>8.9396616178910843E-2</v>
      </c>
      <c r="U301" s="101">
        <v>4.5612395869951618E-2</v>
      </c>
      <c r="V301" s="101">
        <v>8.8236271952832363E-3</v>
      </c>
      <c r="W301" s="101">
        <v>1.9092820322110429E-2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1.1534041426964677E-3</v>
      </c>
      <c r="D302" s="104">
        <v>4.2377425216045903E-3</v>
      </c>
      <c r="E302" s="104">
        <v>4.4405865607849686E-3</v>
      </c>
      <c r="F302" s="104">
        <v>4.5280306447864618E-3</v>
      </c>
      <c r="G302" s="104">
        <v>1.1370906328774428E-2</v>
      </c>
      <c r="H302" s="104">
        <v>1.0185007700523784E-2</v>
      </c>
      <c r="I302" s="104">
        <v>4.7774374078979165E-2</v>
      </c>
      <c r="J302" s="104">
        <v>1.4943495537648092E-2</v>
      </c>
      <c r="K302" s="104">
        <v>2.0906970795990995E-4</v>
      </c>
      <c r="L302" s="104">
        <v>0.58032512233812417</v>
      </c>
      <c r="M302" s="104">
        <v>5.0372046551483668E-2</v>
      </c>
      <c r="N302" s="104">
        <v>3.9181475711735234E-2</v>
      </c>
      <c r="O302" s="104">
        <v>4.1251416459826905E-2</v>
      </c>
      <c r="P302" s="104">
        <v>0.10380028274657047</v>
      </c>
      <c r="Q302" s="104">
        <v>0.13062815583728746</v>
      </c>
      <c r="R302" s="104">
        <v>0.13114106635972778</v>
      </c>
      <c r="S302" s="104">
        <v>0.17367326050564774</v>
      </c>
      <c r="T302" s="104">
        <v>0.22018994943705583</v>
      </c>
      <c r="U302" s="104">
        <v>4.5678393996392244E-2</v>
      </c>
      <c r="V302" s="104">
        <v>1.1243772366563999E-2</v>
      </c>
      <c r="W302" s="104">
        <v>4.8730369309908296E-2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9.7289319803727371E-4</v>
      </c>
      <c r="D303" s="98">
        <v>3.5603345454978483E-3</v>
      </c>
      <c r="E303" s="98">
        <v>3.7307089789769387E-3</v>
      </c>
      <c r="F303" s="98">
        <v>3.805991765292312E-3</v>
      </c>
      <c r="G303" s="98">
        <v>9.5394876536353829E-3</v>
      </c>
      <c r="H303" s="98">
        <v>8.5900048960989017E-3</v>
      </c>
      <c r="I303" s="98">
        <v>4.0193646410285055E-2</v>
      </c>
      <c r="J303" s="98">
        <v>1.2498090233670104E-2</v>
      </c>
      <c r="K303" s="98">
        <v>1.7463692633314044E-4</v>
      </c>
      <c r="L303" s="98">
        <v>0.48540030289048852</v>
      </c>
      <c r="M303" s="98">
        <v>4.2220328465862683E-2</v>
      </c>
      <c r="N303" s="98">
        <v>3.2713992911054236E-2</v>
      </c>
      <c r="O303" s="98">
        <v>3.4325824142280602E-2</v>
      </c>
      <c r="P303" s="98">
        <v>8.6024981379788659E-2</v>
      </c>
      <c r="Q303" s="98">
        <v>0.10762645227812478</v>
      </c>
      <c r="R303" s="98">
        <v>0.1073972062975327</v>
      </c>
      <c r="S303" s="98">
        <v>0.14170334696827416</v>
      </c>
      <c r="T303" s="98">
        <v>0.178639024402548</v>
      </c>
      <c r="U303" s="98">
        <v>3.6881313286516788E-2</v>
      </c>
      <c r="V303" s="98">
        <v>9.1429633487426151E-3</v>
      </c>
      <c r="W303" s="98">
        <v>3.9663303159326604E-2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1.8051094465919412E-4</v>
      </c>
      <c r="D304" s="98">
        <v>6.7740797610674197E-4</v>
      </c>
      <c r="E304" s="98">
        <v>7.0987758180802985E-4</v>
      </c>
      <c r="F304" s="98">
        <v>7.2203887949415008E-4</v>
      </c>
      <c r="G304" s="98">
        <v>1.8314186751390447E-3</v>
      </c>
      <c r="H304" s="98">
        <v>1.5950028044248821E-3</v>
      </c>
      <c r="I304" s="98">
        <v>7.5807276686941111E-3</v>
      </c>
      <c r="J304" s="98">
        <v>2.4454053039779881E-3</v>
      </c>
      <c r="K304" s="98">
        <v>3.4432781626769498E-5</v>
      </c>
      <c r="L304" s="98">
        <v>9.4924819447635617E-2</v>
      </c>
      <c r="M304" s="98">
        <v>8.1517180856209865E-3</v>
      </c>
      <c r="N304" s="98">
        <v>6.4674828006809973E-3</v>
      </c>
      <c r="O304" s="98">
        <v>6.9255923175463056E-3</v>
      </c>
      <c r="P304" s="98">
        <v>1.7775301366781803E-2</v>
      </c>
      <c r="Q304" s="98">
        <v>2.3001703559162676E-2</v>
      </c>
      <c r="R304" s="98">
        <v>2.3743860062195071E-2</v>
      </c>
      <c r="S304" s="98">
        <v>3.1969913537373593E-2</v>
      </c>
      <c r="T304" s="98">
        <v>4.1550925034507837E-2</v>
      </c>
      <c r="U304" s="98">
        <v>8.7970807098754576E-3</v>
      </c>
      <c r="V304" s="98">
        <v>2.1008090178213832E-3</v>
      </c>
      <c r="W304" s="98">
        <v>9.0670661505816898E-3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0.53455825832247084</v>
      </c>
      <c r="D305" s="122">
        <v>0.74231943362961661</v>
      </c>
      <c r="E305" s="122">
        <v>0.82442727008174732</v>
      </c>
      <c r="F305" s="122">
        <v>0.75427211285398132</v>
      </c>
      <c r="G305" s="122">
        <v>0.68666645849756036</v>
      </c>
      <c r="H305" s="122">
        <v>0.63078566118347701</v>
      </c>
      <c r="I305" s="122">
        <v>0.65480709907425627</v>
      </c>
      <c r="J305" s="122">
        <v>0.8552507876151576</v>
      </c>
      <c r="K305" s="122">
        <v>0.60821281032026975</v>
      </c>
      <c r="L305" s="122">
        <v>0.84179776358829861</v>
      </c>
      <c r="M305" s="122">
        <v>0.41792905025933225</v>
      </c>
      <c r="N305" s="122">
        <v>0.65091453059053128</v>
      </c>
      <c r="O305" s="122">
        <v>0.49821310651631201</v>
      </c>
      <c r="P305" s="122">
        <v>0.50607413253608424</v>
      </c>
      <c r="Q305" s="122">
        <v>0.39671328983329746</v>
      </c>
      <c r="R305" s="122">
        <v>0.48783842376290287</v>
      </c>
      <c r="S305" s="122">
        <v>0.73473130304945811</v>
      </c>
      <c r="T305" s="122">
        <v>0.80863807782329733</v>
      </c>
      <c r="U305" s="122">
        <v>0.59127746249383084</v>
      </c>
      <c r="V305" s="122">
        <v>0.49597131958442575</v>
      </c>
      <c r="W305" s="122">
        <v>0.54326776896108186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0.30722285855709125</v>
      </c>
      <c r="D306" s="98">
        <v>0.45503142301492805</v>
      </c>
      <c r="E306" s="98">
        <v>0.51799838440293255</v>
      </c>
      <c r="F306" s="98">
        <v>0.46888447877249523</v>
      </c>
      <c r="G306" s="98">
        <v>0.40526047622951011</v>
      </c>
      <c r="H306" s="98">
        <v>0.38158627638579251</v>
      </c>
      <c r="I306" s="98">
        <v>0.41697659608309712</v>
      </c>
      <c r="J306" s="98">
        <v>0.61412511826257632</v>
      </c>
      <c r="K306" s="98">
        <v>0.47133980199547337</v>
      </c>
      <c r="L306" s="98">
        <v>0.53042989022155884</v>
      </c>
      <c r="M306" s="98">
        <v>0.2848436438866529</v>
      </c>
      <c r="N306" s="98">
        <v>0.35069621689342112</v>
      </c>
      <c r="O306" s="98">
        <v>0.30618565817098248</v>
      </c>
      <c r="P306" s="98">
        <v>0.28708983480674904</v>
      </c>
      <c r="Q306" s="98">
        <v>0.28343331884547379</v>
      </c>
      <c r="R306" s="98">
        <v>0.35400670080078045</v>
      </c>
      <c r="S306" s="98">
        <v>0.51673095710478545</v>
      </c>
      <c r="T306" s="98">
        <v>0.52428452432476247</v>
      </c>
      <c r="U306" s="98">
        <v>0.37970803620989318</v>
      </c>
      <c r="V306" s="98">
        <v>0.31213012812371649</v>
      </c>
      <c r="W306" s="98">
        <v>0.32307162478868984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0.22733539976537956</v>
      </c>
      <c r="D307" s="33">
        <v>0.28728801061468856</v>
      </c>
      <c r="E307" s="33">
        <v>0.30642888567881477</v>
      </c>
      <c r="F307" s="33">
        <v>0.28538763408148615</v>
      </c>
      <c r="G307" s="33">
        <v>0.2814059822680503</v>
      </c>
      <c r="H307" s="33">
        <v>0.24919938479768444</v>
      </c>
      <c r="I307" s="33">
        <v>0.23783050299115918</v>
      </c>
      <c r="J307" s="33">
        <v>0.24112566935258134</v>
      </c>
      <c r="K307" s="33">
        <v>0.13687300832479643</v>
      </c>
      <c r="L307" s="33">
        <v>0.31136787336673977</v>
      </c>
      <c r="M307" s="33">
        <v>0.13308540637267938</v>
      </c>
      <c r="N307" s="33">
        <v>0.30021831369711011</v>
      </c>
      <c r="O307" s="33">
        <v>0.19202744834532953</v>
      </c>
      <c r="P307" s="33">
        <v>0.21898429772933517</v>
      </c>
      <c r="Q307" s="33">
        <v>0.11327997098782369</v>
      </c>
      <c r="R307" s="33">
        <v>0.1338317229621224</v>
      </c>
      <c r="S307" s="33">
        <v>0.21800034594467263</v>
      </c>
      <c r="T307" s="33">
        <v>0.28435355349853492</v>
      </c>
      <c r="U307" s="33">
        <v>0.21156942628393763</v>
      </c>
      <c r="V307" s="33">
        <v>0.18384119146070929</v>
      </c>
      <c r="W307" s="33">
        <v>0.22019614417239197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12.621776828651839</v>
      </c>
      <c r="D309" s="117">
        <f t="shared" si="136"/>
        <v>16.804886852082415</v>
      </c>
      <c r="E309" s="117">
        <f t="shared" si="136"/>
        <v>19.452872650790184</v>
      </c>
      <c r="F309" s="117">
        <f t="shared" si="136"/>
        <v>18.563011036021976</v>
      </c>
      <c r="G309" s="117">
        <f t="shared" si="136"/>
        <v>17.635424772780556</v>
      </c>
      <c r="H309" s="117">
        <f t="shared" si="136"/>
        <v>16.458728534430417</v>
      </c>
      <c r="I309" s="117">
        <f t="shared" si="136"/>
        <v>15.725411140679753</v>
      </c>
      <c r="J309" s="117">
        <f t="shared" si="136"/>
        <v>22.324021540015515</v>
      </c>
      <c r="K309" s="117">
        <f t="shared" si="136"/>
        <v>14.907884583312152</v>
      </c>
      <c r="L309" s="117">
        <f t="shared" si="136"/>
        <v>22.627915140666939</v>
      </c>
      <c r="M309" s="117">
        <f t="shared" si="136"/>
        <v>8.7926063646608696</v>
      </c>
      <c r="N309" s="117">
        <f t="shared" si="136"/>
        <v>14.380164058752474</v>
      </c>
      <c r="O309" s="117">
        <f t="shared" si="136"/>
        <v>10.800135484166885</v>
      </c>
      <c r="P309" s="117">
        <f t="shared" si="136"/>
        <v>9.4602953178534666</v>
      </c>
      <c r="Q309" s="117">
        <f t="shared" si="136"/>
        <v>7.2082796725373557</v>
      </c>
      <c r="R309" s="117">
        <f t="shared" ref="R309:V309" si="137">R310+R313+R315+R324</f>
        <v>8.8506874879082513</v>
      </c>
      <c r="S309" s="117">
        <f t="shared" si="137"/>
        <v>12.775434631318003</v>
      </c>
      <c r="T309" s="117">
        <f t="shared" si="137"/>
        <v>15.017188219700982</v>
      </c>
      <c r="U309" s="117">
        <f t="shared" si="137"/>
        <v>10.559375171036674</v>
      </c>
      <c r="V309" s="117">
        <f t="shared" si="137"/>
        <v>8.4694732858983848</v>
      </c>
      <c r="W309" s="117">
        <f t="shared" ref="W309" si="138">W310+W313+W315+W324</f>
        <v>8.3949188530399539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10.331222000772065</v>
      </c>
      <c r="D310" s="122">
        <f t="shared" si="139"/>
        <v>13.691810847531741</v>
      </c>
      <c r="E310" s="122">
        <f t="shared" si="139"/>
        <v>16.117690533749716</v>
      </c>
      <c r="F310" s="122">
        <f t="shared" si="139"/>
        <v>15.415512792549473</v>
      </c>
      <c r="G310" s="122">
        <f t="shared" si="139"/>
        <v>14.825260973677791</v>
      </c>
      <c r="H310" s="122">
        <f t="shared" si="139"/>
        <v>13.866270731051118</v>
      </c>
      <c r="I310" s="122">
        <f t="shared" si="139"/>
        <v>13.081060832847616</v>
      </c>
      <c r="J310" s="122">
        <f t="shared" si="139"/>
        <v>18.693636706128849</v>
      </c>
      <c r="K310" s="122">
        <f t="shared" si="139"/>
        <v>12.281022060822073</v>
      </c>
      <c r="L310" s="122">
        <f t="shared" si="139"/>
        <v>18.759572312469182</v>
      </c>
      <c r="M310" s="122">
        <f t="shared" si="139"/>
        <v>7.0061488731525579</v>
      </c>
      <c r="N310" s="122">
        <f t="shared" si="139"/>
        <v>11.211440509244934</v>
      </c>
      <c r="O310" s="122">
        <f t="shared" si="139"/>
        <v>8.3908188155491903</v>
      </c>
      <c r="P310" s="122">
        <f t="shared" si="139"/>
        <v>7.0955421523883828</v>
      </c>
      <c r="Q310" s="122">
        <f t="shared" si="139"/>
        <v>5.4431995904025552</v>
      </c>
      <c r="R310" s="122">
        <f t="shared" ref="R310:V310" si="140">SUM(R311:R312)</f>
        <v>6.6282741886779801</v>
      </c>
      <c r="S310" s="122">
        <f t="shared" si="140"/>
        <v>9.2786668519219582</v>
      </c>
      <c r="T310" s="122">
        <f t="shared" si="140"/>
        <v>10.949553996339558</v>
      </c>
      <c r="U310" s="122">
        <f t="shared" si="140"/>
        <v>7.5208495810948559</v>
      </c>
      <c r="V310" s="122">
        <f t="shared" si="140"/>
        <v>5.9365828204613997</v>
      </c>
      <c r="W310" s="122">
        <f t="shared" ref="W310" si="141">SUM(W311:W312)</f>
        <v>5.5970295337350207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10.091791459233052</v>
      </c>
      <c r="D311" s="98">
        <v>13.380891138257395</v>
      </c>
      <c r="E311" s="98">
        <v>15.761287617695288</v>
      </c>
      <c r="F311" s="98">
        <v>15.080737745296767</v>
      </c>
      <c r="G311" s="98">
        <v>14.509133391837151</v>
      </c>
      <c r="H311" s="98">
        <v>13.575753623960294</v>
      </c>
      <c r="I311" s="98">
        <v>12.810129778227044</v>
      </c>
      <c r="J311" s="98">
        <v>18.306797310271257</v>
      </c>
      <c r="K311" s="98">
        <v>12.028178773608309</v>
      </c>
      <c r="L311" s="98">
        <v>18.377420264141033</v>
      </c>
      <c r="M311" s="98">
        <v>6.8665059084120763</v>
      </c>
      <c r="N311" s="98">
        <v>10.989067156499242</v>
      </c>
      <c r="O311" s="98">
        <v>8.227604987942577</v>
      </c>
      <c r="P311" s="98">
        <v>6.9600200597397333</v>
      </c>
      <c r="Q311" s="98">
        <v>5.3389373265025828</v>
      </c>
      <c r="R311" s="98">
        <v>6.5029268008732792</v>
      </c>
      <c r="S311" s="98">
        <v>9.1050232784693375</v>
      </c>
      <c r="T311" s="98">
        <v>10.744401492871889</v>
      </c>
      <c r="U311" s="98">
        <v>7.3808563036015977</v>
      </c>
      <c r="V311" s="98">
        <v>5.8261936118903179</v>
      </c>
      <c r="W311" s="98">
        <v>5.4931632727434012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0.23943054153901269</v>
      </c>
      <c r="D312" s="98">
        <v>0.31091970927434587</v>
      </c>
      <c r="E312" s="98">
        <v>0.35640291605442936</v>
      </c>
      <c r="F312" s="98">
        <v>0.33477504725270607</v>
      </c>
      <c r="G312" s="98">
        <v>0.31612758184063983</v>
      </c>
      <c r="H312" s="98">
        <v>0.29051710709082379</v>
      </c>
      <c r="I312" s="98">
        <v>0.27093105462057238</v>
      </c>
      <c r="J312" s="98">
        <v>0.38683939585759214</v>
      </c>
      <c r="K312" s="98">
        <v>0.25284328721376342</v>
      </c>
      <c r="L312" s="98">
        <v>0.38215204832814642</v>
      </c>
      <c r="M312" s="98">
        <v>0.13964296474048118</v>
      </c>
      <c r="N312" s="98">
        <v>0.22237335274569131</v>
      </c>
      <c r="O312" s="98">
        <v>0.16321382760661352</v>
      </c>
      <c r="P312" s="98">
        <v>0.13552209264864981</v>
      </c>
      <c r="Q312" s="98">
        <v>0.10426226389997262</v>
      </c>
      <c r="R312" s="98">
        <v>0.12534738780470073</v>
      </c>
      <c r="S312" s="98">
        <v>0.17364357345262116</v>
      </c>
      <c r="T312" s="98">
        <v>0.20515250346766956</v>
      </c>
      <c r="U312" s="98">
        <v>0.13999327749325852</v>
      </c>
      <c r="V312" s="98">
        <v>0.1103892085710816</v>
      </c>
      <c r="W312" s="98">
        <v>0.10386626099161958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4.0567989212390359E-3</v>
      </c>
      <c r="E313" s="122">
        <f t="shared" si="142"/>
        <v>2.7715272704374929E-3</v>
      </c>
      <c r="F313" s="122">
        <f t="shared" si="142"/>
        <v>5.3404801465985084E-3</v>
      </c>
      <c r="G313" s="122">
        <f t="shared" si="142"/>
        <v>6.9173293509054625E-3</v>
      </c>
      <c r="H313" s="122">
        <f t="shared" si="142"/>
        <v>8.4926365921946176E-3</v>
      </c>
      <c r="I313" s="122">
        <f t="shared" si="142"/>
        <v>1.0317742193993899E-2</v>
      </c>
      <c r="J313" s="122">
        <f t="shared" si="142"/>
        <v>1.0524374703463448E-2</v>
      </c>
      <c r="K313" s="122">
        <f t="shared" si="142"/>
        <v>6.2339635767423443E-3</v>
      </c>
      <c r="L313" s="122">
        <f t="shared" si="142"/>
        <v>9.6038575816752986E-3</v>
      </c>
      <c r="M313" s="122">
        <f t="shared" si="142"/>
        <v>3.806788934806145E-3</v>
      </c>
      <c r="N313" s="122">
        <f t="shared" si="142"/>
        <v>6.9080647473956482E-3</v>
      </c>
      <c r="O313" s="122">
        <f t="shared" si="142"/>
        <v>3.2692706437356602E-3</v>
      </c>
      <c r="P313" s="122">
        <f t="shared" si="142"/>
        <v>4.6019175939857578E-3</v>
      </c>
      <c r="Q313" s="122">
        <f t="shared" si="142"/>
        <v>1.0991692021131273E-3</v>
      </c>
      <c r="R313" s="122">
        <f t="shared" si="142"/>
        <v>1.8032642423548135E-3</v>
      </c>
      <c r="S313" s="122">
        <f t="shared" si="142"/>
        <v>2.4678582914259822E-3</v>
      </c>
      <c r="T313" s="122">
        <f t="shared" si="142"/>
        <v>2.7678324484240709E-3</v>
      </c>
      <c r="U313" s="122">
        <f t="shared" si="142"/>
        <v>1.3969533211761359E-3</v>
      </c>
      <c r="V313" s="122">
        <f t="shared" si="142"/>
        <v>4.3338829778013614E-3</v>
      </c>
      <c r="W313" s="122">
        <f t="shared" si="142"/>
        <v>3.2659348397655759E-3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4.0567989212390359E-3</v>
      </c>
      <c r="E314" s="98">
        <v>2.7715272704374929E-3</v>
      </c>
      <c r="F314" s="98">
        <v>5.3404801465985084E-3</v>
      </c>
      <c r="G314" s="98">
        <v>6.9173293509054625E-3</v>
      </c>
      <c r="H314" s="98">
        <v>8.4926365921946176E-3</v>
      </c>
      <c r="I314" s="98">
        <v>1.0317742193993899E-2</v>
      </c>
      <c r="J314" s="98">
        <v>1.0524374703463448E-2</v>
      </c>
      <c r="K314" s="98">
        <v>6.2339635767423443E-3</v>
      </c>
      <c r="L314" s="98">
        <v>9.6038575816752986E-3</v>
      </c>
      <c r="M314" s="98">
        <v>3.806788934806145E-3</v>
      </c>
      <c r="N314" s="98">
        <v>6.9080647473956482E-3</v>
      </c>
      <c r="O314" s="98">
        <v>3.2692706437356602E-3</v>
      </c>
      <c r="P314" s="98">
        <v>4.6019175939857578E-3</v>
      </c>
      <c r="Q314" s="98">
        <v>1.0991692021131273E-3</v>
      </c>
      <c r="R314" s="98">
        <v>1.8032642423548135E-3</v>
      </c>
      <c r="S314" s="98">
        <v>2.4678582914259822E-3</v>
      </c>
      <c r="T314" s="98">
        <v>2.7678324484240709E-3</v>
      </c>
      <c r="U314" s="98">
        <v>1.3969533211761359E-3</v>
      </c>
      <c r="V314" s="98">
        <v>4.3338829778013614E-3</v>
      </c>
      <c r="W314" s="98">
        <v>3.2659348397655759E-3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1.9390030856794387</v>
      </c>
      <c r="D315" s="122">
        <v>2.6245672001766516</v>
      </c>
      <c r="E315" s="122">
        <v>2.795389877743605</v>
      </c>
      <c r="F315" s="122">
        <v>2.6490025304235085</v>
      </c>
      <c r="G315" s="122">
        <v>2.3497577210846003</v>
      </c>
      <c r="H315" s="122">
        <v>2.1680905607905654</v>
      </c>
      <c r="I315" s="122">
        <v>2.204955693128968</v>
      </c>
      <c r="J315" s="122">
        <v>3.0700919263517026</v>
      </c>
      <c r="K315" s="122">
        <v>2.2347877804597349</v>
      </c>
      <c r="L315" s="122">
        <v>3.3026574753963187</v>
      </c>
      <c r="M315" s="122">
        <v>1.5097279697095591</v>
      </c>
      <c r="N315" s="122">
        <v>2.7192957505585036</v>
      </c>
      <c r="O315" s="122">
        <v>2.0730514577732775</v>
      </c>
      <c r="P315" s="122">
        <v>2.0159412681696653</v>
      </c>
      <c r="Q315" s="122">
        <v>1.504289738481404</v>
      </c>
      <c r="R315" s="122">
        <v>1.8995456110215909</v>
      </c>
      <c r="S315" s="122">
        <v>3.0011616933681635</v>
      </c>
      <c r="T315" s="122">
        <v>3.5043536400317254</v>
      </c>
      <c r="U315" s="122">
        <v>2.6206229788696191</v>
      </c>
      <c r="V315" s="122">
        <v>2.173347507340369</v>
      </c>
      <c r="W315" s="122">
        <v>2.3969141660395561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1.8601058105761337</v>
      </c>
      <c r="D316" s="98">
        <v>2.537974763464971</v>
      </c>
      <c r="E316" s="98">
        <v>2.707346191608718</v>
      </c>
      <c r="F316" s="98">
        <v>2.5619978644658055</v>
      </c>
      <c r="G316" s="98">
        <v>2.2522785930761988</v>
      </c>
      <c r="H316" s="98">
        <v>2.0626838958975182</v>
      </c>
      <c r="I316" s="98">
        <v>2.1124149885191694</v>
      </c>
      <c r="J316" s="98">
        <v>3.0188394271203709</v>
      </c>
      <c r="K316" s="98">
        <v>2.1934201838426639</v>
      </c>
      <c r="L316" s="98">
        <v>2.8220246098609421</v>
      </c>
      <c r="M316" s="98">
        <v>1.4311225983470199</v>
      </c>
      <c r="N316" s="98">
        <v>2.6055548814994332</v>
      </c>
      <c r="O316" s="98">
        <v>2.0072648757824636</v>
      </c>
      <c r="P316" s="98">
        <v>1.9055480374376246</v>
      </c>
      <c r="Q316" s="98">
        <v>1.3873156961268509</v>
      </c>
      <c r="R316" s="98">
        <v>1.7750658296394628</v>
      </c>
      <c r="S316" s="98">
        <v>2.8044847389772469</v>
      </c>
      <c r="T316" s="98">
        <v>3.2327340408048628</v>
      </c>
      <c r="U316" s="98">
        <v>2.5325164766394996</v>
      </c>
      <c r="V316" s="98">
        <v>2.1572387848828036</v>
      </c>
      <c r="W316" s="98">
        <v>2.3200975644782686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3.303682253311165E-4</v>
      </c>
      <c r="D317" s="98">
        <v>7.8704115158262865E-4</v>
      </c>
      <c r="E317" s="98">
        <v>1.3892261459543811E-3</v>
      </c>
      <c r="F317" s="98">
        <v>1.6139199329559453E-3</v>
      </c>
      <c r="G317" s="98">
        <v>3.5304394701364916E-3</v>
      </c>
      <c r="H317" s="98">
        <v>3.0740748316992472E-3</v>
      </c>
      <c r="I317" s="98">
        <v>1.4876927930329419E-2</v>
      </c>
      <c r="J317" s="98">
        <v>4.0382391755782357E-2</v>
      </c>
      <c r="K317" s="98">
        <v>4.1215051274121652E-2</v>
      </c>
      <c r="L317" s="98">
        <v>5.6176440009900831E-2</v>
      </c>
      <c r="M317" s="98">
        <v>2.8431883088505584E-3</v>
      </c>
      <c r="N317" s="98">
        <v>2.8955114633563196E-2</v>
      </c>
      <c r="O317" s="98">
        <v>1.6997662119038887E-2</v>
      </c>
      <c r="P317" s="98">
        <v>1.1191236752069431E-2</v>
      </c>
      <c r="Q317" s="98">
        <v>1.4767550081215332E-2</v>
      </c>
      <c r="R317" s="98">
        <v>1.1267624680804649E-2</v>
      </c>
      <c r="S317" s="98">
        <v>2.1089874314359932E-2</v>
      </c>
      <c r="T317" s="98">
        <v>2.5816781671463594E-2</v>
      </c>
      <c r="U317" s="98">
        <v>1.5676349544672213E-2</v>
      </c>
      <c r="V317" s="98">
        <v>0</v>
      </c>
      <c r="W317" s="98">
        <v>2.1555771140927132E-2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2.5810881260158504E-4</v>
      </c>
      <c r="D318" s="101">
        <v>6.1176590343214605E-4</v>
      </c>
      <c r="E318" s="101">
        <v>1.0803716517498738E-3</v>
      </c>
      <c r="F318" s="101">
        <v>1.2565870945607099E-3</v>
      </c>
      <c r="G318" s="101">
        <v>2.7428972108838111E-3</v>
      </c>
      <c r="H318" s="101">
        <v>2.4072299934480225E-3</v>
      </c>
      <c r="I318" s="101">
        <v>1.1616302793380509E-2</v>
      </c>
      <c r="J318" s="101">
        <v>3.1300943836463306E-2</v>
      </c>
      <c r="K318" s="101">
        <v>3.1913964716748872E-2</v>
      </c>
      <c r="L318" s="101">
        <v>4.3624892598907034E-2</v>
      </c>
      <c r="M318" s="101">
        <v>2.2162010202598347E-3</v>
      </c>
      <c r="N318" s="101">
        <v>2.2518563883875395E-2</v>
      </c>
      <c r="O318" s="101">
        <v>1.3205737650083744E-2</v>
      </c>
      <c r="P318" s="101">
        <v>8.6854675070942629E-3</v>
      </c>
      <c r="Q318" s="101">
        <v>1.142678840007824E-2</v>
      </c>
      <c r="R318" s="101">
        <v>8.6806759020774584E-3</v>
      </c>
      <c r="S318" s="101">
        <v>1.6225889754954505E-2</v>
      </c>
      <c r="T318" s="101">
        <v>1.9780195315868911E-2</v>
      </c>
      <c r="U318" s="101">
        <v>1.197542448495194E-2</v>
      </c>
      <c r="V318" s="101">
        <v>0</v>
      </c>
      <c r="W318" s="101">
        <v>1.6697368531267461E-2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7.2259412729531447E-5</v>
      </c>
      <c r="D319" s="104">
        <v>1.7527524815048263E-4</v>
      </c>
      <c r="E319" s="104">
        <v>3.0885449420450735E-4</v>
      </c>
      <c r="F319" s="104">
        <v>3.5733283839523521E-4</v>
      </c>
      <c r="G319" s="104">
        <v>7.8754225925268065E-4</v>
      </c>
      <c r="H319" s="104">
        <v>6.6684483825122461E-4</v>
      </c>
      <c r="I319" s="104">
        <v>3.2606251369489102E-3</v>
      </c>
      <c r="J319" s="104">
        <v>9.0814479193190509E-3</v>
      </c>
      <c r="K319" s="104">
        <v>9.30108655737278E-3</v>
      </c>
      <c r="L319" s="104">
        <v>1.2551547410993796E-2</v>
      </c>
      <c r="M319" s="104">
        <v>6.2698728859072377E-4</v>
      </c>
      <c r="N319" s="104">
        <v>6.4365507496878015E-3</v>
      </c>
      <c r="O319" s="104">
        <v>3.791924468955142E-3</v>
      </c>
      <c r="P319" s="104">
        <v>2.5057692449751683E-3</v>
      </c>
      <c r="Q319" s="104">
        <v>3.3407616811370923E-3</v>
      </c>
      <c r="R319" s="104">
        <v>2.5869487787271907E-3</v>
      </c>
      <c r="S319" s="104">
        <v>4.8639845594054274E-3</v>
      </c>
      <c r="T319" s="104">
        <v>6.0365863555946831E-3</v>
      </c>
      <c r="U319" s="104">
        <v>3.7009250597202729E-3</v>
      </c>
      <c r="V319" s="104">
        <v>0</v>
      </c>
      <c r="W319" s="104">
        <v>4.8584026096596704E-3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7.7741620743570911E-2</v>
      </c>
      <c r="D320" s="101">
        <v>8.2763546485081982E-2</v>
      </c>
      <c r="E320" s="101">
        <v>8.3461504469595077E-2</v>
      </c>
      <c r="F320" s="101">
        <v>8.2129867971869205E-2</v>
      </c>
      <c r="G320" s="101">
        <v>8.5738718897086771E-2</v>
      </c>
      <c r="H320" s="101">
        <v>9.4979545812148958E-2</v>
      </c>
      <c r="I320" s="101">
        <v>4.3068882193005878E-2</v>
      </c>
      <c r="J320" s="101">
        <v>0</v>
      </c>
      <c r="K320" s="101">
        <v>0</v>
      </c>
      <c r="L320" s="101">
        <v>0</v>
      </c>
      <c r="M320" s="101">
        <v>3.8752385922920997E-2</v>
      </c>
      <c r="N320" s="101">
        <v>5.5713382429654096E-2</v>
      </c>
      <c r="O320" s="101">
        <v>1.7756127554798565E-2</v>
      </c>
      <c r="P320" s="101">
        <v>1.9744150634286653E-2</v>
      </c>
      <c r="Q320" s="101">
        <v>4.78207659142164E-4</v>
      </c>
      <c r="R320" s="101">
        <v>9.7969795094655903E-3</v>
      </c>
      <c r="S320" s="101">
        <v>3.7042954934691577E-2</v>
      </c>
      <c r="T320" s="101">
        <v>6.8123134669312913E-2</v>
      </c>
      <c r="U320" s="101">
        <v>3.5183978257853625E-2</v>
      </c>
      <c r="V320" s="101">
        <v>6.8794691832721874E-3</v>
      </c>
      <c r="W320" s="101">
        <v>1.5010677848470566E-2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8.2528613440317831E-4</v>
      </c>
      <c r="D321" s="104">
        <v>3.0418490750163301E-3</v>
      </c>
      <c r="E321" s="104">
        <v>3.1929555193374354E-3</v>
      </c>
      <c r="F321" s="104">
        <v>3.2608780528780015E-3</v>
      </c>
      <c r="G321" s="104">
        <v>8.2099696411785383E-3</v>
      </c>
      <c r="H321" s="104">
        <v>7.3530442491992632E-3</v>
      </c>
      <c r="I321" s="104">
        <v>3.4594894486463072E-2</v>
      </c>
      <c r="J321" s="104">
        <v>1.0870107475549364E-2</v>
      </c>
      <c r="K321" s="104">
        <v>1.5254534294948321E-4</v>
      </c>
      <c r="L321" s="104">
        <v>0.42445642552547569</v>
      </c>
      <c r="M321" s="104">
        <v>3.7009797130767498E-2</v>
      </c>
      <c r="N321" s="104">
        <v>2.9072371995852844E-2</v>
      </c>
      <c r="O321" s="104">
        <v>3.1032792316976334E-2</v>
      </c>
      <c r="P321" s="104">
        <v>7.9457843345684662E-2</v>
      </c>
      <c r="Q321" s="104">
        <v>0.10172828461419568</v>
      </c>
      <c r="R321" s="104">
        <v>0.1034151771918579</v>
      </c>
      <c r="S321" s="104">
        <v>0.13854412514186487</v>
      </c>
      <c r="T321" s="104">
        <v>0.17767968288608627</v>
      </c>
      <c r="U321" s="104">
        <v>3.7246174427593183E-2</v>
      </c>
      <c r="V321" s="104">
        <v>9.2292532742928139E-3</v>
      </c>
      <c r="W321" s="104">
        <v>4.0250152571889762E-2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6.4477518974398419E-4</v>
      </c>
      <c r="D322" s="98">
        <v>2.3644410989095881E-3</v>
      </c>
      <c r="E322" s="98">
        <v>2.4830779375294054E-3</v>
      </c>
      <c r="F322" s="98">
        <v>2.5388391733838513E-3</v>
      </c>
      <c r="G322" s="98">
        <v>6.3785509660394934E-3</v>
      </c>
      <c r="H322" s="98">
        <v>5.7580414447743816E-3</v>
      </c>
      <c r="I322" s="98">
        <v>2.7014166817768959E-2</v>
      </c>
      <c r="J322" s="98">
        <v>8.4247021715713761E-3</v>
      </c>
      <c r="K322" s="98">
        <v>1.181125613227137E-4</v>
      </c>
      <c r="L322" s="98">
        <v>0.32953160607784004</v>
      </c>
      <c r="M322" s="98">
        <v>2.885807904514651E-2</v>
      </c>
      <c r="N322" s="98">
        <v>2.2604889195171847E-2</v>
      </c>
      <c r="O322" s="98">
        <v>2.4107199999430028E-2</v>
      </c>
      <c r="P322" s="98">
        <v>6.1682541978902855E-2</v>
      </c>
      <c r="Q322" s="98">
        <v>7.872658105503301E-2</v>
      </c>
      <c r="R322" s="98">
        <v>7.9671317129662828E-2</v>
      </c>
      <c r="S322" s="98">
        <v>0.10657421160449129</v>
      </c>
      <c r="T322" s="98">
        <v>0.13612875785157844</v>
      </c>
      <c r="U322" s="98">
        <v>2.8449093717717727E-2</v>
      </c>
      <c r="V322" s="98">
        <v>7.1284442564714303E-3</v>
      </c>
      <c r="W322" s="98">
        <v>3.1183086421308071E-2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1.8051094465919412E-4</v>
      </c>
      <c r="D323" s="98">
        <v>6.7740797610674197E-4</v>
      </c>
      <c r="E323" s="98">
        <v>7.0987758180802985E-4</v>
      </c>
      <c r="F323" s="98">
        <v>7.2203887949415008E-4</v>
      </c>
      <c r="G323" s="98">
        <v>1.8314186751390447E-3</v>
      </c>
      <c r="H323" s="98">
        <v>1.5950028044248821E-3</v>
      </c>
      <c r="I323" s="98">
        <v>7.5807276686941111E-3</v>
      </c>
      <c r="J323" s="98">
        <v>2.4454053039779881E-3</v>
      </c>
      <c r="K323" s="98">
        <v>3.4432781626769498E-5</v>
      </c>
      <c r="L323" s="98">
        <v>9.4924819447635617E-2</v>
      </c>
      <c r="M323" s="98">
        <v>8.1517180856209865E-3</v>
      </c>
      <c r="N323" s="98">
        <v>6.4674828006809973E-3</v>
      </c>
      <c r="O323" s="98">
        <v>6.9255923175463056E-3</v>
      </c>
      <c r="P323" s="98">
        <v>1.7775301366781803E-2</v>
      </c>
      <c r="Q323" s="98">
        <v>2.3001703559162676E-2</v>
      </c>
      <c r="R323" s="98">
        <v>2.3743860062195071E-2</v>
      </c>
      <c r="S323" s="98">
        <v>3.1969913537373593E-2</v>
      </c>
      <c r="T323" s="98">
        <v>4.1550925034507837E-2</v>
      </c>
      <c r="U323" s="98">
        <v>8.7970807098754576E-3</v>
      </c>
      <c r="V323" s="98">
        <v>2.1008090178213832E-3</v>
      </c>
      <c r="W323" s="98">
        <v>9.0670661505816898E-3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0.35155174220033497</v>
      </c>
      <c r="D324" s="122">
        <v>0.48445200545278544</v>
      </c>
      <c r="E324" s="122">
        <v>0.53702071202642365</v>
      </c>
      <c r="F324" s="122">
        <v>0.49315523290239488</v>
      </c>
      <c r="G324" s="122">
        <v>0.45348874866725702</v>
      </c>
      <c r="H324" s="122">
        <v>0.41587460599653714</v>
      </c>
      <c r="I324" s="122">
        <v>0.42907687250917687</v>
      </c>
      <c r="J324" s="122">
        <v>0.54976853283149874</v>
      </c>
      <c r="K324" s="122">
        <v>0.38584077845360171</v>
      </c>
      <c r="L324" s="122">
        <v>0.55608149521976258</v>
      </c>
      <c r="M324" s="122">
        <v>0.27292273286394686</v>
      </c>
      <c r="N324" s="122">
        <v>0.44251973420164004</v>
      </c>
      <c r="O324" s="122">
        <v>0.33299594020068074</v>
      </c>
      <c r="P324" s="122">
        <v>0.34420997970143297</v>
      </c>
      <c r="Q324" s="122">
        <v>0.25969117445128398</v>
      </c>
      <c r="R324" s="122">
        <v>0.32106442396632429</v>
      </c>
      <c r="S324" s="122">
        <v>0.49313822773645544</v>
      </c>
      <c r="T324" s="122">
        <v>0.56051275088127483</v>
      </c>
      <c r="U324" s="122">
        <v>0.41650565775102155</v>
      </c>
      <c r="V324" s="122">
        <v>0.35520907511881405</v>
      </c>
      <c r="W324" s="122">
        <v>0.39770921842561135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0.18040470054606872</v>
      </c>
      <c r="D325" s="98">
        <v>0.26771567021764536</v>
      </c>
      <c r="E325" s="98">
        <v>0.30534125746058371</v>
      </c>
      <c r="F325" s="98">
        <v>0.27691370791758918</v>
      </c>
      <c r="G325" s="98">
        <v>0.23978499237702691</v>
      </c>
      <c r="H325" s="98">
        <v>0.22619264104266565</v>
      </c>
      <c r="I325" s="98">
        <v>0.24761788247602343</v>
      </c>
      <c r="J325" s="98">
        <v>0.36533327759619055</v>
      </c>
      <c r="K325" s="98">
        <v>0.28086540240037755</v>
      </c>
      <c r="L325" s="98">
        <v>0.3165859532436528</v>
      </c>
      <c r="M325" s="98">
        <v>0.17015556416990366</v>
      </c>
      <c r="N325" s="98">
        <v>0.20949357276687719</v>
      </c>
      <c r="O325" s="98">
        <v>0.18290453210024407</v>
      </c>
      <c r="P325" s="98">
        <v>0.17149735954236547</v>
      </c>
      <c r="Q325" s="98">
        <v>0.16931308564459641</v>
      </c>
      <c r="R325" s="98">
        <v>0.21262722697192682</v>
      </c>
      <c r="S325" s="98">
        <v>0.31312382558123669</v>
      </c>
      <c r="T325" s="98">
        <v>0.32096747875850989</v>
      </c>
      <c r="U325" s="98">
        <v>0.2349077729783258</v>
      </c>
      <c r="V325" s="98">
        <v>0.19497564230935321</v>
      </c>
      <c r="W325" s="98">
        <v>0.20360752490194356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0.17114704165426625</v>
      </c>
      <c r="D326" s="33">
        <v>0.2167363352351401</v>
      </c>
      <c r="E326" s="33">
        <v>0.23167945456583999</v>
      </c>
      <c r="F326" s="33">
        <v>0.2162415249848057</v>
      </c>
      <c r="G326" s="33">
        <v>0.21370375629023011</v>
      </c>
      <c r="H326" s="33">
        <v>0.18968196495387149</v>
      </c>
      <c r="I326" s="33">
        <v>0.18145899003315344</v>
      </c>
      <c r="J326" s="33">
        <v>0.18443525523530815</v>
      </c>
      <c r="K326" s="33">
        <v>0.10497537605322414</v>
      </c>
      <c r="L326" s="33">
        <v>0.23949554197610975</v>
      </c>
      <c r="M326" s="33">
        <v>0.1027671686940432</v>
      </c>
      <c r="N326" s="33">
        <v>0.23302616143476282</v>
      </c>
      <c r="O326" s="33">
        <v>0.15009140810043667</v>
      </c>
      <c r="P326" s="33">
        <v>0.17271262015906752</v>
      </c>
      <c r="Q326" s="33">
        <v>9.0378088806687601E-2</v>
      </c>
      <c r="R326" s="33">
        <v>0.10843719699439747</v>
      </c>
      <c r="S326" s="33">
        <v>0.18001440215521874</v>
      </c>
      <c r="T326" s="33">
        <v>0.23954527212276497</v>
      </c>
      <c r="U326" s="33">
        <v>0.18159788477269573</v>
      </c>
      <c r="V326" s="33">
        <v>0.16023343280946081</v>
      </c>
      <c r="W326" s="33">
        <v>0.19410169352366777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0.60306201103818757</v>
      </c>
      <c r="D328" s="119">
        <f t="shared" si="143"/>
        <v>0.61210910104838478</v>
      </c>
      <c r="E328" s="119">
        <f t="shared" si="143"/>
        <v>0.62134690495489997</v>
      </c>
      <c r="F328" s="119">
        <f t="shared" si="143"/>
        <v>0.63060488432490169</v>
      </c>
      <c r="G328" s="119">
        <f t="shared" si="143"/>
        <v>0.6402762403740232</v>
      </c>
      <c r="H328" s="119">
        <f t="shared" si="143"/>
        <v>0.64958817617798226</v>
      </c>
      <c r="I328" s="119">
        <f t="shared" si="143"/>
        <v>0.65859431069054797</v>
      </c>
      <c r="J328" s="119">
        <f t="shared" si="143"/>
        <v>0.6675503961258632</v>
      </c>
      <c r="K328" s="119">
        <f t="shared" si="143"/>
        <v>0.67652623577104642</v>
      </c>
      <c r="L328" s="119">
        <f t="shared" si="143"/>
        <v>0.68884473191793416</v>
      </c>
      <c r="M328" s="119">
        <f t="shared" si="143"/>
        <v>0.69929291004217964</v>
      </c>
      <c r="N328" s="119">
        <f t="shared" si="143"/>
        <v>0.71677021732189361</v>
      </c>
      <c r="O328" s="119">
        <f t="shared" si="143"/>
        <v>0.738033451727933</v>
      </c>
      <c r="P328" s="119">
        <f t="shared" si="143"/>
        <v>0.76218000227380811</v>
      </c>
      <c r="Q328" s="119">
        <f t="shared" si="143"/>
        <v>0.78191427317707562</v>
      </c>
      <c r="R328" s="119">
        <f t="shared" ref="R328:V328" si="144">IF(R309=0,"",R309/R290)</f>
        <v>0.79431224011334955</v>
      </c>
      <c r="S328" s="119">
        <f t="shared" si="144"/>
        <v>0.80466925339505369</v>
      </c>
      <c r="T328" s="119">
        <f t="shared" si="144"/>
        <v>0.81443260712661358</v>
      </c>
      <c r="U328" s="119">
        <f t="shared" si="144"/>
        <v>0.8223025342285033</v>
      </c>
      <c r="V328" s="119">
        <f t="shared" si="144"/>
        <v>0.82921137045809135</v>
      </c>
      <c r="W328" s="119">
        <f t="shared" ref="W328" si="145">IF(W309=0,"",W309/W290)</f>
        <v>0.83369270910768456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0.60349478749707186</v>
      </c>
      <c r="D329" s="124">
        <f t="shared" si="146"/>
        <v>0.61344545814650475</v>
      </c>
      <c r="E329" s="124">
        <f t="shared" si="146"/>
        <v>0.62336717035674039</v>
      </c>
      <c r="F329" s="124">
        <f t="shared" si="146"/>
        <v>0.63321102145803299</v>
      </c>
      <c r="G329" s="124">
        <f t="shared" si="146"/>
        <v>0.64304776337519465</v>
      </c>
      <c r="H329" s="124">
        <f t="shared" si="146"/>
        <v>0.65286861860535261</v>
      </c>
      <c r="I329" s="124">
        <f t="shared" si="146"/>
        <v>0.66272949336864284</v>
      </c>
      <c r="J329" s="124">
        <f t="shared" si="146"/>
        <v>0.67277082225561013</v>
      </c>
      <c r="K329" s="124">
        <f t="shared" si="146"/>
        <v>0.6830267125357965</v>
      </c>
      <c r="L329" s="124">
        <f t="shared" si="146"/>
        <v>0.69352347253073376</v>
      </c>
      <c r="M329" s="124">
        <f t="shared" si="146"/>
        <v>0.70691787423372776</v>
      </c>
      <c r="N329" s="124">
        <f t="shared" si="146"/>
        <v>0.72421264580225453</v>
      </c>
      <c r="O329" s="124">
        <f t="shared" si="146"/>
        <v>0.7457872108185013</v>
      </c>
      <c r="P329" s="124">
        <f t="shared" si="146"/>
        <v>0.76976959978656101</v>
      </c>
      <c r="Q329" s="124">
        <f t="shared" si="146"/>
        <v>0.79019085658682742</v>
      </c>
      <c r="R329" s="124">
        <f t="shared" ref="R329:V329" si="147">IF(R310=0,"",R310/R291)</f>
        <v>0.80181013734745432</v>
      </c>
      <c r="S329" s="124">
        <f t="shared" si="147"/>
        <v>0.81083590183454013</v>
      </c>
      <c r="T329" s="124">
        <f t="shared" si="147"/>
        <v>0.81812023819773716</v>
      </c>
      <c r="U329" s="124">
        <f t="shared" si="147"/>
        <v>0.82422960830392922</v>
      </c>
      <c r="V329" s="124">
        <f t="shared" si="147"/>
        <v>0.8296076776288277</v>
      </c>
      <c r="W329" s="124">
        <f t="shared" ref="W329" si="148">IF(W310=0,"",W310/W291)</f>
        <v>0.83344262530084401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0.59787050264392416</v>
      </c>
      <c r="D330" s="111">
        <f t="shared" si="149"/>
        <v>0.60798452922024515</v>
      </c>
      <c r="E330" s="111">
        <f t="shared" si="149"/>
        <v>0.61810301630020992</v>
      </c>
      <c r="F330" s="111">
        <f t="shared" si="149"/>
        <v>0.62809687218235788</v>
      </c>
      <c r="G330" s="111">
        <f t="shared" si="149"/>
        <v>0.63808515885374562</v>
      </c>
      <c r="H330" s="111">
        <f t="shared" si="149"/>
        <v>0.64805453978039884</v>
      </c>
      <c r="I330" s="111">
        <f t="shared" si="149"/>
        <v>0.65803560221887158</v>
      </c>
      <c r="J330" s="111">
        <f t="shared" si="149"/>
        <v>0.66815079187145177</v>
      </c>
      <c r="K330" s="111">
        <f t="shared" si="149"/>
        <v>0.67850578265656658</v>
      </c>
      <c r="L330" s="111">
        <f t="shared" si="149"/>
        <v>0.68913158692656662</v>
      </c>
      <c r="M330" s="111">
        <f t="shared" si="149"/>
        <v>0.70272935330271458</v>
      </c>
      <c r="N330" s="111">
        <f t="shared" si="149"/>
        <v>0.72019339231344326</v>
      </c>
      <c r="O330" s="111">
        <f t="shared" si="149"/>
        <v>0.74204514655489129</v>
      </c>
      <c r="P330" s="111">
        <f t="shared" si="149"/>
        <v>0.7663341748027005</v>
      </c>
      <c r="Q330" s="111">
        <f t="shared" si="149"/>
        <v>0.78696642665702543</v>
      </c>
      <c r="R330" s="111">
        <f t="shared" ref="R330:V330" si="150">IF(R311=0,"",R311/R292)</f>
        <v>0.79875870697729268</v>
      </c>
      <c r="S330" s="111">
        <f t="shared" si="150"/>
        <v>0.80792125858999897</v>
      </c>
      <c r="T330" s="111">
        <f t="shared" si="150"/>
        <v>0.8152889081164556</v>
      </c>
      <c r="U330" s="111">
        <f t="shared" si="150"/>
        <v>0.82149088032796025</v>
      </c>
      <c r="V330" s="111">
        <f t="shared" si="150"/>
        <v>0.82693796411570375</v>
      </c>
      <c r="W330" s="111">
        <f t="shared" ref="W330" si="151">IF(W311=0,"",W311/W292)</f>
        <v>0.83082609369498761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>
        <f t="shared" si="155"/>
        <v>3.1295681936307065</v>
      </c>
      <c r="E332" s="124">
        <f t="shared" si="155"/>
        <v>3.2487578083949269</v>
      </c>
      <c r="F332" s="124">
        <f t="shared" si="155"/>
        <v>3.3680754293819408</v>
      </c>
      <c r="G332" s="124">
        <f t="shared" si="155"/>
        <v>3.4885268630443194</v>
      </c>
      <c r="H332" s="124">
        <f t="shared" si="155"/>
        <v>3.6099824749763041</v>
      </c>
      <c r="I332" s="124">
        <f t="shared" si="155"/>
        <v>3.7326833018242889</v>
      </c>
      <c r="J332" s="124">
        <f t="shared" si="155"/>
        <v>3.8576319470065217</v>
      </c>
      <c r="K332" s="124">
        <f t="shared" si="155"/>
        <v>3.9856714208878969</v>
      </c>
      <c r="L332" s="124">
        <f t="shared" si="155"/>
        <v>4.11701015284478</v>
      </c>
      <c r="M332" s="124">
        <f t="shared" si="155"/>
        <v>4.2738818922740984</v>
      </c>
      <c r="N332" s="124">
        <f t="shared" si="155"/>
        <v>4.4635628569506771</v>
      </c>
      <c r="O332" s="124">
        <f t="shared" si="155"/>
        <v>4.6900756879452201</v>
      </c>
      <c r="P332" s="124">
        <f t="shared" si="155"/>
        <v>4.935723975637309</v>
      </c>
      <c r="Q332" s="124">
        <f t="shared" si="155"/>
        <v>5.1468300820490462</v>
      </c>
      <c r="R332" s="124">
        <f t="shared" ref="R332:V332" si="156">IF(R313=0,"",R313/R294)</f>
        <v>5.2792692324550661</v>
      </c>
      <c r="S332" s="124">
        <f t="shared" si="156"/>
        <v>5.3846842934950505</v>
      </c>
      <c r="T332" s="124">
        <f t="shared" si="156"/>
        <v>5.4727625898448107</v>
      </c>
      <c r="U332" s="124">
        <f t="shared" si="156"/>
        <v>5.5529465789911905</v>
      </c>
      <c r="V332" s="124">
        <f t="shared" si="156"/>
        <v>5.6347029274577798</v>
      </c>
      <c r="W332" s="124">
        <f t="shared" ref="W332" si="157">IF(W313=0,"",W313/W294)</f>
        <v>5.7147435346253452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>
        <f t="shared" si="158"/>
        <v>3.1295681936307065</v>
      </c>
      <c r="E333" s="111">
        <f t="shared" si="158"/>
        <v>3.2487578083949269</v>
      </c>
      <c r="F333" s="111">
        <f t="shared" si="158"/>
        <v>3.3680754293819408</v>
      </c>
      <c r="G333" s="111">
        <f t="shared" si="158"/>
        <v>3.4885268630443194</v>
      </c>
      <c r="H333" s="111">
        <f t="shared" si="158"/>
        <v>3.6099824749763041</v>
      </c>
      <c r="I333" s="111">
        <f t="shared" si="158"/>
        <v>3.7326833018242889</v>
      </c>
      <c r="J333" s="111">
        <f t="shared" si="158"/>
        <v>3.8576319470065217</v>
      </c>
      <c r="K333" s="111">
        <f t="shared" si="158"/>
        <v>3.9856714208878969</v>
      </c>
      <c r="L333" s="111">
        <f t="shared" si="158"/>
        <v>4.11701015284478</v>
      </c>
      <c r="M333" s="111">
        <f t="shared" si="158"/>
        <v>4.2738818922740984</v>
      </c>
      <c r="N333" s="111">
        <f t="shared" si="158"/>
        <v>4.4635628569506771</v>
      </c>
      <c r="O333" s="111">
        <f t="shared" si="158"/>
        <v>4.6900756879452201</v>
      </c>
      <c r="P333" s="111">
        <f t="shared" si="158"/>
        <v>4.935723975637309</v>
      </c>
      <c r="Q333" s="111">
        <f t="shared" si="158"/>
        <v>5.1468300820490462</v>
      </c>
      <c r="R333" s="111">
        <f t="shared" ref="R333:V333" si="159">IF(R314=0,"",R314/R295)</f>
        <v>5.2792692324550661</v>
      </c>
      <c r="S333" s="111">
        <f t="shared" si="159"/>
        <v>5.3846842934950505</v>
      </c>
      <c r="T333" s="111">
        <f t="shared" si="159"/>
        <v>5.4727625898448107</v>
      </c>
      <c r="U333" s="111">
        <f t="shared" si="159"/>
        <v>5.5529465789911905</v>
      </c>
      <c r="V333" s="111">
        <f t="shared" si="159"/>
        <v>5.6347029274577798</v>
      </c>
      <c r="W333" s="111">
        <f t="shared" ref="W333" si="160">IF(W314=0,"",W314/W295)</f>
        <v>5.7147435346253452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0.59189308854614175</v>
      </c>
      <c r="D334" s="124">
        <f t="shared" si="161"/>
        <v>0.59772451820520189</v>
      </c>
      <c r="E334" s="124">
        <f t="shared" si="161"/>
        <v>0.60421876887559856</v>
      </c>
      <c r="F334" s="124">
        <f t="shared" si="161"/>
        <v>0.610933600949086</v>
      </c>
      <c r="G334" s="124">
        <f t="shared" si="161"/>
        <v>0.6183357300131137</v>
      </c>
      <c r="H334" s="124">
        <f t="shared" si="161"/>
        <v>0.6257035084145075</v>
      </c>
      <c r="I334" s="124">
        <f t="shared" si="161"/>
        <v>0.63333429979066613</v>
      </c>
      <c r="J334" s="124">
        <f t="shared" si="161"/>
        <v>0.6399112945388904</v>
      </c>
      <c r="K334" s="124">
        <f t="shared" si="161"/>
        <v>0.64854331321582437</v>
      </c>
      <c r="L334" s="124">
        <f t="shared" si="161"/>
        <v>0.66649108299957227</v>
      </c>
      <c r="M334" s="124">
        <f t="shared" si="161"/>
        <v>0.67281161161278014</v>
      </c>
      <c r="N334" s="124">
        <f t="shared" si="161"/>
        <v>0.69208843423919364</v>
      </c>
      <c r="O334" s="124">
        <f t="shared" si="161"/>
        <v>0.71886083184017024</v>
      </c>
      <c r="P334" s="124">
        <f t="shared" si="161"/>
        <v>0.75014581054641027</v>
      </c>
      <c r="Q334" s="124">
        <f t="shared" si="161"/>
        <v>0.7780658123883184</v>
      </c>
      <c r="R334" s="124">
        <f t="shared" ref="R334:V334" si="162">IF(R315=0,"",R315/R296)</f>
        <v>0.79553399406605951</v>
      </c>
      <c r="S334" s="124">
        <f t="shared" si="162"/>
        <v>0.81154071235443992</v>
      </c>
      <c r="T334" s="124">
        <f t="shared" si="162"/>
        <v>0.82535092408260913</v>
      </c>
      <c r="U334" s="124">
        <f t="shared" si="162"/>
        <v>0.83859989988309946</v>
      </c>
      <c r="V334" s="124">
        <f t="shared" si="162"/>
        <v>0.84854716766881966</v>
      </c>
      <c r="W334" s="124">
        <f t="shared" ref="W334" si="163">IF(W315=0,"",W315/W296)</f>
        <v>0.85294392863351365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0.58920649727073515</v>
      </c>
      <c r="D335" s="111">
        <f t="shared" si="164"/>
        <v>0.59564747684470154</v>
      </c>
      <c r="E335" s="111">
        <f t="shared" si="164"/>
        <v>0.60236694293839388</v>
      </c>
      <c r="F335" s="111">
        <f t="shared" si="164"/>
        <v>0.60914072212331605</v>
      </c>
      <c r="G335" s="111">
        <f t="shared" si="164"/>
        <v>0.61616869616889913</v>
      </c>
      <c r="H335" s="111">
        <f t="shared" si="164"/>
        <v>0.6234238038382004</v>
      </c>
      <c r="I335" s="111">
        <f t="shared" si="164"/>
        <v>0.63095267359282825</v>
      </c>
      <c r="J335" s="111">
        <f t="shared" si="164"/>
        <v>0.63895233977257182</v>
      </c>
      <c r="K335" s="111">
        <f t="shared" si="164"/>
        <v>0.64758709912982348</v>
      </c>
      <c r="L335" s="111">
        <f t="shared" si="164"/>
        <v>0.65689525989924202</v>
      </c>
      <c r="M335" s="111">
        <f t="shared" si="164"/>
        <v>0.6709715888488752</v>
      </c>
      <c r="N335" s="111">
        <f t="shared" si="164"/>
        <v>0.69107649507216018</v>
      </c>
      <c r="O335" s="111">
        <f t="shared" si="164"/>
        <v>0.71814063715961762</v>
      </c>
      <c r="P335" s="111">
        <f t="shared" si="164"/>
        <v>0.74963408825943711</v>
      </c>
      <c r="Q335" s="111">
        <f t="shared" si="164"/>
        <v>0.77761997125951998</v>
      </c>
      <c r="R335" s="111">
        <f t="shared" ref="R335:V335" si="165">IF(R316=0,"",R316/R297)</f>
        <v>0.7960213971597786</v>
      </c>
      <c r="S335" s="111">
        <f t="shared" si="165"/>
        <v>0.81281151324449852</v>
      </c>
      <c r="T335" s="111">
        <f t="shared" si="165"/>
        <v>0.82755444990033111</v>
      </c>
      <c r="U335" s="111">
        <f t="shared" si="165"/>
        <v>0.83976457235988011</v>
      </c>
      <c r="V335" s="111">
        <f t="shared" si="165"/>
        <v>0.8489089716623861</v>
      </c>
      <c r="W335" s="111">
        <f t="shared" ref="W335" si="166">IF(W316=0,"",W316/W297)</f>
        <v>0.85362853150465756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0.64737319909944568</v>
      </c>
      <c r="D336" s="111">
        <f t="shared" si="167"/>
        <v>0.6545935724305646</v>
      </c>
      <c r="E336" s="111">
        <f t="shared" si="167"/>
        <v>0.66078153637492543</v>
      </c>
      <c r="F336" s="111">
        <f t="shared" si="167"/>
        <v>0.66684911039220274</v>
      </c>
      <c r="G336" s="111">
        <f t="shared" si="167"/>
        <v>0.67386651054504998</v>
      </c>
      <c r="H336" s="111">
        <f t="shared" si="167"/>
        <v>0.67888085656930752</v>
      </c>
      <c r="I336" s="111">
        <f t="shared" si="167"/>
        <v>0.68647872056160941</v>
      </c>
      <c r="J336" s="111">
        <f t="shared" si="167"/>
        <v>0.69541645916400563</v>
      </c>
      <c r="K336" s="111">
        <f t="shared" si="167"/>
        <v>0.70353941590877278</v>
      </c>
      <c r="L336" s="111">
        <f t="shared" si="167"/>
        <v>0.71143390352171165</v>
      </c>
      <c r="M336" s="111">
        <f t="shared" si="167"/>
        <v>0.72346490122558493</v>
      </c>
      <c r="N336" s="111">
        <f t="shared" si="167"/>
        <v>0.74203330868205486</v>
      </c>
      <c r="O336" s="111">
        <f t="shared" si="167"/>
        <v>0.76632616325136116</v>
      </c>
      <c r="P336" s="111">
        <f t="shared" si="167"/>
        <v>0.7941527643685945</v>
      </c>
      <c r="Q336" s="111">
        <f t="shared" si="167"/>
        <v>0.81881238373516618</v>
      </c>
      <c r="R336" s="111">
        <f t="shared" ref="R336:V336" si="168">IF(R317=0,"",R317/R298)</f>
        <v>0.83513206472309098</v>
      </c>
      <c r="S336" s="111">
        <f t="shared" si="168"/>
        <v>0.84948507425196285</v>
      </c>
      <c r="T336" s="111">
        <f t="shared" si="168"/>
        <v>0.8623250603342083</v>
      </c>
      <c r="U336" s="111">
        <f t="shared" si="168"/>
        <v>0.87278092877278257</v>
      </c>
      <c r="V336" s="111" t="str">
        <f t="shared" si="168"/>
        <v/>
      </c>
      <c r="W336" s="111">
        <f t="shared" ref="W336" si="169">IF(W317=0,"",W317/W298)</f>
        <v>0.88275075046125906</v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>
        <f t="shared" ref="C337:Q337" si="170">IF(C318=0,"",C318/C299)</f>
        <v>0.58920649727073504</v>
      </c>
      <c r="D337" s="112">
        <f t="shared" si="170"/>
        <v>0.59564747684470154</v>
      </c>
      <c r="E337" s="112">
        <f t="shared" si="170"/>
        <v>0.60236694293839388</v>
      </c>
      <c r="F337" s="112">
        <f t="shared" si="170"/>
        <v>0.60914072212331605</v>
      </c>
      <c r="G337" s="112">
        <f t="shared" si="170"/>
        <v>0.61616869616889913</v>
      </c>
      <c r="H337" s="112">
        <f t="shared" si="170"/>
        <v>0.62342380383820029</v>
      </c>
      <c r="I337" s="112">
        <f t="shared" si="170"/>
        <v>0.63095267359282825</v>
      </c>
      <c r="J337" s="112">
        <f t="shared" si="170"/>
        <v>0.63895233977257171</v>
      </c>
      <c r="K337" s="112">
        <f t="shared" si="170"/>
        <v>0.64758709912982348</v>
      </c>
      <c r="L337" s="112">
        <f t="shared" si="170"/>
        <v>0.65689525989924202</v>
      </c>
      <c r="M337" s="112">
        <f t="shared" si="170"/>
        <v>0.6709715888488752</v>
      </c>
      <c r="N337" s="112">
        <f t="shared" si="170"/>
        <v>0.69107649507216018</v>
      </c>
      <c r="O337" s="112">
        <f t="shared" si="170"/>
        <v>0.71814063715961762</v>
      </c>
      <c r="P337" s="112">
        <f t="shared" si="170"/>
        <v>0.74963408825943711</v>
      </c>
      <c r="Q337" s="112">
        <f t="shared" si="170"/>
        <v>0.77761997125951998</v>
      </c>
      <c r="R337" s="112">
        <f t="shared" ref="R337:V337" si="171">IF(R318=0,"",R318/R299)</f>
        <v>0.7960213971597786</v>
      </c>
      <c r="S337" s="112">
        <f t="shared" si="171"/>
        <v>0.81281151324449863</v>
      </c>
      <c r="T337" s="112">
        <f t="shared" si="171"/>
        <v>0.82755444990033122</v>
      </c>
      <c r="U337" s="112">
        <f t="shared" si="171"/>
        <v>0.83976457235988011</v>
      </c>
      <c r="V337" s="112" t="str">
        <f t="shared" si="171"/>
        <v/>
      </c>
      <c r="W337" s="112">
        <f t="shared" ref="W337" si="172">IF(W318=0,"",W318/W299)</f>
        <v>0.85362853150465745</v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 t="str">
        <f t="shared" si="174"/>
        <v/>
      </c>
      <c r="W338" s="113">
        <f t="shared" ref="W338" si="175">IF(W319=0,"",W319/W300)</f>
        <v>1</v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0.6627399503303768</v>
      </c>
      <c r="D339" s="112">
        <f t="shared" si="176"/>
        <v>0.6641064396320554</v>
      </c>
      <c r="E339" s="112">
        <f t="shared" si="176"/>
        <v>0.66557803128624971</v>
      </c>
      <c r="F339" s="112">
        <f t="shared" si="176"/>
        <v>0.6670637589224685</v>
      </c>
      <c r="G339" s="112">
        <f t="shared" si="176"/>
        <v>0.66864712211338784</v>
      </c>
      <c r="H339" s="112">
        <f t="shared" si="176"/>
        <v>0.67031876167956095</v>
      </c>
      <c r="I339" s="112">
        <f t="shared" si="176"/>
        <v>0.67210042457994978</v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>
        <f t="shared" si="176"/>
        <v>0.68351147643201682</v>
      </c>
      <c r="N339" s="112">
        <f t="shared" si="176"/>
        <v>0.69098533024177344</v>
      </c>
      <c r="O339" s="112">
        <f t="shared" si="176"/>
        <v>0.70230506045552299</v>
      </c>
      <c r="P339" s="112">
        <f t="shared" si="176"/>
        <v>0.71703057634598921</v>
      </c>
      <c r="Q339" s="112">
        <f t="shared" si="176"/>
        <v>0.73147984894633833</v>
      </c>
      <c r="R339" s="112">
        <f t="shared" ref="R339:V339" si="177">IF(R320=0,"",R320/R301)</f>
        <v>0.74183789202990813</v>
      </c>
      <c r="S339" s="112">
        <f t="shared" si="177"/>
        <v>0.75209382053870677</v>
      </c>
      <c r="T339" s="112">
        <f t="shared" si="177"/>
        <v>0.76203258670302487</v>
      </c>
      <c r="U339" s="112">
        <f t="shared" si="177"/>
        <v>0.77136878225315963</v>
      </c>
      <c r="V339" s="112">
        <f t="shared" si="177"/>
        <v>0.77966453375882439</v>
      </c>
      <c r="W339" s="112">
        <f t="shared" ref="W339" si="178">IF(W320=0,"",W320/W301)</f>
        <v>0.78619489395641884</v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0.7155220827227099</v>
      </c>
      <c r="D340" s="113">
        <f t="shared" si="179"/>
        <v>0.71779940841345791</v>
      </c>
      <c r="E340" s="113">
        <f t="shared" si="179"/>
        <v>0.7190391349500036</v>
      </c>
      <c r="F340" s="113">
        <f t="shared" si="179"/>
        <v>0.72015370669643108</v>
      </c>
      <c r="G340" s="113">
        <f t="shared" si="179"/>
        <v>0.72201541405744918</v>
      </c>
      <c r="H340" s="113">
        <f t="shared" si="179"/>
        <v>0.72194783405231189</v>
      </c>
      <c r="I340" s="113">
        <f t="shared" si="179"/>
        <v>0.72413077415251592</v>
      </c>
      <c r="J340" s="113">
        <f t="shared" si="179"/>
        <v>0.72741397407076647</v>
      </c>
      <c r="K340" s="113">
        <f t="shared" si="179"/>
        <v>0.7296386666342618</v>
      </c>
      <c r="L340" s="113">
        <f t="shared" si="179"/>
        <v>0.73141142643514201</v>
      </c>
      <c r="M340" s="113">
        <f t="shared" si="179"/>
        <v>0.73472887572556655</v>
      </c>
      <c r="N340" s="113">
        <f t="shared" si="179"/>
        <v>0.74199277765195004</v>
      </c>
      <c r="O340" s="113">
        <f t="shared" si="179"/>
        <v>0.75228428452142782</v>
      </c>
      <c r="P340" s="113">
        <f t="shared" si="179"/>
        <v>0.76548773513153001</v>
      </c>
      <c r="Q340" s="113">
        <f t="shared" si="179"/>
        <v>0.77876231170950683</v>
      </c>
      <c r="R340" s="113">
        <f t="shared" ref="R340:V340" si="180">IF(R321=0,"",R321/R302)</f>
        <v>0.7885796574826065</v>
      </c>
      <c r="S340" s="113">
        <f t="shared" si="180"/>
        <v>0.7977285895278019</v>
      </c>
      <c r="T340" s="113">
        <f t="shared" si="180"/>
        <v>0.80693820649102022</v>
      </c>
      <c r="U340" s="113">
        <f t="shared" si="180"/>
        <v>0.81540026189482384</v>
      </c>
      <c r="V340" s="113">
        <f t="shared" si="180"/>
        <v>0.82083245492750889</v>
      </c>
      <c r="W340" s="113">
        <f t="shared" ref="W340" si="181">IF(W321=0,"",W321/W302)</f>
        <v>0.82597676032194034</v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0.6627399503303768</v>
      </c>
      <c r="D341" s="111">
        <f t="shared" si="182"/>
        <v>0.6641064396320554</v>
      </c>
      <c r="E341" s="111">
        <f t="shared" si="182"/>
        <v>0.66557803128624971</v>
      </c>
      <c r="F341" s="111">
        <f t="shared" si="182"/>
        <v>0.6670637589224685</v>
      </c>
      <c r="G341" s="111">
        <f t="shared" si="182"/>
        <v>0.66864712211338784</v>
      </c>
      <c r="H341" s="111">
        <f t="shared" si="182"/>
        <v>0.67031876167956095</v>
      </c>
      <c r="I341" s="111">
        <f t="shared" si="182"/>
        <v>0.67210042457994978</v>
      </c>
      <c r="J341" s="111">
        <f t="shared" si="182"/>
        <v>0.67407916042045057</v>
      </c>
      <c r="K341" s="111">
        <f t="shared" si="182"/>
        <v>0.67633211258769022</v>
      </c>
      <c r="L341" s="111">
        <f t="shared" si="182"/>
        <v>0.67888628028356601</v>
      </c>
      <c r="M341" s="111">
        <f t="shared" si="182"/>
        <v>0.68351147643201682</v>
      </c>
      <c r="N341" s="111">
        <f t="shared" si="182"/>
        <v>0.69098533024177344</v>
      </c>
      <c r="O341" s="111">
        <f t="shared" si="182"/>
        <v>0.70230506045552299</v>
      </c>
      <c r="P341" s="111">
        <f t="shared" si="182"/>
        <v>0.71703057634598921</v>
      </c>
      <c r="Q341" s="111">
        <f t="shared" si="182"/>
        <v>0.73147984894633833</v>
      </c>
      <c r="R341" s="111">
        <f t="shared" ref="R341:V341" si="183">IF(R322=0,"",R322/R303)</f>
        <v>0.74183789202990802</v>
      </c>
      <c r="S341" s="111">
        <f t="shared" si="183"/>
        <v>0.75209382053870677</v>
      </c>
      <c r="T341" s="111">
        <f t="shared" si="183"/>
        <v>0.76203258670302487</v>
      </c>
      <c r="U341" s="111">
        <f t="shared" si="183"/>
        <v>0.77136878225315952</v>
      </c>
      <c r="V341" s="111">
        <f t="shared" si="183"/>
        <v>0.77966453375882439</v>
      </c>
      <c r="W341" s="111">
        <f t="shared" ref="W341" si="184">IF(W322=0,"",W322/W303)</f>
        <v>0.78619489395641884</v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0.65764907141002826</v>
      </c>
      <c r="D343" s="124">
        <f t="shared" si="188"/>
        <v>0.6526193219595875</v>
      </c>
      <c r="E343" s="124">
        <f t="shared" si="188"/>
        <v>0.65138640061381592</v>
      </c>
      <c r="F343" s="124">
        <f t="shared" si="188"/>
        <v>0.65381607578784273</v>
      </c>
      <c r="G343" s="124">
        <f t="shared" si="188"/>
        <v>0.66042070798026054</v>
      </c>
      <c r="H343" s="124">
        <f t="shared" si="188"/>
        <v>0.65929622625897233</v>
      </c>
      <c r="I343" s="124">
        <f t="shared" si="188"/>
        <v>0.65527217575342567</v>
      </c>
      <c r="J343" s="124">
        <f t="shared" si="188"/>
        <v>0.64281558204057621</v>
      </c>
      <c r="K343" s="124">
        <f t="shared" si="188"/>
        <v>0.63438449816673137</v>
      </c>
      <c r="L343" s="124">
        <f t="shared" si="188"/>
        <v>0.66058799307018301</v>
      </c>
      <c r="M343" s="124">
        <f t="shared" si="188"/>
        <v>0.65303604210952448</v>
      </c>
      <c r="N343" s="124">
        <f t="shared" si="188"/>
        <v>0.67984307217749684</v>
      </c>
      <c r="O343" s="124">
        <f t="shared" si="188"/>
        <v>0.66838053002882636</v>
      </c>
      <c r="P343" s="124">
        <f t="shared" si="188"/>
        <v>0.6801572290930914</v>
      </c>
      <c r="Q343" s="124">
        <f t="shared" si="188"/>
        <v>0.65460669230518742</v>
      </c>
      <c r="R343" s="124">
        <f t="shared" ref="R343:V343" si="189">IF(R324=0,"",R324/R305)</f>
        <v>0.65813680990894363</v>
      </c>
      <c r="S343" s="124">
        <f t="shared" si="189"/>
        <v>0.6711817309126682</v>
      </c>
      <c r="T343" s="124">
        <f t="shared" si="189"/>
        <v>0.6931565137150979</v>
      </c>
      <c r="U343" s="124">
        <f t="shared" si="189"/>
        <v>0.70441659655743638</v>
      </c>
      <c r="V343" s="124">
        <f t="shared" si="189"/>
        <v>0.7161887413498903</v>
      </c>
      <c r="W343" s="124">
        <f t="shared" ref="W343" si="190">IF(W324=0,"",W324/W305)</f>
        <v>0.73206849577358624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0.58721119057794358</v>
      </c>
      <c r="D344" s="111">
        <f t="shared" si="191"/>
        <v>0.58834545632876545</v>
      </c>
      <c r="E344" s="111">
        <f t="shared" si="191"/>
        <v>0.58946372547577208</v>
      </c>
      <c r="F344" s="111">
        <f t="shared" si="191"/>
        <v>0.59057981326771303</v>
      </c>
      <c r="G344" s="111">
        <f t="shared" si="191"/>
        <v>0.59168116912844493</v>
      </c>
      <c r="H344" s="111">
        <f t="shared" si="191"/>
        <v>0.59276932908871094</v>
      </c>
      <c r="I344" s="111">
        <f t="shared" si="191"/>
        <v>0.59384120068618174</v>
      </c>
      <c r="J344" s="111">
        <f t="shared" si="191"/>
        <v>0.59488411519423978</v>
      </c>
      <c r="K344" s="111">
        <f t="shared" si="191"/>
        <v>0.59588730086298736</v>
      </c>
      <c r="L344" s="111">
        <f t="shared" si="191"/>
        <v>0.59684787580770737</v>
      </c>
      <c r="M344" s="111">
        <f t="shared" si="191"/>
        <v>0.59736479230554018</v>
      </c>
      <c r="N344" s="111">
        <f t="shared" si="191"/>
        <v>0.59736479230554018</v>
      </c>
      <c r="O344" s="111">
        <f t="shared" si="191"/>
        <v>0.59736479230554018</v>
      </c>
      <c r="P344" s="111">
        <f t="shared" si="191"/>
        <v>0.59736479230554018</v>
      </c>
      <c r="Q344" s="111">
        <f t="shared" si="191"/>
        <v>0.59736479230554018</v>
      </c>
      <c r="R344" s="111">
        <f t="shared" ref="R344:V344" si="192">IF(R325=0,"",R325/R306)</f>
        <v>0.60063051487712982</v>
      </c>
      <c r="S344" s="111">
        <f t="shared" si="192"/>
        <v>0.60597071121043711</v>
      </c>
      <c r="T344" s="111">
        <f t="shared" si="192"/>
        <v>0.61220094026595762</v>
      </c>
      <c r="U344" s="111">
        <f t="shared" si="192"/>
        <v>0.61865367750203371</v>
      </c>
      <c r="V344" s="111">
        <f t="shared" si="192"/>
        <v>0.62466139837700096</v>
      </c>
      <c r="W344" s="111">
        <f t="shared" ref="W344" si="193">IF(W325=0,"",W325/W306)</f>
        <v>0.63022410289085684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0.75283938106822679</v>
      </c>
      <c r="D345" s="45">
        <f t="shared" si="194"/>
        <v>0.75442179007542176</v>
      </c>
      <c r="E345" s="45">
        <f t="shared" si="194"/>
        <v>0.75606271273223302</v>
      </c>
      <c r="F345" s="45">
        <f t="shared" si="194"/>
        <v>0.757711614523083</v>
      </c>
      <c r="G345" s="45">
        <f t="shared" si="194"/>
        <v>0.75941440394351267</v>
      </c>
      <c r="H345" s="45">
        <f t="shared" si="194"/>
        <v>0.76116546237811589</v>
      </c>
      <c r="I345" s="45">
        <f t="shared" si="194"/>
        <v>0.76297610168153562</v>
      </c>
      <c r="J345" s="45">
        <f t="shared" si="194"/>
        <v>0.76489266252951804</v>
      </c>
      <c r="K345" s="45">
        <f t="shared" si="194"/>
        <v>0.76695454668549434</v>
      </c>
      <c r="L345" s="45">
        <f t="shared" si="194"/>
        <v>0.76917229573657298</v>
      </c>
      <c r="M345" s="45">
        <f t="shared" si="194"/>
        <v>0.77218961488733073</v>
      </c>
      <c r="N345" s="45">
        <f t="shared" si="194"/>
        <v>0.77618902912719256</v>
      </c>
      <c r="O345" s="45">
        <f t="shared" si="194"/>
        <v>0.78161434416668474</v>
      </c>
      <c r="P345" s="45">
        <f t="shared" si="194"/>
        <v>0.78869865077057033</v>
      </c>
      <c r="Q345" s="45">
        <f t="shared" si="194"/>
        <v>0.79782937812018173</v>
      </c>
      <c r="R345" s="45">
        <f t="shared" ref="R345:V345" si="195">IF(R326=0,"",R326/R307)</f>
        <v>0.81025032476857384</v>
      </c>
      <c r="S345" s="45">
        <f t="shared" si="195"/>
        <v>0.82575282793773863</v>
      </c>
      <c r="T345" s="45">
        <f t="shared" si="195"/>
        <v>0.84242053308470144</v>
      </c>
      <c r="U345" s="45">
        <f t="shared" si="195"/>
        <v>0.85833708566653455</v>
      </c>
      <c r="V345" s="45">
        <f t="shared" si="195"/>
        <v>0.87158613114028938</v>
      </c>
      <c r="W345" s="45">
        <f t="shared" ref="W345" si="196">IF(W326=0,"",W326/W307)</f>
        <v>0.88149451596075723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47.784325881985545</v>
      </c>
      <c r="D347" s="117">
        <f t="shared" si="197"/>
        <v>62.77278654774053</v>
      </c>
      <c r="E347" s="117">
        <f t="shared" si="197"/>
        <v>71.670551937033622</v>
      </c>
      <c r="F347" s="117">
        <f t="shared" si="197"/>
        <v>67.380060699008737</v>
      </c>
      <c r="G347" s="117">
        <f t="shared" si="197"/>
        <v>62.956063983558856</v>
      </c>
      <c r="H347" s="117">
        <f t="shared" si="197"/>
        <v>57.880316397849853</v>
      </c>
      <c r="I347" s="117">
        <f t="shared" si="197"/>
        <v>54.610872595453095</v>
      </c>
      <c r="J347" s="117">
        <f t="shared" si="197"/>
        <v>77.009897479028965</v>
      </c>
      <c r="K347" s="117">
        <f t="shared" si="197"/>
        <v>50.816502383813749</v>
      </c>
      <c r="L347" s="117">
        <f t="shared" si="197"/>
        <v>74.128785639972889</v>
      </c>
      <c r="M347" s="117">
        <f t="shared" si="197"/>
        <v>28.63710047221543</v>
      </c>
      <c r="N347" s="117">
        <f t="shared" si="197"/>
        <v>45.594945929252511</v>
      </c>
      <c r="O347" s="117">
        <f t="shared" si="197"/>
        <v>33.370272633674205</v>
      </c>
      <c r="P347" s="117">
        <f t="shared" si="197"/>
        <v>28.004381798262681</v>
      </c>
      <c r="Q347" s="117">
        <f t="shared" si="197"/>
        <v>20.825309777322065</v>
      </c>
      <c r="R347" s="117">
        <f t="shared" ref="R347:V347" si="198">R348+R351+R353+R362</f>
        <v>25.216953856780432</v>
      </c>
      <c r="S347" s="117">
        <f t="shared" si="198"/>
        <v>35.834941499773464</v>
      </c>
      <c r="T347" s="117">
        <f t="shared" si="198"/>
        <v>41.416767874071539</v>
      </c>
      <c r="U347" s="117">
        <f t="shared" si="198"/>
        <v>29.111956380610739</v>
      </c>
      <c r="V347" s="117">
        <f t="shared" si="198"/>
        <v>23.250302884573905</v>
      </c>
      <c r="W347" s="117">
        <f t="shared" ref="W347" si="199">W348+W351+W353+W362</f>
        <v>22.718117882523579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39.646624473541237</v>
      </c>
      <c r="D348" s="122">
        <f t="shared" si="200"/>
        <v>51.693696162324173</v>
      </c>
      <c r="E348" s="122">
        <f t="shared" si="200"/>
        <v>59.892978065919387</v>
      </c>
      <c r="F348" s="122">
        <f t="shared" si="200"/>
        <v>56.395056184952139</v>
      </c>
      <c r="G348" s="122">
        <f t="shared" si="200"/>
        <v>53.408195740632557</v>
      </c>
      <c r="H348" s="122">
        <f t="shared" si="200"/>
        <v>49.203666606277125</v>
      </c>
      <c r="I348" s="122">
        <f t="shared" si="200"/>
        <v>45.724526315852799</v>
      </c>
      <c r="J348" s="122">
        <f t="shared" si="200"/>
        <v>64.355098953907785</v>
      </c>
      <c r="K348" s="122">
        <f t="shared" si="200"/>
        <v>41.638147351238572</v>
      </c>
      <c r="L348" s="122">
        <f t="shared" si="200"/>
        <v>62.636497836847383</v>
      </c>
      <c r="M348" s="122">
        <f t="shared" si="200"/>
        <v>22.950533225983094</v>
      </c>
      <c r="N348" s="122">
        <f t="shared" si="200"/>
        <v>35.839073323242452</v>
      </c>
      <c r="O348" s="122">
        <f t="shared" si="200"/>
        <v>26.04283028041349</v>
      </c>
      <c r="P348" s="122">
        <f t="shared" si="200"/>
        <v>21.332284872224609</v>
      </c>
      <c r="Q348" s="122">
        <f t="shared" si="200"/>
        <v>15.934692771182682</v>
      </c>
      <c r="R348" s="122">
        <f t="shared" ref="R348:V348" si="201">SUM(R349:R350)</f>
        <v>19.12222116798285</v>
      </c>
      <c r="S348" s="122">
        <f t="shared" si="201"/>
        <v>26.470192612174525</v>
      </c>
      <c r="T348" s="122">
        <f t="shared" si="201"/>
        <v>30.953928238607872</v>
      </c>
      <c r="U348" s="122">
        <f t="shared" si="201"/>
        <v>21.103237200302985</v>
      </c>
      <c r="V348" s="122">
        <f t="shared" si="201"/>
        <v>16.548439971594387</v>
      </c>
      <c r="W348" s="122">
        <f t="shared" ref="W348" si="202">SUM(W349:W350)</f>
        <v>15.529499408461495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39.646624473541237</v>
      </c>
      <c r="D349" s="98">
        <v>51.693696162324173</v>
      </c>
      <c r="E349" s="98">
        <v>59.892978065919387</v>
      </c>
      <c r="F349" s="98">
        <v>56.395056184952139</v>
      </c>
      <c r="G349" s="98">
        <v>53.408195740632557</v>
      </c>
      <c r="H349" s="98">
        <v>49.203666606277125</v>
      </c>
      <c r="I349" s="98">
        <v>45.724526315852799</v>
      </c>
      <c r="J349" s="98">
        <v>64.355098953907785</v>
      </c>
      <c r="K349" s="98">
        <v>41.638147351238572</v>
      </c>
      <c r="L349" s="98">
        <v>62.636497836847383</v>
      </c>
      <c r="M349" s="98">
        <v>22.950533225983094</v>
      </c>
      <c r="N349" s="98">
        <v>35.839073323242452</v>
      </c>
      <c r="O349" s="98">
        <v>26.04283028041349</v>
      </c>
      <c r="P349" s="98">
        <v>21.332284872224609</v>
      </c>
      <c r="Q349" s="98">
        <v>15.934692771182682</v>
      </c>
      <c r="R349" s="98">
        <v>19.12222116798285</v>
      </c>
      <c r="S349" s="98">
        <v>26.470192612174525</v>
      </c>
      <c r="T349" s="98">
        <v>30.953928238607872</v>
      </c>
      <c r="U349" s="98">
        <v>21.103237200302985</v>
      </c>
      <c r="V349" s="98">
        <v>16.548439971594387</v>
      </c>
      <c r="W349" s="98">
        <v>15.529499408461495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7.4160979558242763</v>
      </c>
      <c r="D353" s="122">
        <v>10.010314945202294</v>
      </c>
      <c r="E353" s="122">
        <v>10.560901959420232</v>
      </c>
      <c r="F353" s="122">
        <v>9.8836910885150484</v>
      </c>
      <c r="G353" s="122">
        <v>8.5959945437129033</v>
      </c>
      <c r="H353" s="122">
        <v>7.7803819298464107</v>
      </c>
      <c r="I353" s="122">
        <v>7.9069538189986197</v>
      </c>
      <c r="J353" s="122">
        <v>11.212344640796662</v>
      </c>
      <c r="K353" s="122">
        <v>8.0712745566151813</v>
      </c>
      <c r="L353" s="122">
        <v>10.246416835208539</v>
      </c>
      <c r="M353" s="122">
        <v>5.0175279766583136</v>
      </c>
      <c r="N353" s="122">
        <v>8.9321591553911173</v>
      </c>
      <c r="O353" s="122">
        <v>6.6082750715141341</v>
      </c>
      <c r="P353" s="122">
        <v>5.9977818149111215</v>
      </c>
      <c r="Q353" s="122">
        <v>4.2248903006883918</v>
      </c>
      <c r="R353" s="122">
        <v>5.2632435907915527</v>
      </c>
      <c r="S353" s="122">
        <v>8.1510539025521958</v>
      </c>
      <c r="T353" s="122">
        <v>9.2314028710091893</v>
      </c>
      <c r="U353" s="122">
        <v>7.1168629193397432</v>
      </c>
      <c r="V353" s="122">
        <v>5.9687332911191993</v>
      </c>
      <c r="W353" s="122">
        <v>6.4297895217308589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7.4150690387303868</v>
      </c>
      <c r="D354" s="98">
        <v>10.00790259120323</v>
      </c>
      <c r="E354" s="98">
        <v>10.556689292461254</v>
      </c>
      <c r="F354" s="98">
        <v>9.8788457955864075</v>
      </c>
      <c r="G354" s="98">
        <v>8.5855387988074661</v>
      </c>
      <c r="H354" s="98">
        <v>7.7713125146970299</v>
      </c>
      <c r="I354" s="98">
        <v>7.8637107791665626</v>
      </c>
      <c r="J354" s="98">
        <v>11.097282077375507</v>
      </c>
      <c r="K354" s="98">
        <v>7.9555227844214365</v>
      </c>
      <c r="L354" s="98">
        <v>10.090431662012756</v>
      </c>
      <c r="M354" s="98">
        <v>5.0097699709265484</v>
      </c>
      <c r="N354" s="98">
        <v>8.8556242332355151</v>
      </c>
      <c r="O354" s="98">
        <v>6.5650835762586066</v>
      </c>
      <c r="P354" s="98">
        <v>5.9705680298982235</v>
      </c>
      <c r="Q354" s="98">
        <v>4.1903757792424825</v>
      </c>
      <c r="R354" s="98">
        <v>5.2376297988859157</v>
      </c>
      <c r="S354" s="98">
        <v>8.1041656820228365</v>
      </c>
      <c r="T354" s="98">
        <v>9.1752620093335704</v>
      </c>
      <c r="U354" s="98">
        <v>7.0833680379362516</v>
      </c>
      <c r="V354" s="98">
        <v>5.9687332911191993</v>
      </c>
      <c r="W354" s="98">
        <v>6.3838460100832393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1.0289170938897734E-3</v>
      </c>
      <c r="D355" s="98">
        <v>2.4123539990640501E-3</v>
      </c>
      <c r="E355" s="98">
        <v>4.2126669589785922E-3</v>
      </c>
      <c r="F355" s="98">
        <v>4.8452929286408831E-3</v>
      </c>
      <c r="G355" s="98">
        <v>1.0455744905438094E-2</v>
      </c>
      <c r="H355" s="98">
        <v>9.0694151493807551E-3</v>
      </c>
      <c r="I355" s="98">
        <v>4.3243039832057135E-2</v>
      </c>
      <c r="J355" s="98">
        <v>0.11506256342115524</v>
      </c>
      <c r="K355" s="98">
        <v>0.11575177219374459</v>
      </c>
      <c r="L355" s="98">
        <v>0.15598517319578176</v>
      </c>
      <c r="M355" s="98">
        <v>7.7580057317649283E-3</v>
      </c>
      <c r="N355" s="98">
        <v>7.6534922155602411E-2</v>
      </c>
      <c r="O355" s="98">
        <v>4.3191495255527221E-2</v>
      </c>
      <c r="P355" s="98">
        <v>2.7213785012897791E-2</v>
      </c>
      <c r="Q355" s="98">
        <v>3.4514521445909323E-2</v>
      </c>
      <c r="R355" s="98">
        <v>2.5613791905636816E-2</v>
      </c>
      <c r="S355" s="98">
        <v>4.6888220529359453E-2</v>
      </c>
      <c r="T355" s="98">
        <v>5.6140861675618756E-2</v>
      </c>
      <c r="U355" s="98">
        <v>3.3494881403491335E-2</v>
      </c>
      <c r="V355" s="98">
        <v>0</v>
      </c>
      <c r="W355" s="98">
        <v>4.594351164761961E-2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1.0289170938897734E-3</v>
      </c>
      <c r="D356" s="101">
        <v>2.4123539990640501E-3</v>
      </c>
      <c r="E356" s="101">
        <v>4.2126669589785922E-3</v>
      </c>
      <c r="F356" s="101">
        <v>4.8452929286408831E-3</v>
      </c>
      <c r="G356" s="101">
        <v>1.0455744905438094E-2</v>
      </c>
      <c r="H356" s="101">
        <v>9.0694151493807551E-3</v>
      </c>
      <c r="I356" s="101">
        <v>4.3243039832057135E-2</v>
      </c>
      <c r="J356" s="101">
        <v>0.11506256342115524</v>
      </c>
      <c r="K356" s="101">
        <v>0.11575177219374459</v>
      </c>
      <c r="L356" s="101">
        <v>0.15598517319578176</v>
      </c>
      <c r="M356" s="101">
        <v>7.7580057317649283E-3</v>
      </c>
      <c r="N356" s="101">
        <v>7.6534922155602411E-2</v>
      </c>
      <c r="O356" s="101">
        <v>4.3191495255527221E-2</v>
      </c>
      <c r="P356" s="101">
        <v>2.7213785012897791E-2</v>
      </c>
      <c r="Q356" s="101">
        <v>3.4514521445909323E-2</v>
      </c>
      <c r="R356" s="101">
        <v>2.5613791905636816E-2</v>
      </c>
      <c r="S356" s="101">
        <v>4.6888220529359453E-2</v>
      </c>
      <c r="T356" s="101">
        <v>5.6140861675618756E-2</v>
      </c>
      <c r="U356" s="101">
        <v>3.3494881403491335E-2</v>
      </c>
      <c r="V356" s="101">
        <v>0</v>
      </c>
      <c r="W356" s="101">
        <v>4.594351164761961E-2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0.72160345262003156</v>
      </c>
      <c r="D362" s="122">
        <v>1.0687754402140635</v>
      </c>
      <c r="E362" s="122">
        <v>1.2166719116940092</v>
      </c>
      <c r="F362" s="122">
        <v>1.1013134255415473</v>
      </c>
      <c r="G362" s="122">
        <v>0.95187369921339704</v>
      </c>
      <c r="H362" s="122">
        <v>0.89626786172631234</v>
      </c>
      <c r="I362" s="122">
        <v>0.97939246060167895</v>
      </c>
      <c r="J362" s="122">
        <v>1.4424538843245245</v>
      </c>
      <c r="K362" s="122">
        <v>1.1070804759599977</v>
      </c>
      <c r="L362" s="122">
        <v>1.2458709679169684</v>
      </c>
      <c r="M362" s="122">
        <v>0.66903926957402216</v>
      </c>
      <c r="N362" s="122">
        <v>0.82371345061893975</v>
      </c>
      <c r="O362" s="122">
        <v>0.71916728174658129</v>
      </c>
      <c r="P362" s="122">
        <v>0.67431511112695119</v>
      </c>
      <c r="Q362" s="122">
        <v>0.66572670545099089</v>
      </c>
      <c r="R362" s="122">
        <v>0.8314890980060291</v>
      </c>
      <c r="S362" s="122">
        <v>1.2136949850467433</v>
      </c>
      <c r="T362" s="122">
        <v>1.2314367644544757</v>
      </c>
      <c r="U362" s="122">
        <v>0.89185626096800896</v>
      </c>
      <c r="V362" s="122">
        <v>0.73312962186031916</v>
      </c>
      <c r="W362" s="122">
        <v>0.75882895233122594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0.72160345262003156</v>
      </c>
      <c r="D363" s="98">
        <v>1.0687754402140635</v>
      </c>
      <c r="E363" s="98">
        <v>1.2166719116940092</v>
      </c>
      <c r="F363" s="98">
        <v>1.1013134255415473</v>
      </c>
      <c r="G363" s="98">
        <v>0.95187369921339704</v>
      </c>
      <c r="H363" s="98">
        <v>0.89626786172631234</v>
      </c>
      <c r="I363" s="98">
        <v>0.97939246060167895</v>
      </c>
      <c r="J363" s="98">
        <v>1.4424538843245245</v>
      </c>
      <c r="K363" s="98">
        <v>1.1070804759599977</v>
      </c>
      <c r="L363" s="98">
        <v>1.2458709679169684</v>
      </c>
      <c r="M363" s="98">
        <v>0.66903926957402216</v>
      </c>
      <c r="N363" s="98">
        <v>0.82371345061893975</v>
      </c>
      <c r="O363" s="98">
        <v>0.71916728174658129</v>
      </c>
      <c r="P363" s="98">
        <v>0.67431511112695119</v>
      </c>
      <c r="Q363" s="98">
        <v>0.66572670545099089</v>
      </c>
      <c r="R363" s="98">
        <v>0.8314890980060291</v>
      </c>
      <c r="S363" s="98">
        <v>1.2136949850467433</v>
      </c>
      <c r="T363" s="98">
        <v>1.2314367644544757</v>
      </c>
      <c r="U363" s="98">
        <v>0.89185626096800896</v>
      </c>
      <c r="V363" s="98">
        <v>0.73312962186031916</v>
      </c>
      <c r="W363" s="98">
        <v>0.75882895233122594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20735.14789916492</v>
      </c>
      <c r="D366" s="117">
        <f t="shared" si="204"/>
        <v>19158.217223143412</v>
      </c>
      <c r="E366" s="117">
        <f t="shared" si="204"/>
        <v>20092.001085658667</v>
      </c>
      <c r="F366" s="117">
        <f t="shared" si="204"/>
        <v>20825.498787121516</v>
      </c>
      <c r="G366" s="117">
        <f t="shared" si="204"/>
        <v>20040.695177415706</v>
      </c>
      <c r="H366" s="117">
        <f t="shared" si="204"/>
        <v>19888.723784000416</v>
      </c>
      <c r="I366" s="117">
        <f t="shared" si="204"/>
        <v>18012.080385863163</v>
      </c>
      <c r="J366" s="117">
        <f t="shared" si="204"/>
        <v>19349.601810909371</v>
      </c>
      <c r="K366" s="117">
        <f t="shared" si="204"/>
        <v>17609.967883692098</v>
      </c>
      <c r="L366" s="117">
        <f t="shared" si="204"/>
        <v>18608.611341907814</v>
      </c>
      <c r="M366" s="117">
        <f t="shared" si="204"/>
        <v>14525.736167661324</v>
      </c>
      <c r="N366" s="117">
        <f t="shared" si="204"/>
        <v>14251.542359649675</v>
      </c>
      <c r="O366" s="117">
        <f t="shared" si="204"/>
        <v>13527.505186077675</v>
      </c>
      <c r="P366" s="117">
        <f t="shared" si="204"/>
        <v>11285.540400668891</v>
      </c>
      <c r="Q366" s="117">
        <f t="shared" si="204"/>
        <v>11201.982400757324</v>
      </c>
      <c r="R366" s="117">
        <f t="shared" ref="R366:V366" si="205">R367+R370+R372+R381</f>
        <v>10986.706450275147</v>
      </c>
      <c r="S366" s="117">
        <f t="shared" si="205"/>
        <v>10375.073720007011</v>
      </c>
      <c r="T366" s="117">
        <f t="shared" si="205"/>
        <v>10736.139361078151</v>
      </c>
      <c r="U366" s="117">
        <f t="shared" si="205"/>
        <v>10033.827840453203</v>
      </c>
      <c r="V366" s="117">
        <f t="shared" si="205"/>
        <v>9658.3083622189297</v>
      </c>
      <c r="W366" s="117">
        <f t="shared" ref="W366" si="206">W367+W370+W372+W381</f>
        <v>8639.5414352481512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16960.036503189287</v>
      </c>
      <c r="D367" s="122">
        <f t="shared" si="207"/>
        <v>15575.187106915431</v>
      </c>
      <c r="E367" s="122">
        <f t="shared" si="207"/>
        <v>16593.288919961942</v>
      </c>
      <c r="F367" s="122">
        <f t="shared" si="207"/>
        <v>17223.199407503962</v>
      </c>
      <c r="G367" s="122">
        <f t="shared" si="207"/>
        <v>16774.645808723541</v>
      </c>
      <c r="H367" s="122">
        <f t="shared" si="207"/>
        <v>16671.805184971261</v>
      </c>
      <c r="I367" s="122">
        <f t="shared" si="207"/>
        <v>14889.719256862341</v>
      </c>
      <c r="J367" s="122">
        <f t="shared" si="207"/>
        <v>16077.196044764598</v>
      </c>
      <c r="K367" s="122">
        <f t="shared" si="207"/>
        <v>14368.916069458481</v>
      </c>
      <c r="L367" s="122">
        <f t="shared" si="207"/>
        <v>15323.308098117715</v>
      </c>
      <c r="M367" s="122">
        <f t="shared" si="207"/>
        <v>11449.592884842339</v>
      </c>
      <c r="N367" s="122">
        <f t="shared" si="207"/>
        <v>10996.976363203667</v>
      </c>
      <c r="O367" s="122">
        <f t="shared" si="207"/>
        <v>10400.493914106426</v>
      </c>
      <c r="P367" s="122">
        <f t="shared" si="207"/>
        <v>8381.0811264535532</v>
      </c>
      <c r="Q367" s="122">
        <f t="shared" si="207"/>
        <v>8370.370036409442</v>
      </c>
      <c r="R367" s="122">
        <f t="shared" ref="R367:V367" si="208">SUM(R368:R369)</f>
        <v>8150.9962270772767</v>
      </c>
      <c r="S367" s="122">
        <f t="shared" si="208"/>
        <v>7478.0011243395265</v>
      </c>
      <c r="T367" s="122">
        <f t="shared" si="208"/>
        <v>7792.8077574226654</v>
      </c>
      <c r="U367" s="122">
        <f t="shared" si="208"/>
        <v>7129.8229389453472</v>
      </c>
      <c r="V367" s="122">
        <f t="shared" si="208"/>
        <v>6766.6495028379823</v>
      </c>
      <c r="W367" s="122">
        <f t="shared" ref="W367" si="209">SUM(W368:W369)</f>
        <v>5761.8517949305415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16722.829143269471</v>
      </c>
      <c r="D368" s="98">
        <v>15358.218655045717</v>
      </c>
      <c r="E368" s="98">
        <v>16364.563287376519</v>
      </c>
      <c r="F368" s="98">
        <v>16986.358127648193</v>
      </c>
      <c r="G368" s="98">
        <v>16544.630557421824</v>
      </c>
      <c r="H368" s="98">
        <v>16443.760236573158</v>
      </c>
      <c r="I368" s="98">
        <v>14685.339146254748</v>
      </c>
      <c r="J368" s="98">
        <v>15853.368075917642</v>
      </c>
      <c r="K368" s="98">
        <v>14166.856876831802</v>
      </c>
      <c r="L368" s="98">
        <v>15106.823523248921</v>
      </c>
      <c r="M368" s="98">
        <v>11288.268986964938</v>
      </c>
      <c r="N368" s="98">
        <v>10839.011417416201</v>
      </c>
      <c r="O368" s="98">
        <v>10249.617448399016</v>
      </c>
      <c r="P368" s="98">
        <v>8257.8599602035501</v>
      </c>
      <c r="Q368" s="98">
        <v>8243.6779322242273</v>
      </c>
      <c r="R368" s="98">
        <v>8027.402321170649</v>
      </c>
      <c r="S368" s="98">
        <v>7364.5283615562494</v>
      </c>
      <c r="T368" s="98">
        <v>7673.3562897482389</v>
      </c>
      <c r="U368" s="98">
        <v>7020.4355553625337</v>
      </c>
      <c r="V368" s="98">
        <v>6662.2648784228522</v>
      </c>
      <c r="W368" s="98">
        <v>5672.7359988897788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237.20735991981581</v>
      </c>
      <c r="D369" s="98">
        <v>216.96845186971333</v>
      </c>
      <c r="E369" s="98">
        <v>228.72563258542178</v>
      </c>
      <c r="F369" s="98">
        <v>236.84127985576808</v>
      </c>
      <c r="G369" s="98">
        <v>230.0152513017168</v>
      </c>
      <c r="H369" s="98">
        <v>228.04494839810209</v>
      </c>
      <c r="I369" s="98">
        <v>204.38011060759271</v>
      </c>
      <c r="J369" s="98">
        <v>223.82796884695503</v>
      </c>
      <c r="K369" s="98">
        <v>202.05919262667962</v>
      </c>
      <c r="L369" s="98">
        <v>216.48457486879411</v>
      </c>
      <c r="M369" s="98">
        <v>161.32389787740104</v>
      </c>
      <c r="N369" s="98">
        <v>157.96494578746578</v>
      </c>
      <c r="O369" s="98">
        <v>150.87646570740921</v>
      </c>
      <c r="P369" s="98">
        <v>123.22116625000369</v>
      </c>
      <c r="Q369" s="98">
        <v>126.69210418521382</v>
      </c>
      <c r="R369" s="98">
        <v>123.59390590662733</v>
      </c>
      <c r="S369" s="98">
        <v>113.47276278327719</v>
      </c>
      <c r="T369" s="98">
        <v>119.4514676744266</v>
      </c>
      <c r="U369" s="98">
        <v>109.38738358281353</v>
      </c>
      <c r="V369" s="98">
        <v>104.38462441512961</v>
      </c>
      <c r="W369" s="98">
        <v>89.115796040762504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0.90458087186058</v>
      </c>
      <c r="E370" s="122">
        <f t="shared" si="210"/>
        <v>0.54748901341039324</v>
      </c>
      <c r="F370" s="122">
        <f t="shared" si="210"/>
        <v>1.1217674008623413</v>
      </c>
      <c r="G370" s="122">
        <f t="shared" si="210"/>
        <v>1.4427484827753339</v>
      </c>
      <c r="H370" s="122">
        <f t="shared" si="210"/>
        <v>1.8466568120758056</v>
      </c>
      <c r="I370" s="122">
        <f t="shared" si="210"/>
        <v>2.0851791345843314</v>
      </c>
      <c r="J370" s="122">
        <f t="shared" si="210"/>
        <v>1.5785530063985826</v>
      </c>
      <c r="K370" s="122">
        <f t="shared" si="210"/>
        <v>1.2499422648790459</v>
      </c>
      <c r="L370" s="122">
        <f t="shared" si="210"/>
        <v>1.3214615723431595</v>
      </c>
      <c r="M370" s="122">
        <f t="shared" si="210"/>
        <v>1.0290013108837743</v>
      </c>
      <c r="N370" s="122">
        <f t="shared" si="210"/>
        <v>1.0993923817741311</v>
      </c>
      <c r="O370" s="122">
        <f t="shared" si="210"/>
        <v>0.64437039028127974</v>
      </c>
      <c r="P370" s="122">
        <f t="shared" si="210"/>
        <v>0.84774100236375016</v>
      </c>
      <c r="Q370" s="122">
        <f t="shared" si="210"/>
        <v>0.25950583004762612</v>
      </c>
      <c r="R370" s="122">
        <f t="shared" si="210"/>
        <v>0.33679631395253162</v>
      </c>
      <c r="S370" s="122">
        <f t="shared" si="210"/>
        <v>0.29949728304708761</v>
      </c>
      <c r="T370" s="122">
        <f t="shared" si="210"/>
        <v>0.2944746110995044</v>
      </c>
      <c r="U370" s="122">
        <f t="shared" si="210"/>
        <v>0.19657054983678712</v>
      </c>
      <c r="V370" s="122">
        <f t="shared" si="210"/>
        <v>0.72730415649078883</v>
      </c>
      <c r="W370" s="122">
        <f t="shared" si="210"/>
        <v>0.49033282019343133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0</v>
      </c>
      <c r="D371" s="98">
        <f>RES_hhdet_in_fech!D67</f>
        <v>0.90458087186058</v>
      </c>
      <c r="E371" s="98">
        <f>RES_hhdet_in_fech!E67</f>
        <v>0.54748901341039324</v>
      </c>
      <c r="F371" s="98">
        <f>RES_hhdet_in_fech!F67</f>
        <v>1.1217674008623413</v>
      </c>
      <c r="G371" s="98">
        <f>RES_hhdet_in_fech!G67</f>
        <v>1.4427484827753339</v>
      </c>
      <c r="H371" s="98">
        <f>RES_hhdet_in_fech!H67</f>
        <v>1.8466568120758056</v>
      </c>
      <c r="I371" s="98">
        <f>RES_hhdet_in_fech!I67</f>
        <v>2.0851791345843314</v>
      </c>
      <c r="J371" s="98">
        <f>RES_hhdet_in_fech!J67</f>
        <v>1.5785530063985826</v>
      </c>
      <c r="K371" s="98">
        <f>RES_hhdet_in_fech!K67</f>
        <v>1.2499422648790459</v>
      </c>
      <c r="L371" s="98">
        <f>RES_hhdet_in_fech!L67</f>
        <v>1.3214615723431595</v>
      </c>
      <c r="M371" s="98">
        <f>RES_hhdet_in_fech!M67</f>
        <v>1.0290013108837743</v>
      </c>
      <c r="N371" s="98">
        <f>RES_hhdet_in_fech!N67</f>
        <v>1.0993923817741311</v>
      </c>
      <c r="O371" s="98">
        <f>RES_hhdet_in_fech!O67</f>
        <v>0.64437039028127974</v>
      </c>
      <c r="P371" s="98">
        <f>RES_hhdet_in_fech!P67</f>
        <v>0.84774100236375016</v>
      </c>
      <c r="Q371" s="98">
        <f>RES_hhdet_in_fech!Q67</f>
        <v>0.25950583004762612</v>
      </c>
      <c r="R371" s="98">
        <f>RES_hhdet_in_fech!R67</f>
        <v>0.33679631395253162</v>
      </c>
      <c r="S371" s="98">
        <f>RES_hhdet_in_fech!S67</f>
        <v>0.29949728304708761</v>
      </c>
      <c r="T371" s="98">
        <f>RES_hhdet_in_fech!T67</f>
        <v>0.2944746110995044</v>
      </c>
      <c r="U371" s="98">
        <f>RES_hhdet_in_fech!U67</f>
        <v>0.19657054983678712</v>
      </c>
      <c r="V371" s="98">
        <f>RES_hhdet_in_fech!V67</f>
        <v>0.72730415649078883</v>
      </c>
      <c r="W371" s="98">
        <f>RES_hhdet_in_fech!W67</f>
        <v>0.49033282019343133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3245.516665224261</v>
      </c>
      <c r="D372" s="122">
        <v>3064.1143141205239</v>
      </c>
      <c r="E372" s="122">
        <v>2969.0790817682546</v>
      </c>
      <c r="F372" s="122">
        <v>3067.5572781031965</v>
      </c>
      <c r="G372" s="122">
        <v>2764.9863178866544</v>
      </c>
      <c r="H372" s="122">
        <v>2719.9290399787028</v>
      </c>
      <c r="I372" s="122">
        <v>2626.3143125675656</v>
      </c>
      <c r="J372" s="122">
        <v>2775.9731504535848</v>
      </c>
      <c r="K372" s="122">
        <v>2753.7498563001636</v>
      </c>
      <c r="L372" s="122">
        <v>2807.1133949536584</v>
      </c>
      <c r="M372" s="122">
        <v>2592.2976673712151</v>
      </c>
      <c r="N372" s="122">
        <v>2791.0835115423743</v>
      </c>
      <c r="O372" s="122">
        <v>2665.8138113031914</v>
      </c>
      <c r="P372" s="122">
        <v>2443.4722038880846</v>
      </c>
      <c r="Q372" s="122">
        <v>2349.2950212217056</v>
      </c>
      <c r="R372" s="122">
        <v>2354.3593642842943</v>
      </c>
      <c r="S372" s="122">
        <v>2416.6402077587591</v>
      </c>
      <c r="T372" s="122">
        <v>2472.2020011238424</v>
      </c>
      <c r="U372" s="122">
        <v>2441.7983276791115</v>
      </c>
      <c r="V372" s="122">
        <v>2421.9384300299812</v>
      </c>
      <c r="W372" s="122">
        <v>2411.0831766956903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3260.4149694112989</v>
      </c>
      <c r="D373" s="98">
        <v>3073.1091401024164</v>
      </c>
      <c r="E373" s="98">
        <v>2979.6037628654822</v>
      </c>
      <c r="F373" s="98">
        <v>3080.4750499037282</v>
      </c>
      <c r="G373" s="98">
        <v>2775.0561627739075</v>
      </c>
      <c r="H373" s="98">
        <v>2729.2335504625171</v>
      </c>
      <c r="I373" s="98">
        <v>2633.9018855715112</v>
      </c>
      <c r="J373" s="98">
        <v>2780.061763895585</v>
      </c>
      <c r="K373" s="98">
        <v>2757.7412820410927</v>
      </c>
      <c r="L373" s="98">
        <v>2862.19784369729</v>
      </c>
      <c r="M373" s="98">
        <v>2590.6792136418444</v>
      </c>
      <c r="N373" s="98">
        <v>2797.7034887855648</v>
      </c>
      <c r="O373" s="98">
        <v>2670.4058772695157</v>
      </c>
      <c r="P373" s="98">
        <v>2443.839097149752</v>
      </c>
      <c r="Q373" s="98">
        <v>2348.1827946034264</v>
      </c>
      <c r="R373" s="98">
        <v>2350.7973019619453</v>
      </c>
      <c r="S373" s="98">
        <v>2413.6889109353406</v>
      </c>
      <c r="T373" s="98">
        <v>2468.2758562236904</v>
      </c>
      <c r="U373" s="98">
        <v>2440.2089736736148</v>
      </c>
      <c r="V373" s="98">
        <v>2420.4780420994639</v>
      </c>
      <c r="W373" s="98">
        <v>2409.2574213572984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2967.5173964150094</v>
      </c>
      <c r="D374" s="98">
        <v>2796.632591095874</v>
      </c>
      <c r="E374" s="98">
        <v>2716.7661302143265</v>
      </c>
      <c r="F374" s="98">
        <v>2814.7130329435786</v>
      </c>
      <c r="G374" s="98">
        <v>2538.7700676600648</v>
      </c>
      <c r="H374" s="98">
        <v>2507.7329876430199</v>
      </c>
      <c r="I374" s="98">
        <v>2423.4415801335385</v>
      </c>
      <c r="J374" s="98">
        <v>2558.1314682498382</v>
      </c>
      <c r="K374" s="98">
        <v>2542.2153184990761</v>
      </c>
      <c r="L374" s="98">
        <v>2646.48779834677</v>
      </c>
      <c r="M374" s="98">
        <v>2405.5493570568742</v>
      </c>
      <c r="N374" s="98">
        <v>2608.1487368161338</v>
      </c>
      <c r="O374" s="98">
        <v>2504.48265878862</v>
      </c>
      <c r="P374" s="98">
        <v>2308.3167204700549</v>
      </c>
      <c r="Q374" s="98">
        <v>2231.3922027220142</v>
      </c>
      <c r="R374" s="98">
        <v>2241.6039770943039</v>
      </c>
      <c r="S374" s="98">
        <v>2309.8721398206062</v>
      </c>
      <c r="T374" s="98">
        <v>2368.609542045454</v>
      </c>
      <c r="U374" s="98">
        <v>2347.0881395443748</v>
      </c>
      <c r="V374" s="98">
        <v>0</v>
      </c>
      <c r="W374" s="98">
        <v>2327.7983318192641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2547.328911392784</v>
      </c>
      <c r="D375" s="101">
        <v>2388.942363897851</v>
      </c>
      <c r="E375" s="101">
        <v>2317.6574893700576</v>
      </c>
      <c r="F375" s="101">
        <v>2399.1349418899199</v>
      </c>
      <c r="G375" s="101">
        <v>2157.1402145305365</v>
      </c>
      <c r="H375" s="101">
        <v>2138.4279653162703</v>
      </c>
      <c r="I375" s="101">
        <v>2058.8159037612709</v>
      </c>
      <c r="J375" s="101">
        <v>2158.0661678646843</v>
      </c>
      <c r="K375" s="101">
        <v>2138.5898085653248</v>
      </c>
      <c r="L375" s="101">
        <v>2225.8120162434329</v>
      </c>
      <c r="M375" s="101">
        <v>2021.7671377773943</v>
      </c>
      <c r="N375" s="101">
        <v>2177.9356033743566</v>
      </c>
      <c r="O375" s="101">
        <v>2076.3265270027141</v>
      </c>
      <c r="P375" s="101">
        <v>1897.8646596382068</v>
      </c>
      <c r="Q375" s="101">
        <v>1818.0617947260105</v>
      </c>
      <c r="R375" s="101">
        <v>1811.8009157143431</v>
      </c>
      <c r="S375" s="101">
        <v>1857.3270164135254</v>
      </c>
      <c r="T375" s="101">
        <v>1891.0211113273169</v>
      </c>
      <c r="U375" s="101">
        <v>1863.472876122501</v>
      </c>
      <c r="V375" s="101">
        <v>0</v>
      </c>
      <c r="W375" s="101">
        <v>1864.6571650131825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420.18848502222539</v>
      </c>
      <c r="D376" s="104">
        <v>407.69022719802263</v>
      </c>
      <c r="E376" s="104">
        <v>399.10864084426896</v>
      </c>
      <c r="F376" s="104">
        <v>415.57809105365857</v>
      </c>
      <c r="G376" s="104">
        <v>381.6298531295281</v>
      </c>
      <c r="H376" s="104">
        <v>369.30502232674962</v>
      </c>
      <c r="I376" s="104">
        <v>364.62567637226755</v>
      </c>
      <c r="J376" s="104">
        <v>400.06530038515365</v>
      </c>
      <c r="K376" s="104">
        <v>403.62550993375163</v>
      </c>
      <c r="L376" s="104">
        <v>420.6757821033367</v>
      </c>
      <c r="M376" s="104">
        <v>383.78221927947988</v>
      </c>
      <c r="N376" s="104">
        <v>430.21313344177662</v>
      </c>
      <c r="O376" s="104">
        <v>428.15613178590581</v>
      </c>
      <c r="P376" s="104">
        <v>410.45206083184797</v>
      </c>
      <c r="Q376" s="104">
        <v>413.33040799600411</v>
      </c>
      <c r="R376" s="104">
        <v>429.80306137996041</v>
      </c>
      <c r="S376" s="104">
        <v>452.54512340708095</v>
      </c>
      <c r="T376" s="104">
        <v>477.58843071813709</v>
      </c>
      <c r="U376" s="104">
        <v>483.61526342187386</v>
      </c>
      <c r="V376" s="104">
        <v>0</v>
      </c>
      <c r="W376" s="104">
        <v>463.14116680608169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2896.4714173133225</v>
      </c>
      <c r="D377" s="101">
        <v>2803.4355251439943</v>
      </c>
      <c r="E377" s="101">
        <v>2656.4069052482496</v>
      </c>
      <c r="F377" s="101">
        <v>2706.810303570589</v>
      </c>
      <c r="G377" s="101">
        <v>2549.1997014346916</v>
      </c>
      <c r="H377" s="101">
        <v>2550.9145449780704</v>
      </c>
      <c r="I377" s="101">
        <v>2534.9057400615279</v>
      </c>
      <c r="J377" s="101">
        <v>0</v>
      </c>
      <c r="K377" s="101">
        <v>0</v>
      </c>
      <c r="L377" s="101">
        <v>0</v>
      </c>
      <c r="M377" s="101">
        <v>2724.6892877170726</v>
      </c>
      <c r="N377" s="101">
        <v>2718.0116768177222</v>
      </c>
      <c r="O377" s="101">
        <v>2648.9831416272573</v>
      </c>
      <c r="P377" s="101">
        <v>2582.6098888383249</v>
      </c>
      <c r="Q377" s="101">
        <v>2534.3851845153449</v>
      </c>
      <c r="R377" s="101">
        <v>2559.8331054805708</v>
      </c>
      <c r="S377" s="101">
        <v>2591.9167240920469</v>
      </c>
      <c r="T377" s="101">
        <v>2638.7884420323176</v>
      </c>
      <c r="U377" s="101">
        <v>2587.6690925245725</v>
      </c>
      <c r="V377" s="101">
        <v>2700.4943231880011</v>
      </c>
      <c r="W377" s="101">
        <v>2612.3470628958153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2682.8180359119838</v>
      </c>
      <c r="D378" s="104">
        <v>2593.9445013821787</v>
      </c>
      <c r="E378" s="104">
        <v>2459.2391286632942</v>
      </c>
      <c r="F378" s="104">
        <v>2507.6664951841212</v>
      </c>
      <c r="G378" s="104">
        <v>2361.4935822079747</v>
      </c>
      <c r="H378" s="104">
        <v>2369.0327911418321</v>
      </c>
      <c r="I378" s="104">
        <v>2354.3049599090159</v>
      </c>
      <c r="J378" s="104">
        <v>2447.7866634203847</v>
      </c>
      <c r="K378" s="104">
        <v>2431.4807035737526</v>
      </c>
      <c r="L378" s="104">
        <v>2474.9472580830161</v>
      </c>
      <c r="M378" s="104">
        <v>2536.047192180758</v>
      </c>
      <c r="N378" s="104">
        <v>2531.5586807082263</v>
      </c>
      <c r="O378" s="104">
        <v>2472.9586259164275</v>
      </c>
      <c r="P378" s="104">
        <v>2419.2330427707702</v>
      </c>
      <c r="Q378" s="104">
        <v>2381.1997686326849</v>
      </c>
      <c r="R378" s="104">
        <v>2409.4322302743035</v>
      </c>
      <c r="S378" s="104">
        <v>2445.3026872647497</v>
      </c>
      <c r="T378" s="104">
        <v>2493.4850165072635</v>
      </c>
      <c r="U378" s="104">
        <v>2448.1093187928195</v>
      </c>
      <c r="V378" s="104">
        <v>2564.0210318262607</v>
      </c>
      <c r="W378" s="104">
        <v>2485.6762941852348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2262.9495786346988</v>
      </c>
      <c r="D379" s="98">
        <v>2179.2995139021041</v>
      </c>
      <c r="E379" s="98">
        <v>2066.1021631191334</v>
      </c>
      <c r="F379" s="98">
        <v>2107.7944871595041</v>
      </c>
      <c r="G379" s="98">
        <v>1981.1471680674911</v>
      </c>
      <c r="H379" s="98">
        <v>1998.0351388326046</v>
      </c>
      <c r="I379" s="98">
        <v>1980.7292701339627</v>
      </c>
      <c r="J379" s="98">
        <v>2047.2223861631448</v>
      </c>
      <c r="K379" s="98">
        <v>2031.0274532544233</v>
      </c>
      <c r="L379" s="98">
        <v>2070.1157031963257</v>
      </c>
      <c r="M379" s="98">
        <v>2125.6381820691904</v>
      </c>
      <c r="N379" s="98">
        <v>2113.6874308642264</v>
      </c>
      <c r="O379" s="98">
        <v>2057.780076158368</v>
      </c>
      <c r="P379" s="98">
        <v>2004.9509688315472</v>
      </c>
      <c r="Q379" s="98">
        <v>1961.9053918410521</v>
      </c>
      <c r="R379" s="98">
        <v>1973.1903779467698</v>
      </c>
      <c r="S379" s="98">
        <v>1995.1694010181943</v>
      </c>
      <c r="T379" s="98">
        <v>2022.9521458633233</v>
      </c>
      <c r="U379" s="98">
        <v>1976.6344401944252</v>
      </c>
      <c r="V379" s="98">
        <v>2084.95419109562</v>
      </c>
      <c r="W379" s="98">
        <v>2023.1763848375806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419.86845727728553</v>
      </c>
      <c r="D380" s="98">
        <v>414.64498748007418</v>
      </c>
      <c r="E380" s="98">
        <v>393.13696554416128</v>
      </c>
      <c r="F380" s="98">
        <v>399.87200802461734</v>
      </c>
      <c r="G380" s="98">
        <v>380.34641414048372</v>
      </c>
      <c r="H380" s="98">
        <v>370.99765230922753</v>
      </c>
      <c r="I380" s="98">
        <v>373.57568977505304</v>
      </c>
      <c r="J380" s="98">
        <v>400.56427725723944</v>
      </c>
      <c r="K380" s="98">
        <v>400.45325031932924</v>
      </c>
      <c r="L380" s="98">
        <v>404.83155488668956</v>
      </c>
      <c r="M380" s="98">
        <v>410.4090101115674</v>
      </c>
      <c r="N380" s="98">
        <v>417.87124984400003</v>
      </c>
      <c r="O380" s="98">
        <v>415.17854975805949</v>
      </c>
      <c r="P380" s="98">
        <v>414.28207393922321</v>
      </c>
      <c r="Q380" s="98">
        <v>419.29437679163311</v>
      </c>
      <c r="R380" s="98">
        <v>436.24185232753342</v>
      </c>
      <c r="S380" s="98">
        <v>450.1332862465556</v>
      </c>
      <c r="T380" s="98">
        <v>470.53287064393976</v>
      </c>
      <c r="U380" s="98">
        <v>471.47487859839435</v>
      </c>
      <c r="V380" s="98">
        <v>479.06684073064099</v>
      </c>
      <c r="W380" s="98">
        <v>462.49990934765378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529.59473075137032</v>
      </c>
      <c r="D381" s="122">
        <v>518.01122123559583</v>
      </c>
      <c r="E381" s="122">
        <v>529.08559491506014</v>
      </c>
      <c r="F381" s="122">
        <v>533.62033411349864</v>
      </c>
      <c r="G381" s="122">
        <v>499.6203023227369</v>
      </c>
      <c r="H381" s="122">
        <v>495.14290223837997</v>
      </c>
      <c r="I381" s="122">
        <v>493.96163729867027</v>
      </c>
      <c r="J381" s="122">
        <v>494.85406268479016</v>
      </c>
      <c r="K381" s="122">
        <v>486.05201566857261</v>
      </c>
      <c r="L381" s="122">
        <v>476.86838726409701</v>
      </c>
      <c r="M381" s="122">
        <v>482.81661413688624</v>
      </c>
      <c r="N381" s="122">
        <v>462.38309252185917</v>
      </c>
      <c r="O381" s="122">
        <v>460.55309027777668</v>
      </c>
      <c r="P381" s="122">
        <v>460.13932932488933</v>
      </c>
      <c r="Q381" s="122">
        <v>482.05783729612887</v>
      </c>
      <c r="R381" s="122">
        <v>481.01406259962363</v>
      </c>
      <c r="S381" s="122">
        <v>480.13289062567844</v>
      </c>
      <c r="T381" s="122">
        <v>470.83512792054415</v>
      </c>
      <c r="U381" s="122">
        <v>462.01000327890711</v>
      </c>
      <c r="V381" s="122">
        <v>468.99312519447687</v>
      </c>
      <c r="W381" s="122">
        <v>466.11613080172498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595.40107399083001</v>
      </c>
      <c r="D382" s="98">
        <v>565.99095718327408</v>
      </c>
      <c r="E382" s="98">
        <v>585.90947389672294</v>
      </c>
      <c r="F382" s="98">
        <v>600.69690329633386</v>
      </c>
      <c r="G382" s="98">
        <v>554.55692887977443</v>
      </c>
      <c r="H382" s="98">
        <v>553.90019899734989</v>
      </c>
      <c r="I382" s="98">
        <v>540.20695248372726</v>
      </c>
      <c r="J382" s="98">
        <v>536.36791269103048</v>
      </c>
      <c r="K382" s="98">
        <v>513.55460906945427</v>
      </c>
      <c r="L382" s="98">
        <v>536.65938436509168</v>
      </c>
      <c r="M382" s="98">
        <v>529.69804579497497</v>
      </c>
      <c r="N382" s="98">
        <v>521.09326721227649</v>
      </c>
      <c r="O382" s="98">
        <v>521.06221898281046</v>
      </c>
      <c r="P382" s="98">
        <v>523.74192608666533</v>
      </c>
      <c r="Q382" s="98">
        <v>525.39520213147273</v>
      </c>
      <c r="R382" s="98">
        <v>523.60395908852558</v>
      </c>
      <c r="S382" s="98">
        <v>533.18969311761646</v>
      </c>
      <c r="T382" s="98">
        <v>537.26575186333491</v>
      </c>
      <c r="U382" s="98">
        <v>531.47243484427224</v>
      </c>
      <c r="V382" s="98">
        <v>534.30576833659438</v>
      </c>
      <c r="W382" s="98">
        <v>542.10402485824022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460.77216787580414</v>
      </c>
      <c r="D383" s="33">
        <v>456.69212184921105</v>
      </c>
      <c r="E383" s="33">
        <v>454.56223730160912</v>
      </c>
      <c r="F383" s="33">
        <v>450.89772916284255</v>
      </c>
      <c r="G383" s="33">
        <v>437.24135922210087</v>
      </c>
      <c r="H383" s="33">
        <v>425.95368095195033</v>
      </c>
      <c r="I383" s="33">
        <v>429.49825307254372</v>
      </c>
      <c r="J383" s="33">
        <v>413.36844554400369</v>
      </c>
      <c r="K383" s="33">
        <v>410.37202547496327</v>
      </c>
      <c r="L383" s="33">
        <v>400.79782703433131</v>
      </c>
      <c r="M383" s="33">
        <v>405.92270551121453</v>
      </c>
      <c r="N383" s="33">
        <v>408.60608406054888</v>
      </c>
      <c r="O383" s="33">
        <v>388.5991342015281</v>
      </c>
      <c r="P383" s="33">
        <v>396.94317060351739</v>
      </c>
      <c r="Q383" s="33">
        <v>399.58934261097659</v>
      </c>
      <c r="R383" s="33">
        <v>395.84510123333757</v>
      </c>
      <c r="S383" s="33">
        <v>388.49893094338688</v>
      </c>
      <c r="T383" s="33">
        <v>383.42397996382158</v>
      </c>
      <c r="U383" s="33">
        <v>374.22850611136045</v>
      </c>
      <c r="V383" s="33">
        <v>388.38747623761105</v>
      </c>
      <c r="W383" s="33">
        <v>386.60645481958312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12504.579991244644</v>
      </c>
      <c r="D385" s="117">
        <f t="shared" si="211"/>
        <v>11726.919122147996</v>
      </c>
      <c r="E385" s="117">
        <f t="shared" si="211"/>
        <v>12484.102688924502</v>
      </c>
      <c r="F385" s="117">
        <f t="shared" si="211"/>
        <v>13132.661253661148</v>
      </c>
      <c r="G385" s="117">
        <f t="shared" si="211"/>
        <v>12831.580962677543</v>
      </c>
      <c r="H385" s="117">
        <f t="shared" si="211"/>
        <v>12919.479809356486</v>
      </c>
      <c r="I385" s="117">
        <f t="shared" si="211"/>
        <v>11862.653665830288</v>
      </c>
      <c r="J385" s="117">
        <f t="shared" si="211"/>
        <v>12916.83435375027</v>
      </c>
      <c r="K385" s="117">
        <f t="shared" si="211"/>
        <v>11913.605284403237</v>
      </c>
      <c r="L385" s="117">
        <f t="shared" si="211"/>
        <v>12818.443891181512</v>
      </c>
      <c r="M385" s="117">
        <f t="shared" si="211"/>
        <v>10157.744315188827</v>
      </c>
      <c r="N385" s="117">
        <f t="shared" si="211"/>
        <v>10215.081114298269</v>
      </c>
      <c r="O385" s="117">
        <f t="shared" si="211"/>
        <v>9983.7513457484201</v>
      </c>
      <c r="P385" s="117">
        <f t="shared" si="211"/>
        <v>8601.6132082429704</v>
      </c>
      <c r="Q385" s="117">
        <f t="shared" si="211"/>
        <v>8758.9899270305577</v>
      </c>
      <c r="R385" s="117">
        <f t="shared" ref="R385:V385" si="212">R386+R389+R391+R400</f>
        <v>8726.8754119858386</v>
      </c>
      <c r="S385" s="117">
        <f t="shared" si="212"/>
        <v>8348.5028241966847</v>
      </c>
      <c r="T385" s="117">
        <f t="shared" si="212"/>
        <v>8743.8619703175355</v>
      </c>
      <c r="U385" s="117">
        <f t="shared" si="212"/>
        <v>8250.8420612171794</v>
      </c>
      <c r="V385" s="117">
        <f t="shared" si="212"/>
        <v>8008.7791133424034</v>
      </c>
      <c r="W385" s="117">
        <f t="shared" ref="W385" si="213">W386+W389+W391+W400</f>
        <v>7202.7227046001235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10235.293625434799</v>
      </c>
      <c r="D386" s="122">
        <f t="shared" si="214"/>
        <v>9554.5277905192706</v>
      </c>
      <c r="E386" s="122">
        <f t="shared" si="214"/>
        <v>10343.711560948526</v>
      </c>
      <c r="F386" s="122">
        <f t="shared" si="214"/>
        <v>10905.919689600973</v>
      </c>
      <c r="G386" s="122">
        <f t="shared" si="214"/>
        <v>10786.898468710755</v>
      </c>
      <c r="H386" s="122">
        <f t="shared" si="214"/>
        <v>10884.498420769742</v>
      </c>
      <c r="I386" s="122">
        <f t="shared" si="214"/>
        <v>9867.8560995017051</v>
      </c>
      <c r="J386" s="122">
        <f t="shared" si="214"/>
        <v>10816.268402600921</v>
      </c>
      <c r="K386" s="122">
        <f t="shared" si="214"/>
        <v>9814.3535056250039</v>
      </c>
      <c r="L386" s="122">
        <f t="shared" si="214"/>
        <v>10627.073842864907</v>
      </c>
      <c r="M386" s="122">
        <f t="shared" si="214"/>
        <v>8093.9218629943625</v>
      </c>
      <c r="N386" s="122">
        <f t="shared" si="214"/>
        <v>7964.149347820583</v>
      </c>
      <c r="O386" s="122">
        <f t="shared" si="214"/>
        <v>7756.5553473362279</v>
      </c>
      <c r="P386" s="122">
        <f t="shared" si="214"/>
        <v>6451.5014644888515</v>
      </c>
      <c r="Q386" s="122">
        <f t="shared" si="214"/>
        <v>6614.189869019091</v>
      </c>
      <c r="R386" s="122">
        <f t="shared" ref="R386:V386" si="215">SUM(R387:R388)</f>
        <v>6535.5514043514131</v>
      </c>
      <c r="S386" s="122">
        <f t="shared" si="215"/>
        <v>6063.4317855735453</v>
      </c>
      <c r="T386" s="122">
        <f t="shared" si="215"/>
        <v>6375.4537387318042</v>
      </c>
      <c r="U386" s="122">
        <f t="shared" si="215"/>
        <v>5876.6111682432929</v>
      </c>
      <c r="V386" s="122">
        <f t="shared" si="215"/>
        <v>5613.6643793776802</v>
      </c>
      <c r="W386" s="122">
        <f t="shared" ref="W386" si="216">SUM(W387:W388)</f>
        <v>4802.1728865612904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9998.0862655149831</v>
      </c>
      <c r="D387" s="98">
        <v>9337.5593386495566</v>
      </c>
      <c r="E387" s="98">
        <v>10114.985928363105</v>
      </c>
      <c r="F387" s="98">
        <v>10669.078409745205</v>
      </c>
      <c r="G387" s="98">
        <v>10556.883217409038</v>
      </c>
      <c r="H387" s="98">
        <v>10656.453472371639</v>
      </c>
      <c r="I387" s="98">
        <v>9663.4759888941117</v>
      </c>
      <c r="J387" s="98">
        <v>10592.440433753965</v>
      </c>
      <c r="K387" s="98">
        <v>9612.294312998325</v>
      </c>
      <c r="L387" s="98">
        <v>10410.589267996113</v>
      </c>
      <c r="M387" s="98">
        <v>7932.5979651169619</v>
      </c>
      <c r="N387" s="98">
        <v>7806.1844020331173</v>
      </c>
      <c r="O387" s="98">
        <v>7605.678881628819</v>
      </c>
      <c r="P387" s="98">
        <v>6328.2802982388475</v>
      </c>
      <c r="Q387" s="98">
        <v>6487.4977648338772</v>
      </c>
      <c r="R387" s="98">
        <v>6411.9574984447854</v>
      </c>
      <c r="S387" s="98">
        <v>5949.9590227902681</v>
      </c>
      <c r="T387" s="98">
        <v>6256.0022710573776</v>
      </c>
      <c r="U387" s="98">
        <v>5767.2237846604794</v>
      </c>
      <c r="V387" s="98">
        <v>5509.2797549625502</v>
      </c>
      <c r="W387" s="98">
        <v>4713.0570905205277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237.20735991981581</v>
      </c>
      <c r="D388" s="98">
        <v>216.96845186971333</v>
      </c>
      <c r="E388" s="98">
        <v>228.72563258542178</v>
      </c>
      <c r="F388" s="98">
        <v>236.84127985576808</v>
      </c>
      <c r="G388" s="98">
        <v>230.0152513017168</v>
      </c>
      <c r="H388" s="98">
        <v>228.04494839810209</v>
      </c>
      <c r="I388" s="98">
        <v>204.38011060759271</v>
      </c>
      <c r="J388" s="98">
        <v>223.82796884695503</v>
      </c>
      <c r="K388" s="98">
        <v>202.05919262667962</v>
      </c>
      <c r="L388" s="98">
        <v>216.48457486879411</v>
      </c>
      <c r="M388" s="98">
        <v>161.32389787740104</v>
      </c>
      <c r="N388" s="98">
        <v>157.96494578746578</v>
      </c>
      <c r="O388" s="98">
        <v>150.87646570740921</v>
      </c>
      <c r="P388" s="98">
        <v>123.22116625000369</v>
      </c>
      <c r="Q388" s="98">
        <v>126.69210418521382</v>
      </c>
      <c r="R388" s="98">
        <v>123.59390590662733</v>
      </c>
      <c r="S388" s="98">
        <v>113.47276278327719</v>
      </c>
      <c r="T388" s="98">
        <v>119.4514676744266</v>
      </c>
      <c r="U388" s="98">
        <v>109.38738358281353</v>
      </c>
      <c r="V388" s="98">
        <v>104.38462441512961</v>
      </c>
      <c r="W388" s="98">
        <v>89.115796040762504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2.830947525141605</v>
      </c>
      <c r="E389" s="122">
        <f t="shared" si="217"/>
        <v>1.7786592073274494</v>
      </c>
      <c r="F389" s="122">
        <f t="shared" si="217"/>
        <v>3.7781972203260938</v>
      </c>
      <c r="G389" s="122">
        <f t="shared" si="217"/>
        <v>5.0330668387781863</v>
      </c>
      <c r="H389" s="122">
        <f t="shared" si="217"/>
        <v>6.666398728889269</v>
      </c>
      <c r="I389" s="122">
        <f t="shared" si="217"/>
        <v>7.7833133369753549</v>
      </c>
      <c r="J389" s="122">
        <f t="shared" si="217"/>
        <v>6.0894765075263635</v>
      </c>
      <c r="K389" s="122">
        <f t="shared" si="217"/>
        <v>4.9818591628883029</v>
      </c>
      <c r="L389" s="122">
        <f t="shared" si="217"/>
        <v>5.4404707099310139</v>
      </c>
      <c r="M389" s="122">
        <f t="shared" si="217"/>
        <v>4.397830069712473</v>
      </c>
      <c r="N389" s="122">
        <f t="shared" si="217"/>
        <v>4.9072070005015505</v>
      </c>
      <c r="O389" s="122">
        <f t="shared" si="217"/>
        <v>3.0221459014900027</v>
      </c>
      <c r="P389" s="122">
        <f t="shared" si="217"/>
        <v>4.1842155904975655</v>
      </c>
      <c r="Q389" s="122">
        <f t="shared" si="217"/>
        <v>1.3356324125562296</v>
      </c>
      <c r="R389" s="122">
        <f t="shared" si="217"/>
        <v>1.7780384178538773</v>
      </c>
      <c r="S389" s="122">
        <f t="shared" si="217"/>
        <v>1.6126983159680941</v>
      </c>
      <c r="T389" s="122">
        <f t="shared" si="217"/>
        <v>1.611589635284467</v>
      </c>
      <c r="U389" s="122">
        <f t="shared" si="217"/>
        <v>1.0915457622466045</v>
      </c>
      <c r="V389" s="122">
        <f t="shared" si="217"/>
        <v>4.0981428597308591</v>
      </c>
      <c r="W389" s="122">
        <f t="shared" si="217"/>
        <v>2.8021263140150237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0</v>
      </c>
      <c r="D390" s="98">
        <f>RES_hhdet_in_tesh!D67</f>
        <v>2.830947525141605</v>
      </c>
      <c r="E390" s="98">
        <f>RES_hhdet_in_tesh!E67</f>
        <v>1.7786592073274494</v>
      </c>
      <c r="F390" s="98">
        <f>RES_hhdet_in_tesh!F67</f>
        <v>3.7781972203260938</v>
      </c>
      <c r="G390" s="98">
        <f>RES_hhdet_in_tesh!G67</f>
        <v>5.0330668387781863</v>
      </c>
      <c r="H390" s="98">
        <f>RES_hhdet_in_tesh!H67</f>
        <v>6.666398728889269</v>
      </c>
      <c r="I390" s="98">
        <f>RES_hhdet_in_tesh!I67</f>
        <v>7.7833133369753549</v>
      </c>
      <c r="J390" s="98">
        <f>RES_hhdet_in_tesh!J67</f>
        <v>6.0894765075263635</v>
      </c>
      <c r="K390" s="98">
        <f>RES_hhdet_in_tesh!K67</f>
        <v>4.9818591628883029</v>
      </c>
      <c r="L390" s="98">
        <f>RES_hhdet_in_tesh!L67</f>
        <v>5.4404707099310139</v>
      </c>
      <c r="M390" s="98">
        <f>RES_hhdet_in_tesh!M67</f>
        <v>4.397830069712473</v>
      </c>
      <c r="N390" s="98">
        <f>RES_hhdet_in_tesh!N67</f>
        <v>4.9072070005015505</v>
      </c>
      <c r="O390" s="98">
        <f>RES_hhdet_in_tesh!O67</f>
        <v>3.0221459014900027</v>
      </c>
      <c r="P390" s="98">
        <f>RES_hhdet_in_tesh!P67</f>
        <v>4.1842155904975655</v>
      </c>
      <c r="Q390" s="98">
        <f>RES_hhdet_in_tesh!Q67</f>
        <v>1.3356324125562296</v>
      </c>
      <c r="R390" s="98">
        <f>RES_hhdet_in_tesh!R67</f>
        <v>1.7780384178538773</v>
      </c>
      <c r="S390" s="98">
        <f>RES_hhdet_in_tesh!S67</f>
        <v>1.6126983159680941</v>
      </c>
      <c r="T390" s="98">
        <f>RES_hhdet_in_tesh!T67</f>
        <v>1.611589635284467</v>
      </c>
      <c r="U390" s="98">
        <f>RES_hhdet_in_tesh!U67</f>
        <v>1.0915457622466045</v>
      </c>
      <c r="V390" s="98">
        <f>RES_hhdet_in_tesh!V67</f>
        <v>4.0981428597308591</v>
      </c>
      <c r="W390" s="98">
        <f>RES_hhdet_in_tesh!W67</f>
        <v>2.8021263140150237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1920.9988829075619</v>
      </c>
      <c r="D391" s="122">
        <v>1831.4962521333528</v>
      </c>
      <c r="E391" s="122">
        <v>1793.9733074803071</v>
      </c>
      <c r="F391" s="122">
        <v>1874.0738140291626</v>
      </c>
      <c r="G391" s="122">
        <v>1709.6898333467157</v>
      </c>
      <c r="H391" s="122">
        <v>1701.8691429531775</v>
      </c>
      <c r="I391" s="122">
        <v>1663.3349361801841</v>
      </c>
      <c r="J391" s="122">
        <v>1776.3765723119554</v>
      </c>
      <c r="K391" s="122">
        <v>1785.9260555725084</v>
      </c>
      <c r="L391" s="122">
        <v>1870.9160467052698</v>
      </c>
      <c r="M391" s="122">
        <v>1744.1279713640781</v>
      </c>
      <c r="N391" s="122">
        <v>1931.6766173341923</v>
      </c>
      <c r="O391" s="122">
        <v>1916.349133924427</v>
      </c>
      <c r="P391" s="122">
        <v>1832.9604369332508</v>
      </c>
      <c r="Q391" s="122">
        <v>1827.9061392266983</v>
      </c>
      <c r="R391" s="122">
        <v>1872.972908535914</v>
      </c>
      <c r="S391" s="122">
        <v>1961.2019157089251</v>
      </c>
      <c r="T391" s="122">
        <v>2040.4342061464388</v>
      </c>
      <c r="U391" s="122">
        <v>2047.6918331264224</v>
      </c>
      <c r="V391" s="122">
        <v>2055.1289950702085</v>
      </c>
      <c r="W391" s="122">
        <v>2056.5187569929944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1921.0576837759022</v>
      </c>
      <c r="D392" s="98">
        <v>1830.4897053703946</v>
      </c>
      <c r="E392" s="98">
        <v>1794.8148098050158</v>
      </c>
      <c r="F392" s="98">
        <v>1876.4427963812152</v>
      </c>
      <c r="G392" s="98">
        <v>1709.902737611867</v>
      </c>
      <c r="H392" s="98">
        <v>1701.4691615921795</v>
      </c>
      <c r="I392" s="98">
        <v>1661.8674366825367</v>
      </c>
      <c r="J392" s="98">
        <v>1776.3269687533473</v>
      </c>
      <c r="K392" s="98">
        <v>1785.877676987551</v>
      </c>
      <c r="L392" s="98">
        <v>1880.1641964185812</v>
      </c>
      <c r="M392" s="98">
        <v>1738.2721481750227</v>
      </c>
      <c r="N392" s="98">
        <v>1933.4271212810827</v>
      </c>
      <c r="O392" s="98">
        <v>1917.7269781771176</v>
      </c>
      <c r="P392" s="98">
        <v>1831.9850934446206</v>
      </c>
      <c r="Q392" s="98">
        <v>1825.9938372516158</v>
      </c>
      <c r="R392" s="98">
        <v>1871.2849527471858</v>
      </c>
      <c r="S392" s="98">
        <v>1961.87413619882</v>
      </c>
      <c r="T392" s="98">
        <v>2042.632668399465</v>
      </c>
      <c r="U392" s="98">
        <v>2049.2010452457653</v>
      </c>
      <c r="V392" s="98">
        <v>2054.7655256500416</v>
      </c>
      <c r="W392" s="98">
        <v>2056.6108746099285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1921.0912303004425</v>
      </c>
      <c r="D393" s="98">
        <v>1830.6577185811943</v>
      </c>
      <c r="E393" s="98">
        <v>1795.1888974943838</v>
      </c>
      <c r="F393" s="98">
        <v>1876.9888820277642</v>
      </c>
      <c r="G393" s="98">
        <v>1710.7921265703083</v>
      </c>
      <c r="H393" s="98">
        <v>1702.4519186982022</v>
      </c>
      <c r="I393" s="98">
        <v>1663.6410752858765</v>
      </c>
      <c r="J393" s="98">
        <v>1778.9667277263213</v>
      </c>
      <c r="K393" s="98">
        <v>1788.5486802911746</v>
      </c>
      <c r="L393" s="98">
        <v>1882.8011450004226</v>
      </c>
      <c r="M393" s="98">
        <v>1740.3305279964206</v>
      </c>
      <c r="N393" s="98">
        <v>1935.3332367145977</v>
      </c>
      <c r="O393" s="98">
        <v>1919.2505868390508</v>
      </c>
      <c r="P393" s="98">
        <v>1833.1561045995422</v>
      </c>
      <c r="Q393" s="98">
        <v>1827.0915685588757</v>
      </c>
      <c r="R393" s="98">
        <v>1872.0353576822581</v>
      </c>
      <c r="S393" s="98">
        <v>1962.2019062080481</v>
      </c>
      <c r="T393" s="98">
        <v>2042.5113662525278</v>
      </c>
      <c r="U393" s="98">
        <v>2048.4937663431215</v>
      </c>
      <c r="V393" s="98">
        <v>0</v>
      </c>
      <c r="W393" s="98">
        <v>2054.8657243359226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1500.9027452782168</v>
      </c>
      <c r="D394" s="101">
        <v>1422.9674913831718</v>
      </c>
      <c r="E394" s="101">
        <v>1396.0802566501145</v>
      </c>
      <c r="F394" s="101">
        <v>1461.4107909741056</v>
      </c>
      <c r="G394" s="101">
        <v>1329.1622734407802</v>
      </c>
      <c r="H394" s="101">
        <v>1333.1468963714524</v>
      </c>
      <c r="I394" s="101">
        <v>1299.0153989136088</v>
      </c>
      <c r="J394" s="101">
        <v>1378.9014273411676</v>
      </c>
      <c r="K394" s="101">
        <v>1384.923170357423</v>
      </c>
      <c r="L394" s="101">
        <v>1462.1253628970858</v>
      </c>
      <c r="M394" s="101">
        <v>1356.5483087169409</v>
      </c>
      <c r="N394" s="101">
        <v>1505.1201032728211</v>
      </c>
      <c r="O394" s="101">
        <v>1491.0944550531451</v>
      </c>
      <c r="P394" s="101">
        <v>1422.704043767694</v>
      </c>
      <c r="Q394" s="101">
        <v>1413.7611605628715</v>
      </c>
      <c r="R394" s="101">
        <v>1442.2322963022978</v>
      </c>
      <c r="S394" s="101">
        <v>1509.656782800967</v>
      </c>
      <c r="T394" s="101">
        <v>1564.9229355343907</v>
      </c>
      <c r="U394" s="101">
        <v>1564.8785029212481</v>
      </c>
      <c r="V394" s="101">
        <v>0</v>
      </c>
      <c r="W394" s="101">
        <v>1591.7245575298407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420.18848502222539</v>
      </c>
      <c r="D395" s="104">
        <v>407.69022719802263</v>
      </c>
      <c r="E395" s="104">
        <v>399.10864084426896</v>
      </c>
      <c r="F395" s="104">
        <v>415.57809105365857</v>
      </c>
      <c r="G395" s="104">
        <v>381.6298531295281</v>
      </c>
      <c r="H395" s="104">
        <v>369.30502232674962</v>
      </c>
      <c r="I395" s="104">
        <v>364.62567637226755</v>
      </c>
      <c r="J395" s="104">
        <v>400.06530038515365</v>
      </c>
      <c r="K395" s="104">
        <v>403.62550993375163</v>
      </c>
      <c r="L395" s="104">
        <v>420.6757821033367</v>
      </c>
      <c r="M395" s="104">
        <v>383.78221927947988</v>
      </c>
      <c r="N395" s="104">
        <v>430.21313344177662</v>
      </c>
      <c r="O395" s="104">
        <v>428.15613178590581</v>
      </c>
      <c r="P395" s="104">
        <v>410.45206083184797</v>
      </c>
      <c r="Q395" s="104">
        <v>413.33040799600411</v>
      </c>
      <c r="R395" s="104">
        <v>429.80306137996041</v>
      </c>
      <c r="S395" s="104">
        <v>452.54512340708095</v>
      </c>
      <c r="T395" s="104">
        <v>477.58843071813709</v>
      </c>
      <c r="U395" s="104">
        <v>483.61526342187386</v>
      </c>
      <c r="V395" s="104">
        <v>0</v>
      </c>
      <c r="W395" s="104">
        <v>463.14116680608169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1919.6073232435874</v>
      </c>
      <c r="D396" s="101">
        <v>1861.7795853413991</v>
      </c>
      <c r="E396" s="101">
        <v>1768.0460782903294</v>
      </c>
      <c r="F396" s="101">
        <v>1805.6150557898657</v>
      </c>
      <c r="G396" s="101">
        <v>1704.515044056614</v>
      </c>
      <c r="H396" s="101">
        <v>1709.925878940081</v>
      </c>
      <c r="I396" s="101">
        <v>1703.7112241655045</v>
      </c>
      <c r="J396" s="101">
        <v>0</v>
      </c>
      <c r="K396" s="101">
        <v>0</v>
      </c>
      <c r="L396" s="101">
        <v>0</v>
      </c>
      <c r="M396" s="101">
        <v>1862.3563978659965</v>
      </c>
      <c r="N396" s="101">
        <v>1878.1061961068899</v>
      </c>
      <c r="O396" s="101">
        <v>1860.3942654261921</v>
      </c>
      <c r="P396" s="101">
        <v>1851.8102570705951</v>
      </c>
      <c r="Q396" s="101">
        <v>1853.8516919411225</v>
      </c>
      <c r="R396" s="101">
        <v>1898.9811949180803</v>
      </c>
      <c r="S396" s="101">
        <v>1949.3645515405567</v>
      </c>
      <c r="T396" s="101">
        <v>2010.8427822439321</v>
      </c>
      <c r="U396" s="101">
        <v>1996.0471567748177</v>
      </c>
      <c r="V396" s="101">
        <v>2105.4796474067248</v>
      </c>
      <c r="W396" s="101">
        <v>2053.8139220907378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1919.6155486217929</v>
      </c>
      <c r="D397" s="104">
        <v>1861.9318285494694</v>
      </c>
      <c r="E397" s="104">
        <v>1768.2891757092559</v>
      </c>
      <c r="F397" s="104">
        <v>1805.9053216652933</v>
      </c>
      <c r="G397" s="104">
        <v>1705.0347665519</v>
      </c>
      <c r="H397" s="104">
        <v>1710.3180923637485</v>
      </c>
      <c r="I397" s="104">
        <v>1704.8246732100233</v>
      </c>
      <c r="J397" s="104">
        <v>1780.5542245160436</v>
      </c>
      <c r="K397" s="104">
        <v>1774.1023385024896</v>
      </c>
      <c r="L397" s="104">
        <v>1810.2047043862422</v>
      </c>
      <c r="M397" s="104">
        <v>1863.3071022979479</v>
      </c>
      <c r="N397" s="104">
        <v>1878.398257287603</v>
      </c>
      <c r="O397" s="104">
        <v>1860.3679105486326</v>
      </c>
      <c r="P397" s="104">
        <v>1851.8932226659574</v>
      </c>
      <c r="Q397" s="104">
        <v>1854.3886364625323</v>
      </c>
      <c r="R397" s="104">
        <v>1900.029242877263</v>
      </c>
      <c r="S397" s="104">
        <v>1950.6878636802521</v>
      </c>
      <c r="T397" s="104">
        <v>2012.0883271326031</v>
      </c>
      <c r="U397" s="104">
        <v>1996.1889796908238</v>
      </c>
      <c r="V397" s="104">
        <v>2104.6316780397142</v>
      </c>
      <c r="W397" s="104">
        <v>2053.1108526801663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1499.7470913445072</v>
      </c>
      <c r="D398" s="98">
        <v>1447.286841069395</v>
      </c>
      <c r="E398" s="98">
        <v>1375.1522101650944</v>
      </c>
      <c r="F398" s="98">
        <v>1406.0333136406757</v>
      </c>
      <c r="G398" s="98">
        <v>1324.6883524114162</v>
      </c>
      <c r="H398" s="98">
        <v>1339.3204400545212</v>
      </c>
      <c r="I398" s="98">
        <v>1331.2489834349706</v>
      </c>
      <c r="J398" s="98">
        <v>1379.9899472588042</v>
      </c>
      <c r="K398" s="98">
        <v>1373.6490881831605</v>
      </c>
      <c r="L398" s="98">
        <v>1405.3731494995525</v>
      </c>
      <c r="M398" s="98">
        <v>1452.8980921863806</v>
      </c>
      <c r="N398" s="98">
        <v>1460.5270074436035</v>
      </c>
      <c r="O398" s="98">
        <v>1445.1893607905733</v>
      </c>
      <c r="P398" s="98">
        <v>1437.6111487267337</v>
      </c>
      <c r="Q398" s="98">
        <v>1435.0942596708994</v>
      </c>
      <c r="R398" s="98">
        <v>1463.7873905497293</v>
      </c>
      <c r="S398" s="98">
        <v>1500.554577433697</v>
      </c>
      <c r="T398" s="98">
        <v>1541.5554564886634</v>
      </c>
      <c r="U398" s="98">
        <v>1524.7141010924292</v>
      </c>
      <c r="V398" s="98">
        <v>1625.5648373090733</v>
      </c>
      <c r="W398" s="98">
        <v>1590.6109433325125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419.86845727728553</v>
      </c>
      <c r="D399" s="98">
        <v>414.64498748007418</v>
      </c>
      <c r="E399" s="98">
        <v>393.13696554416128</v>
      </c>
      <c r="F399" s="98">
        <v>399.87200802461734</v>
      </c>
      <c r="G399" s="98">
        <v>380.34641414048372</v>
      </c>
      <c r="H399" s="98">
        <v>370.99765230922753</v>
      </c>
      <c r="I399" s="98">
        <v>373.57568977505304</v>
      </c>
      <c r="J399" s="98">
        <v>400.56427725723944</v>
      </c>
      <c r="K399" s="98">
        <v>400.45325031932924</v>
      </c>
      <c r="L399" s="98">
        <v>404.83155488668956</v>
      </c>
      <c r="M399" s="98">
        <v>410.4090101115674</v>
      </c>
      <c r="N399" s="98">
        <v>417.87124984400003</v>
      </c>
      <c r="O399" s="98">
        <v>415.17854975805949</v>
      </c>
      <c r="P399" s="98">
        <v>414.28207393922321</v>
      </c>
      <c r="Q399" s="98">
        <v>419.29437679163311</v>
      </c>
      <c r="R399" s="98">
        <v>436.24185232753342</v>
      </c>
      <c r="S399" s="98">
        <v>450.1332862465556</v>
      </c>
      <c r="T399" s="98">
        <v>470.53287064393976</v>
      </c>
      <c r="U399" s="98">
        <v>471.47487859839435</v>
      </c>
      <c r="V399" s="98">
        <v>479.06684073064099</v>
      </c>
      <c r="W399" s="98">
        <v>462.49990934765378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348.28748290228259</v>
      </c>
      <c r="D400" s="122">
        <v>338.06413197023244</v>
      </c>
      <c r="E400" s="122">
        <v>344.63916128834052</v>
      </c>
      <c r="F400" s="122">
        <v>348.88955281068507</v>
      </c>
      <c r="G400" s="122">
        <v>329.95959378129373</v>
      </c>
      <c r="H400" s="122">
        <v>326.44584690467917</v>
      </c>
      <c r="I400" s="122">
        <v>323.6793168114242</v>
      </c>
      <c r="J400" s="122">
        <v>318.09990232986718</v>
      </c>
      <c r="K400" s="122">
        <v>308.34386404283572</v>
      </c>
      <c r="L400" s="122">
        <v>315.01353090140469</v>
      </c>
      <c r="M400" s="122">
        <v>315.29665076067369</v>
      </c>
      <c r="N400" s="122">
        <v>314.34794214299251</v>
      </c>
      <c r="O400" s="122">
        <v>307.82471858627429</v>
      </c>
      <c r="P400" s="122">
        <v>312.96709123037022</v>
      </c>
      <c r="Q400" s="122">
        <v>315.55828637221111</v>
      </c>
      <c r="R400" s="122">
        <v>316.57306068065719</v>
      </c>
      <c r="S400" s="122">
        <v>322.25642459824559</v>
      </c>
      <c r="T400" s="122">
        <v>326.36243580400651</v>
      </c>
      <c r="U400" s="122">
        <v>325.44751408521773</v>
      </c>
      <c r="V400" s="122">
        <v>335.88759603478388</v>
      </c>
      <c r="W400" s="122">
        <v>341.22893473182296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349.62617352954163</v>
      </c>
      <c r="D401" s="98">
        <v>332.99820798194816</v>
      </c>
      <c r="E401" s="98">
        <v>345.37238127471193</v>
      </c>
      <c r="F401" s="98">
        <v>354.75946497924241</v>
      </c>
      <c r="G401" s="98">
        <v>328.12089202786478</v>
      </c>
      <c r="H401" s="98">
        <v>328.3350493417625</v>
      </c>
      <c r="I401" s="98">
        <v>320.79714528195967</v>
      </c>
      <c r="J401" s="98">
        <v>319.07675115978492</v>
      </c>
      <c r="K401" s="98">
        <v>306.02066984414381</v>
      </c>
      <c r="L401" s="98">
        <v>320.30401359057697</v>
      </c>
      <c r="M401" s="98">
        <v>316.42296311096572</v>
      </c>
      <c r="N401" s="98">
        <v>311.28277134007686</v>
      </c>
      <c r="O401" s="98">
        <v>311.26422422093037</v>
      </c>
      <c r="P401" s="98">
        <v>312.86498689846439</v>
      </c>
      <c r="Q401" s="98">
        <v>313.85259579959455</v>
      </c>
      <c r="R401" s="98">
        <v>314.49251553904475</v>
      </c>
      <c r="S401" s="98">
        <v>323.09733754855671</v>
      </c>
      <c r="T401" s="98">
        <v>328.91459846343025</v>
      </c>
      <c r="U401" s="98">
        <v>328.79737630736901</v>
      </c>
      <c r="V401" s="98">
        <v>333.76018841003497</v>
      </c>
      <c r="W401" s="98">
        <v>341.6470227398072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346.88743367708548</v>
      </c>
      <c r="D402" s="33">
        <v>344.53848807882446</v>
      </c>
      <c r="E402" s="33">
        <v>343.67755823988767</v>
      </c>
      <c r="F402" s="33">
        <v>341.65044634876926</v>
      </c>
      <c r="G402" s="33">
        <v>332.04738619310308</v>
      </c>
      <c r="H402" s="33">
        <v>324.2212305134517</v>
      </c>
      <c r="I402" s="33">
        <v>327.69690280831901</v>
      </c>
      <c r="J402" s="33">
        <v>316.18249091784105</v>
      </c>
      <c r="K402" s="33">
        <v>314.7366907705586</v>
      </c>
      <c r="L402" s="33">
        <v>308.28258474622652</v>
      </c>
      <c r="M402" s="33">
        <v>313.4492976427282</v>
      </c>
      <c r="N402" s="33">
        <v>317.15555968242148</v>
      </c>
      <c r="O402" s="33">
        <v>303.73465742266899</v>
      </c>
      <c r="P402" s="33">
        <v>313.06854308758653</v>
      </c>
      <c r="Q402" s="33">
        <v>318.80411671876766</v>
      </c>
      <c r="R402" s="33">
        <v>320.73362183236077</v>
      </c>
      <c r="S402" s="33">
        <v>320.80409087728992</v>
      </c>
      <c r="T402" s="33">
        <v>323.00423359858047</v>
      </c>
      <c r="U402" s="33">
        <v>321.21420530896597</v>
      </c>
      <c r="V402" s="33">
        <v>338.51313779728048</v>
      </c>
      <c r="W402" s="33">
        <v>340.79146975849284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4070.5618776714837</v>
      </c>
      <c r="D404" s="117">
        <f t="shared" si="218"/>
        <v>3766.5178535785744</v>
      </c>
      <c r="E404" s="117">
        <f t="shared" si="218"/>
        <v>3954.8919510558235</v>
      </c>
      <c r="F404" s="117">
        <f t="shared" si="218"/>
        <v>4098.7931564577366</v>
      </c>
      <c r="G404" s="117">
        <f t="shared" si="218"/>
        <v>3938.6926916640928</v>
      </c>
      <c r="H404" s="117">
        <f t="shared" si="218"/>
        <v>3906.6088281486127</v>
      </c>
      <c r="I404" s="117">
        <f t="shared" si="218"/>
        <v>3542.2502818611338</v>
      </c>
      <c r="J404" s="117">
        <f t="shared" si="218"/>
        <v>3831.3381830362673</v>
      </c>
      <c r="K404" s="117">
        <f t="shared" si="218"/>
        <v>3491.8231556252149</v>
      </c>
      <c r="L404" s="117">
        <f t="shared" si="218"/>
        <v>3610.7542932280999</v>
      </c>
      <c r="M404" s="117">
        <f t="shared" si="218"/>
        <v>2844.6508862834444</v>
      </c>
      <c r="N404" s="117">
        <f t="shared" si="218"/>
        <v>2784.9343958742065</v>
      </c>
      <c r="O404" s="117">
        <f t="shared" si="218"/>
        <v>2652.4340381268744</v>
      </c>
      <c r="P404" s="117">
        <f t="shared" si="218"/>
        <v>2189.3817370231163</v>
      </c>
      <c r="Q404" s="117">
        <f t="shared" si="218"/>
        <v>2175.8760607378608</v>
      </c>
      <c r="R404" s="117">
        <f t="shared" ref="R404:V404" si="219">R405+R408+R410+R419</f>
        <v>2137.9358929021137</v>
      </c>
      <c r="S404" s="117">
        <f t="shared" si="219"/>
        <v>2013.5383210526193</v>
      </c>
      <c r="T404" s="117">
        <f t="shared" si="219"/>
        <v>2073.5339878878312</v>
      </c>
      <c r="U404" s="117">
        <f t="shared" si="219"/>
        <v>1955.9228957679884</v>
      </c>
      <c r="V404" s="117">
        <f t="shared" si="219"/>
        <v>1890.4222200645506</v>
      </c>
      <c r="W404" s="117">
        <f t="shared" ref="W404" si="220">W405+W408+W410+W419</f>
        <v>1675.9954173754024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3377.3425737747029</v>
      </c>
      <c r="D405" s="122">
        <f t="shared" si="221"/>
        <v>3101.7458395730332</v>
      </c>
      <c r="E405" s="122">
        <f t="shared" si="221"/>
        <v>3304.9872015185624</v>
      </c>
      <c r="F405" s="122">
        <f t="shared" si="221"/>
        <v>3430.5648874598296</v>
      </c>
      <c r="G405" s="122">
        <f t="shared" si="221"/>
        <v>3341.3535873769115</v>
      </c>
      <c r="H405" s="122">
        <f t="shared" si="221"/>
        <v>3320.9818173783156</v>
      </c>
      <c r="I405" s="122">
        <f t="shared" si="221"/>
        <v>2965.8510939776093</v>
      </c>
      <c r="J405" s="122">
        <f t="shared" si="221"/>
        <v>3201.7462166123278</v>
      </c>
      <c r="K405" s="122">
        <f t="shared" si="221"/>
        <v>2861.1384148449511</v>
      </c>
      <c r="L405" s="122">
        <f t="shared" si="221"/>
        <v>3050.9740787553524</v>
      </c>
      <c r="M405" s="122">
        <f t="shared" si="221"/>
        <v>2279.7788046074397</v>
      </c>
      <c r="N405" s="122">
        <f t="shared" si="221"/>
        <v>2189.0467458613766</v>
      </c>
      <c r="O405" s="122">
        <f t="shared" si="221"/>
        <v>2070.0127398786653</v>
      </c>
      <c r="P405" s="122">
        <f t="shared" si="221"/>
        <v>1667.757397562709</v>
      </c>
      <c r="Q405" s="122">
        <f t="shared" si="221"/>
        <v>1664.8931951920054</v>
      </c>
      <c r="R405" s="122">
        <f t="shared" ref="R405:V405" si="222">SUM(R406:R407)</f>
        <v>1621.2141727836245</v>
      </c>
      <c r="S405" s="122">
        <f t="shared" si="222"/>
        <v>1487.3401478999003</v>
      </c>
      <c r="T405" s="122">
        <f t="shared" si="222"/>
        <v>1549.7110362775545</v>
      </c>
      <c r="U405" s="122">
        <f t="shared" si="222"/>
        <v>1417.8471647610174</v>
      </c>
      <c r="V405" s="122">
        <f t="shared" si="222"/>
        <v>1345.5110148462793</v>
      </c>
      <c r="W405" s="122">
        <f t="shared" ref="W405" si="223">SUM(W406:W407)</f>
        <v>1145.6657623357798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3377.3425737747029</v>
      </c>
      <c r="D406" s="98">
        <v>3101.7458395730332</v>
      </c>
      <c r="E406" s="98">
        <v>3304.9872015185624</v>
      </c>
      <c r="F406" s="98">
        <v>3430.5648874598296</v>
      </c>
      <c r="G406" s="98">
        <v>3341.3535873769115</v>
      </c>
      <c r="H406" s="98">
        <v>3320.9818173783156</v>
      </c>
      <c r="I406" s="98">
        <v>2965.8510939776093</v>
      </c>
      <c r="J406" s="98">
        <v>3201.7462166123278</v>
      </c>
      <c r="K406" s="98">
        <v>2861.1384148449511</v>
      </c>
      <c r="L406" s="98">
        <v>3050.9740787553524</v>
      </c>
      <c r="M406" s="98">
        <v>2279.7788046074397</v>
      </c>
      <c r="N406" s="98">
        <v>2189.0467458613766</v>
      </c>
      <c r="O406" s="98">
        <v>2070.0127398786653</v>
      </c>
      <c r="P406" s="98">
        <v>1667.757397562709</v>
      </c>
      <c r="Q406" s="98">
        <v>1664.8931951920054</v>
      </c>
      <c r="R406" s="98">
        <v>1621.2141727836245</v>
      </c>
      <c r="S406" s="98">
        <v>1487.3401478999003</v>
      </c>
      <c r="T406" s="98">
        <v>1549.7110362775545</v>
      </c>
      <c r="U406" s="98">
        <v>1417.8471647610174</v>
      </c>
      <c r="V406" s="98">
        <v>1345.5110148462793</v>
      </c>
      <c r="W406" s="98">
        <v>1145.6657623357798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631.74869714833255</v>
      </c>
      <c r="D410" s="122">
        <v>600.6429224290348</v>
      </c>
      <c r="E410" s="122">
        <v>582.76691090499014</v>
      </c>
      <c r="F410" s="122">
        <v>601.23432620688902</v>
      </c>
      <c r="G410" s="122">
        <v>537.78744642848494</v>
      </c>
      <c r="H410" s="122">
        <v>525.13376956306763</v>
      </c>
      <c r="I410" s="122">
        <v>512.8724018290601</v>
      </c>
      <c r="J410" s="122">
        <v>557.82809158192345</v>
      </c>
      <c r="K410" s="122">
        <v>554.61242057412085</v>
      </c>
      <c r="L410" s="122">
        <v>499.09482879729853</v>
      </c>
      <c r="M410" s="122">
        <v>498.41342770023977</v>
      </c>
      <c r="N410" s="122">
        <v>545.57532099872446</v>
      </c>
      <c r="O410" s="122">
        <v>525.25833173151057</v>
      </c>
      <c r="P410" s="122">
        <v>468.9064041053179</v>
      </c>
      <c r="Q410" s="122">
        <v>441.42621467854889</v>
      </c>
      <c r="R410" s="122">
        <v>446.2266715380714</v>
      </c>
      <c r="S410" s="122">
        <v>458.00156782335199</v>
      </c>
      <c r="T410" s="122">
        <v>462.1709658060073</v>
      </c>
      <c r="U410" s="122">
        <v>478.15526198197688</v>
      </c>
      <c r="V410" s="122">
        <v>485.3023246702333</v>
      </c>
      <c r="W410" s="122">
        <v>474.34817570865795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658.47340722230592</v>
      </c>
      <c r="D411" s="98">
        <v>620.64512193508403</v>
      </c>
      <c r="E411" s="98">
        <v>601.76077594831293</v>
      </c>
      <c r="F411" s="98">
        <v>622.13274107855705</v>
      </c>
      <c r="G411" s="98">
        <v>560.45034263381854</v>
      </c>
      <c r="H411" s="98">
        <v>551.19600785141006</v>
      </c>
      <c r="I411" s="98">
        <v>531.94282481002244</v>
      </c>
      <c r="J411" s="98">
        <v>561.46127383635246</v>
      </c>
      <c r="K411" s="98">
        <v>556.95342932101903</v>
      </c>
      <c r="L411" s="98">
        <v>578.04947651310476</v>
      </c>
      <c r="M411" s="98">
        <v>523.21357398710688</v>
      </c>
      <c r="N411" s="98">
        <v>565.02419659513271</v>
      </c>
      <c r="O411" s="98">
        <v>539.31517097335143</v>
      </c>
      <c r="P411" s="98">
        <v>493.55774406036403</v>
      </c>
      <c r="Q411" s="98">
        <v>474.23899719810805</v>
      </c>
      <c r="R411" s="98">
        <v>474.76702310423451</v>
      </c>
      <c r="S411" s="98">
        <v>487.46861245250142</v>
      </c>
      <c r="T411" s="98">
        <v>498.49299192293654</v>
      </c>
      <c r="U411" s="98">
        <v>492.82460432312331</v>
      </c>
      <c r="V411" s="98">
        <v>488.83974538240778</v>
      </c>
      <c r="W411" s="98">
        <v>486.57362881732007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514.45854694488673</v>
      </c>
      <c r="D412" s="98">
        <v>482.47079981281001</v>
      </c>
      <c r="E412" s="98">
        <v>468.07410655317693</v>
      </c>
      <c r="F412" s="98">
        <v>484.52929286408835</v>
      </c>
      <c r="G412" s="98">
        <v>435.65603772658727</v>
      </c>
      <c r="H412" s="98">
        <v>431.87691187527406</v>
      </c>
      <c r="I412" s="98">
        <v>415.7984599236263</v>
      </c>
      <c r="J412" s="98">
        <v>435.84304326195166</v>
      </c>
      <c r="K412" s="98">
        <v>431.90959773785295</v>
      </c>
      <c r="L412" s="98">
        <v>449.52499480052381</v>
      </c>
      <c r="M412" s="98">
        <v>408.31609114552253</v>
      </c>
      <c r="N412" s="98">
        <v>439.85587445748513</v>
      </c>
      <c r="O412" s="98">
        <v>419.33490539346815</v>
      </c>
      <c r="P412" s="98">
        <v>383.29274666053226</v>
      </c>
      <c r="Q412" s="98">
        <v>367.17576006286515</v>
      </c>
      <c r="R412" s="98">
        <v>365.91131293766881</v>
      </c>
      <c r="S412" s="98">
        <v>375.10576423487561</v>
      </c>
      <c r="T412" s="98">
        <v>381.91062364366502</v>
      </c>
      <c r="U412" s="98">
        <v>376.34698206170043</v>
      </c>
      <c r="V412" s="98">
        <v>0</v>
      </c>
      <c r="W412" s="98">
        <v>376.58616104606239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514.45854694488673</v>
      </c>
      <c r="D413" s="101">
        <v>482.47079981281001</v>
      </c>
      <c r="E413" s="101">
        <v>468.07410655317693</v>
      </c>
      <c r="F413" s="101">
        <v>484.52929286408835</v>
      </c>
      <c r="G413" s="101">
        <v>435.65603772658727</v>
      </c>
      <c r="H413" s="101">
        <v>431.87691187527406</v>
      </c>
      <c r="I413" s="101">
        <v>415.7984599236263</v>
      </c>
      <c r="J413" s="101">
        <v>435.84304326195166</v>
      </c>
      <c r="K413" s="101">
        <v>431.90959773785295</v>
      </c>
      <c r="L413" s="101">
        <v>449.52499480052381</v>
      </c>
      <c r="M413" s="101">
        <v>408.31609114552253</v>
      </c>
      <c r="N413" s="101">
        <v>439.85587445748513</v>
      </c>
      <c r="O413" s="101">
        <v>419.33490539346815</v>
      </c>
      <c r="P413" s="101">
        <v>383.29274666053226</v>
      </c>
      <c r="Q413" s="101">
        <v>367.17576006286515</v>
      </c>
      <c r="R413" s="101">
        <v>365.91131293766881</v>
      </c>
      <c r="S413" s="101">
        <v>375.10576423487561</v>
      </c>
      <c r="T413" s="101">
        <v>381.91062364366502</v>
      </c>
      <c r="U413" s="101">
        <v>376.34698206170043</v>
      </c>
      <c r="V413" s="101">
        <v>0</v>
      </c>
      <c r="W413" s="101">
        <v>376.58616104606239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61.470606748448041</v>
      </c>
      <c r="D419" s="122">
        <v>64.129091576506866</v>
      </c>
      <c r="E419" s="122">
        <v>67.137838632270686</v>
      </c>
      <c r="F419" s="122">
        <v>66.993942791018156</v>
      </c>
      <c r="G419" s="122">
        <v>59.551657858696011</v>
      </c>
      <c r="H419" s="122">
        <v>60.493241207229502</v>
      </c>
      <c r="I419" s="122">
        <v>63.52678605446448</v>
      </c>
      <c r="J419" s="122">
        <v>71.763874842016151</v>
      </c>
      <c r="K419" s="122">
        <v>76.072320206142905</v>
      </c>
      <c r="L419" s="122">
        <v>60.685385675449012</v>
      </c>
      <c r="M419" s="122">
        <v>66.458653975764591</v>
      </c>
      <c r="N419" s="122">
        <v>50.312329014105771</v>
      </c>
      <c r="O419" s="122">
        <v>57.162966516698297</v>
      </c>
      <c r="P419" s="122">
        <v>52.717935355089608</v>
      </c>
      <c r="Q419" s="122">
        <v>69.556650867306544</v>
      </c>
      <c r="R419" s="122">
        <v>70.495048580417901</v>
      </c>
      <c r="S419" s="122">
        <v>68.196605329366946</v>
      </c>
      <c r="T419" s="122">
        <v>61.65198580426933</v>
      </c>
      <c r="U419" s="122">
        <v>59.920469024993885</v>
      </c>
      <c r="V419" s="122">
        <v>59.608880548037988</v>
      </c>
      <c r="W419" s="122">
        <v>55.98147933096466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120.24720090318806</v>
      </c>
      <c r="D420" s="98">
        <v>114.30753371273407</v>
      </c>
      <c r="E420" s="98">
        <v>118.33027734818219</v>
      </c>
      <c r="F420" s="98">
        <v>121.31674658972763</v>
      </c>
      <c r="G420" s="98">
        <v>111.99831735655924</v>
      </c>
      <c r="H420" s="98">
        <v>111.86568418950478</v>
      </c>
      <c r="I420" s="98">
        <v>109.10019612361356</v>
      </c>
      <c r="J420" s="98">
        <v>108.32486364708055</v>
      </c>
      <c r="K420" s="98">
        <v>103.717488847667</v>
      </c>
      <c r="L420" s="98">
        <v>108.38372926637392</v>
      </c>
      <c r="M420" s="98">
        <v>106.97781732875315</v>
      </c>
      <c r="N420" s="98">
        <v>105.23999624619135</v>
      </c>
      <c r="O420" s="98">
        <v>105.23372574576841</v>
      </c>
      <c r="P420" s="98">
        <v>105.77491939246293</v>
      </c>
      <c r="Q420" s="98">
        <v>106.10881502247226</v>
      </c>
      <c r="R420" s="98">
        <v>105.74705557751865</v>
      </c>
      <c r="S420" s="98">
        <v>107.68299042203384</v>
      </c>
      <c r="T420" s="98">
        <v>108.50619124631912</v>
      </c>
      <c r="U420" s="98">
        <v>107.33617294114924</v>
      </c>
      <c r="V420" s="98">
        <v>107.90839297325863</v>
      </c>
      <c r="W420" s="98">
        <v>109.48332886037022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186.69606377387484</v>
      </c>
      <c r="D423" s="118">
        <f t="shared" si="225"/>
        <v>170.67286360351156</v>
      </c>
      <c r="E423" s="118">
        <f t="shared" si="225"/>
        <v>177.99055479600628</v>
      </c>
      <c r="F423" s="118">
        <f t="shared" si="225"/>
        <v>184.04112119624813</v>
      </c>
      <c r="G423" s="118">
        <f t="shared" si="225"/>
        <v>176.5058747947696</v>
      </c>
      <c r="H423" s="118">
        <f t="shared" si="225"/>
        <v>174.52969217108941</v>
      </c>
      <c r="I423" s="118">
        <f t="shared" si="225"/>
        <v>157.56721232121032</v>
      </c>
      <c r="J423" s="118">
        <f t="shared" si="225"/>
        <v>167.54256811793246</v>
      </c>
      <c r="K423" s="118">
        <f t="shared" si="225"/>
        <v>151.51556446223876</v>
      </c>
      <c r="L423" s="118">
        <f t="shared" si="225"/>
        <v>159.0943362644791</v>
      </c>
      <c r="M423" s="118">
        <f t="shared" si="225"/>
        <v>122.47702843501806</v>
      </c>
      <c r="N423" s="118">
        <f t="shared" si="225"/>
        <v>119.66752578253667</v>
      </c>
      <c r="O423" s="118">
        <f t="shared" si="225"/>
        <v>112.99376159264398</v>
      </c>
      <c r="P423" s="118">
        <f t="shared" si="225"/>
        <v>93.82169256531769</v>
      </c>
      <c r="Q423" s="118">
        <f t="shared" si="225"/>
        <v>92.746682991072731</v>
      </c>
      <c r="R423" s="118">
        <f t="shared" ref="R423:V423" si="226">R424+R427+R429+R438</f>
        <v>90.181885550504717</v>
      </c>
      <c r="S423" s="118">
        <f t="shared" si="226"/>
        <v>84.666102149365159</v>
      </c>
      <c r="T423" s="118">
        <f t="shared" si="226"/>
        <v>87.008878676185361</v>
      </c>
      <c r="U423" s="118">
        <f t="shared" si="226"/>
        <v>80.827410654720822</v>
      </c>
      <c r="V423" s="118">
        <f t="shared" si="226"/>
        <v>77.37380858570917</v>
      </c>
      <c r="W423" s="118">
        <f t="shared" ref="W423" si="227">W424+W427+W429+W438</f>
        <v>68.377961334638925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152.70554480752915</v>
      </c>
      <c r="D424" s="123">
        <f t="shared" si="228"/>
        <v>138.75308718634474</v>
      </c>
      <c r="E424" s="123">
        <f t="shared" si="228"/>
        <v>146.99624433439695</v>
      </c>
      <c r="F424" s="123">
        <f t="shared" si="228"/>
        <v>152.20653113498415</v>
      </c>
      <c r="G424" s="123">
        <f t="shared" si="228"/>
        <v>147.74056022656242</v>
      </c>
      <c r="H424" s="123">
        <f t="shared" si="228"/>
        <v>146.30023818874434</v>
      </c>
      <c r="I424" s="123">
        <f t="shared" si="228"/>
        <v>130.25322479632121</v>
      </c>
      <c r="J424" s="123">
        <f t="shared" si="228"/>
        <v>139.20775940498464</v>
      </c>
      <c r="K424" s="123">
        <f t="shared" si="228"/>
        <v>123.62966493486202</v>
      </c>
      <c r="L424" s="123">
        <f t="shared" si="228"/>
        <v>131.00663378120828</v>
      </c>
      <c r="M424" s="123">
        <f t="shared" si="228"/>
        <v>96.539830900149894</v>
      </c>
      <c r="N424" s="123">
        <f t="shared" si="228"/>
        <v>92.339546083064803</v>
      </c>
      <c r="O424" s="123">
        <f t="shared" si="228"/>
        <v>86.874180686751956</v>
      </c>
      <c r="P424" s="123">
        <f t="shared" si="228"/>
        <v>69.675637044771591</v>
      </c>
      <c r="Q424" s="123">
        <f t="shared" si="228"/>
        <v>69.30238135638885</v>
      </c>
      <c r="R424" s="123">
        <f t="shared" ref="R424:V424" si="229">SUM(R425:R426)</f>
        <v>66.905601983610822</v>
      </c>
      <c r="S424" s="123">
        <f t="shared" si="229"/>
        <v>61.024453816215392</v>
      </c>
      <c r="T424" s="123">
        <f t="shared" si="229"/>
        <v>63.155240623137168</v>
      </c>
      <c r="U424" s="123">
        <f t="shared" si="229"/>
        <v>57.434225077909517</v>
      </c>
      <c r="V424" s="123">
        <f t="shared" si="229"/>
        <v>54.208400038998697</v>
      </c>
      <c r="W424" s="123">
        <f t="shared" ref="W424" si="230">SUM(W425:W426)</f>
        <v>45.602383205465138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150.56976643688122</v>
      </c>
      <c r="D425" s="99">
        <v>136.82020237974118</v>
      </c>
      <c r="E425" s="99">
        <v>144.97001498738553</v>
      </c>
      <c r="F425" s="99">
        <v>150.11349436617624</v>
      </c>
      <c r="G425" s="99">
        <v>145.71473014493429</v>
      </c>
      <c r="H425" s="99">
        <v>144.29907335396945</v>
      </c>
      <c r="I425" s="99">
        <v>128.46533558016969</v>
      </c>
      <c r="J425" s="99">
        <v>137.26969819402493</v>
      </c>
      <c r="K425" s="99">
        <v>121.89115451690907</v>
      </c>
      <c r="L425" s="99">
        <v>129.15579875018776</v>
      </c>
      <c r="M425" s="99">
        <v>95.179591983545677</v>
      </c>
      <c r="N425" s="99">
        <v>91.013144087707488</v>
      </c>
      <c r="O425" s="99">
        <v>85.613926178505352</v>
      </c>
      <c r="P425" s="99">
        <v>68.651244949488088</v>
      </c>
      <c r="Q425" s="99">
        <v>68.253435553408153</v>
      </c>
      <c r="R425" s="99">
        <v>65.891109466890114</v>
      </c>
      <c r="S425" s="99">
        <v>60.098455911597789</v>
      </c>
      <c r="T425" s="99">
        <v>62.187170266649851</v>
      </c>
      <c r="U425" s="99">
        <v>56.553055985327781</v>
      </c>
      <c r="V425" s="99">
        <v>53.372162921080481</v>
      </c>
      <c r="W425" s="99">
        <v>44.897073033432171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2.1357783706479356</v>
      </c>
      <c r="D426" s="99">
        <v>1.9328848066035651</v>
      </c>
      <c r="E426" s="99">
        <v>2.0262293470114106</v>
      </c>
      <c r="F426" s="99">
        <v>2.0930367688079135</v>
      </c>
      <c r="G426" s="99">
        <v>2.0258300816281181</v>
      </c>
      <c r="H426" s="99">
        <v>2.0011648347748947</v>
      </c>
      <c r="I426" s="99">
        <v>1.7878892161515176</v>
      </c>
      <c r="J426" s="99">
        <v>1.9380612109597213</v>
      </c>
      <c r="K426" s="99">
        <v>1.7385104179529514</v>
      </c>
      <c r="L426" s="99">
        <v>1.8508350310205193</v>
      </c>
      <c r="M426" s="99">
        <v>1.3602389166042215</v>
      </c>
      <c r="N426" s="99">
        <v>1.3264019953573112</v>
      </c>
      <c r="O426" s="99">
        <v>1.260254508246605</v>
      </c>
      <c r="P426" s="99">
        <v>1.0243920952834957</v>
      </c>
      <c r="Q426" s="99">
        <v>1.0489458029806931</v>
      </c>
      <c r="R426" s="99">
        <v>1.0144925167207122</v>
      </c>
      <c r="S426" s="99">
        <v>0.92599790461760068</v>
      </c>
      <c r="T426" s="99">
        <v>0.96807035648731876</v>
      </c>
      <c r="U426" s="99">
        <v>0.88116909258173859</v>
      </c>
      <c r="V426" s="99">
        <v>0.83623711791821798</v>
      </c>
      <c r="W426" s="99">
        <v>0.70531017203296786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8.0585477220137189E-3</v>
      </c>
      <c r="E427" s="123">
        <f t="shared" si="231"/>
        <v>4.8500830169271028E-3</v>
      </c>
      <c r="F427" s="123">
        <f t="shared" si="231"/>
        <v>9.9133918609323243E-3</v>
      </c>
      <c r="G427" s="123">
        <f t="shared" si="231"/>
        <v>1.2706823830545635E-2</v>
      </c>
      <c r="H427" s="123">
        <f t="shared" si="231"/>
        <v>1.6204983711247904E-2</v>
      </c>
      <c r="I427" s="123">
        <f t="shared" si="231"/>
        <v>1.8240861487864281E-2</v>
      </c>
      <c r="J427" s="123">
        <f t="shared" si="231"/>
        <v>1.3668230860088802E-2</v>
      </c>
      <c r="K427" s="123">
        <f t="shared" si="231"/>
        <v>1.0754460715612124E-2</v>
      </c>
      <c r="L427" s="123">
        <f t="shared" si="231"/>
        <v>1.1297836678306149E-2</v>
      </c>
      <c r="M427" s="123">
        <f t="shared" si="231"/>
        <v>8.6762571864248475E-3</v>
      </c>
      <c r="N427" s="123">
        <f t="shared" si="231"/>
        <v>9.2313914431865207E-3</v>
      </c>
      <c r="O427" s="123">
        <f t="shared" si="231"/>
        <v>5.3823549320636569E-3</v>
      </c>
      <c r="P427" s="123">
        <f t="shared" si="231"/>
        <v>7.0476461804232183E-3</v>
      </c>
      <c r="Q427" s="123">
        <f t="shared" si="231"/>
        <v>2.1485755014340325E-3</v>
      </c>
      <c r="R427" s="123">
        <f t="shared" si="231"/>
        <v>2.7645160791511286E-3</v>
      </c>
      <c r="S427" s="123">
        <f t="shared" si="231"/>
        <v>2.444056615330239E-3</v>
      </c>
      <c r="T427" s="123">
        <f t="shared" si="231"/>
        <v>2.3865101642831718E-3</v>
      </c>
      <c r="U427" s="123">
        <f t="shared" si="231"/>
        <v>1.5834723105598574E-3</v>
      </c>
      <c r="V427" s="123">
        <f t="shared" si="231"/>
        <v>5.8265164537550885E-3</v>
      </c>
      <c r="W427" s="123">
        <f t="shared" si="231"/>
        <v>3.8807567359421887E-3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0</v>
      </c>
      <c r="D428" s="99">
        <f>RES_hhdet_in_fecs!D67</f>
        <v>8.0585477220137189E-3</v>
      </c>
      <c r="E428" s="99">
        <f>RES_hhdet_in_fecs!E67</f>
        <v>4.8500830169271028E-3</v>
      </c>
      <c r="F428" s="99">
        <f>RES_hhdet_in_fecs!F67</f>
        <v>9.9133918609323243E-3</v>
      </c>
      <c r="G428" s="99">
        <f>RES_hhdet_in_fecs!G67</f>
        <v>1.2706823830545635E-2</v>
      </c>
      <c r="H428" s="99">
        <f>RES_hhdet_in_fecs!H67</f>
        <v>1.6204983711247904E-2</v>
      </c>
      <c r="I428" s="99">
        <f>RES_hhdet_in_fecs!I67</f>
        <v>1.8240861487864281E-2</v>
      </c>
      <c r="J428" s="99">
        <f>RES_hhdet_in_fecs!J67</f>
        <v>1.3668230860088802E-2</v>
      </c>
      <c r="K428" s="99">
        <f>RES_hhdet_in_fecs!K67</f>
        <v>1.0754460715612124E-2</v>
      </c>
      <c r="L428" s="99">
        <f>RES_hhdet_in_fecs!L67</f>
        <v>1.1297836678306149E-2</v>
      </c>
      <c r="M428" s="99">
        <f>RES_hhdet_in_fecs!M67</f>
        <v>8.6762571864248475E-3</v>
      </c>
      <c r="N428" s="99">
        <f>RES_hhdet_in_fecs!N67</f>
        <v>9.2313914431865207E-3</v>
      </c>
      <c r="O428" s="99">
        <f>RES_hhdet_in_fecs!O67</f>
        <v>5.3823549320636569E-3</v>
      </c>
      <c r="P428" s="99">
        <f>RES_hhdet_in_fecs!P67</f>
        <v>7.0476461804232183E-3</v>
      </c>
      <c r="Q428" s="99">
        <f>RES_hhdet_in_fecs!Q67</f>
        <v>2.1485755014340325E-3</v>
      </c>
      <c r="R428" s="99">
        <f>RES_hhdet_in_fecs!R67</f>
        <v>2.7645160791511286E-3</v>
      </c>
      <c r="S428" s="99">
        <f>RES_hhdet_in_fecs!S67</f>
        <v>2.444056615330239E-3</v>
      </c>
      <c r="T428" s="99">
        <f>RES_hhdet_in_fecs!T67</f>
        <v>2.3865101642831718E-3</v>
      </c>
      <c r="U428" s="99">
        <f>RES_hhdet_in_fecs!U67</f>
        <v>1.5834723105598574E-3</v>
      </c>
      <c r="V428" s="99">
        <f>RES_hhdet_in_fecs!V67</f>
        <v>5.8265164537550885E-3</v>
      </c>
      <c r="W428" s="99">
        <f>RES_hhdet_in_fecs!W67</f>
        <v>3.8807567359421887E-3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29.222129943634744</v>
      </c>
      <c r="D429" s="123">
        <v>27.296963924582432</v>
      </c>
      <c r="E429" s="123">
        <v>26.302409140041313</v>
      </c>
      <c r="F429" s="123">
        <v>27.108915208549302</v>
      </c>
      <c r="G429" s="123">
        <v>24.352265453552306</v>
      </c>
      <c r="H429" s="123">
        <v>23.868217148079211</v>
      </c>
      <c r="I429" s="123">
        <v>22.974637912195636</v>
      </c>
      <c r="J429" s="123">
        <v>24.036343238401937</v>
      </c>
      <c r="K429" s="123">
        <v>23.693170062593591</v>
      </c>
      <c r="L429" s="123">
        <v>23.999418021242551</v>
      </c>
      <c r="M429" s="123">
        <v>21.857543841770948</v>
      </c>
      <c r="N429" s="123">
        <v>23.436204282307617</v>
      </c>
      <c r="O429" s="123">
        <v>22.267249289601626</v>
      </c>
      <c r="P429" s="123">
        <v>20.313665962464633</v>
      </c>
      <c r="Q429" s="123">
        <v>19.45096080235087</v>
      </c>
      <c r="R429" s="123">
        <v>19.32522432410379</v>
      </c>
      <c r="S429" s="123">
        <v>19.721065335064228</v>
      </c>
      <c r="T429" s="123">
        <v>20.035463097528737</v>
      </c>
      <c r="U429" s="123">
        <v>19.669884644783345</v>
      </c>
      <c r="V429" s="123">
        <v>19.402424675583678</v>
      </c>
      <c r="W429" s="123">
        <v>19.082604495427244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29.356271969635817</v>
      </c>
      <c r="D430" s="99">
        <v>27.377095217075052</v>
      </c>
      <c r="E430" s="99">
        <v>26.395644941670039</v>
      </c>
      <c r="F430" s="99">
        <v>27.223073396539366</v>
      </c>
      <c r="G430" s="99">
        <v>24.440954332113527</v>
      </c>
      <c r="H430" s="99">
        <v>23.94986710049341</v>
      </c>
      <c r="I430" s="99">
        <v>23.041012961657088</v>
      </c>
      <c r="J430" s="99">
        <v>24.071745351727497</v>
      </c>
      <c r="K430" s="99">
        <v>23.72751215385351</v>
      </c>
      <c r="L430" s="99">
        <v>24.470362556025034</v>
      </c>
      <c r="M430" s="99">
        <v>21.843897483256313</v>
      </c>
      <c r="N430" s="99">
        <v>23.491790988464576</v>
      </c>
      <c r="O430" s="99">
        <v>22.305606311083352</v>
      </c>
      <c r="P430" s="99">
        <v>20.316716108543453</v>
      </c>
      <c r="Q430" s="99">
        <v>19.441752135001703</v>
      </c>
      <c r="R430" s="99">
        <v>19.295985944237021</v>
      </c>
      <c r="S430" s="99">
        <v>19.696981188284354</v>
      </c>
      <c r="T430" s="99">
        <v>20.003644447100179</v>
      </c>
      <c r="U430" s="99">
        <v>19.657081617771052</v>
      </c>
      <c r="V430" s="99">
        <v>19.39072534150166</v>
      </c>
      <c r="W430" s="99">
        <v>19.068154489154256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26.719067536214308</v>
      </c>
      <c r="D431" s="99">
        <v>24.914076670591481</v>
      </c>
      <c r="E431" s="99">
        <v>24.067224996966733</v>
      </c>
      <c r="F431" s="99">
        <v>24.874455479979844</v>
      </c>
      <c r="G431" s="99">
        <v>22.359894590887173</v>
      </c>
      <c r="H431" s="99">
        <v>22.006131269856109</v>
      </c>
      <c r="I431" s="99">
        <v>21.199935033859319</v>
      </c>
      <c r="J431" s="99">
        <v>22.150115540477497</v>
      </c>
      <c r="K431" s="99">
        <v>21.873134097174738</v>
      </c>
      <c r="L431" s="99">
        <v>22.626149365686928</v>
      </c>
      <c r="M431" s="99">
        <v>20.282933243825354</v>
      </c>
      <c r="N431" s="99">
        <v>21.900135320883777</v>
      </c>
      <c r="O431" s="99">
        <v>20.919667933398603</v>
      </c>
      <c r="P431" s="99">
        <v>19.19005860618671</v>
      </c>
      <c r="Q431" s="99">
        <v>18.474785787970774</v>
      </c>
      <c r="R431" s="99">
        <v>18.399697327565541</v>
      </c>
      <c r="S431" s="99">
        <v>18.84978129503758</v>
      </c>
      <c r="T431" s="99">
        <v>19.195918881439685</v>
      </c>
      <c r="U431" s="99">
        <v>18.906947569195005</v>
      </c>
      <c r="V431" s="99">
        <v>0</v>
      </c>
      <c r="W431" s="99">
        <v>18.423443596043455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22.93575542393771</v>
      </c>
      <c r="D432" s="102">
        <v>21.28212815844093</v>
      </c>
      <c r="E432" s="102">
        <v>20.531610594752866</v>
      </c>
      <c r="F432" s="102">
        <v>21.201868397964347</v>
      </c>
      <c r="G432" s="102">
        <v>18.998738179989004</v>
      </c>
      <c r="H432" s="102">
        <v>18.765365670015271</v>
      </c>
      <c r="I432" s="102">
        <v>18.01023955527339</v>
      </c>
      <c r="J432" s="102">
        <v>18.686066590198312</v>
      </c>
      <c r="K432" s="102">
        <v>18.40035394374782</v>
      </c>
      <c r="L432" s="102">
        <v>19.029581459217368</v>
      </c>
      <c r="M432" s="102">
        <v>17.04698669757089</v>
      </c>
      <c r="N432" s="102">
        <v>18.287716402360822</v>
      </c>
      <c r="O432" s="102">
        <v>17.343326899780941</v>
      </c>
      <c r="P432" s="102">
        <v>15.777788949885245</v>
      </c>
      <c r="Q432" s="102">
        <v>15.052621482625639</v>
      </c>
      <c r="R432" s="102">
        <v>14.871756477771246</v>
      </c>
      <c r="S432" s="102">
        <v>15.156773160387422</v>
      </c>
      <c r="T432" s="102">
        <v>15.325399654001941</v>
      </c>
      <c r="U432" s="102">
        <v>15.011189129141362</v>
      </c>
      <c r="V432" s="102">
        <v>0</v>
      </c>
      <c r="W432" s="102">
        <v>14.757896178544879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3.783312112276596</v>
      </c>
      <c r="D433" s="105">
        <v>3.6319485121505499</v>
      </c>
      <c r="E433" s="105">
        <v>3.5356144022138674</v>
      </c>
      <c r="F433" s="105">
        <v>3.6725870820154944</v>
      </c>
      <c r="G433" s="105">
        <v>3.3611564108981677</v>
      </c>
      <c r="H433" s="105">
        <v>3.2407655998408402</v>
      </c>
      <c r="I433" s="105">
        <v>3.1896954785859282</v>
      </c>
      <c r="J433" s="105">
        <v>3.4640489502791798</v>
      </c>
      <c r="K433" s="105">
        <v>3.4727801534269185</v>
      </c>
      <c r="L433" s="105">
        <v>3.5965679064695548</v>
      </c>
      <c r="M433" s="105">
        <v>3.2359465462544623</v>
      </c>
      <c r="N433" s="105">
        <v>3.6124189185229505</v>
      </c>
      <c r="O433" s="105">
        <v>3.5763410336176604</v>
      </c>
      <c r="P433" s="105">
        <v>3.4122696563014632</v>
      </c>
      <c r="Q433" s="105">
        <v>3.4221643053451376</v>
      </c>
      <c r="R433" s="105">
        <v>3.5279408497942932</v>
      </c>
      <c r="S433" s="105">
        <v>3.6930081346501589</v>
      </c>
      <c r="T433" s="105">
        <v>3.8705192274377427</v>
      </c>
      <c r="U433" s="105">
        <v>3.8957584400536427</v>
      </c>
      <c r="V433" s="105">
        <v>0</v>
      </c>
      <c r="W433" s="105">
        <v>3.6655474174985772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26.07938053182211</v>
      </c>
      <c r="D434" s="102">
        <v>24.974681278075309</v>
      </c>
      <c r="E434" s="102">
        <v>23.53251609002578</v>
      </c>
      <c r="F434" s="102">
        <v>23.920886996605947</v>
      </c>
      <c r="G434" s="102">
        <v>22.451752264330267</v>
      </c>
      <c r="H434" s="102">
        <v>22.385062768478328</v>
      </c>
      <c r="I434" s="102">
        <v>22.175008239026852</v>
      </c>
      <c r="J434" s="102">
        <v>0</v>
      </c>
      <c r="K434" s="102">
        <v>0</v>
      </c>
      <c r="L434" s="102">
        <v>0</v>
      </c>
      <c r="M434" s="102">
        <v>22.973833719440421</v>
      </c>
      <c r="N434" s="102">
        <v>22.822633803743322</v>
      </c>
      <c r="O434" s="102">
        <v>22.126664558666587</v>
      </c>
      <c r="P434" s="102">
        <v>21.470379122684925</v>
      </c>
      <c r="Q434" s="102">
        <v>20.983412656462022</v>
      </c>
      <c r="R434" s="102">
        <v>21.011808879362622</v>
      </c>
      <c r="S434" s="102">
        <v>21.151414635391799</v>
      </c>
      <c r="T434" s="102">
        <v>21.385529349337101</v>
      </c>
      <c r="U434" s="102">
        <v>20.844945289649836</v>
      </c>
      <c r="V434" s="102">
        <v>21.633967669379565</v>
      </c>
      <c r="W434" s="102">
        <v>20.675514759449378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24.155678539746386</v>
      </c>
      <c r="D435" s="105">
        <v>23.108409875667967</v>
      </c>
      <c r="E435" s="105">
        <v>21.785850748299278</v>
      </c>
      <c r="F435" s="105">
        <v>22.160993985188565</v>
      </c>
      <c r="G435" s="105">
        <v>20.798554484256282</v>
      </c>
      <c r="H435" s="105">
        <v>20.788994219619855</v>
      </c>
      <c r="I435" s="105">
        <v>20.595137348932365</v>
      </c>
      <c r="J435" s="105">
        <v>21.194672004209199</v>
      </c>
      <c r="K435" s="105">
        <v>20.920377238290484</v>
      </c>
      <c r="L435" s="105">
        <v>21.159563391361662</v>
      </c>
      <c r="M435" s="105">
        <v>21.383255243254144</v>
      </c>
      <c r="N435" s="105">
        <v>21.257022997832433</v>
      </c>
      <c r="O435" s="105">
        <v>20.656351157259781</v>
      </c>
      <c r="P435" s="105">
        <v>20.112155087340295</v>
      </c>
      <c r="Q435" s="105">
        <v>19.715115787439608</v>
      </c>
      <c r="R435" s="105">
        <v>19.777277441216508</v>
      </c>
      <c r="S435" s="105">
        <v>19.954966363933895</v>
      </c>
      <c r="T435" s="105">
        <v>20.207947008279081</v>
      </c>
      <c r="U435" s="105">
        <v>19.720722777398038</v>
      </c>
      <c r="V435" s="105">
        <v>20.540664584939726</v>
      </c>
      <c r="W435" s="105">
        <v>19.672974405885778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20.375247907774121</v>
      </c>
      <c r="D436" s="99">
        <v>19.414504197086512</v>
      </c>
      <c r="E436" s="99">
        <v>18.303138085200214</v>
      </c>
      <c r="F436" s="99">
        <v>18.627206226051889</v>
      </c>
      <c r="G436" s="99">
        <v>17.448701799077288</v>
      </c>
      <c r="H436" s="99">
        <v>17.533375269055774</v>
      </c>
      <c r="I436" s="99">
        <v>17.327148378872725</v>
      </c>
      <c r="J436" s="99">
        <v>17.726302558480153</v>
      </c>
      <c r="K436" s="99">
        <v>17.474891098644537</v>
      </c>
      <c r="L436" s="99">
        <v>17.698455717057797</v>
      </c>
      <c r="M436" s="99">
        <v>17.922798890389316</v>
      </c>
      <c r="N436" s="99">
        <v>17.74823655896471</v>
      </c>
      <c r="O436" s="99">
        <v>17.188410437634431</v>
      </c>
      <c r="P436" s="99">
        <v>16.668044836833882</v>
      </c>
      <c r="Q436" s="99">
        <v>16.243572871821037</v>
      </c>
      <c r="R436" s="99">
        <v>16.196485237748053</v>
      </c>
      <c r="S436" s="99">
        <v>16.281640099206928</v>
      </c>
      <c r="T436" s="99">
        <v>16.394608146132974</v>
      </c>
      <c r="U436" s="99">
        <v>15.922761098982814</v>
      </c>
      <c r="V436" s="99">
        <v>16.702805547486395</v>
      </c>
      <c r="W436" s="99">
        <v>16.012502243599126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3.7804306319722714</v>
      </c>
      <c r="D437" s="99">
        <v>3.6939056785814537</v>
      </c>
      <c r="E437" s="99">
        <v>3.4827126630990684</v>
      </c>
      <c r="F437" s="99">
        <v>3.5337877591366764</v>
      </c>
      <c r="G437" s="99">
        <v>3.3498526851789983</v>
      </c>
      <c r="H437" s="99">
        <v>3.2556189505640813</v>
      </c>
      <c r="I437" s="99">
        <v>3.2679889700596392</v>
      </c>
      <c r="J437" s="99">
        <v>3.4683694457290435</v>
      </c>
      <c r="K437" s="99">
        <v>3.4454861396459457</v>
      </c>
      <c r="L437" s="99">
        <v>3.4611076743038569</v>
      </c>
      <c r="M437" s="99">
        <v>3.4604563528648296</v>
      </c>
      <c r="N437" s="99">
        <v>3.5087864388677241</v>
      </c>
      <c r="O437" s="99">
        <v>3.4679407196253487</v>
      </c>
      <c r="P437" s="99">
        <v>3.4441102505064158</v>
      </c>
      <c r="Q437" s="99">
        <v>3.4715429156185706</v>
      </c>
      <c r="R437" s="99">
        <v>3.5807922034684521</v>
      </c>
      <c r="S437" s="99">
        <v>3.67332626472697</v>
      </c>
      <c r="T437" s="99">
        <v>3.8133388621461055</v>
      </c>
      <c r="U437" s="99">
        <v>3.7979616784152253</v>
      </c>
      <c r="V437" s="99">
        <v>3.8378590374533346</v>
      </c>
      <c r="W437" s="99">
        <v>3.6604721622866467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4.7683890227109451</v>
      </c>
      <c r="D438" s="123">
        <v>4.6147539448623718</v>
      </c>
      <c r="E438" s="123">
        <v>4.6870512385511045</v>
      </c>
      <c r="F438" s="123">
        <v>4.7157614608537823</v>
      </c>
      <c r="G438" s="123">
        <v>4.4003422908243497</v>
      </c>
      <c r="H438" s="123">
        <v>4.3450318505545811</v>
      </c>
      <c r="I438" s="123">
        <v>4.3211087512056121</v>
      </c>
      <c r="J438" s="123">
        <v>4.2847972436857926</v>
      </c>
      <c r="K438" s="123">
        <v>4.1819750040675512</v>
      </c>
      <c r="L438" s="123">
        <v>4.0769866253499805</v>
      </c>
      <c r="M438" s="123">
        <v>4.070977435910792</v>
      </c>
      <c r="N438" s="123">
        <v>3.8825440257210717</v>
      </c>
      <c r="O438" s="123">
        <v>3.8469492613583331</v>
      </c>
      <c r="P438" s="123">
        <v>3.8253419119010466</v>
      </c>
      <c r="Q438" s="123">
        <v>3.9911922568315723</v>
      </c>
      <c r="R438" s="123">
        <v>3.9482947267109525</v>
      </c>
      <c r="S438" s="123">
        <v>3.9181389414702092</v>
      </c>
      <c r="T438" s="123">
        <v>3.8157884453551691</v>
      </c>
      <c r="U438" s="123">
        <v>3.7217174597173917</v>
      </c>
      <c r="V438" s="123">
        <v>3.757157354673041</v>
      </c>
      <c r="W438" s="123">
        <v>3.6890928770105953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5.3608991564175126</v>
      </c>
      <c r="D439" s="99">
        <v>5.0421861445160197</v>
      </c>
      <c r="E439" s="99">
        <v>5.1904413042039765</v>
      </c>
      <c r="F439" s="99">
        <v>5.3085370349034537</v>
      </c>
      <c r="G439" s="99">
        <v>4.8841896445653932</v>
      </c>
      <c r="H439" s="99">
        <v>4.8606452718842075</v>
      </c>
      <c r="I439" s="99">
        <v>4.7256564347893582</v>
      </c>
      <c r="J439" s="99">
        <v>4.644253583432624</v>
      </c>
      <c r="K439" s="99">
        <v>4.4186063818663142</v>
      </c>
      <c r="L439" s="99">
        <v>4.5881697987526922</v>
      </c>
      <c r="M439" s="99">
        <v>4.4662688257575454</v>
      </c>
      <c r="N439" s="99">
        <v>4.375522341061493</v>
      </c>
      <c r="O439" s="99">
        <v>4.3523753520547839</v>
      </c>
      <c r="P439" s="99">
        <v>4.3540984506119029</v>
      </c>
      <c r="Q439" s="99">
        <v>4.3500034649067043</v>
      </c>
      <c r="R439" s="99">
        <v>4.2978842227217253</v>
      </c>
      <c r="S439" s="99">
        <v>4.3511105791404701</v>
      </c>
      <c r="T439" s="99">
        <v>4.3541620547716109</v>
      </c>
      <c r="U439" s="99">
        <v>4.2812714575021111</v>
      </c>
      <c r="V439" s="99">
        <v>4.2803843794461383</v>
      </c>
      <c r="W439" s="99">
        <v>4.2905017967593322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4.1487213140366466</v>
      </c>
      <c r="D440" s="110">
        <v>4.0684867132109774</v>
      </c>
      <c r="E440" s="110">
        <v>4.026865440714011</v>
      </c>
      <c r="F440" s="110">
        <v>3.9847172194160794</v>
      </c>
      <c r="G440" s="110">
        <v>3.8509476803440403</v>
      </c>
      <c r="H440" s="110">
        <v>3.7378750704703707</v>
      </c>
      <c r="I440" s="110">
        <v>3.7571918947566565</v>
      </c>
      <c r="J440" s="110">
        <v>3.5792370107747065</v>
      </c>
      <c r="K440" s="110">
        <v>3.5308269435818604</v>
      </c>
      <c r="L440" s="110">
        <v>3.4266213150827776</v>
      </c>
      <c r="M440" s="110">
        <v>3.422629061375889</v>
      </c>
      <c r="N440" s="110">
        <v>3.4309885811137599</v>
      </c>
      <c r="O440" s="110">
        <v>3.2459257875773102</v>
      </c>
      <c r="P440" s="110">
        <v>3.2999642725179861</v>
      </c>
      <c r="Q440" s="110">
        <v>3.3083953143191751</v>
      </c>
      <c r="R440" s="110">
        <v>3.2492046435134156</v>
      </c>
      <c r="S440" s="110">
        <v>3.1703572485217699</v>
      </c>
      <c r="T440" s="110">
        <v>3.1073824055560739</v>
      </c>
      <c r="U440" s="110">
        <v>3.0145943924028304</v>
      </c>
      <c r="V440" s="110">
        <v>3.1114163181047543</v>
      </c>
      <c r="W440" s="110">
        <v>3.0598106875814746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112.58930367238666</v>
      </c>
      <c r="D442" s="118">
        <f t="shared" si="232"/>
        <v>104.47041311369904</v>
      </c>
      <c r="E442" s="118">
        <f t="shared" si="232"/>
        <v>110.59388033370401</v>
      </c>
      <c r="F442" s="118">
        <f t="shared" si="232"/>
        <v>116.0572299429853</v>
      </c>
      <c r="G442" s="118">
        <f t="shared" si="232"/>
        <v>113.0125179175231</v>
      </c>
      <c r="H442" s="118">
        <f t="shared" si="232"/>
        <v>113.3724244263226</v>
      </c>
      <c r="I442" s="118">
        <f t="shared" si="232"/>
        <v>103.77286958611873</v>
      </c>
      <c r="J442" s="118">
        <f t="shared" si="232"/>
        <v>111.84310771507025</v>
      </c>
      <c r="K442" s="118">
        <f t="shared" si="232"/>
        <v>102.50425448636376</v>
      </c>
      <c r="L442" s="118">
        <f t="shared" si="232"/>
        <v>109.59129541376676</v>
      </c>
      <c r="M442" s="118">
        <f t="shared" si="232"/>
        <v>85.647317627642579</v>
      </c>
      <c r="N442" s="118">
        <f t="shared" si="232"/>
        <v>85.774118461522121</v>
      </c>
      <c r="O442" s="118">
        <f t="shared" si="232"/>
        <v>83.393175891942164</v>
      </c>
      <c r="P442" s="118">
        <f t="shared" si="232"/>
        <v>71.509017852766362</v>
      </c>
      <c r="Q442" s="118">
        <f t="shared" si="232"/>
        <v>72.519955220549278</v>
      </c>
      <c r="R442" s="118">
        <f t="shared" ref="R442:V442" si="233">R443+R446+R448+R457</f>
        <v>71.632575529267115</v>
      </c>
      <c r="S442" s="118">
        <f t="shared" si="233"/>
        <v>68.128209204399013</v>
      </c>
      <c r="T442" s="118">
        <f t="shared" si="233"/>
        <v>70.862867903408855</v>
      </c>
      <c r="U442" s="118">
        <f t="shared" si="233"/>
        <v>66.464584616504851</v>
      </c>
      <c r="V442" s="118">
        <f t="shared" si="233"/>
        <v>64.159241854917937</v>
      </c>
      <c r="W442" s="118">
        <f t="shared" ref="W442" si="234">W443+W446+W448+W457</f>
        <v>57.006207828335612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92.157000313244382</v>
      </c>
      <c r="D443" s="123">
        <f t="shared" si="235"/>
        <v>85.117451138269161</v>
      </c>
      <c r="E443" s="123">
        <f t="shared" si="235"/>
        <v>91.632632883801023</v>
      </c>
      <c r="F443" s="123">
        <f t="shared" si="235"/>
        <v>96.378853052567237</v>
      </c>
      <c r="G443" s="123">
        <f t="shared" si="235"/>
        <v>95.004236813489186</v>
      </c>
      <c r="H443" s="123">
        <f t="shared" si="235"/>
        <v>95.514834407919565</v>
      </c>
      <c r="I443" s="123">
        <f t="shared" si="235"/>
        <v>86.322653678897908</v>
      </c>
      <c r="J443" s="123">
        <f t="shared" si="235"/>
        <v>93.654918759252666</v>
      </c>
      <c r="K443" s="123">
        <f t="shared" si="235"/>
        <v>84.442363612360836</v>
      </c>
      <c r="L443" s="123">
        <f t="shared" si="235"/>
        <v>90.856175584505664</v>
      </c>
      <c r="M443" s="123">
        <f t="shared" si="235"/>
        <v>68.245732038817522</v>
      </c>
      <c r="N443" s="123">
        <f t="shared" si="235"/>
        <v>66.873466980995588</v>
      </c>
      <c r="O443" s="123">
        <f t="shared" si="235"/>
        <v>64.789652906515258</v>
      </c>
      <c r="P443" s="123">
        <f t="shared" si="235"/>
        <v>53.634187242827501</v>
      </c>
      <c r="Q443" s="123">
        <f t="shared" si="235"/>
        <v>54.762108087511884</v>
      </c>
      <c r="R443" s="123">
        <f t="shared" ref="R443:V443" si="236">SUM(R444:R445)</f>
        <v>53.64558991579311</v>
      </c>
      <c r="S443" s="123">
        <f t="shared" si="236"/>
        <v>49.480818044031253</v>
      </c>
      <c r="T443" s="123">
        <f t="shared" si="236"/>
        <v>51.668580502036377</v>
      </c>
      <c r="U443" s="123">
        <f t="shared" si="236"/>
        <v>47.338988839205065</v>
      </c>
      <c r="V443" s="123">
        <f t="shared" si="236"/>
        <v>44.97170486432816</v>
      </c>
      <c r="W443" s="123">
        <f t="shared" ref="W443" si="237">SUM(W444:W445)</f>
        <v>38.006969978737978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90.021221942596441</v>
      </c>
      <c r="D444" s="99">
        <v>83.184566331665593</v>
      </c>
      <c r="E444" s="99">
        <v>89.606403536789614</v>
      </c>
      <c r="F444" s="99">
        <v>94.285816283759317</v>
      </c>
      <c r="G444" s="99">
        <v>92.978406731861071</v>
      </c>
      <c r="H444" s="99">
        <v>93.513669573144668</v>
      </c>
      <c r="I444" s="99">
        <v>84.534764462746395</v>
      </c>
      <c r="J444" s="99">
        <v>91.71685754829295</v>
      </c>
      <c r="K444" s="99">
        <v>82.703853194407884</v>
      </c>
      <c r="L444" s="99">
        <v>89.005340553485141</v>
      </c>
      <c r="M444" s="99">
        <v>66.885493122213305</v>
      </c>
      <c r="N444" s="99">
        <v>65.547064985638272</v>
      </c>
      <c r="O444" s="99">
        <v>63.529398398268647</v>
      </c>
      <c r="P444" s="99">
        <v>52.609795147544006</v>
      </c>
      <c r="Q444" s="99">
        <v>53.713162284531194</v>
      </c>
      <c r="R444" s="99">
        <v>52.631097399072395</v>
      </c>
      <c r="S444" s="99">
        <v>48.55482013941365</v>
      </c>
      <c r="T444" s="99">
        <v>50.70051014554906</v>
      </c>
      <c r="U444" s="99">
        <v>46.457819746623329</v>
      </c>
      <c r="V444" s="99">
        <v>44.135467746409944</v>
      </c>
      <c r="W444" s="99">
        <v>37.301659806705011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2.1357783706479356</v>
      </c>
      <c r="D445" s="99">
        <v>1.9328848066035651</v>
      </c>
      <c r="E445" s="99">
        <v>2.0262293470114106</v>
      </c>
      <c r="F445" s="99">
        <v>2.0930367688079135</v>
      </c>
      <c r="G445" s="99">
        <v>2.0258300816281181</v>
      </c>
      <c r="H445" s="99">
        <v>2.0011648347748947</v>
      </c>
      <c r="I445" s="99">
        <v>1.7878892161515176</v>
      </c>
      <c r="J445" s="99">
        <v>1.9380612109597213</v>
      </c>
      <c r="K445" s="99">
        <v>1.7385104179529514</v>
      </c>
      <c r="L445" s="99">
        <v>1.8508350310205193</v>
      </c>
      <c r="M445" s="99">
        <v>1.3602389166042215</v>
      </c>
      <c r="N445" s="99">
        <v>1.3264019953573112</v>
      </c>
      <c r="O445" s="99">
        <v>1.260254508246605</v>
      </c>
      <c r="P445" s="99">
        <v>1.0243920952834957</v>
      </c>
      <c r="Q445" s="99">
        <v>1.0489458029806931</v>
      </c>
      <c r="R445" s="99">
        <v>1.0144925167207122</v>
      </c>
      <c r="S445" s="99">
        <v>0.92599790461760068</v>
      </c>
      <c r="T445" s="99">
        <v>0.96807035648731876</v>
      </c>
      <c r="U445" s="99">
        <v>0.88116909258173859</v>
      </c>
      <c r="V445" s="99">
        <v>0.83623711791821798</v>
      </c>
      <c r="W445" s="99">
        <v>0.70531017203296786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2.5219774637669317E-2</v>
      </c>
      <c r="E446" s="123">
        <f t="shared" si="238"/>
        <v>1.5756745072605546E-2</v>
      </c>
      <c r="F446" s="123">
        <f t="shared" si="238"/>
        <v>3.3389051548641073E-2</v>
      </c>
      <c r="G446" s="123">
        <f t="shared" si="238"/>
        <v>4.432809627683016E-2</v>
      </c>
      <c r="H446" s="123">
        <f t="shared" si="238"/>
        <v>5.8499707204881415E-2</v>
      </c>
      <c r="I446" s="123">
        <f t="shared" si="238"/>
        <v>6.808735908664075E-2</v>
      </c>
      <c r="J446" s="123">
        <f t="shared" si="238"/>
        <v>5.2727004024938996E-2</v>
      </c>
      <c r="K446" s="123">
        <f t="shared" si="238"/>
        <v>4.2863746721276838E-2</v>
      </c>
      <c r="L446" s="123">
        <f t="shared" si="238"/>
        <v>4.6513308309768561E-2</v>
      </c>
      <c r="M446" s="123">
        <f t="shared" si="238"/>
        <v>3.7081298481774168E-2</v>
      </c>
      <c r="N446" s="123">
        <f t="shared" si="238"/>
        <v>4.1204895963779666E-2</v>
      </c>
      <c r="O446" s="123">
        <f t="shared" si="238"/>
        <v>2.5243652010763801E-2</v>
      </c>
      <c r="P446" s="123">
        <f t="shared" si="238"/>
        <v>3.4785236224523577E-2</v>
      </c>
      <c r="Q446" s="123">
        <f t="shared" si="238"/>
        <v>1.1058353024334293E-2</v>
      </c>
      <c r="R446" s="123">
        <f t="shared" si="238"/>
        <v>1.459462467928987E-2</v>
      </c>
      <c r="S446" s="123">
        <f t="shared" si="238"/>
        <v>1.3160473268981412E-2</v>
      </c>
      <c r="T446" s="123">
        <f t="shared" si="238"/>
        <v>1.3060803547373333E-2</v>
      </c>
      <c r="U446" s="123">
        <f t="shared" si="238"/>
        <v>8.792937149850636E-3</v>
      </c>
      <c r="V446" s="123">
        <f t="shared" si="238"/>
        <v>3.2830689318854724E-2</v>
      </c>
      <c r="W446" s="123">
        <f t="shared" si="238"/>
        <v>2.2177529466179381E-2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0</v>
      </c>
      <c r="D447" s="99">
        <f>RES_hhdet_in_tess!D67</f>
        <v>2.5219774637669317E-2</v>
      </c>
      <c r="E447" s="99">
        <f>RES_hhdet_in_tess!E67</f>
        <v>1.5756745072605546E-2</v>
      </c>
      <c r="F447" s="99">
        <f>RES_hhdet_in_tess!F67</f>
        <v>3.3389051548641073E-2</v>
      </c>
      <c r="G447" s="99">
        <f>RES_hhdet_in_tess!G67</f>
        <v>4.432809627683016E-2</v>
      </c>
      <c r="H447" s="99">
        <f>RES_hhdet_in_tess!H67</f>
        <v>5.8499707204881415E-2</v>
      </c>
      <c r="I447" s="99">
        <f>RES_hhdet_in_tess!I67</f>
        <v>6.808735908664075E-2</v>
      </c>
      <c r="J447" s="99">
        <f>RES_hhdet_in_tess!J67</f>
        <v>5.2727004024938996E-2</v>
      </c>
      <c r="K447" s="99">
        <f>RES_hhdet_in_tess!K67</f>
        <v>4.2863746721276838E-2</v>
      </c>
      <c r="L447" s="99">
        <f>RES_hhdet_in_tess!L67</f>
        <v>4.6513308309768561E-2</v>
      </c>
      <c r="M447" s="99">
        <f>RES_hhdet_in_tess!M67</f>
        <v>3.7081298481774168E-2</v>
      </c>
      <c r="N447" s="99">
        <f>RES_hhdet_in_tess!N67</f>
        <v>4.1204895963779666E-2</v>
      </c>
      <c r="O447" s="99">
        <f>RES_hhdet_in_tess!O67</f>
        <v>2.5243652010763801E-2</v>
      </c>
      <c r="P447" s="99">
        <f>RES_hhdet_in_tess!P67</f>
        <v>3.4785236224523577E-2</v>
      </c>
      <c r="Q447" s="99">
        <f>RES_hhdet_in_tess!Q67</f>
        <v>1.1058353024334293E-2</v>
      </c>
      <c r="R447" s="99">
        <f>RES_hhdet_in_tess!R67</f>
        <v>1.459462467928987E-2</v>
      </c>
      <c r="S447" s="99">
        <f>RES_hhdet_in_tess!S67</f>
        <v>1.3160473268981412E-2</v>
      </c>
      <c r="T447" s="99">
        <f>RES_hhdet_in_tess!T67</f>
        <v>1.3060803547373333E-2</v>
      </c>
      <c r="U447" s="99">
        <f>RES_hhdet_in_tess!U67</f>
        <v>8.792937149850636E-3</v>
      </c>
      <c r="V447" s="99">
        <f>RES_hhdet_in_tess!V67</f>
        <v>3.2830689318854724E-2</v>
      </c>
      <c r="W447" s="99">
        <f>RES_hhdet_in_tess!W67</f>
        <v>2.2177529466179381E-2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17.296376746234657</v>
      </c>
      <c r="D448" s="123">
        <v>16.31606461028581</v>
      </c>
      <c r="E448" s="123">
        <v>15.892409269058051</v>
      </c>
      <c r="F448" s="123">
        <v>16.561747186182465</v>
      </c>
      <c r="G448" s="123">
        <v>15.057875836695395</v>
      </c>
      <c r="H448" s="123">
        <v>14.934427209152473</v>
      </c>
      <c r="I448" s="123">
        <v>14.550626215064515</v>
      </c>
      <c r="J448" s="123">
        <v>15.38112751766689</v>
      </c>
      <c r="K448" s="123">
        <v>15.366047012980429</v>
      </c>
      <c r="L448" s="123">
        <v>15.995398108337399</v>
      </c>
      <c r="M448" s="123">
        <v>14.706009298078911</v>
      </c>
      <c r="N448" s="123">
        <v>16.219925926252163</v>
      </c>
      <c r="O448" s="123">
        <v>16.007053347115466</v>
      </c>
      <c r="P448" s="123">
        <v>15.238211418582059</v>
      </c>
      <c r="Q448" s="123">
        <v>15.134127618414469</v>
      </c>
      <c r="R448" s="123">
        <v>15.373872892776859</v>
      </c>
      <c r="S448" s="123">
        <v>16.004447410406474</v>
      </c>
      <c r="T448" s="123">
        <v>16.536287981968357</v>
      </c>
      <c r="U448" s="123">
        <v>16.495163293827428</v>
      </c>
      <c r="V448" s="123">
        <v>16.463872504374148</v>
      </c>
      <c r="W448" s="123">
        <v>16.276391646889262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17.296906180156181</v>
      </c>
      <c r="D449" s="99">
        <v>16.307097689387902</v>
      </c>
      <c r="E449" s="99">
        <v>15.899863950401063</v>
      </c>
      <c r="F449" s="99">
        <v>16.582682587184024</v>
      </c>
      <c r="G449" s="99">
        <v>15.059750963941999</v>
      </c>
      <c r="H449" s="99">
        <v>14.930917249208973</v>
      </c>
      <c r="I449" s="99">
        <v>14.537788730444552</v>
      </c>
      <c r="J449" s="99">
        <v>15.380698014895813</v>
      </c>
      <c r="K449" s="99">
        <v>15.365630765281619</v>
      </c>
      <c r="L449" s="99">
        <v>16.074465171068741</v>
      </c>
      <c r="M449" s="99">
        <v>14.656634600992431</v>
      </c>
      <c r="N449" s="99">
        <v>16.234624579275856</v>
      </c>
      <c r="O449" s="99">
        <v>16.018562328472985</v>
      </c>
      <c r="P449" s="99">
        <v>15.230102956453793</v>
      </c>
      <c r="Q449" s="99">
        <v>15.118294736454738</v>
      </c>
      <c r="R449" s="99">
        <v>15.360017690907004</v>
      </c>
      <c r="S449" s="99">
        <v>16.009933085997829</v>
      </c>
      <c r="T449" s="99">
        <v>16.554104976421801</v>
      </c>
      <c r="U449" s="99">
        <v>16.507320738590771</v>
      </c>
      <c r="V449" s="99">
        <v>16.460960709441945</v>
      </c>
      <c r="W449" s="99">
        <v>16.277120715080688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17.297208227873199</v>
      </c>
      <c r="D450" s="99">
        <v>16.308594451611462</v>
      </c>
      <c r="E450" s="99">
        <v>15.903177909776693</v>
      </c>
      <c r="F450" s="99">
        <v>16.587508508315011</v>
      </c>
      <c r="G450" s="99">
        <v>15.067584144116278</v>
      </c>
      <c r="H450" s="99">
        <v>14.939541246256541</v>
      </c>
      <c r="I450" s="99">
        <v>14.553304278032984</v>
      </c>
      <c r="J450" s="99">
        <v>15.403554919232475</v>
      </c>
      <c r="K450" s="99">
        <v>15.388611986820575</v>
      </c>
      <c r="L450" s="99">
        <v>16.097009764895947</v>
      </c>
      <c r="M450" s="99">
        <v>14.673990295809242</v>
      </c>
      <c r="N450" s="99">
        <v>16.250629872740124</v>
      </c>
      <c r="O450" s="99">
        <v>16.031288863893881</v>
      </c>
      <c r="P450" s="99">
        <v>15.239838090498512</v>
      </c>
      <c r="Q450" s="99">
        <v>15.127383390044919</v>
      </c>
      <c r="R450" s="99">
        <v>15.366177219449748</v>
      </c>
      <c r="S450" s="99">
        <v>16.01260786304826</v>
      </c>
      <c r="T450" s="99">
        <v>16.553121907608045</v>
      </c>
      <c r="U450" s="99">
        <v>16.501623259700317</v>
      </c>
      <c r="V450" s="99">
        <v>0</v>
      </c>
      <c r="W450" s="99">
        <v>16.26330866048804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13.5138961155966</v>
      </c>
      <c r="D451" s="102">
        <v>12.676645939460915</v>
      </c>
      <c r="E451" s="102">
        <v>12.367563507562821</v>
      </c>
      <c r="F451" s="102">
        <v>12.914921426299514</v>
      </c>
      <c r="G451" s="102">
        <v>11.70642773321811</v>
      </c>
      <c r="H451" s="102">
        <v>11.698775646415699</v>
      </c>
      <c r="I451" s="102">
        <v>11.363608799447055</v>
      </c>
      <c r="J451" s="102">
        <v>11.939505968953293</v>
      </c>
      <c r="K451" s="102">
        <v>11.915831833393657</v>
      </c>
      <c r="L451" s="102">
        <v>12.500441858426392</v>
      </c>
      <c r="M451" s="102">
        <v>11.438043749554781</v>
      </c>
      <c r="N451" s="102">
        <v>12.638210954217174</v>
      </c>
      <c r="O451" s="102">
        <v>12.454947830276222</v>
      </c>
      <c r="P451" s="102">
        <v>11.827568434197048</v>
      </c>
      <c r="Q451" s="102">
        <v>11.705219084699781</v>
      </c>
      <c r="R451" s="102">
        <v>11.838236369655455</v>
      </c>
      <c r="S451" s="102">
        <v>12.319599728398099</v>
      </c>
      <c r="T451" s="102">
        <v>12.682602680170303</v>
      </c>
      <c r="U451" s="102">
        <v>12.60586481964668</v>
      </c>
      <c r="V451" s="102">
        <v>0</v>
      </c>
      <c r="W451" s="102">
        <v>12.597761242989462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3.783312112276596</v>
      </c>
      <c r="D452" s="105">
        <v>3.6319485121505499</v>
      </c>
      <c r="E452" s="105">
        <v>3.5356144022138674</v>
      </c>
      <c r="F452" s="105">
        <v>3.6725870820154944</v>
      </c>
      <c r="G452" s="105">
        <v>3.3611564108981677</v>
      </c>
      <c r="H452" s="105">
        <v>3.2407655998408402</v>
      </c>
      <c r="I452" s="105">
        <v>3.1896954785859282</v>
      </c>
      <c r="J452" s="105">
        <v>3.4640489502791798</v>
      </c>
      <c r="K452" s="105">
        <v>3.4727801534269185</v>
      </c>
      <c r="L452" s="105">
        <v>3.5965679064695548</v>
      </c>
      <c r="M452" s="105">
        <v>3.2359465462544623</v>
      </c>
      <c r="N452" s="105">
        <v>3.6124189185229505</v>
      </c>
      <c r="O452" s="105">
        <v>3.5763410336176604</v>
      </c>
      <c r="P452" s="105">
        <v>3.4122696563014632</v>
      </c>
      <c r="Q452" s="105">
        <v>3.4221643053451376</v>
      </c>
      <c r="R452" s="105">
        <v>3.5279408497942932</v>
      </c>
      <c r="S452" s="105">
        <v>3.6930081346501589</v>
      </c>
      <c r="T452" s="105">
        <v>3.8705192274377427</v>
      </c>
      <c r="U452" s="105">
        <v>3.8957584400536427</v>
      </c>
      <c r="V452" s="105">
        <v>0</v>
      </c>
      <c r="W452" s="105">
        <v>3.6655474174985772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17.28384735830678</v>
      </c>
      <c r="D453" s="102">
        <v>16.585846664527942</v>
      </c>
      <c r="E453" s="102">
        <v>15.662725730411355</v>
      </c>
      <c r="F453" s="102">
        <v>15.956756796715567</v>
      </c>
      <c r="G453" s="102">
        <v>15.01229953794717</v>
      </c>
      <c r="H453" s="102">
        <v>15.005127555085638</v>
      </c>
      <c r="I453" s="102">
        <v>14.90383245251383</v>
      </c>
      <c r="J453" s="102">
        <v>0</v>
      </c>
      <c r="K453" s="102">
        <v>0</v>
      </c>
      <c r="L453" s="102">
        <v>0</v>
      </c>
      <c r="M453" s="102">
        <v>15.702879004878374</v>
      </c>
      <c r="N453" s="102">
        <v>15.77010515586664</v>
      </c>
      <c r="O453" s="102">
        <v>15.539668490553415</v>
      </c>
      <c r="P453" s="102">
        <v>15.394918316705665</v>
      </c>
      <c r="Q453" s="102">
        <v>15.348943520327524</v>
      </c>
      <c r="R453" s="102">
        <v>15.587356006801674</v>
      </c>
      <c r="S453" s="102">
        <v>15.907848242930136</v>
      </c>
      <c r="T453" s="102">
        <v>16.296470248088809</v>
      </c>
      <c r="U453" s="102">
        <v>16.079140064210925</v>
      </c>
      <c r="V453" s="102">
        <v>16.867237316300297</v>
      </c>
      <c r="W453" s="102">
        <v>16.254984133799677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17.283921418339606</v>
      </c>
      <c r="D454" s="105">
        <v>16.587202938130172</v>
      </c>
      <c r="E454" s="105">
        <v>15.664879276207005</v>
      </c>
      <c r="F454" s="105">
        <v>15.959321962510863</v>
      </c>
      <c r="G454" s="105">
        <v>15.01687692774672</v>
      </c>
      <c r="H454" s="105">
        <v>15.008569348980584</v>
      </c>
      <c r="I454" s="105">
        <v>14.913572752259785</v>
      </c>
      <c r="J454" s="105">
        <v>15.41730059170823</v>
      </c>
      <c r="K454" s="105">
        <v>15.264316153632031</v>
      </c>
      <c r="L454" s="105">
        <v>15.476346442820642</v>
      </c>
      <c r="M454" s="105">
        <v>15.710895084228943</v>
      </c>
      <c r="N454" s="105">
        <v>15.772557538773068</v>
      </c>
      <c r="O454" s="105">
        <v>15.539448351162537</v>
      </c>
      <c r="P454" s="105">
        <v>15.395608046422206</v>
      </c>
      <c r="Q454" s="105">
        <v>15.353389146247061</v>
      </c>
      <c r="R454" s="105">
        <v>15.595958670532996</v>
      </c>
      <c r="S454" s="105">
        <v>15.918647171575712</v>
      </c>
      <c r="T454" s="105">
        <v>16.306564515726301</v>
      </c>
      <c r="U454" s="105">
        <v>16.080282517445578</v>
      </c>
      <c r="V454" s="105">
        <v>16.860444137098618</v>
      </c>
      <c r="W454" s="105">
        <v>16.249419665669983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13.503490786367331</v>
      </c>
      <c r="D455" s="99">
        <v>12.893297259548715</v>
      </c>
      <c r="E455" s="99">
        <v>12.182166613107935</v>
      </c>
      <c r="F455" s="99">
        <v>12.425534203374184</v>
      </c>
      <c r="G455" s="99">
        <v>11.66702424256772</v>
      </c>
      <c r="H455" s="99">
        <v>11.752950398416505</v>
      </c>
      <c r="I455" s="99">
        <v>11.645583782200148</v>
      </c>
      <c r="J455" s="99">
        <v>11.948931145979188</v>
      </c>
      <c r="K455" s="99">
        <v>11.818830013986085</v>
      </c>
      <c r="L455" s="99">
        <v>12.015238768516783</v>
      </c>
      <c r="M455" s="99">
        <v>12.250438731364113</v>
      </c>
      <c r="N455" s="99">
        <v>12.263771099905348</v>
      </c>
      <c r="O455" s="99">
        <v>12.071507631537191</v>
      </c>
      <c r="P455" s="99">
        <v>11.951497795915786</v>
      </c>
      <c r="Q455" s="99">
        <v>11.881846230628492</v>
      </c>
      <c r="R455" s="99">
        <v>12.015166467064541</v>
      </c>
      <c r="S455" s="99">
        <v>12.245320906848747</v>
      </c>
      <c r="T455" s="99">
        <v>12.493225653580195</v>
      </c>
      <c r="U455" s="99">
        <v>12.282320839030351</v>
      </c>
      <c r="V455" s="99">
        <v>13.022585099645285</v>
      </c>
      <c r="W455" s="99">
        <v>12.588947503383336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3.7804306319722714</v>
      </c>
      <c r="D456" s="99">
        <v>3.6939056785814537</v>
      </c>
      <c r="E456" s="99">
        <v>3.4827126630990684</v>
      </c>
      <c r="F456" s="99">
        <v>3.5337877591366764</v>
      </c>
      <c r="G456" s="99">
        <v>3.3498526851789983</v>
      </c>
      <c r="H456" s="99">
        <v>3.2556189505640813</v>
      </c>
      <c r="I456" s="99">
        <v>3.2679889700596392</v>
      </c>
      <c r="J456" s="99">
        <v>3.4683694457290435</v>
      </c>
      <c r="K456" s="99">
        <v>3.4454861396459457</v>
      </c>
      <c r="L456" s="99">
        <v>3.4611076743038569</v>
      </c>
      <c r="M456" s="99">
        <v>3.4604563528648296</v>
      </c>
      <c r="N456" s="99">
        <v>3.5087864388677241</v>
      </c>
      <c r="O456" s="99">
        <v>3.4679407196253487</v>
      </c>
      <c r="P456" s="99">
        <v>3.4441102505064158</v>
      </c>
      <c r="Q456" s="99">
        <v>3.4715429156185706</v>
      </c>
      <c r="R456" s="99">
        <v>3.5807922034684521</v>
      </c>
      <c r="S456" s="99">
        <v>3.67332626472697</v>
      </c>
      <c r="T456" s="99">
        <v>3.8133388621461055</v>
      </c>
      <c r="U456" s="99">
        <v>3.7979616784152253</v>
      </c>
      <c r="V456" s="99">
        <v>3.8378590374533346</v>
      </c>
      <c r="W456" s="99">
        <v>3.6604721622866467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3.1359266129076246</v>
      </c>
      <c r="D457" s="123">
        <v>3.0116775905064128</v>
      </c>
      <c r="E457" s="123">
        <v>3.0530814357723322</v>
      </c>
      <c r="F457" s="123">
        <v>3.0832406526869636</v>
      </c>
      <c r="G457" s="123">
        <v>2.9060771710616988</v>
      </c>
      <c r="H457" s="123">
        <v>2.8646631020456743</v>
      </c>
      <c r="I457" s="123">
        <v>2.83150233306967</v>
      </c>
      <c r="J457" s="123">
        <v>2.754334434125739</v>
      </c>
      <c r="K457" s="123">
        <v>2.6529801143012084</v>
      </c>
      <c r="L457" s="123">
        <v>2.6932084126139215</v>
      </c>
      <c r="M457" s="123">
        <v>2.6584949922643641</v>
      </c>
      <c r="N457" s="123">
        <v>2.6395206583105995</v>
      </c>
      <c r="O457" s="123">
        <v>2.5712259863006848</v>
      </c>
      <c r="P457" s="123">
        <v>2.6018339551322844</v>
      </c>
      <c r="Q457" s="123">
        <v>2.6126611615985915</v>
      </c>
      <c r="R457" s="123">
        <v>2.5985180960178504</v>
      </c>
      <c r="S457" s="123">
        <v>2.6297832766923039</v>
      </c>
      <c r="T457" s="123">
        <v>2.6449386158567423</v>
      </c>
      <c r="U457" s="123">
        <v>2.6216395463225126</v>
      </c>
      <c r="V457" s="123">
        <v>2.6908337968967686</v>
      </c>
      <c r="W457" s="123">
        <v>2.7006686732421978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3.1479799762082217</v>
      </c>
      <c r="D458" s="99">
        <v>2.9665473080898561</v>
      </c>
      <c r="E458" s="99">
        <v>3.0595768680394007</v>
      </c>
      <c r="F458" s="99">
        <v>3.1351148107980218</v>
      </c>
      <c r="G458" s="99">
        <v>2.8898830391414956</v>
      </c>
      <c r="H458" s="99">
        <v>2.8812414367530161</v>
      </c>
      <c r="I458" s="99">
        <v>2.806289491265693</v>
      </c>
      <c r="J458" s="99">
        <v>2.7627926837179939</v>
      </c>
      <c r="K458" s="99">
        <v>2.6329914304662889</v>
      </c>
      <c r="L458" s="99">
        <v>2.738439398230621</v>
      </c>
      <c r="M458" s="99">
        <v>2.6679917494793646</v>
      </c>
      <c r="N458" s="99">
        <v>2.6137829944964492</v>
      </c>
      <c r="O458" s="99">
        <v>2.5999557982159573</v>
      </c>
      <c r="P458" s="99">
        <v>2.6009851166276539</v>
      </c>
      <c r="Q458" s="99">
        <v>2.5985389163423736</v>
      </c>
      <c r="R458" s="99">
        <v>2.5814404135756432</v>
      </c>
      <c r="S458" s="99">
        <v>2.6366455721970072</v>
      </c>
      <c r="T458" s="99">
        <v>2.665622104001534</v>
      </c>
      <c r="U458" s="99">
        <v>2.6486243315681728</v>
      </c>
      <c r="V458" s="99">
        <v>2.6737908920558962</v>
      </c>
      <c r="W458" s="99">
        <v>2.7039776458142595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3.1233207862839096</v>
      </c>
      <c r="D459" s="110">
        <v>3.0693550290786948</v>
      </c>
      <c r="E459" s="110">
        <v>3.0445628089139141</v>
      </c>
      <c r="F459" s="110">
        <v>3.0192665177416877</v>
      </c>
      <c r="G459" s="110">
        <v>2.9244651372861226</v>
      </c>
      <c r="H459" s="110">
        <v>2.8451414063262122</v>
      </c>
      <c r="I459" s="110">
        <v>2.8666476251308963</v>
      </c>
      <c r="J459" s="110">
        <v>2.7377321269956583</v>
      </c>
      <c r="K459" s="110">
        <v>2.7079837779397553</v>
      </c>
      <c r="L459" s="110">
        <v>2.6356621835420948</v>
      </c>
      <c r="M459" s="110">
        <v>2.6429186168060346</v>
      </c>
      <c r="N459" s="110">
        <v>2.6630956957211733</v>
      </c>
      <c r="O459" s="110">
        <v>2.53706215567097</v>
      </c>
      <c r="P459" s="110">
        <v>2.6026773693260226</v>
      </c>
      <c r="Q459" s="110">
        <v>2.6395349761989904</v>
      </c>
      <c r="R459" s="110">
        <v>2.6326691176463033</v>
      </c>
      <c r="S459" s="110">
        <v>2.6179314635397595</v>
      </c>
      <c r="T459" s="110">
        <v>2.6177227425865701</v>
      </c>
      <c r="U459" s="110">
        <v>2.5875381652417224</v>
      </c>
      <c r="V459" s="110">
        <v>2.7118673110636866</v>
      </c>
      <c r="W459" s="110">
        <v>2.6972063409811842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36.650709394740581</v>
      </c>
      <c r="D461" s="118">
        <f t="shared" si="239"/>
        <v>33.554394983445746</v>
      </c>
      <c r="E461" s="118">
        <f t="shared" si="239"/>
        <v>35.035505399665816</v>
      </c>
      <c r="F461" s="118">
        <f t="shared" si="239"/>
        <v>36.222253103127521</v>
      </c>
      <c r="G461" s="118">
        <f t="shared" si="239"/>
        <v>34.689535115197749</v>
      </c>
      <c r="H461" s="118">
        <f t="shared" si="239"/>
        <v>34.281698695927915</v>
      </c>
      <c r="I461" s="118">
        <f t="shared" si="239"/>
        <v>30.987120327030091</v>
      </c>
      <c r="J461" s="118">
        <f t="shared" si="239"/>
        <v>33.174441768216504</v>
      </c>
      <c r="K461" s="118">
        <f t="shared" si="239"/>
        <v>30.043527615789532</v>
      </c>
      <c r="L461" s="118">
        <f t="shared" si="239"/>
        <v>30.87014646823982</v>
      </c>
      <c r="M461" s="118">
        <f t="shared" si="239"/>
        <v>23.985317058331958</v>
      </c>
      <c r="N461" s="118">
        <f t="shared" si="239"/>
        <v>23.384571312402294</v>
      </c>
      <c r="O461" s="118">
        <f t="shared" si="239"/>
        <v>22.155489517222872</v>
      </c>
      <c r="P461" s="118">
        <f t="shared" si="239"/>
        <v>18.201299445698616</v>
      </c>
      <c r="Q461" s="118">
        <f t="shared" si="239"/>
        <v>18.015140536149669</v>
      </c>
      <c r="R461" s="118">
        <f t="shared" ref="R461:V461" si="240">R462+R465+R467+R476</f>
        <v>17.548761394565709</v>
      </c>
      <c r="S461" s="118">
        <f t="shared" si="240"/>
        <v>16.431540225411243</v>
      </c>
      <c r="T461" s="118">
        <f t="shared" si="240"/>
        <v>16.804538495200873</v>
      </c>
      <c r="U461" s="118">
        <f t="shared" si="240"/>
        <v>15.755919437628027</v>
      </c>
      <c r="V461" s="118">
        <f t="shared" si="240"/>
        <v>15.144387766041628</v>
      </c>
      <c r="W461" s="118">
        <f t="shared" ref="W461" si="241">W462+W465+W467+W476</f>
        <v>13.264725993299857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30.409070029592534</v>
      </c>
      <c r="D462" s="123">
        <f t="shared" si="242"/>
        <v>27.632208072612528</v>
      </c>
      <c r="E462" s="123">
        <f t="shared" si="242"/>
        <v>29.278144226852383</v>
      </c>
      <c r="F462" s="123">
        <f t="shared" si="242"/>
        <v>30.316921322192957</v>
      </c>
      <c r="G462" s="123">
        <f t="shared" si="242"/>
        <v>29.428546900070927</v>
      </c>
      <c r="H462" s="123">
        <f t="shared" si="242"/>
        <v>29.142640854567674</v>
      </c>
      <c r="I462" s="123">
        <f t="shared" si="242"/>
        <v>25.944859173771075</v>
      </c>
      <c r="J462" s="123">
        <f t="shared" si="242"/>
        <v>27.722988247265285</v>
      </c>
      <c r="K462" s="123">
        <f t="shared" si="242"/>
        <v>24.617137566234959</v>
      </c>
      <c r="L462" s="123">
        <f t="shared" si="242"/>
        <v>26.084305115587924</v>
      </c>
      <c r="M462" s="123">
        <f t="shared" si="242"/>
        <v>19.22247039699689</v>
      </c>
      <c r="N462" s="123">
        <f t="shared" si="242"/>
        <v>18.381014579953412</v>
      </c>
      <c r="O462" s="123">
        <f t="shared" si="242"/>
        <v>17.29058853101094</v>
      </c>
      <c r="P462" s="123">
        <f t="shared" si="242"/>
        <v>13.864805429998615</v>
      </c>
      <c r="Q462" s="123">
        <f t="shared" si="242"/>
        <v>13.784463844366313</v>
      </c>
      <c r="R462" s="123">
        <f t="shared" ref="R462:V462" si="243">SUM(R463:R464)</f>
        <v>13.307368467933129</v>
      </c>
      <c r="S462" s="123">
        <f t="shared" si="243"/>
        <v>12.137484155906291</v>
      </c>
      <c r="T462" s="123">
        <f t="shared" si="243"/>
        <v>12.559320907052605</v>
      </c>
      <c r="U462" s="123">
        <f t="shared" si="243"/>
        <v>11.421455186796798</v>
      </c>
      <c r="V462" s="123">
        <f t="shared" si="243"/>
        <v>10.779042023541415</v>
      </c>
      <c r="W462" s="123">
        <f t="shared" ref="W462" si="244">SUM(W463:W464)</f>
        <v>9.067412869831962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30.409070029592534</v>
      </c>
      <c r="D463" s="99">
        <v>27.632208072612528</v>
      </c>
      <c r="E463" s="99">
        <v>29.278144226852383</v>
      </c>
      <c r="F463" s="99">
        <v>30.316921322192957</v>
      </c>
      <c r="G463" s="99">
        <v>29.428546900070927</v>
      </c>
      <c r="H463" s="99">
        <v>29.142640854567674</v>
      </c>
      <c r="I463" s="99">
        <v>25.944859173771075</v>
      </c>
      <c r="J463" s="99">
        <v>27.722988247265285</v>
      </c>
      <c r="K463" s="99">
        <v>24.617137566234959</v>
      </c>
      <c r="L463" s="99">
        <v>26.084305115587924</v>
      </c>
      <c r="M463" s="99">
        <v>19.22247039699689</v>
      </c>
      <c r="N463" s="99">
        <v>18.381014579953412</v>
      </c>
      <c r="O463" s="99">
        <v>17.29058853101094</v>
      </c>
      <c r="P463" s="99">
        <v>13.864805429998615</v>
      </c>
      <c r="Q463" s="99">
        <v>13.784463844366313</v>
      </c>
      <c r="R463" s="99">
        <v>13.307368467933129</v>
      </c>
      <c r="S463" s="99">
        <v>12.137484155906291</v>
      </c>
      <c r="T463" s="99">
        <v>12.559320907052605</v>
      </c>
      <c r="U463" s="99">
        <v>11.421455186796798</v>
      </c>
      <c r="V463" s="99">
        <v>10.779042023541415</v>
      </c>
      <c r="W463" s="99">
        <v>9.067412869831962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5.6881675320298788</v>
      </c>
      <c r="D467" s="123">
        <v>5.3508865872085138</v>
      </c>
      <c r="E467" s="123">
        <v>5.1626020398123789</v>
      </c>
      <c r="F467" s="123">
        <v>5.31328640086228</v>
      </c>
      <c r="G467" s="123">
        <v>4.7364945599529609</v>
      </c>
      <c r="H467" s="123">
        <v>4.6082109714960904</v>
      </c>
      <c r="I467" s="123">
        <v>4.4865375293413674</v>
      </c>
      <c r="J467" s="123">
        <v>4.8300710239560409</v>
      </c>
      <c r="K467" s="123">
        <v>4.7718663949907389</v>
      </c>
      <c r="L467" s="123">
        <v>4.2670116034783812</v>
      </c>
      <c r="M467" s="123">
        <v>4.2024854955537396</v>
      </c>
      <c r="N467" s="123">
        <v>4.5810935507429145</v>
      </c>
      <c r="O467" s="123">
        <v>4.3874250198997053</v>
      </c>
      <c r="P467" s="123">
        <v>3.8982264850401198</v>
      </c>
      <c r="Q467" s="123">
        <v>3.6547832099765425</v>
      </c>
      <c r="R467" s="123">
        <v>3.662750325073191</v>
      </c>
      <c r="S467" s="123">
        <v>3.7375356139517733</v>
      </c>
      <c r="T467" s="123">
        <v>3.7455714888775447</v>
      </c>
      <c r="U467" s="123">
        <v>3.8517754471644619</v>
      </c>
      <c r="V467" s="123">
        <v>3.8878122096536099</v>
      </c>
      <c r="W467" s="123">
        <v>3.7542456924198437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5.9287926869876495</v>
      </c>
      <c r="D468" s="99">
        <v>5.529078150040478</v>
      </c>
      <c r="E468" s="99">
        <v>5.3308644524196822</v>
      </c>
      <c r="F468" s="99">
        <v>5.4979719031650918</v>
      </c>
      <c r="G468" s="99">
        <v>4.9360951369136492</v>
      </c>
      <c r="H468" s="99">
        <v>4.8369151596156499</v>
      </c>
      <c r="I468" s="99">
        <v>4.6533629777362666</v>
      </c>
      <c r="J468" s="99">
        <v>4.8615296912348862</v>
      </c>
      <c r="K468" s="99">
        <v>4.7920083545922543</v>
      </c>
      <c r="L468" s="99">
        <v>4.9420344218148164</v>
      </c>
      <c r="M468" s="99">
        <v>4.4115935357184446</v>
      </c>
      <c r="N468" s="99">
        <v>4.7444021080303065</v>
      </c>
      <c r="O468" s="99">
        <v>4.504840250586394</v>
      </c>
      <c r="P468" s="99">
        <v>4.1031639852814363</v>
      </c>
      <c r="Q468" s="99">
        <v>3.9264562611849447</v>
      </c>
      <c r="R468" s="99">
        <v>3.897017321298109</v>
      </c>
      <c r="S468" s="99">
        <v>3.9780023207859085</v>
      </c>
      <c r="T468" s="99">
        <v>4.0399360325363523</v>
      </c>
      <c r="U468" s="99">
        <v>3.9699442035250425</v>
      </c>
      <c r="V468" s="99">
        <v>3.9161508899696758</v>
      </c>
      <c r="W468" s="99">
        <v>3.851004480629594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4.6321051654184604</v>
      </c>
      <c r="D469" s="99">
        <v>4.2981386028787298</v>
      </c>
      <c r="E469" s="99">
        <v>4.1465640757162898</v>
      </c>
      <c r="F469" s="99">
        <v>4.281929341652881</v>
      </c>
      <c r="G469" s="99">
        <v>3.8369851628305804</v>
      </c>
      <c r="H469" s="99">
        <v>3.789853250716285</v>
      </c>
      <c r="I469" s="99">
        <v>3.637347980583014</v>
      </c>
      <c r="J469" s="99">
        <v>3.7738380085564516</v>
      </c>
      <c r="K469" s="99">
        <v>3.7161354824793098</v>
      </c>
      <c r="L469" s="99">
        <v>3.8432142715035407</v>
      </c>
      <c r="M469" s="99">
        <v>3.4428094334414174</v>
      </c>
      <c r="N469" s="99">
        <v>3.6933872046207923</v>
      </c>
      <c r="O469" s="99">
        <v>3.5026583006797591</v>
      </c>
      <c r="P469" s="99">
        <v>3.1864822563188242</v>
      </c>
      <c r="Q469" s="99">
        <v>3.0400274346310745</v>
      </c>
      <c r="R469" s="99">
        <v>3.0034999382506813</v>
      </c>
      <c r="S469" s="99">
        <v>3.0610619074718439</v>
      </c>
      <c r="T469" s="99">
        <v>3.095117714122233</v>
      </c>
      <c r="U469" s="99">
        <v>3.0316597565213907</v>
      </c>
      <c r="V469" s="99">
        <v>0</v>
      </c>
      <c r="W469" s="99">
        <v>2.9805047122189241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4.6321051654184604</v>
      </c>
      <c r="D470" s="102">
        <v>4.2981386028787298</v>
      </c>
      <c r="E470" s="102">
        <v>4.1465640757162898</v>
      </c>
      <c r="F470" s="102">
        <v>4.281929341652881</v>
      </c>
      <c r="G470" s="102">
        <v>3.8369851628305804</v>
      </c>
      <c r="H470" s="102">
        <v>3.789853250716285</v>
      </c>
      <c r="I470" s="102">
        <v>3.637347980583014</v>
      </c>
      <c r="J470" s="102">
        <v>3.7738380085564516</v>
      </c>
      <c r="K470" s="102">
        <v>3.7161354824793098</v>
      </c>
      <c r="L470" s="102">
        <v>3.8432142715035407</v>
      </c>
      <c r="M470" s="102">
        <v>3.4428094334414174</v>
      </c>
      <c r="N470" s="102">
        <v>3.6933872046207923</v>
      </c>
      <c r="O470" s="102">
        <v>3.5026583006797591</v>
      </c>
      <c r="P470" s="102">
        <v>3.1864822563188242</v>
      </c>
      <c r="Q470" s="102">
        <v>3.0400274346310745</v>
      </c>
      <c r="R470" s="102">
        <v>3.0034999382506813</v>
      </c>
      <c r="S470" s="102">
        <v>3.0610619074718439</v>
      </c>
      <c r="T470" s="102">
        <v>3.095117714122233</v>
      </c>
      <c r="U470" s="102">
        <v>3.0316597565213907</v>
      </c>
      <c r="V470" s="102">
        <v>0</v>
      </c>
      <c r="W470" s="102">
        <v>2.9805047122189241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0.55347183311816317</v>
      </c>
      <c r="D476" s="123">
        <v>0.57130032362470651</v>
      </c>
      <c r="E476" s="123">
        <v>0.59475913300105487</v>
      </c>
      <c r="F476" s="123">
        <v>0.59204538007228591</v>
      </c>
      <c r="G476" s="123">
        <v>0.52449365517386215</v>
      </c>
      <c r="H476" s="123">
        <v>0.53084686986414642</v>
      </c>
      <c r="I476" s="123">
        <v>0.55572362391765051</v>
      </c>
      <c r="J476" s="123">
        <v>0.62138249699517745</v>
      </c>
      <c r="K476" s="123">
        <v>0.65452365456383499</v>
      </c>
      <c r="L476" s="123">
        <v>0.51882974917351676</v>
      </c>
      <c r="M476" s="123">
        <v>0.56036116578133122</v>
      </c>
      <c r="N476" s="123">
        <v>0.42246318170596731</v>
      </c>
      <c r="O476" s="123">
        <v>0.47747596631222683</v>
      </c>
      <c r="P476" s="123">
        <v>0.43826753065988366</v>
      </c>
      <c r="Q476" s="123">
        <v>0.57589348180681532</v>
      </c>
      <c r="R476" s="123">
        <v>0.57864260155938774</v>
      </c>
      <c r="S476" s="123">
        <v>0.55652045555317942</v>
      </c>
      <c r="T476" s="123">
        <v>0.49964609927072312</v>
      </c>
      <c r="U476" s="123">
        <v>0.48268880366676725</v>
      </c>
      <c r="V476" s="123">
        <v>0.47753353284660299</v>
      </c>
      <c r="W476" s="123">
        <v>0.44306743104805102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1.0826871936300813</v>
      </c>
      <c r="D477" s="99">
        <v>1.0183199137464556</v>
      </c>
      <c r="E477" s="99">
        <v>1.0482615257970354</v>
      </c>
      <c r="F477" s="99">
        <v>1.072112139569102</v>
      </c>
      <c r="G477" s="99">
        <v>0.98641094061642687</v>
      </c>
      <c r="H477" s="99">
        <v>0.98165591910973449</v>
      </c>
      <c r="I477" s="99">
        <v>0.95439357357005872</v>
      </c>
      <c r="J477" s="99">
        <v>0.93795345371005301</v>
      </c>
      <c r="K477" s="99">
        <v>0.89238174488172095</v>
      </c>
      <c r="L477" s="99">
        <v>0.92662677255609383</v>
      </c>
      <c r="M477" s="99">
        <v>0.90200765204999378</v>
      </c>
      <c r="N477" s="99">
        <v>0.88368049200077903</v>
      </c>
      <c r="O477" s="99">
        <v>0.87900572610098415</v>
      </c>
      <c r="P477" s="99">
        <v>0.87935372308558002</v>
      </c>
      <c r="Q477" s="99">
        <v>0.87852669977255815</v>
      </c>
      <c r="R477" s="99">
        <v>0.86800069762087995</v>
      </c>
      <c r="S477" s="99">
        <v>0.87875029256320947</v>
      </c>
      <c r="T477" s="99">
        <v>0.87936656858167461</v>
      </c>
      <c r="U477" s="99">
        <v>0.86464558355712651</v>
      </c>
      <c r="V477" s="99">
        <v>0.86446642927294226</v>
      </c>
      <c r="W477" s="99">
        <v>0.8665097428735149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8229</v>
      </c>
      <c r="C5" s="120">
        <v>8003</v>
      </c>
      <c r="D5" s="120">
        <v>7781</v>
      </c>
      <c r="E5" s="120">
        <v>7490</v>
      </c>
      <c r="F5" s="120">
        <v>7458</v>
      </c>
      <c r="G5" s="120">
        <v>8140</v>
      </c>
      <c r="H5" s="120">
        <v>9221</v>
      </c>
      <c r="I5" s="120">
        <v>11296</v>
      </c>
      <c r="J5" s="120">
        <v>12418</v>
      </c>
      <c r="K5" s="120">
        <v>14294</v>
      </c>
      <c r="L5" s="120">
        <v>15370</v>
      </c>
      <c r="M5" s="120">
        <v>16771</v>
      </c>
      <c r="N5" s="120">
        <v>19088</v>
      </c>
      <c r="O5" s="120">
        <v>21258</v>
      </c>
      <c r="P5" s="120">
        <v>23353</v>
      </c>
      <c r="Q5" s="120">
        <v>25077</v>
      </c>
      <c r="R5" s="120">
        <v>25120</v>
      </c>
      <c r="S5" s="120">
        <v>23610</v>
      </c>
      <c r="T5" s="120">
        <v>21950</v>
      </c>
      <c r="U5" s="120">
        <v>20237</v>
      </c>
      <c r="V5" s="120">
        <v>18962</v>
      </c>
      <c r="W5" s="120">
        <v>19141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8229</v>
      </c>
      <c r="C7" s="52">
        <v>8003</v>
      </c>
      <c r="D7" s="52">
        <v>7781</v>
      </c>
      <c r="E7" s="52">
        <v>7490</v>
      </c>
      <c r="F7" s="52">
        <v>7458</v>
      </c>
      <c r="G7" s="52">
        <v>8140</v>
      </c>
      <c r="H7" s="52">
        <v>9221</v>
      </c>
      <c r="I7" s="52">
        <v>11296</v>
      </c>
      <c r="J7" s="52">
        <v>12418</v>
      </c>
      <c r="K7" s="52">
        <v>14294</v>
      </c>
      <c r="L7" s="52">
        <v>15370</v>
      </c>
      <c r="M7" s="52">
        <v>16771</v>
      </c>
      <c r="N7" s="52">
        <v>19088</v>
      </c>
      <c r="O7" s="52">
        <v>21258</v>
      </c>
      <c r="P7" s="52">
        <v>23353</v>
      </c>
      <c r="Q7" s="52">
        <v>25077</v>
      </c>
      <c r="R7" s="52">
        <v>25120</v>
      </c>
      <c r="S7" s="52">
        <v>23610</v>
      </c>
      <c r="T7" s="52">
        <v>21950</v>
      </c>
      <c r="U7" s="52">
        <v>20237</v>
      </c>
      <c r="V7" s="52">
        <v>18962</v>
      </c>
      <c r="W7" s="52">
        <v>19141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48</v>
      </c>
      <c r="C9" s="52">
        <v>46</v>
      </c>
      <c r="D9" s="52">
        <v>48</v>
      </c>
      <c r="E9" s="52">
        <v>46</v>
      </c>
      <c r="F9" s="52">
        <v>46</v>
      </c>
      <c r="G9" s="52">
        <v>58</v>
      </c>
      <c r="H9" s="52">
        <v>82</v>
      </c>
      <c r="I9" s="52">
        <v>133</v>
      </c>
      <c r="J9" s="52">
        <v>174</v>
      </c>
      <c r="K9" s="52">
        <v>218</v>
      </c>
      <c r="L9" s="52">
        <v>253</v>
      </c>
      <c r="M9" s="52">
        <v>285</v>
      </c>
      <c r="N9" s="52">
        <v>315</v>
      </c>
      <c r="O9" s="52">
        <v>358</v>
      </c>
      <c r="P9" s="52">
        <v>414</v>
      </c>
      <c r="Q9" s="52">
        <v>464</v>
      </c>
      <c r="R9" s="52">
        <v>507</v>
      </c>
      <c r="S9" s="52">
        <v>503</v>
      </c>
      <c r="T9" s="52">
        <v>453</v>
      </c>
      <c r="U9" s="52">
        <v>388</v>
      </c>
      <c r="V9" s="52">
        <v>308</v>
      </c>
      <c r="W9" s="52">
        <v>233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6677</v>
      </c>
      <c r="C11" s="52">
        <v>6455</v>
      </c>
      <c r="D11" s="52">
        <v>6215</v>
      </c>
      <c r="E11" s="52">
        <v>5928</v>
      </c>
      <c r="F11" s="52">
        <v>5859</v>
      </c>
      <c r="G11" s="52">
        <v>6378</v>
      </c>
      <c r="H11" s="52">
        <v>7229</v>
      </c>
      <c r="I11" s="52">
        <v>8877</v>
      </c>
      <c r="J11" s="52">
        <v>9783</v>
      </c>
      <c r="K11" s="52">
        <v>11389</v>
      </c>
      <c r="L11" s="52">
        <v>12394</v>
      </c>
      <c r="M11" s="52">
        <v>13766</v>
      </c>
      <c r="N11" s="52">
        <v>15419</v>
      </c>
      <c r="O11" s="52">
        <v>17008</v>
      </c>
      <c r="P11" s="52">
        <v>18494</v>
      </c>
      <c r="Q11" s="52">
        <v>19773</v>
      </c>
      <c r="R11" s="52">
        <v>19779</v>
      </c>
      <c r="S11" s="52">
        <v>18621</v>
      </c>
      <c r="T11" s="52">
        <v>17357</v>
      </c>
      <c r="U11" s="52">
        <v>16220</v>
      </c>
      <c r="V11" s="52">
        <v>15735</v>
      </c>
      <c r="W11" s="52">
        <v>15532</v>
      </c>
      <c r="DA11" s="63" t="s">
        <v>1094</v>
      </c>
    </row>
    <row r="12" spans="1:105" ht="12" customHeight="1" x14ac:dyDescent="0.25">
      <c r="A12" s="97" t="s">
        <v>131</v>
      </c>
      <c r="B12" s="52">
        <v>1</v>
      </c>
      <c r="C12" s="52">
        <v>1</v>
      </c>
      <c r="D12" s="52">
        <v>1</v>
      </c>
      <c r="E12" s="52">
        <v>1</v>
      </c>
      <c r="F12" s="52">
        <v>1</v>
      </c>
      <c r="G12" s="52">
        <v>1</v>
      </c>
      <c r="H12" s="52">
        <v>3</v>
      </c>
      <c r="I12" s="52">
        <v>11</v>
      </c>
      <c r="J12" s="52">
        <v>20</v>
      </c>
      <c r="K12" s="52">
        <v>48</v>
      </c>
      <c r="L12" s="52">
        <v>67</v>
      </c>
      <c r="M12" s="52">
        <v>79</v>
      </c>
      <c r="N12" s="52">
        <v>111</v>
      </c>
      <c r="O12" s="52">
        <v>123</v>
      </c>
      <c r="P12" s="52">
        <v>135</v>
      </c>
      <c r="Q12" s="52">
        <v>174</v>
      </c>
      <c r="R12" s="52">
        <v>175</v>
      </c>
      <c r="S12" s="52">
        <v>171</v>
      </c>
      <c r="T12" s="52">
        <v>161</v>
      </c>
      <c r="U12" s="52">
        <v>152</v>
      </c>
      <c r="V12" s="52">
        <v>144</v>
      </c>
      <c r="W12" s="52">
        <v>135</v>
      </c>
      <c r="DA12" s="63" t="s">
        <v>1095</v>
      </c>
    </row>
    <row r="13" spans="1:105" ht="12" customHeight="1" x14ac:dyDescent="0.25">
      <c r="A13" s="97" t="s">
        <v>124</v>
      </c>
      <c r="B13" s="52">
        <v>103</v>
      </c>
      <c r="C13" s="52">
        <v>105</v>
      </c>
      <c r="D13" s="52">
        <v>111</v>
      </c>
      <c r="E13" s="52">
        <v>114</v>
      </c>
      <c r="F13" s="52">
        <v>118</v>
      </c>
      <c r="G13" s="52">
        <v>130</v>
      </c>
      <c r="H13" s="52">
        <v>144</v>
      </c>
      <c r="I13" s="52">
        <v>172</v>
      </c>
      <c r="J13" s="52">
        <v>181</v>
      </c>
      <c r="K13" s="52">
        <v>189</v>
      </c>
      <c r="L13" s="52">
        <v>195</v>
      </c>
      <c r="M13" s="52">
        <v>194</v>
      </c>
      <c r="N13" s="52">
        <v>228</v>
      </c>
      <c r="O13" s="52">
        <v>279</v>
      </c>
      <c r="P13" s="52">
        <v>342</v>
      </c>
      <c r="Q13" s="52">
        <v>410</v>
      </c>
      <c r="R13" s="52">
        <v>458</v>
      </c>
      <c r="S13" s="52">
        <v>445</v>
      </c>
      <c r="T13" s="52">
        <v>419</v>
      </c>
      <c r="U13" s="52">
        <v>372</v>
      </c>
      <c r="V13" s="52">
        <v>305</v>
      </c>
      <c r="W13" s="52">
        <v>312</v>
      </c>
      <c r="DA13" s="63" t="s">
        <v>1096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1097</v>
      </c>
    </row>
    <row r="15" spans="1:105" ht="12" customHeight="1" x14ac:dyDescent="0.25">
      <c r="A15" s="97" t="s">
        <v>122</v>
      </c>
      <c r="B15" s="52">
        <v>1435</v>
      </c>
      <c r="C15" s="52">
        <v>1429</v>
      </c>
      <c r="D15" s="52">
        <v>1434</v>
      </c>
      <c r="E15" s="52">
        <v>1420</v>
      </c>
      <c r="F15" s="52">
        <v>1445</v>
      </c>
      <c r="G15" s="52">
        <v>1563</v>
      </c>
      <c r="H15" s="52">
        <v>1745</v>
      </c>
      <c r="I15" s="52">
        <v>1882</v>
      </c>
      <c r="J15" s="52">
        <v>1723</v>
      </c>
      <c r="K15" s="52">
        <v>1529</v>
      </c>
      <c r="L15" s="52">
        <v>1266</v>
      </c>
      <c r="M15" s="52">
        <v>1170</v>
      </c>
      <c r="N15" s="52">
        <v>1520</v>
      </c>
      <c r="O15" s="52">
        <v>1575</v>
      </c>
      <c r="P15" s="52">
        <v>1521</v>
      </c>
      <c r="Q15" s="52">
        <v>1366</v>
      </c>
      <c r="R15" s="52">
        <v>1305</v>
      </c>
      <c r="S15" s="52">
        <v>1183</v>
      </c>
      <c r="T15" s="52">
        <v>1024</v>
      </c>
      <c r="U15" s="52">
        <v>810</v>
      </c>
      <c r="V15" s="52">
        <v>537</v>
      </c>
      <c r="W15" s="52">
        <v>674</v>
      </c>
      <c r="DA15" s="63" t="s">
        <v>1098</v>
      </c>
    </row>
    <row r="16" spans="1:105" ht="12" customHeight="1" x14ac:dyDescent="0.25">
      <c r="A16" s="97" t="s">
        <v>121</v>
      </c>
      <c r="B16" s="52">
        <v>13</v>
      </c>
      <c r="C16" s="52">
        <v>13</v>
      </c>
      <c r="D16" s="52">
        <v>20</v>
      </c>
      <c r="E16" s="52">
        <v>27</v>
      </c>
      <c r="F16" s="52">
        <v>35</v>
      </c>
      <c r="G16" s="52">
        <v>68</v>
      </c>
      <c r="H16" s="52">
        <v>100</v>
      </c>
      <c r="I16" s="52">
        <v>354</v>
      </c>
      <c r="J16" s="52">
        <v>711</v>
      </c>
      <c r="K16" s="52">
        <v>1139</v>
      </c>
      <c r="L16" s="52">
        <v>1448</v>
      </c>
      <c r="M16" s="52">
        <v>1562</v>
      </c>
      <c r="N16" s="52">
        <v>1810</v>
      </c>
      <c r="O16" s="52">
        <v>2273</v>
      </c>
      <c r="P16" s="52">
        <v>2861</v>
      </c>
      <c r="Q16" s="52">
        <v>3354</v>
      </c>
      <c r="R16" s="52">
        <v>3403</v>
      </c>
      <c r="S16" s="52">
        <v>3190</v>
      </c>
      <c r="T16" s="52">
        <v>2989</v>
      </c>
      <c r="U16" s="52">
        <v>2683</v>
      </c>
      <c r="V16" s="52">
        <v>2241</v>
      </c>
      <c r="W16" s="52">
        <v>2488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DA18" s="63" t="s">
        <v>1100</v>
      </c>
    </row>
    <row r="19" spans="1:105" ht="12" customHeight="1" x14ac:dyDescent="0.25">
      <c r="A19" s="97" t="s">
        <v>50</v>
      </c>
      <c r="B19" s="52">
        <v>122</v>
      </c>
      <c r="C19" s="52">
        <v>117</v>
      </c>
      <c r="D19" s="52">
        <v>113</v>
      </c>
      <c r="E19" s="52">
        <v>108</v>
      </c>
      <c r="F19" s="52">
        <v>108</v>
      </c>
      <c r="G19" s="52">
        <v>118</v>
      </c>
      <c r="H19" s="52">
        <v>134</v>
      </c>
      <c r="I19" s="52">
        <v>155</v>
      </c>
      <c r="J19" s="52">
        <v>165</v>
      </c>
      <c r="K19" s="52">
        <v>181</v>
      </c>
      <c r="L19" s="52">
        <v>203</v>
      </c>
      <c r="M19" s="52">
        <v>237</v>
      </c>
      <c r="N19" s="52">
        <v>282</v>
      </c>
      <c r="O19" s="52">
        <v>324</v>
      </c>
      <c r="P19" s="52">
        <v>365</v>
      </c>
      <c r="Q19" s="52">
        <v>413</v>
      </c>
      <c r="R19" s="52">
        <v>448</v>
      </c>
      <c r="S19" s="52">
        <v>432</v>
      </c>
      <c r="T19" s="52">
        <v>399</v>
      </c>
      <c r="U19" s="52">
        <v>363</v>
      </c>
      <c r="V19" s="52">
        <v>316</v>
      </c>
      <c r="W19" s="52">
        <v>310</v>
      </c>
      <c r="DA19" s="63" t="s">
        <v>1101</v>
      </c>
    </row>
    <row r="20" spans="1:105" ht="12" customHeight="1" x14ac:dyDescent="0.25">
      <c r="A20" s="109" t="s">
        <v>120</v>
      </c>
      <c r="B20" s="36">
        <v>8107</v>
      </c>
      <c r="C20" s="36">
        <v>7886</v>
      </c>
      <c r="D20" s="36">
        <v>7668</v>
      </c>
      <c r="E20" s="36">
        <v>7382</v>
      </c>
      <c r="F20" s="36">
        <v>7350</v>
      </c>
      <c r="G20" s="36">
        <v>8022</v>
      </c>
      <c r="H20" s="36">
        <v>9087</v>
      </c>
      <c r="I20" s="36">
        <v>11141</v>
      </c>
      <c r="J20" s="36">
        <v>12253</v>
      </c>
      <c r="K20" s="36">
        <v>14113</v>
      </c>
      <c r="L20" s="36">
        <v>15167</v>
      </c>
      <c r="M20" s="36">
        <v>16534</v>
      </c>
      <c r="N20" s="36">
        <v>18806</v>
      </c>
      <c r="O20" s="36">
        <v>20934</v>
      </c>
      <c r="P20" s="36">
        <v>22988</v>
      </c>
      <c r="Q20" s="36">
        <v>24664</v>
      </c>
      <c r="R20" s="36">
        <v>24672</v>
      </c>
      <c r="S20" s="36">
        <v>23178</v>
      </c>
      <c r="T20" s="36">
        <v>21551</v>
      </c>
      <c r="U20" s="36">
        <v>19874</v>
      </c>
      <c r="V20" s="36">
        <v>18646</v>
      </c>
      <c r="W20" s="36">
        <v>18831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643</v>
      </c>
      <c r="D24" s="52">
        <v>643</v>
      </c>
      <c r="E24" s="52">
        <v>643</v>
      </c>
      <c r="F24" s="52">
        <v>646</v>
      </c>
      <c r="G24" s="52">
        <v>649</v>
      </c>
      <c r="H24" s="52">
        <v>657</v>
      </c>
      <c r="I24" s="52">
        <v>666</v>
      </c>
      <c r="J24" s="52">
        <v>686</v>
      </c>
      <c r="K24" s="52">
        <v>715</v>
      </c>
      <c r="L24" s="52">
        <v>758</v>
      </c>
      <c r="M24" s="52">
        <v>818</v>
      </c>
      <c r="N24" s="52">
        <v>902</v>
      </c>
      <c r="O24" s="52">
        <v>876</v>
      </c>
      <c r="P24" s="52">
        <v>494</v>
      </c>
      <c r="Q24" s="52">
        <v>664</v>
      </c>
      <c r="R24" s="52">
        <v>864</v>
      </c>
      <c r="S24" s="52">
        <v>1510</v>
      </c>
      <c r="T24" s="52">
        <v>1660</v>
      </c>
      <c r="U24" s="52">
        <v>1713</v>
      </c>
      <c r="V24" s="52">
        <v>1275</v>
      </c>
      <c r="W24" s="52">
        <v>1816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7</v>
      </c>
      <c r="D26" s="52">
        <v>8</v>
      </c>
      <c r="E26" s="52">
        <v>7</v>
      </c>
      <c r="F26" s="52">
        <v>8</v>
      </c>
      <c r="G26" s="52">
        <v>8</v>
      </c>
      <c r="H26" s="52">
        <v>9</v>
      </c>
      <c r="I26" s="52">
        <v>5</v>
      </c>
      <c r="J26" s="52">
        <v>4</v>
      </c>
      <c r="K26" s="52">
        <v>10</v>
      </c>
      <c r="L26" s="52">
        <v>14</v>
      </c>
      <c r="M26" s="52">
        <v>17</v>
      </c>
      <c r="N26" s="52">
        <v>29</v>
      </c>
      <c r="O26" s="52">
        <v>37</v>
      </c>
      <c r="P26" s="52">
        <v>44</v>
      </c>
      <c r="Q26" s="52">
        <v>52</v>
      </c>
      <c r="R26" s="52">
        <v>52</v>
      </c>
      <c r="S26" s="52">
        <v>57</v>
      </c>
      <c r="T26" s="52">
        <v>60</v>
      </c>
      <c r="U26" s="52">
        <v>65</v>
      </c>
      <c r="V26" s="52">
        <v>81</v>
      </c>
      <c r="W26" s="52">
        <v>83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522</v>
      </c>
      <c r="D28" s="52">
        <v>521</v>
      </c>
      <c r="E28" s="52">
        <v>522</v>
      </c>
      <c r="F28" s="52">
        <v>525</v>
      </c>
      <c r="G28" s="52">
        <v>525</v>
      </c>
      <c r="H28" s="52">
        <v>529</v>
      </c>
      <c r="I28" s="52">
        <v>561</v>
      </c>
      <c r="J28" s="52">
        <v>665</v>
      </c>
      <c r="K28" s="52">
        <v>680</v>
      </c>
      <c r="L28" s="52">
        <v>718</v>
      </c>
      <c r="M28" s="52">
        <v>773</v>
      </c>
      <c r="N28" s="52">
        <v>848</v>
      </c>
      <c r="O28" s="52">
        <v>816</v>
      </c>
      <c r="P28" s="52">
        <v>428</v>
      </c>
      <c r="Q28" s="52">
        <v>594</v>
      </c>
      <c r="R28" s="52">
        <v>800</v>
      </c>
      <c r="S28" s="52">
        <v>1923</v>
      </c>
      <c r="T28" s="52">
        <v>2322</v>
      </c>
      <c r="U28" s="52">
        <v>2194</v>
      </c>
      <c r="V28" s="52">
        <v>1317</v>
      </c>
      <c r="W28" s="52">
        <v>1665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1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3</v>
      </c>
      <c r="R29" s="52">
        <v>3</v>
      </c>
      <c r="S29" s="52">
        <v>4</v>
      </c>
      <c r="T29" s="52">
        <v>10</v>
      </c>
      <c r="U29" s="52">
        <v>9</v>
      </c>
      <c r="V29" s="52">
        <v>8</v>
      </c>
      <c r="W29" s="52">
        <v>14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16</v>
      </c>
      <c r="D30" s="52">
        <v>16</v>
      </c>
      <c r="E30" s="52">
        <v>16</v>
      </c>
      <c r="F30" s="52">
        <v>17</v>
      </c>
      <c r="G30" s="52">
        <v>19</v>
      </c>
      <c r="H30" s="52">
        <v>20</v>
      </c>
      <c r="I30" s="52">
        <v>14</v>
      </c>
      <c r="J30" s="52">
        <v>14</v>
      </c>
      <c r="K30" s="52">
        <v>23</v>
      </c>
      <c r="L30" s="52">
        <v>24</v>
      </c>
      <c r="M30" s="52">
        <v>25</v>
      </c>
      <c r="N30" s="52">
        <v>31</v>
      </c>
      <c r="O30" s="52">
        <v>31</v>
      </c>
      <c r="P30" s="52">
        <v>32</v>
      </c>
      <c r="Q30" s="52">
        <v>35</v>
      </c>
      <c r="R30" s="52">
        <v>28</v>
      </c>
      <c r="S30" s="52">
        <v>39</v>
      </c>
      <c r="T30" s="52">
        <v>49</v>
      </c>
      <c r="U30" s="52">
        <v>62</v>
      </c>
      <c r="V30" s="52">
        <v>79</v>
      </c>
      <c r="W30" s="52">
        <v>81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224</v>
      </c>
      <c r="D32" s="52">
        <v>224</v>
      </c>
      <c r="E32" s="52">
        <v>228</v>
      </c>
      <c r="F32" s="52">
        <v>236</v>
      </c>
      <c r="G32" s="52">
        <v>253</v>
      </c>
      <c r="H32" s="52">
        <v>276</v>
      </c>
      <c r="I32" s="52">
        <v>188</v>
      </c>
      <c r="J32" s="52">
        <v>159</v>
      </c>
      <c r="K32" s="52">
        <v>247</v>
      </c>
      <c r="L32" s="52">
        <v>263</v>
      </c>
      <c r="M32" s="52">
        <v>281</v>
      </c>
      <c r="N32" s="52">
        <v>300</v>
      </c>
      <c r="O32" s="52">
        <v>301</v>
      </c>
      <c r="P32" s="52">
        <v>255</v>
      </c>
      <c r="Q32" s="52">
        <v>157</v>
      </c>
      <c r="R32" s="52">
        <v>99</v>
      </c>
      <c r="S32" s="52">
        <v>161</v>
      </c>
      <c r="T32" s="52">
        <v>218</v>
      </c>
      <c r="U32" s="52">
        <v>313</v>
      </c>
      <c r="V32" s="52">
        <v>341</v>
      </c>
      <c r="W32" s="52">
        <v>186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2</v>
      </c>
      <c r="D33" s="52">
        <v>2</v>
      </c>
      <c r="E33" s="52">
        <v>2</v>
      </c>
      <c r="F33" s="52">
        <v>2</v>
      </c>
      <c r="G33" s="52">
        <v>2</v>
      </c>
      <c r="H33" s="52">
        <v>3</v>
      </c>
      <c r="I33" s="52">
        <v>3</v>
      </c>
      <c r="J33" s="52">
        <v>8</v>
      </c>
      <c r="K33" s="52">
        <v>13</v>
      </c>
      <c r="L33" s="52">
        <v>28</v>
      </c>
      <c r="M33" s="52">
        <v>56</v>
      </c>
      <c r="N33" s="52">
        <v>93</v>
      </c>
      <c r="O33" s="52">
        <v>157</v>
      </c>
      <c r="P33" s="52">
        <v>226</v>
      </c>
      <c r="Q33" s="52">
        <v>332</v>
      </c>
      <c r="R33" s="52">
        <v>369</v>
      </c>
      <c r="S33" s="52">
        <v>387</v>
      </c>
      <c r="T33" s="52">
        <v>380</v>
      </c>
      <c r="U33" s="52">
        <v>429</v>
      </c>
      <c r="V33" s="52">
        <v>551</v>
      </c>
      <c r="W33" s="52">
        <v>640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19</v>
      </c>
      <c r="D36" s="52">
        <v>19</v>
      </c>
      <c r="E36" s="52">
        <v>19</v>
      </c>
      <c r="F36" s="52">
        <v>19</v>
      </c>
      <c r="G36" s="52">
        <v>20</v>
      </c>
      <c r="H36" s="52">
        <v>22</v>
      </c>
      <c r="I36" s="52">
        <v>16</v>
      </c>
      <c r="J36" s="52">
        <v>13</v>
      </c>
      <c r="K36" s="52">
        <v>19</v>
      </c>
      <c r="L36" s="52">
        <v>19</v>
      </c>
      <c r="M36" s="52">
        <v>22</v>
      </c>
      <c r="N36" s="52">
        <v>31</v>
      </c>
      <c r="O36" s="52">
        <v>33</v>
      </c>
      <c r="P36" s="52">
        <v>29</v>
      </c>
      <c r="Q36" s="52">
        <v>31</v>
      </c>
      <c r="R36" s="52">
        <v>34</v>
      </c>
      <c r="S36" s="52">
        <v>54</v>
      </c>
      <c r="T36" s="52">
        <v>58</v>
      </c>
      <c r="U36" s="52">
        <v>65</v>
      </c>
      <c r="V36" s="52">
        <v>79</v>
      </c>
      <c r="W36" s="52">
        <v>66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1267</v>
      </c>
      <c r="D37" s="36">
        <v>1267</v>
      </c>
      <c r="E37" s="36">
        <v>1284</v>
      </c>
      <c r="F37" s="36">
        <v>1321</v>
      </c>
      <c r="G37" s="36">
        <v>1399</v>
      </c>
      <c r="H37" s="36">
        <v>1523</v>
      </c>
      <c r="I37" s="36">
        <v>971</v>
      </c>
      <c r="J37" s="36">
        <v>975</v>
      </c>
      <c r="K37" s="36">
        <v>1218</v>
      </c>
      <c r="L37" s="36">
        <v>1405</v>
      </c>
      <c r="M37" s="36">
        <v>1703</v>
      </c>
      <c r="N37" s="36">
        <v>2151</v>
      </c>
      <c r="O37" s="36">
        <v>2527</v>
      </c>
      <c r="P37" s="36">
        <v>2433</v>
      </c>
      <c r="Q37" s="36">
        <v>2786</v>
      </c>
      <c r="R37" s="36">
        <v>2863</v>
      </c>
      <c r="S37" s="36">
        <v>3410</v>
      </c>
      <c r="T37" s="36">
        <v>3535</v>
      </c>
      <c r="U37" s="36">
        <v>3900</v>
      </c>
      <c r="V37" s="36">
        <v>4072</v>
      </c>
      <c r="W37" s="36">
        <v>4130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417</v>
      </c>
      <c r="D41" s="52">
        <v>421</v>
      </c>
      <c r="E41" s="52">
        <v>352</v>
      </c>
      <c r="F41" s="52">
        <v>614</v>
      </c>
      <c r="G41" s="52">
        <v>1331</v>
      </c>
      <c r="H41" s="52">
        <v>1738</v>
      </c>
      <c r="I41" s="52">
        <v>2741</v>
      </c>
      <c r="J41" s="52">
        <v>1808</v>
      </c>
      <c r="K41" s="52">
        <v>2591</v>
      </c>
      <c r="L41" s="52">
        <v>1834</v>
      </c>
      <c r="M41" s="52">
        <v>2219</v>
      </c>
      <c r="N41" s="52">
        <v>3219</v>
      </c>
      <c r="O41" s="52">
        <v>3046</v>
      </c>
      <c r="P41" s="52">
        <v>2589</v>
      </c>
      <c r="Q41" s="52">
        <v>2388</v>
      </c>
      <c r="R41" s="52">
        <v>907</v>
      </c>
      <c r="S41" s="52">
        <v>0</v>
      </c>
      <c r="T41" s="52">
        <v>0</v>
      </c>
      <c r="U41" s="52">
        <v>0</v>
      </c>
      <c r="V41" s="52">
        <v>0</v>
      </c>
      <c r="W41" s="52">
        <v>1995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5</v>
      </c>
      <c r="D43" s="52">
        <v>10</v>
      </c>
      <c r="E43" s="52">
        <v>5</v>
      </c>
      <c r="F43" s="52">
        <v>8</v>
      </c>
      <c r="G43" s="52">
        <v>20</v>
      </c>
      <c r="H43" s="52">
        <v>33</v>
      </c>
      <c r="I43" s="52">
        <v>56</v>
      </c>
      <c r="J43" s="52">
        <v>45</v>
      </c>
      <c r="K43" s="52">
        <v>54</v>
      </c>
      <c r="L43" s="52">
        <v>49</v>
      </c>
      <c r="M43" s="52">
        <v>49</v>
      </c>
      <c r="N43" s="52">
        <v>59</v>
      </c>
      <c r="O43" s="52">
        <v>80</v>
      </c>
      <c r="P43" s="52">
        <v>100</v>
      </c>
      <c r="Q43" s="52">
        <v>102</v>
      </c>
      <c r="R43" s="52">
        <v>95</v>
      </c>
      <c r="S43" s="52">
        <v>53</v>
      </c>
      <c r="T43" s="52">
        <v>10</v>
      </c>
      <c r="U43" s="52">
        <v>0</v>
      </c>
      <c r="V43" s="52">
        <v>1</v>
      </c>
      <c r="W43" s="52">
        <v>8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300</v>
      </c>
      <c r="D45" s="52">
        <v>281</v>
      </c>
      <c r="E45" s="52">
        <v>235</v>
      </c>
      <c r="F45" s="52">
        <v>456</v>
      </c>
      <c r="G45" s="52">
        <v>1044</v>
      </c>
      <c r="H45" s="52">
        <v>1380</v>
      </c>
      <c r="I45" s="52">
        <v>2209</v>
      </c>
      <c r="J45" s="52">
        <v>1571</v>
      </c>
      <c r="K45" s="52">
        <v>2286</v>
      </c>
      <c r="L45" s="52">
        <v>1723</v>
      </c>
      <c r="M45" s="52">
        <v>2145</v>
      </c>
      <c r="N45" s="52">
        <v>2501</v>
      </c>
      <c r="O45" s="52">
        <v>2405</v>
      </c>
      <c r="P45" s="52">
        <v>1914</v>
      </c>
      <c r="Q45" s="52">
        <v>1873</v>
      </c>
      <c r="R45" s="52">
        <v>806</v>
      </c>
      <c r="S45" s="52">
        <v>765</v>
      </c>
      <c r="T45" s="52">
        <v>1058</v>
      </c>
      <c r="U45" s="52">
        <v>1057</v>
      </c>
      <c r="V45" s="52">
        <v>832</v>
      </c>
      <c r="W45" s="52">
        <v>1462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2</v>
      </c>
      <c r="I46" s="52">
        <v>9</v>
      </c>
      <c r="J46" s="52">
        <v>9</v>
      </c>
      <c r="K46" s="52">
        <v>28</v>
      </c>
      <c r="L46" s="52">
        <v>19</v>
      </c>
      <c r="M46" s="52">
        <v>12</v>
      </c>
      <c r="N46" s="52">
        <v>32</v>
      </c>
      <c r="O46" s="52">
        <v>12</v>
      </c>
      <c r="P46" s="52">
        <v>12</v>
      </c>
      <c r="Q46" s="52">
        <v>42</v>
      </c>
      <c r="R46" s="52">
        <v>4</v>
      </c>
      <c r="S46" s="52">
        <v>0</v>
      </c>
      <c r="T46" s="52">
        <v>0</v>
      </c>
      <c r="U46" s="52">
        <v>0</v>
      </c>
      <c r="V46" s="52">
        <v>0</v>
      </c>
      <c r="W46" s="52">
        <v>5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18</v>
      </c>
      <c r="D47" s="52">
        <v>22</v>
      </c>
      <c r="E47" s="52">
        <v>19</v>
      </c>
      <c r="F47" s="52">
        <v>21</v>
      </c>
      <c r="G47" s="52">
        <v>31</v>
      </c>
      <c r="H47" s="52">
        <v>34</v>
      </c>
      <c r="I47" s="52">
        <v>42</v>
      </c>
      <c r="J47" s="52">
        <v>23</v>
      </c>
      <c r="K47" s="52">
        <v>31</v>
      </c>
      <c r="L47" s="52">
        <v>30</v>
      </c>
      <c r="M47" s="52">
        <v>24</v>
      </c>
      <c r="N47" s="52">
        <v>65</v>
      </c>
      <c r="O47" s="52">
        <v>82</v>
      </c>
      <c r="P47" s="52">
        <v>95</v>
      </c>
      <c r="Q47" s="52">
        <v>103</v>
      </c>
      <c r="R47" s="52">
        <v>76</v>
      </c>
      <c r="S47" s="52">
        <v>26</v>
      </c>
      <c r="T47" s="52">
        <v>23</v>
      </c>
      <c r="U47" s="52">
        <v>15</v>
      </c>
      <c r="V47" s="52">
        <v>12</v>
      </c>
      <c r="W47" s="52">
        <v>88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218</v>
      </c>
      <c r="D49" s="52">
        <v>229</v>
      </c>
      <c r="E49" s="52">
        <v>214</v>
      </c>
      <c r="F49" s="52">
        <v>261</v>
      </c>
      <c r="G49" s="52">
        <v>371</v>
      </c>
      <c r="H49" s="52">
        <v>458</v>
      </c>
      <c r="I49" s="52">
        <v>325</v>
      </c>
      <c r="J49" s="52">
        <v>0</v>
      </c>
      <c r="K49" s="52">
        <v>53</v>
      </c>
      <c r="L49" s="52">
        <v>0</v>
      </c>
      <c r="M49" s="52">
        <v>185</v>
      </c>
      <c r="N49" s="52">
        <v>650</v>
      </c>
      <c r="O49" s="52">
        <v>356</v>
      </c>
      <c r="P49" s="52">
        <v>201</v>
      </c>
      <c r="Q49" s="52">
        <v>2</v>
      </c>
      <c r="R49" s="52">
        <v>38</v>
      </c>
      <c r="S49" s="52">
        <v>39</v>
      </c>
      <c r="T49" s="52">
        <v>59</v>
      </c>
      <c r="U49" s="52">
        <v>99</v>
      </c>
      <c r="V49" s="52">
        <v>68</v>
      </c>
      <c r="W49" s="52">
        <v>323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2</v>
      </c>
      <c r="D50" s="52">
        <v>9</v>
      </c>
      <c r="E50" s="52">
        <v>9</v>
      </c>
      <c r="F50" s="52">
        <v>10</v>
      </c>
      <c r="G50" s="52">
        <v>35</v>
      </c>
      <c r="H50" s="52">
        <v>35</v>
      </c>
      <c r="I50" s="52">
        <v>257</v>
      </c>
      <c r="J50" s="52">
        <v>365</v>
      </c>
      <c r="K50" s="52">
        <v>441</v>
      </c>
      <c r="L50" s="52">
        <v>337</v>
      </c>
      <c r="M50" s="52">
        <v>170</v>
      </c>
      <c r="N50" s="52">
        <v>341</v>
      </c>
      <c r="O50" s="52">
        <v>620</v>
      </c>
      <c r="P50" s="52">
        <v>814</v>
      </c>
      <c r="Q50" s="52">
        <v>825</v>
      </c>
      <c r="R50" s="52">
        <v>418</v>
      </c>
      <c r="S50" s="52">
        <v>174</v>
      </c>
      <c r="T50" s="52">
        <v>179</v>
      </c>
      <c r="U50" s="52">
        <v>123</v>
      </c>
      <c r="V50" s="52">
        <v>109</v>
      </c>
      <c r="W50" s="52">
        <v>887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14</v>
      </c>
      <c r="D53" s="52">
        <v>15</v>
      </c>
      <c r="E53" s="52">
        <v>14</v>
      </c>
      <c r="F53" s="52">
        <v>19</v>
      </c>
      <c r="G53" s="52">
        <v>30</v>
      </c>
      <c r="H53" s="52">
        <v>38</v>
      </c>
      <c r="I53" s="52">
        <v>37</v>
      </c>
      <c r="J53" s="52">
        <v>23</v>
      </c>
      <c r="K53" s="52">
        <v>35</v>
      </c>
      <c r="L53" s="52">
        <v>41</v>
      </c>
      <c r="M53" s="52">
        <v>56</v>
      </c>
      <c r="N53" s="52">
        <v>76</v>
      </c>
      <c r="O53" s="52">
        <v>75</v>
      </c>
      <c r="P53" s="52">
        <v>70</v>
      </c>
      <c r="Q53" s="52">
        <v>79</v>
      </c>
      <c r="R53" s="52">
        <v>69</v>
      </c>
      <c r="S53" s="52">
        <v>38</v>
      </c>
      <c r="T53" s="52">
        <v>25</v>
      </c>
      <c r="U53" s="52">
        <v>29</v>
      </c>
      <c r="V53" s="52">
        <v>32</v>
      </c>
      <c r="W53" s="52">
        <v>60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1046</v>
      </c>
      <c r="D54" s="36">
        <v>1049</v>
      </c>
      <c r="E54" s="36">
        <v>998</v>
      </c>
      <c r="F54" s="36">
        <v>1289</v>
      </c>
      <c r="G54" s="36">
        <v>2071</v>
      </c>
      <c r="H54" s="36">
        <v>2588</v>
      </c>
      <c r="I54" s="36">
        <v>3025</v>
      </c>
      <c r="J54" s="36">
        <v>2087</v>
      </c>
      <c r="K54" s="36">
        <v>3078</v>
      </c>
      <c r="L54" s="36">
        <v>2459</v>
      </c>
      <c r="M54" s="36">
        <v>3070</v>
      </c>
      <c r="N54" s="36">
        <v>4423</v>
      </c>
      <c r="O54" s="36">
        <v>4655</v>
      </c>
      <c r="P54" s="36">
        <v>4487</v>
      </c>
      <c r="Q54" s="36">
        <v>4462</v>
      </c>
      <c r="R54" s="36">
        <v>2871</v>
      </c>
      <c r="S54" s="36">
        <v>1916</v>
      </c>
      <c r="T54" s="36">
        <v>1908</v>
      </c>
      <c r="U54" s="36">
        <v>2223</v>
      </c>
      <c r="V54" s="36">
        <v>2844</v>
      </c>
      <c r="W54" s="36">
        <v>4315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182</v>
      </c>
      <c r="D58" s="52">
        <v>193</v>
      </c>
      <c r="E58" s="52">
        <v>163</v>
      </c>
      <c r="F58" s="52">
        <v>261</v>
      </c>
      <c r="G58" s="52">
        <v>686</v>
      </c>
      <c r="H58" s="52">
        <v>800</v>
      </c>
      <c r="I58" s="52">
        <v>1467</v>
      </c>
      <c r="J58" s="52">
        <v>1002</v>
      </c>
      <c r="K58" s="52">
        <v>1377</v>
      </c>
      <c r="L58" s="52">
        <v>790</v>
      </c>
      <c r="M58" s="52">
        <v>629</v>
      </c>
      <c r="N58" s="52">
        <v>1040</v>
      </c>
      <c r="O58" s="52">
        <v>921</v>
      </c>
      <c r="P58" s="52">
        <v>1434</v>
      </c>
      <c r="Q58" s="52">
        <v>1126</v>
      </c>
      <c r="R58" s="52">
        <v>381</v>
      </c>
      <c r="S58" s="52">
        <v>0</v>
      </c>
      <c r="T58" s="52">
        <v>0</v>
      </c>
      <c r="U58" s="52">
        <v>0</v>
      </c>
      <c r="V58" s="52">
        <v>0</v>
      </c>
      <c r="W58" s="52">
        <v>724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0</v>
      </c>
      <c r="D60" s="52">
        <v>2</v>
      </c>
      <c r="E60" s="52">
        <v>1</v>
      </c>
      <c r="F60" s="52">
        <v>3</v>
      </c>
      <c r="G60" s="52">
        <v>12</v>
      </c>
      <c r="H60" s="52">
        <v>17</v>
      </c>
      <c r="I60" s="52">
        <v>36</v>
      </c>
      <c r="J60" s="52">
        <v>19</v>
      </c>
      <c r="K60" s="52">
        <v>22</v>
      </c>
      <c r="L60" s="52">
        <v>13</v>
      </c>
      <c r="M60" s="52">
        <v>9</v>
      </c>
      <c r="N60" s="52">
        <v>14</v>
      </c>
      <c r="O60" s="52">
        <v>8</v>
      </c>
      <c r="P60" s="52">
        <v>18</v>
      </c>
      <c r="Q60" s="52">
        <v>5</v>
      </c>
      <c r="R60" s="52">
        <v>2</v>
      </c>
      <c r="S60" s="52">
        <v>0</v>
      </c>
      <c r="T60" s="52">
        <v>0</v>
      </c>
      <c r="U60" s="52">
        <v>0</v>
      </c>
      <c r="V60" s="52">
        <v>0</v>
      </c>
      <c r="W60" s="52">
        <v>8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78</v>
      </c>
      <c r="D62" s="52">
        <v>74</v>
      </c>
      <c r="E62" s="52">
        <v>51</v>
      </c>
      <c r="F62" s="52">
        <v>137</v>
      </c>
      <c r="G62" s="52">
        <v>461</v>
      </c>
      <c r="H62" s="52">
        <v>556</v>
      </c>
      <c r="I62" s="52">
        <v>1128</v>
      </c>
      <c r="J62" s="52">
        <v>783</v>
      </c>
      <c r="K62" s="52">
        <v>1085</v>
      </c>
      <c r="L62" s="52">
        <v>629</v>
      </c>
      <c r="M62" s="52">
        <v>519</v>
      </c>
      <c r="N62" s="52">
        <v>692</v>
      </c>
      <c r="O62" s="52">
        <v>597</v>
      </c>
      <c r="P62" s="52">
        <v>821</v>
      </c>
      <c r="Q62" s="52">
        <v>671</v>
      </c>
      <c r="R62" s="52">
        <v>180</v>
      </c>
      <c r="S62" s="52">
        <v>0</v>
      </c>
      <c r="T62" s="52">
        <v>0</v>
      </c>
      <c r="U62" s="52">
        <v>0</v>
      </c>
      <c r="V62" s="52">
        <v>0</v>
      </c>
      <c r="W62" s="52">
        <v>290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1</v>
      </c>
      <c r="I63" s="52">
        <v>5</v>
      </c>
      <c r="J63" s="52">
        <v>5</v>
      </c>
      <c r="K63" s="52">
        <v>15</v>
      </c>
      <c r="L63" s="52">
        <v>8</v>
      </c>
      <c r="M63" s="52">
        <v>4</v>
      </c>
      <c r="N63" s="52">
        <v>9</v>
      </c>
      <c r="O63" s="52">
        <v>4</v>
      </c>
      <c r="P63" s="52">
        <v>6</v>
      </c>
      <c r="Q63" s="52">
        <v>16</v>
      </c>
      <c r="R63" s="52">
        <v>2</v>
      </c>
      <c r="S63" s="52">
        <v>0</v>
      </c>
      <c r="T63" s="52">
        <v>0</v>
      </c>
      <c r="U63" s="52">
        <v>0</v>
      </c>
      <c r="V63" s="52">
        <v>0</v>
      </c>
      <c r="W63" s="52">
        <v>2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8</v>
      </c>
      <c r="D64" s="52">
        <v>10</v>
      </c>
      <c r="E64" s="52">
        <v>9</v>
      </c>
      <c r="F64" s="52">
        <v>9</v>
      </c>
      <c r="G64" s="52">
        <v>16</v>
      </c>
      <c r="H64" s="52">
        <v>16</v>
      </c>
      <c r="I64" s="52">
        <v>23</v>
      </c>
      <c r="J64" s="52">
        <v>13</v>
      </c>
      <c r="K64" s="52">
        <v>17</v>
      </c>
      <c r="L64" s="52">
        <v>13</v>
      </c>
      <c r="M64" s="52">
        <v>7</v>
      </c>
      <c r="N64" s="52">
        <v>21</v>
      </c>
      <c r="O64" s="52">
        <v>25</v>
      </c>
      <c r="P64" s="52">
        <v>51</v>
      </c>
      <c r="Q64" s="52">
        <v>49</v>
      </c>
      <c r="R64" s="52">
        <v>29</v>
      </c>
      <c r="S64" s="52">
        <v>0</v>
      </c>
      <c r="T64" s="52">
        <v>0</v>
      </c>
      <c r="U64" s="52">
        <v>0</v>
      </c>
      <c r="V64" s="52">
        <v>0</v>
      </c>
      <c r="W64" s="52">
        <v>30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95</v>
      </c>
      <c r="D66" s="52">
        <v>105</v>
      </c>
      <c r="E66" s="52">
        <v>99</v>
      </c>
      <c r="F66" s="52">
        <v>111</v>
      </c>
      <c r="G66" s="52">
        <v>191</v>
      </c>
      <c r="H66" s="52">
        <v>211</v>
      </c>
      <c r="I66" s="52">
        <v>173</v>
      </c>
      <c r="J66" s="52">
        <v>0</v>
      </c>
      <c r="K66" s="52">
        <v>28</v>
      </c>
      <c r="L66" s="52">
        <v>0</v>
      </c>
      <c r="M66" s="52">
        <v>51</v>
      </c>
      <c r="N66" s="52">
        <v>209</v>
      </c>
      <c r="O66" s="52">
        <v>107</v>
      </c>
      <c r="P66" s="52">
        <v>111</v>
      </c>
      <c r="Q66" s="52">
        <v>2</v>
      </c>
      <c r="R66" s="52">
        <v>15</v>
      </c>
      <c r="S66" s="52">
        <v>0</v>
      </c>
      <c r="T66" s="52">
        <v>0</v>
      </c>
      <c r="U66" s="52">
        <v>0</v>
      </c>
      <c r="V66" s="52">
        <v>0</v>
      </c>
      <c r="W66" s="52">
        <v>109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1</v>
      </c>
      <c r="D67" s="52">
        <v>4</v>
      </c>
      <c r="E67" s="52">
        <v>4</v>
      </c>
      <c r="F67" s="52">
        <v>4</v>
      </c>
      <c r="G67" s="52">
        <v>18</v>
      </c>
      <c r="H67" s="52">
        <v>16</v>
      </c>
      <c r="I67" s="52">
        <v>138</v>
      </c>
      <c r="J67" s="52">
        <v>201</v>
      </c>
      <c r="K67" s="52">
        <v>232</v>
      </c>
      <c r="L67" s="52">
        <v>140</v>
      </c>
      <c r="M67" s="52">
        <v>48</v>
      </c>
      <c r="N67" s="52">
        <v>109</v>
      </c>
      <c r="O67" s="52">
        <v>188</v>
      </c>
      <c r="P67" s="52">
        <v>445</v>
      </c>
      <c r="Q67" s="52">
        <v>388</v>
      </c>
      <c r="R67" s="52">
        <v>155</v>
      </c>
      <c r="S67" s="52">
        <v>0</v>
      </c>
      <c r="T67" s="52">
        <v>0</v>
      </c>
      <c r="U67" s="52">
        <v>0</v>
      </c>
      <c r="V67" s="52">
        <v>0</v>
      </c>
      <c r="W67" s="52">
        <v>293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2</v>
      </c>
      <c r="D70" s="52">
        <v>3</v>
      </c>
      <c r="E70" s="52">
        <v>2</v>
      </c>
      <c r="F70" s="52">
        <v>4</v>
      </c>
      <c r="G70" s="52">
        <v>10</v>
      </c>
      <c r="H70" s="52">
        <v>12</v>
      </c>
      <c r="I70" s="52">
        <v>19</v>
      </c>
      <c r="J70" s="52">
        <v>12</v>
      </c>
      <c r="K70" s="52">
        <v>17</v>
      </c>
      <c r="L70" s="52">
        <v>13</v>
      </c>
      <c r="M70" s="52">
        <v>11</v>
      </c>
      <c r="N70" s="52">
        <v>18</v>
      </c>
      <c r="O70" s="52">
        <v>15</v>
      </c>
      <c r="P70" s="52">
        <v>23</v>
      </c>
      <c r="Q70" s="52">
        <v>20</v>
      </c>
      <c r="R70" s="52">
        <v>9</v>
      </c>
      <c r="S70" s="52">
        <v>0</v>
      </c>
      <c r="T70" s="52">
        <v>0</v>
      </c>
      <c r="U70" s="52">
        <v>0</v>
      </c>
      <c r="V70" s="52">
        <v>0</v>
      </c>
      <c r="W70" s="52">
        <v>11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180</v>
      </c>
      <c r="D71" s="36">
        <v>190</v>
      </c>
      <c r="E71" s="36">
        <v>161</v>
      </c>
      <c r="F71" s="36">
        <v>257</v>
      </c>
      <c r="G71" s="36">
        <v>676</v>
      </c>
      <c r="H71" s="36">
        <v>788</v>
      </c>
      <c r="I71" s="36">
        <v>1448</v>
      </c>
      <c r="J71" s="36">
        <v>990</v>
      </c>
      <c r="K71" s="36">
        <v>1360</v>
      </c>
      <c r="L71" s="36">
        <v>777</v>
      </c>
      <c r="M71" s="36">
        <v>618</v>
      </c>
      <c r="N71" s="36">
        <v>1022</v>
      </c>
      <c r="O71" s="36">
        <v>906</v>
      </c>
      <c r="P71" s="36">
        <v>1411</v>
      </c>
      <c r="Q71" s="36">
        <v>1106</v>
      </c>
      <c r="R71" s="36">
        <v>372</v>
      </c>
      <c r="S71" s="36">
        <v>0</v>
      </c>
      <c r="T71" s="36">
        <v>0</v>
      </c>
      <c r="U71" s="36">
        <v>0</v>
      </c>
      <c r="V71" s="36">
        <v>0</v>
      </c>
      <c r="W71" s="36">
        <v>713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235</v>
      </c>
      <c r="D75" s="52">
        <v>228</v>
      </c>
      <c r="E75" s="52">
        <v>189</v>
      </c>
      <c r="F75" s="52">
        <v>353</v>
      </c>
      <c r="G75" s="52">
        <v>645</v>
      </c>
      <c r="H75" s="52">
        <v>938</v>
      </c>
      <c r="I75" s="52">
        <v>1274</v>
      </c>
      <c r="J75" s="52">
        <v>806</v>
      </c>
      <c r="K75" s="52">
        <v>1214</v>
      </c>
      <c r="L75" s="52">
        <v>1044</v>
      </c>
      <c r="M75" s="52">
        <v>1590</v>
      </c>
      <c r="N75" s="52">
        <v>2179</v>
      </c>
      <c r="O75" s="52">
        <v>2125</v>
      </c>
      <c r="P75" s="52">
        <v>1155</v>
      </c>
      <c r="Q75" s="52">
        <v>1262</v>
      </c>
      <c r="R75" s="52">
        <v>526</v>
      </c>
      <c r="S75" s="52">
        <v>0</v>
      </c>
      <c r="T75" s="52">
        <v>0</v>
      </c>
      <c r="U75" s="52">
        <v>0</v>
      </c>
      <c r="V75" s="52">
        <v>0</v>
      </c>
      <c r="W75" s="52">
        <v>1271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5</v>
      </c>
      <c r="D77" s="52">
        <v>8</v>
      </c>
      <c r="E77" s="52">
        <v>4</v>
      </c>
      <c r="F77" s="52">
        <v>5</v>
      </c>
      <c r="G77" s="52">
        <v>8</v>
      </c>
      <c r="H77" s="52">
        <v>16</v>
      </c>
      <c r="I77" s="52">
        <v>20</v>
      </c>
      <c r="J77" s="52">
        <v>26</v>
      </c>
      <c r="K77" s="52">
        <v>32</v>
      </c>
      <c r="L77" s="52">
        <v>36</v>
      </c>
      <c r="M77" s="52">
        <v>40</v>
      </c>
      <c r="N77" s="52">
        <v>45</v>
      </c>
      <c r="O77" s="52">
        <v>72</v>
      </c>
      <c r="P77" s="52">
        <v>82</v>
      </c>
      <c r="Q77" s="52">
        <v>97</v>
      </c>
      <c r="R77" s="52">
        <v>93</v>
      </c>
      <c r="S77" s="52">
        <v>53</v>
      </c>
      <c r="T77" s="52">
        <v>10</v>
      </c>
      <c r="U77" s="52">
        <v>0</v>
      </c>
      <c r="V77" s="52">
        <v>1</v>
      </c>
      <c r="W77" s="52">
        <v>0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222</v>
      </c>
      <c r="D79" s="52">
        <f t="shared" si="0"/>
        <v>207</v>
      </c>
      <c r="E79" s="52">
        <f t="shared" si="0"/>
        <v>184</v>
      </c>
      <c r="F79" s="52">
        <f t="shared" si="0"/>
        <v>319</v>
      </c>
      <c r="G79" s="52">
        <f t="shared" si="0"/>
        <v>583</v>
      </c>
      <c r="H79" s="52">
        <f t="shared" si="0"/>
        <v>824</v>
      </c>
      <c r="I79" s="52">
        <f t="shared" si="0"/>
        <v>1081</v>
      </c>
      <c r="J79" s="52">
        <f t="shared" si="0"/>
        <v>788</v>
      </c>
      <c r="K79" s="52">
        <f t="shared" si="0"/>
        <v>1201</v>
      </c>
      <c r="L79" s="52">
        <f t="shared" si="0"/>
        <v>1094</v>
      </c>
      <c r="M79" s="52">
        <f t="shared" si="0"/>
        <v>1626</v>
      </c>
      <c r="N79" s="52">
        <f t="shared" si="0"/>
        <v>1809</v>
      </c>
      <c r="O79" s="52">
        <f t="shared" si="0"/>
        <v>1808</v>
      </c>
      <c r="P79" s="52">
        <f t="shared" si="0"/>
        <v>1093</v>
      </c>
      <c r="Q79" s="52">
        <f t="shared" si="0"/>
        <v>1202</v>
      </c>
      <c r="R79" s="52">
        <f t="shared" ref="R79:V79" si="1">R45-R62</f>
        <v>626</v>
      </c>
      <c r="S79" s="52">
        <f t="shared" si="1"/>
        <v>765</v>
      </c>
      <c r="T79" s="52">
        <f t="shared" si="1"/>
        <v>1058</v>
      </c>
      <c r="U79" s="52">
        <f t="shared" si="1"/>
        <v>1057</v>
      </c>
      <c r="V79" s="52">
        <f t="shared" si="1"/>
        <v>832</v>
      </c>
      <c r="W79" s="52">
        <f t="shared" ref="W79" si="2">W45-W62</f>
        <v>1172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0</v>
      </c>
      <c r="E80" s="52">
        <f t="shared" si="3"/>
        <v>0</v>
      </c>
      <c r="F80" s="52">
        <f t="shared" si="3"/>
        <v>0</v>
      </c>
      <c r="G80" s="52">
        <f t="shared" si="3"/>
        <v>0</v>
      </c>
      <c r="H80" s="52">
        <f t="shared" si="3"/>
        <v>1</v>
      </c>
      <c r="I80" s="52">
        <f t="shared" si="3"/>
        <v>4</v>
      </c>
      <c r="J80" s="52">
        <f t="shared" si="3"/>
        <v>4</v>
      </c>
      <c r="K80" s="52">
        <f t="shared" si="3"/>
        <v>13</v>
      </c>
      <c r="L80" s="52">
        <f t="shared" si="3"/>
        <v>11</v>
      </c>
      <c r="M80" s="52">
        <f t="shared" si="3"/>
        <v>8</v>
      </c>
      <c r="N80" s="52">
        <f t="shared" si="3"/>
        <v>23</v>
      </c>
      <c r="O80" s="52">
        <f t="shared" si="3"/>
        <v>8</v>
      </c>
      <c r="P80" s="52">
        <f t="shared" si="3"/>
        <v>6</v>
      </c>
      <c r="Q80" s="52">
        <f t="shared" si="3"/>
        <v>26</v>
      </c>
      <c r="R80" s="52">
        <f t="shared" ref="R80:V80" si="4">R46-R63</f>
        <v>2</v>
      </c>
      <c r="S80" s="52">
        <f t="shared" si="4"/>
        <v>0</v>
      </c>
      <c r="T80" s="52">
        <f t="shared" si="4"/>
        <v>0</v>
      </c>
      <c r="U80" s="52">
        <f t="shared" si="4"/>
        <v>0</v>
      </c>
      <c r="V80" s="52">
        <f t="shared" si="4"/>
        <v>0</v>
      </c>
      <c r="W80" s="52">
        <f t="shared" ref="W80" si="5">W46-W63</f>
        <v>3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10</v>
      </c>
      <c r="D81" s="52">
        <f t="shared" si="6"/>
        <v>12</v>
      </c>
      <c r="E81" s="52">
        <f t="shared" si="6"/>
        <v>10</v>
      </c>
      <c r="F81" s="52">
        <f t="shared" si="6"/>
        <v>12</v>
      </c>
      <c r="G81" s="52">
        <f t="shared" si="6"/>
        <v>15</v>
      </c>
      <c r="H81" s="52">
        <f t="shared" si="6"/>
        <v>18</v>
      </c>
      <c r="I81" s="52">
        <f t="shared" si="6"/>
        <v>19</v>
      </c>
      <c r="J81" s="52">
        <f t="shared" si="6"/>
        <v>10</v>
      </c>
      <c r="K81" s="52">
        <f t="shared" si="6"/>
        <v>14</v>
      </c>
      <c r="L81" s="52">
        <f t="shared" si="6"/>
        <v>17</v>
      </c>
      <c r="M81" s="52">
        <f t="shared" si="6"/>
        <v>17</v>
      </c>
      <c r="N81" s="52">
        <f t="shared" si="6"/>
        <v>44</v>
      </c>
      <c r="O81" s="52">
        <f t="shared" si="6"/>
        <v>57</v>
      </c>
      <c r="P81" s="52">
        <f t="shared" si="6"/>
        <v>44</v>
      </c>
      <c r="Q81" s="52">
        <f t="shared" si="6"/>
        <v>54</v>
      </c>
      <c r="R81" s="52">
        <f t="shared" ref="R81:V81" si="7">R47-R64</f>
        <v>47</v>
      </c>
      <c r="S81" s="52">
        <f t="shared" si="7"/>
        <v>26</v>
      </c>
      <c r="T81" s="52">
        <f t="shared" si="7"/>
        <v>23</v>
      </c>
      <c r="U81" s="52">
        <f t="shared" si="7"/>
        <v>15</v>
      </c>
      <c r="V81" s="52">
        <f t="shared" si="7"/>
        <v>12</v>
      </c>
      <c r="W81" s="52">
        <f t="shared" ref="W81" si="8">W47-W64</f>
        <v>58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0</v>
      </c>
      <c r="L82" s="52">
        <f t="shared" si="9"/>
        <v>0</v>
      </c>
      <c r="M82" s="52">
        <f t="shared" si="9"/>
        <v>0</v>
      </c>
      <c r="N82" s="52">
        <f t="shared" si="9"/>
        <v>0</v>
      </c>
      <c r="O82" s="52">
        <f t="shared" si="9"/>
        <v>0</v>
      </c>
      <c r="P82" s="52">
        <f t="shared" si="9"/>
        <v>0</v>
      </c>
      <c r="Q82" s="52">
        <f t="shared" si="9"/>
        <v>0</v>
      </c>
      <c r="R82" s="52">
        <f t="shared" ref="R82:V82" si="10">R48-R65</f>
        <v>0</v>
      </c>
      <c r="S82" s="52">
        <f t="shared" si="10"/>
        <v>0</v>
      </c>
      <c r="T82" s="52">
        <f t="shared" si="10"/>
        <v>0</v>
      </c>
      <c r="U82" s="52">
        <f t="shared" si="10"/>
        <v>0</v>
      </c>
      <c r="V82" s="52">
        <f t="shared" si="10"/>
        <v>0</v>
      </c>
      <c r="W82" s="52">
        <f t="shared" ref="W82" si="11">W48-W65</f>
        <v>0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123</v>
      </c>
      <c r="D83" s="52">
        <f t="shared" si="12"/>
        <v>124</v>
      </c>
      <c r="E83" s="52">
        <f t="shared" si="12"/>
        <v>115</v>
      </c>
      <c r="F83" s="52">
        <f t="shared" si="12"/>
        <v>150</v>
      </c>
      <c r="G83" s="52">
        <f t="shared" si="12"/>
        <v>180</v>
      </c>
      <c r="H83" s="52">
        <f t="shared" si="12"/>
        <v>247</v>
      </c>
      <c r="I83" s="52">
        <f t="shared" si="12"/>
        <v>152</v>
      </c>
      <c r="J83" s="52">
        <f t="shared" si="12"/>
        <v>0</v>
      </c>
      <c r="K83" s="52">
        <f t="shared" si="12"/>
        <v>25</v>
      </c>
      <c r="L83" s="52">
        <f t="shared" si="12"/>
        <v>0</v>
      </c>
      <c r="M83" s="52">
        <f t="shared" si="12"/>
        <v>134</v>
      </c>
      <c r="N83" s="52">
        <f t="shared" si="12"/>
        <v>441</v>
      </c>
      <c r="O83" s="52">
        <f t="shared" si="12"/>
        <v>249</v>
      </c>
      <c r="P83" s="52">
        <f t="shared" si="12"/>
        <v>90</v>
      </c>
      <c r="Q83" s="52">
        <f t="shared" si="12"/>
        <v>0</v>
      </c>
      <c r="R83" s="52">
        <f t="shared" ref="R83:V83" si="13">R49-R66</f>
        <v>23</v>
      </c>
      <c r="S83" s="52">
        <f t="shared" si="13"/>
        <v>39</v>
      </c>
      <c r="T83" s="52">
        <f t="shared" si="13"/>
        <v>59</v>
      </c>
      <c r="U83" s="52">
        <f t="shared" si="13"/>
        <v>99</v>
      </c>
      <c r="V83" s="52">
        <f t="shared" si="13"/>
        <v>68</v>
      </c>
      <c r="W83" s="52">
        <f t="shared" ref="W83" si="14">W49-W66</f>
        <v>214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1</v>
      </c>
      <c r="D84" s="52">
        <f t="shared" si="15"/>
        <v>5</v>
      </c>
      <c r="E84" s="52">
        <f t="shared" si="15"/>
        <v>5</v>
      </c>
      <c r="F84" s="52">
        <f t="shared" si="15"/>
        <v>6</v>
      </c>
      <c r="G84" s="52">
        <f t="shared" si="15"/>
        <v>17</v>
      </c>
      <c r="H84" s="52">
        <f t="shared" si="15"/>
        <v>19</v>
      </c>
      <c r="I84" s="52">
        <f t="shared" si="15"/>
        <v>119</v>
      </c>
      <c r="J84" s="52">
        <f t="shared" si="15"/>
        <v>164</v>
      </c>
      <c r="K84" s="52">
        <f t="shared" si="15"/>
        <v>209</v>
      </c>
      <c r="L84" s="52">
        <f t="shared" si="15"/>
        <v>197</v>
      </c>
      <c r="M84" s="52">
        <f t="shared" si="15"/>
        <v>122</v>
      </c>
      <c r="N84" s="52">
        <f t="shared" si="15"/>
        <v>232</v>
      </c>
      <c r="O84" s="52">
        <f t="shared" si="15"/>
        <v>432</v>
      </c>
      <c r="P84" s="52">
        <f t="shared" si="15"/>
        <v>369</v>
      </c>
      <c r="Q84" s="52">
        <f t="shared" si="15"/>
        <v>437</v>
      </c>
      <c r="R84" s="52">
        <f t="shared" ref="R84:V84" si="16">R50-R67</f>
        <v>263</v>
      </c>
      <c r="S84" s="52">
        <f t="shared" si="16"/>
        <v>174</v>
      </c>
      <c r="T84" s="52">
        <f t="shared" si="16"/>
        <v>179</v>
      </c>
      <c r="U84" s="52">
        <f t="shared" si="16"/>
        <v>123</v>
      </c>
      <c r="V84" s="52">
        <f t="shared" si="16"/>
        <v>109</v>
      </c>
      <c r="W84" s="52">
        <f t="shared" ref="W84" si="17">W50-W67</f>
        <v>594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12</v>
      </c>
      <c r="D87" s="52">
        <v>12</v>
      </c>
      <c r="E87" s="52">
        <v>12</v>
      </c>
      <c r="F87" s="52">
        <v>15</v>
      </c>
      <c r="G87" s="52">
        <v>20</v>
      </c>
      <c r="H87" s="52">
        <v>26</v>
      </c>
      <c r="I87" s="52">
        <v>18</v>
      </c>
      <c r="J87" s="52">
        <v>11</v>
      </c>
      <c r="K87" s="52">
        <v>18</v>
      </c>
      <c r="L87" s="52">
        <v>28</v>
      </c>
      <c r="M87" s="52">
        <v>45</v>
      </c>
      <c r="N87" s="52">
        <v>58</v>
      </c>
      <c r="O87" s="52">
        <v>60</v>
      </c>
      <c r="P87" s="52">
        <v>47</v>
      </c>
      <c r="Q87" s="52">
        <v>59</v>
      </c>
      <c r="R87" s="52">
        <v>60</v>
      </c>
      <c r="S87" s="52">
        <v>38</v>
      </c>
      <c r="T87" s="52">
        <v>25</v>
      </c>
      <c r="U87" s="52">
        <v>29</v>
      </c>
      <c r="V87" s="52">
        <v>32</v>
      </c>
      <c r="W87" s="52">
        <v>49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866</v>
      </c>
      <c r="D88" s="36">
        <v>859</v>
      </c>
      <c r="E88" s="36">
        <v>837</v>
      </c>
      <c r="F88" s="36">
        <v>1032</v>
      </c>
      <c r="G88" s="36">
        <v>1395</v>
      </c>
      <c r="H88" s="36">
        <v>1800</v>
      </c>
      <c r="I88" s="36">
        <v>1577</v>
      </c>
      <c r="J88" s="36">
        <v>1097</v>
      </c>
      <c r="K88" s="36">
        <v>1718</v>
      </c>
      <c r="L88" s="36">
        <v>1682</v>
      </c>
      <c r="M88" s="36">
        <v>2452</v>
      </c>
      <c r="N88" s="36">
        <v>3401</v>
      </c>
      <c r="O88" s="36">
        <v>3749</v>
      </c>
      <c r="P88" s="36">
        <v>3076</v>
      </c>
      <c r="Q88" s="36">
        <v>3356</v>
      </c>
      <c r="R88" s="36">
        <v>2499</v>
      </c>
      <c r="S88" s="36">
        <v>1916</v>
      </c>
      <c r="T88" s="36">
        <v>1908</v>
      </c>
      <c r="U88" s="36">
        <v>2223</v>
      </c>
      <c r="V88" s="36">
        <v>2844</v>
      </c>
      <c r="W88" s="36">
        <v>3602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306</v>
      </c>
      <c r="I94" s="52">
        <f>RES_hhdet_numvin!I83</f>
        <v>905</v>
      </c>
      <c r="J94" s="52">
        <f>RES_hhdet_numvin!J83</f>
        <v>837</v>
      </c>
      <c r="K94" s="52">
        <f>RES_hhdet_numvin!K83</f>
        <v>1498</v>
      </c>
      <c r="L94" s="52">
        <f>RES_hhdet_numvin!L83</f>
        <v>1238</v>
      </c>
      <c r="M94" s="52">
        <f>RES_hhdet_numvin!M83</f>
        <v>1676</v>
      </c>
      <c r="N94" s="52">
        <f>RES_hhdet_numvin!N83</f>
        <v>2645</v>
      </c>
      <c r="O94" s="52">
        <f>RES_hhdet_numvin!O83</f>
        <v>2666</v>
      </c>
      <c r="P94" s="52">
        <f>RES_hhdet_numvin!P83</f>
        <v>2355</v>
      </c>
      <c r="Q94" s="52">
        <f>RES_hhdet_numvin!Q83</f>
        <v>2188</v>
      </c>
      <c r="R94" s="52">
        <f>RES_hhdet_numvin!R83</f>
        <v>832</v>
      </c>
      <c r="S94" s="52">
        <f>RES_hhdet_numvin!S83</f>
        <v>0</v>
      </c>
      <c r="T94" s="52">
        <f>RES_hhdet_numvin!T83</f>
        <v>0</v>
      </c>
      <c r="U94" s="52">
        <f>RES_hhdet_numvin!U83</f>
        <v>0</v>
      </c>
      <c r="V94" s="52">
        <f>RES_hhdet_numvin!V83</f>
        <v>0</v>
      </c>
      <c r="W94" s="52">
        <f>RES_hhdet_numvin!W83</f>
        <v>1995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31</v>
      </c>
      <c r="Q97" s="138">
        <f>RES_hhdet_numvin!Q86</f>
        <v>62</v>
      </c>
      <c r="R97" s="138">
        <f>RES_hhdet_numvin!R86</f>
        <v>73</v>
      </c>
      <c r="S97" s="138">
        <f>RES_hhdet_numvin!S86</f>
        <v>48</v>
      </c>
      <c r="T97" s="138">
        <f>RES_hhdet_numvin!T86</f>
        <v>10</v>
      </c>
      <c r="U97" s="138">
        <f>RES_hhdet_numvin!U86</f>
        <v>0</v>
      </c>
      <c r="V97" s="138">
        <f>RES_hhdet_numvin!V86</f>
        <v>1</v>
      </c>
      <c r="W97" s="138">
        <f>RES_hhdet_numvin!W86</f>
        <v>8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140</v>
      </c>
      <c r="I99" s="138">
        <f>RES_hhdet_numvin!I88</f>
        <v>566</v>
      </c>
      <c r="J99" s="138">
        <f>RES_hhdet_numvin!J88</f>
        <v>568</v>
      </c>
      <c r="K99" s="138">
        <f>RES_hhdet_numvin!K88</f>
        <v>1057</v>
      </c>
      <c r="L99" s="138">
        <f>RES_hhdet_numvin!L88</f>
        <v>874</v>
      </c>
      <c r="M99" s="138">
        <f>RES_hhdet_numvin!M88</f>
        <v>1214</v>
      </c>
      <c r="N99" s="138">
        <f>RES_hhdet_numvin!N88</f>
        <v>1528</v>
      </c>
      <c r="O99" s="138">
        <f>RES_hhdet_numvin!O88</f>
        <v>1594</v>
      </c>
      <c r="P99" s="138">
        <f>RES_hhdet_numvin!P88</f>
        <v>1325</v>
      </c>
      <c r="Q99" s="138">
        <f>RES_hhdet_numvin!Q88</f>
        <v>1332</v>
      </c>
      <c r="R99" s="138">
        <f>RES_hhdet_numvin!R88</f>
        <v>577</v>
      </c>
      <c r="S99" s="138">
        <f>RES_hhdet_numvin!S88</f>
        <v>581</v>
      </c>
      <c r="T99" s="138">
        <f>RES_hhdet_numvin!T88</f>
        <v>889</v>
      </c>
      <c r="U99" s="138">
        <f>RES_hhdet_numvin!U88</f>
        <v>1005</v>
      </c>
      <c r="V99" s="138">
        <f>RES_hhdet_numvin!V88</f>
        <v>820</v>
      </c>
      <c r="W99" s="138">
        <f>RES_hhdet_numvin!W88</f>
        <v>1462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3</v>
      </c>
      <c r="J100" s="138">
        <f>RES_hhdet_numvin!J89</f>
        <v>4</v>
      </c>
      <c r="K100" s="138">
        <f>RES_hhdet_numvin!K89</f>
        <v>14</v>
      </c>
      <c r="L100" s="138">
        <f>RES_hhdet_numvin!L89</f>
        <v>11</v>
      </c>
      <c r="M100" s="138">
        <f>RES_hhdet_numvin!M89</f>
        <v>9</v>
      </c>
      <c r="N100" s="138">
        <f>RES_hhdet_numvin!N89</f>
        <v>23</v>
      </c>
      <c r="O100" s="138">
        <f>RES_hhdet_numvin!O89</f>
        <v>11</v>
      </c>
      <c r="P100" s="138">
        <f>RES_hhdet_numvin!P89</f>
        <v>11</v>
      </c>
      <c r="Q100" s="138">
        <f>RES_hhdet_numvin!Q89</f>
        <v>40</v>
      </c>
      <c r="R100" s="138">
        <f>RES_hhdet_numvin!R89</f>
        <v>4</v>
      </c>
      <c r="S100" s="138">
        <f>RES_hhdet_numvin!S89</f>
        <v>0</v>
      </c>
      <c r="T100" s="138">
        <f>RES_hhdet_numvin!T89</f>
        <v>0</v>
      </c>
      <c r="U100" s="138">
        <f>RES_hhdet_numvin!U89</f>
        <v>0</v>
      </c>
      <c r="V100" s="138">
        <f>RES_hhdet_numvin!V89</f>
        <v>0</v>
      </c>
      <c r="W100" s="138">
        <f>RES_hhdet_numvin!W89</f>
        <v>5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32</v>
      </c>
      <c r="Q103" s="138">
        <f>RES_hhdet_numvin!Q92</f>
        <v>59</v>
      </c>
      <c r="R103" s="138">
        <f>RES_hhdet_numvin!R92</f>
        <v>60</v>
      </c>
      <c r="S103" s="138">
        <f>RES_hhdet_numvin!S92</f>
        <v>23</v>
      </c>
      <c r="T103" s="138">
        <f>RES_hhdet_numvin!T92</f>
        <v>23</v>
      </c>
      <c r="U103" s="138">
        <f>RES_hhdet_numvin!U92</f>
        <v>15</v>
      </c>
      <c r="V103" s="138">
        <f>RES_hhdet_numvin!V92</f>
        <v>12</v>
      </c>
      <c r="W103" s="138">
        <f>RES_hhdet_numvin!W92</f>
        <v>88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0</v>
      </c>
      <c r="V104" s="138">
        <f>RES_hhdet_numvin!V93</f>
        <v>0</v>
      </c>
      <c r="W104" s="138">
        <f>RES_hhdet_numvin!W93</f>
        <v>0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65</v>
      </c>
      <c r="Q107" s="138">
        <f>RES_hhdet_numvin!Q96</f>
        <v>1</v>
      </c>
      <c r="R107" s="138">
        <f>RES_hhdet_numvin!R96</f>
        <v>33</v>
      </c>
      <c r="S107" s="138">
        <f>RES_hhdet_numvin!S96</f>
        <v>35</v>
      </c>
      <c r="T107" s="138">
        <f>RES_hhdet_numvin!T96</f>
        <v>55</v>
      </c>
      <c r="U107" s="138">
        <f>RES_hhdet_numvin!U96</f>
        <v>96</v>
      </c>
      <c r="V107" s="138">
        <f>RES_hhdet_numvin!V96</f>
        <v>66</v>
      </c>
      <c r="W107" s="138">
        <f>RES_hhdet_numvin!W96</f>
        <v>323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269</v>
      </c>
      <c r="Q108" s="138">
        <f>RES_hhdet_numvin!Q97</f>
        <v>478</v>
      </c>
      <c r="R108" s="138">
        <f>RES_hhdet_numvin!R97</f>
        <v>316</v>
      </c>
      <c r="S108" s="138">
        <f>RES_hhdet_numvin!S97</f>
        <v>146</v>
      </c>
      <c r="T108" s="138">
        <f>RES_hhdet_numvin!T97</f>
        <v>165</v>
      </c>
      <c r="U108" s="138">
        <f>RES_hhdet_numvin!U97</f>
        <v>120</v>
      </c>
      <c r="V108" s="138">
        <f>RES_hhdet_numvin!V97</f>
        <v>107</v>
      </c>
      <c r="W108" s="138">
        <f>RES_hhdet_numvin!W97</f>
        <v>887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0</v>
      </c>
      <c r="S112" s="138">
        <f>RES_hhdet_numvin!S101</f>
        <v>0</v>
      </c>
      <c r="T112" s="138">
        <f>RES_hhdet_numvin!T101</f>
        <v>0</v>
      </c>
      <c r="U112" s="138">
        <f>RES_hhdet_numvin!U101</f>
        <v>0</v>
      </c>
      <c r="V112" s="138">
        <f>RES_hhdet_numvin!V101</f>
        <v>0</v>
      </c>
      <c r="W112" s="138">
        <f>RES_hhdet_numvin!W101</f>
        <v>0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22</v>
      </c>
      <c r="Q113" s="138">
        <f>RES_hhdet_numvin!Q102</f>
        <v>50</v>
      </c>
      <c r="R113" s="138">
        <f>RES_hhdet_numvin!R102</f>
        <v>56</v>
      </c>
      <c r="S113" s="138">
        <f>RES_hhdet_numvin!S102</f>
        <v>36</v>
      </c>
      <c r="T113" s="138">
        <f>RES_hhdet_numvin!T102</f>
        <v>25</v>
      </c>
      <c r="U113" s="138">
        <f>RES_hhdet_numvin!U102</f>
        <v>29</v>
      </c>
      <c r="V113" s="138">
        <f>RES_hhdet_numvin!V102</f>
        <v>32</v>
      </c>
      <c r="W113" s="138">
        <f>RES_hhdet_numvin!W102</f>
        <v>60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1465</v>
      </c>
      <c r="Q114" s="39">
        <f>RES_hhdet_numvin!Q103</f>
        <v>2564</v>
      </c>
      <c r="R114" s="39">
        <f>RES_hhdet_numvin!R103</f>
        <v>2153</v>
      </c>
      <c r="S114" s="39">
        <f>RES_hhdet_numvin!S103</f>
        <v>1648</v>
      </c>
      <c r="T114" s="39">
        <f>RES_hhdet_numvin!T103</f>
        <v>1749</v>
      </c>
      <c r="U114" s="39">
        <f>RES_hhdet_numvin!U103</f>
        <v>2132</v>
      </c>
      <c r="V114" s="39">
        <f>RES_hhdet_numvin!V103</f>
        <v>2805</v>
      </c>
      <c r="W114" s="39">
        <f>RES_hhdet_numvin!W103</f>
        <v>4315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18.00984319195295</v>
      </c>
      <c r="C118" s="117">
        <f t="shared" si="18"/>
        <v>17.213042947888017</v>
      </c>
      <c r="D118" s="117">
        <f t="shared" si="18"/>
        <v>17.046732147677591</v>
      </c>
      <c r="E118" s="117">
        <f t="shared" si="18"/>
        <v>16.064760769069245</v>
      </c>
      <c r="F118" s="117">
        <f t="shared" si="18"/>
        <v>15.756636889627121</v>
      </c>
      <c r="G118" s="117">
        <f t="shared" si="18"/>
        <v>16.721547183950079</v>
      </c>
      <c r="H118" s="117">
        <f t="shared" si="18"/>
        <v>17.635156283517272</v>
      </c>
      <c r="I118" s="117">
        <f t="shared" si="18"/>
        <v>24.257418816746728</v>
      </c>
      <c r="J118" s="117">
        <f t="shared" si="18"/>
        <v>21.564458140494395</v>
      </c>
      <c r="K118" s="117">
        <f t="shared" si="18"/>
        <v>27.978268358830878</v>
      </c>
      <c r="L118" s="117">
        <f t="shared" si="18"/>
        <v>28.064704587733839</v>
      </c>
      <c r="M118" s="117">
        <f t="shared" si="18"/>
        <v>23.674017808095819</v>
      </c>
      <c r="N118" s="117">
        <f t="shared" si="18"/>
        <v>29.227407839533178</v>
      </c>
      <c r="O118" s="117">
        <f t="shared" si="18"/>
        <v>30.073645864387299</v>
      </c>
      <c r="P118" s="117">
        <f t="shared" si="18"/>
        <v>28.190951963849749</v>
      </c>
      <c r="Q118" s="117">
        <f t="shared" si="18"/>
        <v>35.91393297740423</v>
      </c>
      <c r="R118" s="117">
        <f t="shared" ref="R118:V118" si="19">R119+R122+R124+R137</f>
        <v>36.671211116151056</v>
      </c>
      <c r="S118" s="117">
        <f t="shared" si="19"/>
        <v>30.478271734938946</v>
      </c>
      <c r="T118" s="117">
        <f t="shared" si="19"/>
        <v>31.782444140998322</v>
      </c>
      <c r="U118" s="117">
        <f t="shared" si="19"/>
        <v>27.21584464192825</v>
      </c>
      <c r="V118" s="117">
        <f t="shared" si="19"/>
        <v>27.58551733095392</v>
      </c>
      <c r="W118" s="117">
        <f t="shared" ref="W118" si="20">W119+W122+W124+W137</f>
        <v>27.964412354076888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14.830839849525653</v>
      </c>
      <c r="C119" s="122">
        <f t="shared" si="21"/>
        <v>14.359312102701583</v>
      </c>
      <c r="D119" s="122">
        <f t="shared" si="21"/>
        <v>14.216700186306188</v>
      </c>
      <c r="E119" s="122">
        <f t="shared" si="21"/>
        <v>13.586480746956134</v>
      </c>
      <c r="F119" s="122">
        <f t="shared" si="21"/>
        <v>13.349216546411622</v>
      </c>
      <c r="G119" s="122">
        <f t="shared" si="21"/>
        <v>14.33272264039435</v>
      </c>
      <c r="H119" s="122">
        <f t="shared" si="21"/>
        <v>15.123434672379192</v>
      </c>
      <c r="I119" s="122">
        <f t="shared" si="21"/>
        <v>20.786039344262853</v>
      </c>
      <c r="J119" s="122">
        <f t="shared" si="21"/>
        <v>18.37991735013545</v>
      </c>
      <c r="K119" s="122">
        <f t="shared" si="21"/>
        <v>23.761865939490026</v>
      </c>
      <c r="L119" s="122">
        <f t="shared" si="21"/>
        <v>23.950284183052471</v>
      </c>
      <c r="M119" s="122">
        <f t="shared" si="21"/>
        <v>19.33611263063387</v>
      </c>
      <c r="N119" s="122">
        <f t="shared" si="21"/>
        <v>23.858261228009223</v>
      </c>
      <c r="O119" s="122">
        <f t="shared" si="21"/>
        <v>24.474659480178246</v>
      </c>
      <c r="P119" s="122">
        <f t="shared" si="21"/>
        <v>22.342369938463641</v>
      </c>
      <c r="Q119" s="122">
        <f t="shared" si="21"/>
        <v>29.073018059165538</v>
      </c>
      <c r="R119" s="122">
        <f t="shared" ref="R119:V119" si="22">SUM(R120:R121)</f>
        <v>29.675736466458449</v>
      </c>
      <c r="S119" s="122">
        <f t="shared" si="22"/>
        <v>24.13598010493746</v>
      </c>
      <c r="T119" s="122">
        <f t="shared" si="22"/>
        <v>25.602106013122004</v>
      </c>
      <c r="U119" s="122">
        <f t="shared" si="22"/>
        <v>21.786973113307976</v>
      </c>
      <c r="V119" s="122">
        <f t="shared" si="22"/>
        <v>22.246994868015602</v>
      </c>
      <c r="W119" s="122">
        <f t="shared" ref="W119" si="23">SUM(W120:W121)</f>
        <v>22.427090323015069</v>
      </c>
      <c r="DA119" s="130" t="s">
        <v>1646</v>
      </c>
    </row>
    <row r="120" spans="1:105" ht="12" customHeight="1" x14ac:dyDescent="0.25">
      <c r="A120" s="97" t="s">
        <v>204</v>
      </c>
      <c r="B120" s="98">
        <v>14.765790245419826</v>
      </c>
      <c r="C120" s="98">
        <v>14.297844354700185</v>
      </c>
      <c r="D120" s="98">
        <v>14.156323853848427</v>
      </c>
      <c r="E120" s="98">
        <v>13.529609596634268</v>
      </c>
      <c r="F120" s="98">
        <v>13.293135121526593</v>
      </c>
      <c r="G120" s="98">
        <v>14.271085172387588</v>
      </c>
      <c r="H120" s="98">
        <v>15.056497462803987</v>
      </c>
      <c r="I120" s="98">
        <v>20.690051878299514</v>
      </c>
      <c r="J120" s="98">
        <v>18.292193361193213</v>
      </c>
      <c r="K120" s="98">
        <v>23.644749927549782</v>
      </c>
      <c r="L120" s="98">
        <v>23.830198962813544</v>
      </c>
      <c r="M120" s="98">
        <v>19.238516057788445</v>
      </c>
      <c r="N120" s="98">
        <v>23.734716933975236</v>
      </c>
      <c r="O120" s="98">
        <v>24.347484825154652</v>
      </c>
      <c r="P120" s="98">
        <v>22.227426793681726</v>
      </c>
      <c r="Q120" s="98">
        <v>28.921773191936577</v>
      </c>
      <c r="R120" s="98">
        <v>29.522556606477494</v>
      </c>
      <c r="S120" s="98">
        <v>24.012300563676316</v>
      </c>
      <c r="T120" s="98">
        <v>25.470316231967157</v>
      </c>
      <c r="U120" s="98">
        <v>21.675160026750731</v>
      </c>
      <c r="V120" s="98">
        <v>22.132430495844091</v>
      </c>
      <c r="W120" s="98">
        <v>22.309878666284511</v>
      </c>
      <c r="DA120" s="63" t="s">
        <v>1647</v>
      </c>
    </row>
    <row r="121" spans="1:105" ht="12" customHeight="1" x14ac:dyDescent="0.25">
      <c r="A121" s="97" t="s">
        <v>53</v>
      </c>
      <c r="B121" s="98">
        <v>6.5049604105826303E-2</v>
      </c>
      <c r="C121" s="98">
        <v>6.1467748001398405E-2</v>
      </c>
      <c r="D121" s="98">
        <v>6.037633245776039E-2</v>
      </c>
      <c r="E121" s="98">
        <v>5.6871150321865842E-2</v>
      </c>
      <c r="F121" s="98">
        <v>5.608142488502961E-2</v>
      </c>
      <c r="G121" s="98">
        <v>6.1637468006761648E-2</v>
      </c>
      <c r="H121" s="98">
        <v>6.6937209575205325E-2</v>
      </c>
      <c r="I121" s="98">
        <v>9.5987465963339208E-2</v>
      </c>
      <c r="J121" s="98">
        <v>8.7723988942237055E-2</v>
      </c>
      <c r="K121" s="98">
        <v>0.11711601194024494</v>
      </c>
      <c r="L121" s="98">
        <v>0.12008522023892694</v>
      </c>
      <c r="M121" s="98">
        <v>9.7596572845425555E-2</v>
      </c>
      <c r="N121" s="98">
        <v>0.12354429403398708</v>
      </c>
      <c r="O121" s="98">
        <v>0.12717465502359593</v>
      </c>
      <c r="P121" s="98">
        <v>0.11494314478191342</v>
      </c>
      <c r="Q121" s="98">
        <v>0.15124486722895977</v>
      </c>
      <c r="R121" s="98">
        <v>0.15317985998095468</v>
      </c>
      <c r="S121" s="98">
        <v>0.12367954126114433</v>
      </c>
      <c r="T121" s="98">
        <v>0.13178978115484638</v>
      </c>
      <c r="U121" s="98">
        <v>0.11181308655724508</v>
      </c>
      <c r="V121" s="98">
        <v>0.11456437217151254</v>
      </c>
      <c r="W121" s="98">
        <v>0.11721165673055657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5.0316867592628783E-4</v>
      </c>
      <c r="C122" s="122">
        <f t="shared" si="24"/>
        <v>4.6489597256828003E-4</v>
      </c>
      <c r="D122" s="122">
        <f t="shared" si="24"/>
        <v>5.1080364275315441E-4</v>
      </c>
      <c r="E122" s="122">
        <f t="shared" si="24"/>
        <v>4.8049049926423643E-4</v>
      </c>
      <c r="F122" s="122">
        <f t="shared" si="24"/>
        <v>4.5134335416410488E-4</v>
      </c>
      <c r="G122" s="122">
        <f t="shared" si="24"/>
        <v>4.8152558784172507E-4</v>
      </c>
      <c r="H122" s="122">
        <f t="shared" si="24"/>
        <v>6.7831909643420278E-4</v>
      </c>
      <c r="I122" s="122">
        <f t="shared" si="24"/>
        <v>1.0323195679782587E-3</v>
      </c>
      <c r="J122" s="122">
        <f t="shared" si="24"/>
        <v>1.3142947593548322E-3</v>
      </c>
      <c r="K122" s="122">
        <f t="shared" si="24"/>
        <v>1.5865778210963119E-3</v>
      </c>
      <c r="L122" s="122">
        <f t="shared" si="24"/>
        <v>1.9187006778709891E-3</v>
      </c>
      <c r="M122" s="122">
        <f t="shared" si="24"/>
        <v>2.0694619340904065E-3</v>
      </c>
      <c r="N122" s="122">
        <f t="shared" si="24"/>
        <v>2.4622702695260889E-3</v>
      </c>
      <c r="O122" s="122">
        <f t="shared" si="24"/>
        <v>2.5326330499669302E-3</v>
      </c>
      <c r="P122" s="122">
        <f t="shared" si="24"/>
        <v>3.0463921353445222E-3</v>
      </c>
      <c r="Q122" s="122">
        <f t="shared" si="24"/>
        <v>3.203106050772227E-3</v>
      </c>
      <c r="R122" s="122">
        <f t="shared" si="24"/>
        <v>3.3875949543406871E-3</v>
      </c>
      <c r="S122" s="122">
        <f t="shared" si="24"/>
        <v>3.2234290130780299E-3</v>
      </c>
      <c r="T122" s="122">
        <f t="shared" si="24"/>
        <v>2.8488590169540532E-3</v>
      </c>
      <c r="U122" s="122">
        <f t="shared" si="24"/>
        <v>2.5212517859026498E-3</v>
      </c>
      <c r="V122" s="122">
        <f t="shared" si="24"/>
        <v>1.9736281233627717E-3</v>
      </c>
      <c r="W122" s="122">
        <f t="shared" si="24"/>
        <v>1.3884425289865641E-3</v>
      </c>
      <c r="DA122" s="130" t="s">
        <v>1649</v>
      </c>
    </row>
    <row r="123" spans="1:105" ht="12" customHeight="1" x14ac:dyDescent="0.25">
      <c r="A123" s="97" t="s">
        <v>53</v>
      </c>
      <c r="B123" s="98">
        <v>5.0316867592628783E-4</v>
      </c>
      <c r="C123" s="98">
        <v>4.6489597256828003E-4</v>
      </c>
      <c r="D123" s="98">
        <v>5.1080364275315441E-4</v>
      </c>
      <c r="E123" s="98">
        <v>4.8049049926423643E-4</v>
      </c>
      <c r="F123" s="98">
        <v>4.5134335416410488E-4</v>
      </c>
      <c r="G123" s="98">
        <v>4.8152558784172507E-4</v>
      </c>
      <c r="H123" s="98">
        <v>6.7831909643420278E-4</v>
      </c>
      <c r="I123" s="98">
        <v>1.0323195679782587E-3</v>
      </c>
      <c r="J123" s="98">
        <v>1.3142947593548322E-3</v>
      </c>
      <c r="K123" s="98">
        <v>1.5865778210963119E-3</v>
      </c>
      <c r="L123" s="98">
        <v>1.9187006778709891E-3</v>
      </c>
      <c r="M123" s="98">
        <v>2.0694619340904065E-3</v>
      </c>
      <c r="N123" s="98">
        <v>2.4622702695260889E-3</v>
      </c>
      <c r="O123" s="98">
        <v>2.5326330499669302E-3</v>
      </c>
      <c r="P123" s="98">
        <v>3.0463921353445222E-3</v>
      </c>
      <c r="Q123" s="98">
        <v>3.203106050772227E-3</v>
      </c>
      <c r="R123" s="98">
        <v>3.3875949543406871E-3</v>
      </c>
      <c r="S123" s="98">
        <v>3.2234290130780299E-3</v>
      </c>
      <c r="T123" s="98">
        <v>2.8488590169540532E-3</v>
      </c>
      <c r="U123" s="98">
        <v>2.5212517859026498E-3</v>
      </c>
      <c r="V123" s="98">
        <v>1.9736281233627717E-3</v>
      </c>
      <c r="W123" s="98">
        <v>1.3884425289865641E-3</v>
      </c>
      <c r="DA123" s="63" t="s">
        <v>1650</v>
      </c>
    </row>
    <row r="124" spans="1:105" ht="12" customHeight="1" x14ac:dyDescent="0.25">
      <c r="A124" s="121" t="s">
        <v>55</v>
      </c>
      <c r="B124" s="122">
        <v>2.8373875057466669</v>
      </c>
      <c r="C124" s="122">
        <v>2.5295968423688318</v>
      </c>
      <c r="D124" s="122">
        <v>2.5178988902511414</v>
      </c>
      <c r="E124" s="122">
        <v>2.1795705147269175</v>
      </c>
      <c r="F124" s="122">
        <v>2.1131644608215079</v>
      </c>
      <c r="G124" s="122">
        <v>2.0782799059686057</v>
      </c>
      <c r="H124" s="122">
        <v>2.1701062895346284</v>
      </c>
      <c r="I124" s="122">
        <v>3.0497648691414883</v>
      </c>
      <c r="J124" s="122">
        <v>2.7377649198159872</v>
      </c>
      <c r="K124" s="122">
        <v>3.705916885707889</v>
      </c>
      <c r="L124" s="122">
        <v>3.5771700516464886</v>
      </c>
      <c r="M124" s="122">
        <v>3.7433695917489334</v>
      </c>
      <c r="N124" s="122">
        <v>4.6869917984683971</v>
      </c>
      <c r="O124" s="122">
        <v>4.873954169519207</v>
      </c>
      <c r="P124" s="122">
        <v>5.0326309517905692</v>
      </c>
      <c r="Q124" s="122">
        <v>5.9554510900450905</v>
      </c>
      <c r="R124" s="122">
        <v>6.1047349908511181</v>
      </c>
      <c r="S124" s="122">
        <v>5.5102074746727441</v>
      </c>
      <c r="T124" s="122">
        <v>5.4069447471371257</v>
      </c>
      <c r="U124" s="122">
        <v>4.7288813594298391</v>
      </c>
      <c r="V124" s="122">
        <v>4.6591081136862353</v>
      </c>
      <c r="W124" s="122">
        <v>4.8654734188824298</v>
      </c>
      <c r="DA124" s="130" t="s">
        <v>1651</v>
      </c>
    </row>
    <row r="125" spans="1:105" ht="12" customHeight="1" x14ac:dyDescent="0.25">
      <c r="A125" s="97" t="s">
        <v>132</v>
      </c>
      <c r="B125" s="98">
        <v>2.423866320275391</v>
      </c>
      <c r="C125" s="98">
        <v>2.1287225972353863</v>
      </c>
      <c r="D125" s="98">
        <v>2.1260357499299207</v>
      </c>
      <c r="E125" s="98">
        <v>1.8092682691648183</v>
      </c>
      <c r="F125" s="98">
        <v>1.7292362424189451</v>
      </c>
      <c r="G125" s="98">
        <v>1.6807091468701716</v>
      </c>
      <c r="H125" s="98">
        <v>1.7229478153318314</v>
      </c>
      <c r="I125" s="98">
        <v>2.5130454556327386</v>
      </c>
      <c r="J125" s="98">
        <v>2.1355451765209521</v>
      </c>
      <c r="K125" s="98">
        <v>3.0489023094399101</v>
      </c>
      <c r="L125" s="98">
        <v>2.8964500594642559</v>
      </c>
      <c r="M125" s="98">
        <v>3.0353904220228802</v>
      </c>
      <c r="N125" s="98">
        <v>3.820168078337788</v>
      </c>
      <c r="O125" s="98">
        <v>3.880408853069572</v>
      </c>
      <c r="P125" s="98">
        <v>3.9256540511508677</v>
      </c>
      <c r="Q125" s="98">
        <v>4.764337136318221</v>
      </c>
      <c r="R125" s="98">
        <v>4.8631812706984068</v>
      </c>
      <c r="S125" s="98">
        <v>4.3238749292275509</v>
      </c>
      <c r="T125" s="98">
        <v>4.279956767884447</v>
      </c>
      <c r="U125" s="98">
        <v>3.7580079366332759</v>
      </c>
      <c r="V125" s="98">
        <v>3.8359374783950497</v>
      </c>
      <c r="W125" s="98">
        <v>3.9872742720831278</v>
      </c>
      <c r="DA125" s="63" t="s">
        <v>1652</v>
      </c>
    </row>
    <row r="126" spans="1:105" ht="12" customHeight="1" x14ac:dyDescent="0.25">
      <c r="A126" s="97" t="s">
        <v>131</v>
      </c>
      <c r="B126" s="98">
        <v>3.2150956222785524E-4</v>
      </c>
      <c r="C126" s="98">
        <v>2.9516100374672705E-4</v>
      </c>
      <c r="D126" s="98">
        <v>3.0883572129470141E-4</v>
      </c>
      <c r="E126" s="98">
        <v>2.7870192908380464E-4</v>
      </c>
      <c r="F126" s="98">
        <v>2.7565202094208361E-4</v>
      </c>
      <c r="G126" s="98">
        <v>2.5741528540930273E-4</v>
      </c>
      <c r="H126" s="98">
        <v>6.0665637807617303E-4</v>
      </c>
      <c r="I126" s="98">
        <v>2.4640153644372984E-3</v>
      </c>
      <c r="J126" s="98">
        <v>3.5633542174647358E-3</v>
      </c>
      <c r="K126" s="98">
        <v>1.0795828712332499E-2</v>
      </c>
      <c r="L126" s="98">
        <v>1.3523256127734744E-2</v>
      </c>
      <c r="M126" s="98">
        <v>1.5509529302232913E-2</v>
      </c>
      <c r="N126" s="98">
        <v>2.4977480722680648E-2</v>
      </c>
      <c r="O126" s="98">
        <v>2.5953165715390761E-2</v>
      </c>
      <c r="P126" s="98">
        <v>2.6632571244462749E-2</v>
      </c>
      <c r="Q126" s="98">
        <v>3.8731170998818301E-2</v>
      </c>
      <c r="R126" s="98">
        <v>3.9872319570356397E-2</v>
      </c>
      <c r="S126" s="98">
        <v>3.7008314491193212E-2</v>
      </c>
      <c r="T126" s="98">
        <v>3.7256571220536903E-2</v>
      </c>
      <c r="U126" s="98">
        <v>3.3315478884214253E-2</v>
      </c>
      <c r="V126" s="98">
        <v>3.3619655596446529E-2</v>
      </c>
      <c r="W126" s="98">
        <v>3.3623627872838062E-2</v>
      </c>
      <c r="DA126" s="63" t="s">
        <v>1653</v>
      </c>
    </row>
    <row r="127" spans="1:105" ht="12" customHeight="1" x14ac:dyDescent="0.25">
      <c r="A127" s="100" t="s">
        <v>204</v>
      </c>
      <c r="B127" s="101">
        <v>2.8324513883429129E-4</v>
      </c>
      <c r="C127" s="101">
        <v>2.6021917362715444E-4</v>
      </c>
      <c r="D127" s="101">
        <v>2.7152261888982687E-4</v>
      </c>
      <c r="E127" s="101">
        <v>2.4509206850054809E-4</v>
      </c>
      <c r="F127" s="101">
        <v>2.4256554715819148E-4</v>
      </c>
      <c r="G127" s="101">
        <v>2.2631702771641106E-4</v>
      </c>
      <c r="H127" s="101">
        <v>5.2032805506600993E-4</v>
      </c>
      <c r="I127" s="101">
        <v>2.061737434908258E-3</v>
      </c>
      <c r="J127" s="101">
        <v>2.9579369204100511E-3</v>
      </c>
      <c r="K127" s="101">
        <v>8.9272986938838447E-3</v>
      </c>
      <c r="L127" s="101">
        <v>1.1184167747991655E-2</v>
      </c>
      <c r="M127" s="101">
        <v>1.2851903679638848E-2</v>
      </c>
      <c r="N127" s="101">
        <v>2.0609398692999031E-2</v>
      </c>
      <c r="O127" s="101">
        <v>2.1375453332093206E-2</v>
      </c>
      <c r="P127" s="101">
        <v>2.1897659036708574E-2</v>
      </c>
      <c r="Q127" s="101">
        <v>3.1688467961898927E-2</v>
      </c>
      <c r="R127" s="101">
        <v>3.2490841654703916E-2</v>
      </c>
      <c r="S127" s="101">
        <v>3.0118574164059182E-2</v>
      </c>
      <c r="T127" s="101">
        <v>3.0208513476019251E-2</v>
      </c>
      <c r="U127" s="101">
        <v>2.6935218043324115E-2</v>
      </c>
      <c r="V127" s="101">
        <v>2.7418784144359474E-2</v>
      </c>
      <c r="W127" s="101">
        <v>2.7438635149119005E-2</v>
      </c>
      <c r="DA127" s="131" t="s">
        <v>1654</v>
      </c>
    </row>
    <row r="128" spans="1:105" ht="12" customHeight="1" x14ac:dyDescent="0.25">
      <c r="A128" s="103" t="s">
        <v>52</v>
      </c>
      <c r="B128" s="104">
        <v>3.8264423393563974E-5</v>
      </c>
      <c r="C128" s="104">
        <v>3.4941830119572626E-5</v>
      </c>
      <c r="D128" s="104">
        <v>3.7313102404874551E-5</v>
      </c>
      <c r="E128" s="104">
        <v>3.3609860583256563E-5</v>
      </c>
      <c r="F128" s="104">
        <v>3.3086473783892118E-5</v>
      </c>
      <c r="G128" s="104">
        <v>3.1098257692891696E-5</v>
      </c>
      <c r="H128" s="104">
        <v>8.6328323010163123E-5</v>
      </c>
      <c r="I128" s="104">
        <v>4.0227792952904047E-4</v>
      </c>
      <c r="J128" s="104">
        <v>6.0541729705468447E-4</v>
      </c>
      <c r="K128" s="104">
        <v>1.8685300184486534E-3</v>
      </c>
      <c r="L128" s="104">
        <v>2.3390883797430881E-3</v>
      </c>
      <c r="M128" s="104">
        <v>2.657625622594066E-3</v>
      </c>
      <c r="N128" s="104">
        <v>4.3680820296816188E-3</v>
      </c>
      <c r="O128" s="104">
        <v>4.5777123832975546E-3</v>
      </c>
      <c r="P128" s="104">
        <v>4.7349122077541758E-3</v>
      </c>
      <c r="Q128" s="104">
        <v>7.0427030369193781E-3</v>
      </c>
      <c r="R128" s="104">
        <v>7.3814779156524835E-3</v>
      </c>
      <c r="S128" s="104">
        <v>6.8897403271340274E-3</v>
      </c>
      <c r="T128" s="104">
        <v>7.0480577445176532E-3</v>
      </c>
      <c r="U128" s="104">
        <v>6.380260840890134E-3</v>
      </c>
      <c r="V128" s="104">
        <v>6.2008714520870572E-3</v>
      </c>
      <c r="W128" s="104">
        <v>6.1849927237190598E-3</v>
      </c>
      <c r="DA128" s="132" t="s">
        <v>1655</v>
      </c>
    </row>
    <row r="129" spans="1:105" ht="12" customHeight="1" x14ac:dyDescent="0.25">
      <c r="A129" s="106" t="s">
        <v>124</v>
      </c>
      <c r="B129" s="101">
        <v>3.0501421199126057E-2</v>
      </c>
      <c r="C129" s="101">
        <v>3.0045077041602138E-2</v>
      </c>
      <c r="D129" s="101">
        <v>3.0788749526065588E-2</v>
      </c>
      <c r="E129" s="101">
        <v>3.0547818352452565E-2</v>
      </c>
      <c r="F129" s="101">
        <v>3.0900671287789189E-2</v>
      </c>
      <c r="G129" s="101">
        <v>3.3179191509246586E-2</v>
      </c>
      <c r="H129" s="101">
        <v>3.6087612254714213E-2</v>
      </c>
      <c r="I129" s="101">
        <v>4.3388754467284199E-2</v>
      </c>
      <c r="J129" s="101">
        <v>4.563160587734693E-2</v>
      </c>
      <c r="K129" s="101">
        <v>4.8031316015509598E-2</v>
      </c>
      <c r="L129" s="101">
        <v>4.982238267913245E-2</v>
      </c>
      <c r="M129" s="101">
        <v>5.2846768333994286E-2</v>
      </c>
      <c r="N129" s="101">
        <v>5.7219359866070352E-2</v>
      </c>
      <c r="O129" s="101">
        <v>7.6327839290283903E-2</v>
      </c>
      <c r="P129" s="101">
        <v>8.3693226939030405E-2</v>
      </c>
      <c r="Q129" s="101">
        <v>8.8543517625277096E-2</v>
      </c>
      <c r="R129" s="101">
        <v>0.11696044048606949</v>
      </c>
      <c r="S129" s="101">
        <v>0.11336086258740288</v>
      </c>
      <c r="T129" s="101">
        <v>0.10895321741454231</v>
      </c>
      <c r="U129" s="101">
        <v>9.2184128648215471E-2</v>
      </c>
      <c r="V129" s="101">
        <v>8.306629371310828E-2</v>
      </c>
      <c r="W129" s="101">
        <v>7.3079907888378981E-2</v>
      </c>
      <c r="DA129" s="131" t="s">
        <v>1656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0</v>
      </c>
      <c r="M130" s="104">
        <v>0</v>
      </c>
      <c r="N130" s="104">
        <v>0</v>
      </c>
      <c r="O130" s="104">
        <v>0</v>
      </c>
      <c r="P130" s="104">
        <v>0</v>
      </c>
      <c r="Q130" s="104">
        <v>0</v>
      </c>
      <c r="R130" s="104">
        <v>0</v>
      </c>
      <c r="S130" s="104">
        <v>0</v>
      </c>
      <c r="T130" s="104">
        <v>0</v>
      </c>
      <c r="U130" s="104">
        <v>0</v>
      </c>
      <c r="V130" s="104">
        <v>0</v>
      </c>
      <c r="W130" s="104">
        <v>0</v>
      </c>
      <c r="DA130" s="132" t="s">
        <v>1657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1658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1659</v>
      </c>
    </row>
    <row r="133" spans="1:105" ht="12" customHeight="1" x14ac:dyDescent="0.25">
      <c r="A133" s="106" t="s">
        <v>122</v>
      </c>
      <c r="B133" s="101">
        <v>0.379532237262518</v>
      </c>
      <c r="C133" s="101">
        <v>0.36745231475651086</v>
      </c>
      <c r="D133" s="101">
        <v>0.35622451079187351</v>
      </c>
      <c r="E133" s="101">
        <v>0.33368140934031565</v>
      </c>
      <c r="F133" s="101">
        <v>0.34509786775754381</v>
      </c>
      <c r="G133" s="101">
        <v>0.35016501189722249</v>
      </c>
      <c r="H133" s="101">
        <v>0.38981864030511248</v>
      </c>
      <c r="I133" s="101">
        <v>0.4183472416003769</v>
      </c>
      <c r="J133" s="101">
        <v>0.40121179934687123</v>
      </c>
      <c r="K133" s="101">
        <v>0.35564237445356639</v>
      </c>
      <c r="L133" s="101">
        <v>0.30156832477548917</v>
      </c>
      <c r="M133" s="101">
        <v>0.2870786363917856</v>
      </c>
      <c r="N133" s="101">
        <v>0.3723957567470918</v>
      </c>
      <c r="O133" s="101">
        <v>0.38008082346103755</v>
      </c>
      <c r="P133" s="101">
        <v>0.36308180746284296</v>
      </c>
      <c r="Q133" s="101">
        <v>0.32760213328726223</v>
      </c>
      <c r="R133" s="101">
        <v>0.32208815304706923</v>
      </c>
      <c r="S133" s="101">
        <v>0.30101774816201898</v>
      </c>
      <c r="T133" s="101">
        <v>0.2692383736458816</v>
      </c>
      <c r="U133" s="101">
        <v>0.20962398448627431</v>
      </c>
      <c r="V133" s="101">
        <v>0.14351973319053443</v>
      </c>
      <c r="W133" s="101">
        <v>0.16951533757579429</v>
      </c>
      <c r="DA133" s="131" t="s">
        <v>1660</v>
      </c>
    </row>
    <row r="134" spans="1:105" ht="12" customHeight="1" x14ac:dyDescent="0.25">
      <c r="A134" s="107" t="s">
        <v>121</v>
      </c>
      <c r="B134" s="104">
        <v>3.166017447404234E-3</v>
      </c>
      <c r="C134" s="104">
        <v>3.0816923315858938E-3</v>
      </c>
      <c r="D134" s="104">
        <v>4.5410442819870684E-3</v>
      </c>
      <c r="E134" s="104">
        <v>5.7943159402471063E-3</v>
      </c>
      <c r="F134" s="104">
        <v>7.6540273362874361E-3</v>
      </c>
      <c r="G134" s="104">
        <v>1.3969140406555759E-2</v>
      </c>
      <c r="H134" s="104">
        <v>2.0645565264893813E-2</v>
      </c>
      <c r="I134" s="104">
        <v>7.2519402076651321E-2</v>
      </c>
      <c r="J134" s="104">
        <v>0.1518129838533521</v>
      </c>
      <c r="K134" s="104">
        <v>0.2425450570865702</v>
      </c>
      <c r="L134" s="104">
        <v>0.315806028599876</v>
      </c>
      <c r="M134" s="104">
        <v>0.35254423569804011</v>
      </c>
      <c r="N134" s="104">
        <v>0.41223112279476631</v>
      </c>
      <c r="O134" s="104">
        <v>0.51118348798292201</v>
      </c>
      <c r="P134" s="104">
        <v>0.63356929499336656</v>
      </c>
      <c r="Q134" s="104">
        <v>0.73623713181551265</v>
      </c>
      <c r="R134" s="104">
        <v>0.76263280704921566</v>
      </c>
      <c r="S134" s="104">
        <v>0.7349456202045781</v>
      </c>
      <c r="T134" s="104">
        <v>0.71153981697171786</v>
      </c>
      <c r="U134" s="104">
        <v>0.63574983077785929</v>
      </c>
      <c r="V134" s="104">
        <v>0.56296495279109671</v>
      </c>
      <c r="W134" s="104">
        <v>0.60198027346229122</v>
      </c>
      <c r="DA134" s="132" t="s">
        <v>1661</v>
      </c>
    </row>
    <row r="135" spans="1:105" ht="12" customHeight="1" x14ac:dyDescent="0.25">
      <c r="A135" s="108" t="s">
        <v>53</v>
      </c>
      <c r="B135" s="98">
        <v>2.6826710839146051E-3</v>
      </c>
      <c r="C135" s="98">
        <v>2.6114956865598005E-3</v>
      </c>
      <c r="D135" s="98">
        <v>3.8256129764771369E-3</v>
      </c>
      <c r="E135" s="98">
        <v>4.8769451907548422E-3</v>
      </c>
      <c r="F135" s="98">
        <v>6.4418943233561319E-3</v>
      </c>
      <c r="G135" s="98">
        <v>1.1727028612756778E-2</v>
      </c>
      <c r="H135" s="98">
        <v>1.7421837945021883E-2</v>
      </c>
      <c r="I135" s="98">
        <v>6.102701259500172E-2</v>
      </c>
      <c r="J135" s="98">
        <v>0.12701310711692793</v>
      </c>
      <c r="K135" s="98">
        <v>0.20270778578146778</v>
      </c>
      <c r="L135" s="98">
        <v>0.26437678020561767</v>
      </c>
      <c r="M135" s="98">
        <v>0.29599616099009346</v>
      </c>
      <c r="N135" s="98">
        <v>0.34515826621139017</v>
      </c>
      <c r="O135" s="98">
        <v>0.4270557774763688</v>
      </c>
      <c r="P135" s="98">
        <v>0.52783816370430436</v>
      </c>
      <c r="Q135" s="98">
        <v>0.61039811135909083</v>
      </c>
      <c r="R135" s="98">
        <v>0.62901509656687526</v>
      </c>
      <c r="S135" s="98">
        <v>0.60466443805661396</v>
      </c>
      <c r="T135" s="98">
        <v>0.58279427441096265</v>
      </c>
      <c r="U135" s="98">
        <v>0.51882939698914787</v>
      </c>
      <c r="V135" s="98">
        <v>0.46268072080848716</v>
      </c>
      <c r="W135" s="98">
        <v>0.49339098030233125</v>
      </c>
      <c r="DA135" s="63" t="s">
        <v>1662</v>
      </c>
    </row>
    <row r="136" spans="1:105" ht="12" customHeight="1" x14ac:dyDescent="0.25">
      <c r="A136" s="108" t="s">
        <v>52</v>
      </c>
      <c r="B136" s="98">
        <v>4.8334636348962886E-4</v>
      </c>
      <c r="C136" s="98">
        <v>4.7019664502609318E-4</v>
      </c>
      <c r="D136" s="98">
        <v>7.1543130550993169E-4</v>
      </c>
      <c r="E136" s="98">
        <v>9.1737074949226386E-4</v>
      </c>
      <c r="F136" s="98">
        <v>1.2121330129313043E-3</v>
      </c>
      <c r="G136" s="98">
        <v>2.2421117937989807E-3</v>
      </c>
      <c r="H136" s="98">
        <v>3.2237273198719306E-3</v>
      </c>
      <c r="I136" s="98">
        <v>1.1492389481649603E-2</v>
      </c>
      <c r="J136" s="98">
        <v>2.479987673642416E-2</v>
      </c>
      <c r="K136" s="98">
        <v>3.9837271305102409E-2</v>
      </c>
      <c r="L136" s="98">
        <v>5.1429248394258345E-2</v>
      </c>
      <c r="M136" s="98">
        <v>5.6548074707946663E-2</v>
      </c>
      <c r="N136" s="98">
        <v>6.7072856583376125E-2</v>
      </c>
      <c r="O136" s="98">
        <v>8.4127710506553266E-2</v>
      </c>
      <c r="P136" s="98">
        <v>0.10573113128906221</v>
      </c>
      <c r="Q136" s="98">
        <v>0.12583902045642181</v>
      </c>
      <c r="R136" s="98">
        <v>0.13361771048234045</v>
      </c>
      <c r="S136" s="98">
        <v>0.13028118214796416</v>
      </c>
      <c r="T136" s="98">
        <v>0.12874554256075518</v>
      </c>
      <c r="U136" s="98">
        <v>0.11692043378871141</v>
      </c>
      <c r="V136" s="98">
        <v>0.10028423198260954</v>
      </c>
      <c r="W136" s="98">
        <v>0.10858929315995999</v>
      </c>
      <c r="DA136" s="63" t="s">
        <v>1663</v>
      </c>
    </row>
    <row r="137" spans="1:105" ht="12" customHeight="1" x14ac:dyDescent="0.25">
      <c r="A137" s="121" t="s">
        <v>54</v>
      </c>
      <c r="B137" s="122">
        <v>0.34111266800470635</v>
      </c>
      <c r="C137" s="122">
        <v>0.32366910684503353</v>
      </c>
      <c r="D137" s="122">
        <v>0.31162226747751176</v>
      </c>
      <c r="E137" s="122">
        <v>0.29822901688693132</v>
      </c>
      <c r="F137" s="122">
        <v>0.29380453903982673</v>
      </c>
      <c r="G137" s="122">
        <v>0.31006311199927872</v>
      </c>
      <c r="H137" s="122">
        <v>0.34093700250701847</v>
      </c>
      <c r="I137" s="122">
        <v>0.42058228377440721</v>
      </c>
      <c r="J137" s="122">
        <v>0.44546157578360468</v>
      </c>
      <c r="K137" s="122">
        <v>0.50889895581186417</v>
      </c>
      <c r="L137" s="122">
        <v>0.53533165235701097</v>
      </c>
      <c r="M137" s="122">
        <v>0.59246612377892294</v>
      </c>
      <c r="N137" s="122">
        <v>0.67969254278603364</v>
      </c>
      <c r="O137" s="122">
        <v>0.72249958163987815</v>
      </c>
      <c r="P137" s="122">
        <v>0.81290468146019446</v>
      </c>
      <c r="Q137" s="122">
        <v>0.88226072214283247</v>
      </c>
      <c r="R137" s="122">
        <v>0.88735206388715004</v>
      </c>
      <c r="S137" s="122">
        <v>0.82886072631566554</v>
      </c>
      <c r="T137" s="122">
        <v>0.77054452172224053</v>
      </c>
      <c r="U137" s="122">
        <v>0.6974689174045321</v>
      </c>
      <c r="V137" s="122">
        <v>0.67744072112871745</v>
      </c>
      <c r="W137" s="122">
        <v>0.67046016965040101</v>
      </c>
      <c r="DA137" s="130" t="s">
        <v>1664</v>
      </c>
    </row>
    <row r="138" spans="1:105" ht="12" customHeight="1" x14ac:dyDescent="0.25">
      <c r="A138" s="97" t="s">
        <v>207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1665</v>
      </c>
    </row>
    <row r="139" spans="1:105" ht="12" customHeight="1" x14ac:dyDescent="0.25">
      <c r="A139" s="97" t="s">
        <v>50</v>
      </c>
      <c r="B139" s="98">
        <v>6.3332211436075252E-3</v>
      </c>
      <c r="C139" s="98">
        <v>5.9525595123964851E-3</v>
      </c>
      <c r="D139" s="98">
        <v>5.6926871455751406E-3</v>
      </c>
      <c r="E139" s="98">
        <v>5.4258732196006436E-3</v>
      </c>
      <c r="F139" s="98">
        <v>5.2621401506948414E-3</v>
      </c>
      <c r="G139" s="98">
        <v>5.7557036594451721E-3</v>
      </c>
      <c r="H139" s="98">
        <v>6.3096340324310506E-3</v>
      </c>
      <c r="I139" s="98">
        <v>7.320980272939568E-3</v>
      </c>
      <c r="J139" s="98">
        <v>7.6070934375173753E-3</v>
      </c>
      <c r="K139" s="98">
        <v>8.0257611090277549E-3</v>
      </c>
      <c r="L139" s="98">
        <v>9.1165730261824601E-3</v>
      </c>
      <c r="M139" s="98">
        <v>1.0690197968340856E-2</v>
      </c>
      <c r="N139" s="98">
        <v>1.2706277619502203E-2</v>
      </c>
      <c r="O139" s="98">
        <v>1.4742686327717729E-2</v>
      </c>
      <c r="P139" s="98">
        <v>1.5884081814334663E-2</v>
      </c>
      <c r="Q139" s="98">
        <v>1.6908815451732367E-2</v>
      </c>
      <c r="R139" s="98">
        <v>2.1546805392151484E-2</v>
      </c>
      <c r="S139" s="98">
        <v>2.0400237834795731E-2</v>
      </c>
      <c r="T139" s="98">
        <v>1.9793030883141542E-2</v>
      </c>
      <c r="U139" s="98">
        <v>1.7190744364549568E-2</v>
      </c>
      <c r="V139" s="98">
        <v>1.6581231418879454E-2</v>
      </c>
      <c r="W139" s="98">
        <v>1.4148921739058002E-2</v>
      </c>
      <c r="DA139" s="63" t="s">
        <v>1666</v>
      </c>
    </row>
    <row r="140" spans="1:105" ht="12" customHeight="1" x14ac:dyDescent="0.25">
      <c r="A140" s="109" t="s">
        <v>120</v>
      </c>
      <c r="B140" s="33">
        <v>0.33477944686109884</v>
      </c>
      <c r="C140" s="33">
        <v>0.31771654733263704</v>
      </c>
      <c r="D140" s="33">
        <v>0.30592958033193662</v>
      </c>
      <c r="E140" s="33">
        <v>0.29280314366733068</v>
      </c>
      <c r="F140" s="33">
        <v>0.28854239888913191</v>
      </c>
      <c r="G140" s="33">
        <v>0.30430740833983355</v>
      </c>
      <c r="H140" s="33">
        <v>0.33462736847458741</v>
      </c>
      <c r="I140" s="33">
        <v>0.41326130350146761</v>
      </c>
      <c r="J140" s="33">
        <v>0.43785448234608731</v>
      </c>
      <c r="K140" s="33">
        <v>0.50087319470283642</v>
      </c>
      <c r="L140" s="33">
        <v>0.52621507933082856</v>
      </c>
      <c r="M140" s="33">
        <v>0.58177592581058213</v>
      </c>
      <c r="N140" s="33">
        <v>0.66698626516653148</v>
      </c>
      <c r="O140" s="33">
        <v>0.70775689531216046</v>
      </c>
      <c r="P140" s="33">
        <v>0.79702059964585981</v>
      </c>
      <c r="Q140" s="33">
        <v>0.86535190669110007</v>
      </c>
      <c r="R140" s="33">
        <v>0.86580525849499856</v>
      </c>
      <c r="S140" s="33">
        <v>0.80846048848086982</v>
      </c>
      <c r="T140" s="33">
        <v>0.75075149083909898</v>
      </c>
      <c r="U140" s="33">
        <v>0.6802781730399825</v>
      </c>
      <c r="V140" s="33">
        <v>0.66085948970983799</v>
      </c>
      <c r="W140" s="33">
        <v>0.65631124791134299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8.3573286770315942</v>
      </c>
      <c r="C142" s="117">
        <f t="shared" si="25"/>
        <v>8.0653816857087488</v>
      </c>
      <c r="D142" s="117">
        <f t="shared" si="25"/>
        <v>8.0810122756147837</v>
      </c>
      <c r="E142" s="117">
        <f t="shared" si="25"/>
        <v>7.702271374895366</v>
      </c>
      <c r="F142" s="117">
        <f t="shared" si="25"/>
        <v>7.7173420458267517</v>
      </c>
      <c r="G142" s="117">
        <f t="shared" si="25"/>
        <v>8.5188837239565967</v>
      </c>
      <c r="H142" s="117">
        <f t="shared" si="25"/>
        <v>9.4029769534101817</v>
      </c>
      <c r="I142" s="117">
        <f t="shared" si="25"/>
        <v>13.613583381300179</v>
      </c>
      <c r="J142" s="117">
        <f t="shared" si="25"/>
        <v>12.537998684932862</v>
      </c>
      <c r="K142" s="117">
        <f t="shared" si="25"/>
        <v>16.864286182027339</v>
      </c>
      <c r="L142" s="117">
        <f t="shared" si="25"/>
        <v>17.385796102716494</v>
      </c>
      <c r="M142" s="117">
        <f t="shared" si="25"/>
        <v>15.154568029997082</v>
      </c>
      <c r="N142" s="117">
        <f t="shared" si="25"/>
        <v>19.262472732790801</v>
      </c>
      <c r="O142" s="117">
        <f t="shared" si="25"/>
        <v>20.267910149762024</v>
      </c>
      <c r="P142" s="117">
        <f t="shared" si="25"/>
        <v>19.214223810468646</v>
      </c>
      <c r="Q142" s="117">
        <f t="shared" si="25"/>
        <v>24.640534938379407</v>
      </c>
      <c r="R142" s="117">
        <f t="shared" ref="R142:V142" si="26">R143+R146+R148+R161</f>
        <v>25.296389030728431</v>
      </c>
      <c r="S142" s="117">
        <f t="shared" si="26"/>
        <v>21.153278272512871</v>
      </c>
      <c r="T142" s="117">
        <f t="shared" si="26"/>
        <v>22.120397413834748</v>
      </c>
      <c r="U142" s="117">
        <f t="shared" si="26"/>
        <v>19.053620695715381</v>
      </c>
      <c r="V142" s="117">
        <f t="shared" si="26"/>
        <v>19.4157775462897</v>
      </c>
      <c r="W142" s="117">
        <f t="shared" ref="W142" si="27">W143+W146+W148+W161</f>
        <v>20.040063949629989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6.6800517752989554</v>
      </c>
      <c r="C143" s="122">
        <f t="shared" si="28"/>
        <v>6.5384995659924146</v>
      </c>
      <c r="D143" s="122">
        <f t="shared" si="28"/>
        <v>6.5563390186931967</v>
      </c>
      <c r="E143" s="122">
        <f t="shared" si="28"/>
        <v>6.3444358488330614</v>
      </c>
      <c r="F143" s="122">
        <f t="shared" si="28"/>
        <v>6.3718841408747506</v>
      </c>
      <c r="G143" s="122">
        <f t="shared" si="28"/>
        <v>7.1339897129306173</v>
      </c>
      <c r="H143" s="122">
        <f t="shared" si="28"/>
        <v>7.8868129009599741</v>
      </c>
      <c r="I143" s="122">
        <f t="shared" si="28"/>
        <v>11.442157230403469</v>
      </c>
      <c r="J143" s="122">
        <f t="shared" si="28"/>
        <v>10.466354642974759</v>
      </c>
      <c r="K143" s="122">
        <f t="shared" si="28"/>
        <v>14.045628257534775</v>
      </c>
      <c r="L143" s="122">
        <f t="shared" si="28"/>
        <v>14.55711734853273</v>
      </c>
      <c r="M143" s="122">
        <f t="shared" si="28"/>
        <v>12.095111902910869</v>
      </c>
      <c r="N143" s="122">
        <f t="shared" si="28"/>
        <v>15.386575219038535</v>
      </c>
      <c r="O143" s="122">
        <f t="shared" si="28"/>
        <v>16.154352642264431</v>
      </c>
      <c r="P143" s="122">
        <f t="shared" si="28"/>
        <v>14.87280619456814</v>
      </c>
      <c r="Q143" s="122">
        <f t="shared" si="28"/>
        <v>19.513160599878645</v>
      </c>
      <c r="R143" s="122">
        <f t="shared" ref="R143:V143" si="29">SUM(R144:R145)</f>
        <v>20.020315391679897</v>
      </c>
      <c r="S143" s="122">
        <f t="shared" si="29"/>
        <v>16.336561478990731</v>
      </c>
      <c r="T143" s="122">
        <f t="shared" si="29"/>
        <v>17.38727408491502</v>
      </c>
      <c r="U143" s="122">
        <f t="shared" si="29"/>
        <v>14.849597991638415</v>
      </c>
      <c r="V143" s="122">
        <f t="shared" si="29"/>
        <v>15.230947167553479</v>
      </c>
      <c r="W143" s="122">
        <f t="shared" ref="W143" si="30">SUM(W144:W145)</f>
        <v>15.614610950367654</v>
      </c>
      <c r="DA143" s="130" t="s">
        <v>1814</v>
      </c>
    </row>
    <row r="144" spans="1:105" ht="12" customHeight="1" x14ac:dyDescent="0.25">
      <c r="A144" s="97" t="s">
        <v>204</v>
      </c>
      <c r="B144" s="98">
        <v>6.6150021711931295</v>
      </c>
      <c r="C144" s="98">
        <v>6.4770318179910165</v>
      </c>
      <c r="D144" s="98">
        <v>6.495962686235436</v>
      </c>
      <c r="E144" s="98">
        <v>6.2875646985111953</v>
      </c>
      <c r="F144" s="98">
        <v>6.3158027159897214</v>
      </c>
      <c r="G144" s="98">
        <v>7.0723522449238558</v>
      </c>
      <c r="H144" s="98">
        <v>7.8198756913847687</v>
      </c>
      <c r="I144" s="98">
        <v>11.346169764440129</v>
      </c>
      <c r="J144" s="98">
        <v>10.378630654032522</v>
      </c>
      <c r="K144" s="98">
        <v>13.928512245594529</v>
      </c>
      <c r="L144" s="98">
        <v>14.437032128293803</v>
      </c>
      <c r="M144" s="98">
        <v>11.997515330065443</v>
      </c>
      <c r="N144" s="98">
        <v>15.263030925004548</v>
      </c>
      <c r="O144" s="98">
        <v>16.027177987240837</v>
      </c>
      <c r="P144" s="98">
        <v>14.757863049786227</v>
      </c>
      <c r="Q144" s="98">
        <v>19.361915732649685</v>
      </c>
      <c r="R144" s="98">
        <v>19.867135531698942</v>
      </c>
      <c r="S144" s="98">
        <v>16.212881937729588</v>
      </c>
      <c r="T144" s="98">
        <v>17.255484303760174</v>
      </c>
      <c r="U144" s="98">
        <v>14.73778490508117</v>
      </c>
      <c r="V144" s="98">
        <v>15.116382795381966</v>
      </c>
      <c r="W144" s="98">
        <v>15.497399293637097</v>
      </c>
      <c r="DA144" s="63" t="s">
        <v>1815</v>
      </c>
    </row>
    <row r="145" spans="1:105" ht="12" customHeight="1" x14ac:dyDescent="0.25">
      <c r="A145" s="97" t="s">
        <v>53</v>
      </c>
      <c r="B145" s="98">
        <v>6.5049604105826303E-2</v>
      </c>
      <c r="C145" s="98">
        <v>6.1467748001398405E-2</v>
      </c>
      <c r="D145" s="98">
        <v>6.037633245776039E-2</v>
      </c>
      <c r="E145" s="98">
        <v>5.6871150321865842E-2</v>
      </c>
      <c r="F145" s="98">
        <v>5.608142488502961E-2</v>
      </c>
      <c r="G145" s="98">
        <v>6.1637468006761648E-2</v>
      </c>
      <c r="H145" s="98">
        <v>6.6937209575205325E-2</v>
      </c>
      <c r="I145" s="98">
        <v>9.5987465963339208E-2</v>
      </c>
      <c r="J145" s="98">
        <v>8.7723988942237055E-2</v>
      </c>
      <c r="K145" s="98">
        <v>0.11711601194024494</v>
      </c>
      <c r="L145" s="98">
        <v>0.12008522023892694</v>
      </c>
      <c r="M145" s="98">
        <v>9.7596572845425555E-2</v>
      </c>
      <c r="N145" s="98">
        <v>0.12354429403398708</v>
      </c>
      <c r="O145" s="98">
        <v>0.12717465502359593</v>
      </c>
      <c r="P145" s="98">
        <v>0.11494314478191342</v>
      </c>
      <c r="Q145" s="98">
        <v>0.15124486722895977</v>
      </c>
      <c r="R145" s="98">
        <v>0.15317985998095468</v>
      </c>
      <c r="S145" s="98">
        <v>0.12367954126114433</v>
      </c>
      <c r="T145" s="98">
        <v>0.13178978115484638</v>
      </c>
      <c r="U145" s="98">
        <v>0.11181308655724508</v>
      </c>
      <c r="V145" s="98">
        <v>0.11456437217151254</v>
      </c>
      <c r="W145" s="98">
        <v>0.11721165673055657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1.1209675665754485E-3</v>
      </c>
      <c r="C146" s="122">
        <f t="shared" si="31"/>
        <v>1.0658551931566295E-3</v>
      </c>
      <c r="D146" s="122">
        <f t="shared" si="31"/>
        <v>1.2470944683525135E-3</v>
      </c>
      <c r="E146" s="122">
        <f t="shared" si="31"/>
        <v>1.2251028034717178E-3</v>
      </c>
      <c r="F146" s="122">
        <f t="shared" si="31"/>
        <v>1.2345728115528099E-3</v>
      </c>
      <c r="G146" s="122">
        <f t="shared" si="31"/>
        <v>1.4639240411234292E-3</v>
      </c>
      <c r="H146" s="122">
        <f t="shared" si="31"/>
        <v>2.2859785658098479E-3</v>
      </c>
      <c r="I146" s="122">
        <f t="shared" si="31"/>
        <v>3.6751537227028503E-3</v>
      </c>
      <c r="J146" s="122">
        <f t="shared" si="31"/>
        <v>4.7864391144010841E-3</v>
      </c>
      <c r="K146" s="122">
        <f t="shared" si="31"/>
        <v>5.9318735489296854E-3</v>
      </c>
      <c r="L146" s="122">
        <f t="shared" si="31"/>
        <v>7.3454545885447966E-3</v>
      </c>
      <c r="M146" s="122">
        <f t="shared" si="31"/>
        <v>8.1020885652651285E-3</v>
      </c>
      <c r="N146" s="122">
        <f t="shared" si="31"/>
        <v>9.9303108036664714E-3</v>
      </c>
      <c r="O146" s="122">
        <f t="shared" si="31"/>
        <v>1.0627249749897878E-2</v>
      </c>
      <c r="P146" s="122">
        <f t="shared" si="31"/>
        <v>1.3401325203443896E-2</v>
      </c>
      <c r="Q146" s="122">
        <f t="shared" si="31"/>
        <v>1.4752912891914785E-2</v>
      </c>
      <c r="R146" s="122">
        <f t="shared" si="31"/>
        <v>1.619784810649736E-2</v>
      </c>
      <c r="S146" s="122">
        <f t="shared" si="31"/>
        <v>1.5825493997372587E-2</v>
      </c>
      <c r="T146" s="122">
        <f t="shared" si="31"/>
        <v>1.4221866274620418E-2</v>
      </c>
      <c r="U146" s="122">
        <f t="shared" si="31"/>
        <v>1.2757968442202864E-2</v>
      </c>
      <c r="V146" s="122">
        <f t="shared" si="31"/>
        <v>1.0148564425132236E-2</v>
      </c>
      <c r="W146" s="122">
        <f t="shared" si="31"/>
        <v>7.2635095477563069E-3</v>
      </c>
      <c r="DA146" s="130" t="s">
        <v>1817</v>
      </c>
    </row>
    <row r="147" spans="1:105" ht="12" customHeight="1" x14ac:dyDescent="0.25">
      <c r="A147" s="97" t="s">
        <v>53</v>
      </c>
      <c r="B147" s="98">
        <v>1.1209675665754485E-3</v>
      </c>
      <c r="C147" s="98">
        <v>1.0658551931566295E-3</v>
      </c>
      <c r="D147" s="98">
        <v>1.2470944683525135E-3</v>
      </c>
      <c r="E147" s="98">
        <v>1.2251028034717178E-3</v>
      </c>
      <c r="F147" s="98">
        <v>1.2345728115528099E-3</v>
      </c>
      <c r="G147" s="98">
        <v>1.4639240411234292E-3</v>
      </c>
      <c r="H147" s="98">
        <v>2.2859785658098479E-3</v>
      </c>
      <c r="I147" s="98">
        <v>3.6751537227028503E-3</v>
      </c>
      <c r="J147" s="98">
        <v>4.7864391144010841E-3</v>
      </c>
      <c r="K147" s="98">
        <v>5.9318735489296854E-3</v>
      </c>
      <c r="L147" s="98">
        <v>7.3454545885447966E-3</v>
      </c>
      <c r="M147" s="98">
        <v>8.1020885652651285E-3</v>
      </c>
      <c r="N147" s="98">
        <v>9.9303108036664714E-3</v>
      </c>
      <c r="O147" s="98">
        <v>1.0627249749897878E-2</v>
      </c>
      <c r="P147" s="98">
        <v>1.3401325203443896E-2</v>
      </c>
      <c r="Q147" s="98">
        <v>1.4752912891914785E-2</v>
      </c>
      <c r="R147" s="98">
        <v>1.619784810649736E-2</v>
      </c>
      <c r="S147" s="98">
        <v>1.5825493997372587E-2</v>
      </c>
      <c r="T147" s="98">
        <v>1.4221866274620418E-2</v>
      </c>
      <c r="U147" s="98">
        <v>1.2757968442202864E-2</v>
      </c>
      <c r="V147" s="98">
        <v>1.0148564425132236E-2</v>
      </c>
      <c r="W147" s="98">
        <v>7.2635095477563069E-3</v>
      </c>
      <c r="DA147" s="63" t="s">
        <v>1818</v>
      </c>
    </row>
    <row r="148" spans="1:105" ht="12" customHeight="1" x14ac:dyDescent="0.25">
      <c r="A148" s="121" t="s">
        <v>55</v>
      </c>
      <c r="B148" s="122">
        <v>1.4252302337670877</v>
      </c>
      <c r="C148" s="122">
        <v>1.2871125849134488</v>
      </c>
      <c r="D148" s="122">
        <v>1.2929198715369814</v>
      </c>
      <c r="E148" s="122">
        <v>1.1352735480233598</v>
      </c>
      <c r="F148" s="122">
        <v>1.1252008363743427</v>
      </c>
      <c r="G148" s="122">
        <v>1.1509868254093918</v>
      </c>
      <c r="H148" s="122">
        <v>1.2568012451874331</v>
      </c>
      <c r="I148" s="122">
        <v>1.8494731892174943</v>
      </c>
      <c r="J148" s="122">
        <v>1.7292044342066042</v>
      </c>
      <c r="K148" s="122">
        <v>2.4260042774416282</v>
      </c>
      <c r="L148" s="122">
        <v>2.4138468799947099</v>
      </c>
      <c r="M148" s="122">
        <v>2.5993381197178995</v>
      </c>
      <c r="N148" s="122">
        <v>3.3455091245367874</v>
      </c>
      <c r="O148" s="122">
        <v>3.5473720904594703</v>
      </c>
      <c r="P148" s="122">
        <v>3.6996773864847521</v>
      </c>
      <c r="Q148" s="122">
        <v>4.4263855980339466</v>
      </c>
      <c r="R148" s="122">
        <v>4.5665358080183083</v>
      </c>
      <c r="S148" s="122">
        <v>4.1492877319878883</v>
      </c>
      <c r="T148" s="122">
        <v>4.1084494090061536</v>
      </c>
      <c r="U148" s="122">
        <v>3.6319879125370571</v>
      </c>
      <c r="V148" s="122">
        <v>3.6219122867058653</v>
      </c>
      <c r="W148" s="122">
        <v>3.8577506163198443</v>
      </c>
      <c r="DA148" s="130" t="s">
        <v>1819</v>
      </c>
    </row>
    <row r="149" spans="1:105" ht="12" customHeight="1" x14ac:dyDescent="0.25">
      <c r="A149" s="97" t="s">
        <v>132</v>
      </c>
      <c r="B149" s="98">
        <v>1.1626597446444233</v>
      </c>
      <c r="C149" s="98">
        <v>1.0312415227666698</v>
      </c>
      <c r="D149" s="98">
        <v>1.0412917398766013</v>
      </c>
      <c r="E149" s="98">
        <v>0.89606067976832537</v>
      </c>
      <c r="F149" s="98">
        <v>0.87530896840995176</v>
      </c>
      <c r="G149" s="98">
        <v>0.88985200390581021</v>
      </c>
      <c r="H149" s="98">
        <v>0.96045044533971402</v>
      </c>
      <c r="I149" s="98">
        <v>1.4895636790486713</v>
      </c>
      <c r="J149" s="98">
        <v>1.3205473836480706</v>
      </c>
      <c r="K149" s="98">
        <v>1.9740986656428614</v>
      </c>
      <c r="L149" s="98">
        <v>1.9410726113708077</v>
      </c>
      <c r="M149" s="98">
        <v>2.1051297977064225</v>
      </c>
      <c r="N149" s="98">
        <v>2.735022183133117</v>
      </c>
      <c r="O149" s="98">
        <v>2.8394218530132123</v>
      </c>
      <c r="P149" s="98">
        <v>2.8981866717527245</v>
      </c>
      <c r="Q149" s="98">
        <v>3.5495459214850764</v>
      </c>
      <c r="R149" s="98">
        <v>3.6450047713023057</v>
      </c>
      <c r="S149" s="98">
        <v>3.2625932400791573</v>
      </c>
      <c r="T149" s="98">
        <v>3.2583450812407619</v>
      </c>
      <c r="U149" s="98">
        <v>2.8911388412538854</v>
      </c>
      <c r="V149" s="98">
        <v>2.9850705362000451</v>
      </c>
      <c r="W149" s="98">
        <v>3.1600428674898429</v>
      </c>
      <c r="DA149" s="63" t="s">
        <v>1820</v>
      </c>
    </row>
    <row r="150" spans="1:105" ht="12" customHeight="1" x14ac:dyDescent="0.25">
      <c r="A150" s="97" t="s">
        <v>131</v>
      </c>
      <c r="B150" s="98">
        <v>1.7412906165110431E-4</v>
      </c>
      <c r="C150" s="98">
        <v>1.5976156767282023E-4</v>
      </c>
      <c r="D150" s="98">
        <v>1.6755478120660146E-4</v>
      </c>
      <c r="E150" s="98">
        <v>1.5117355598740114E-4</v>
      </c>
      <c r="F150" s="98">
        <v>1.4943826874857298E-4</v>
      </c>
      <c r="G150" s="98">
        <v>1.3965609995192829E-4</v>
      </c>
      <c r="H150" s="98">
        <v>3.9764384141519429E-4</v>
      </c>
      <c r="I150" s="98">
        <v>1.8371336565001265E-3</v>
      </c>
      <c r="J150" s="98">
        <v>2.6877121772519155E-3</v>
      </c>
      <c r="K150" s="98">
        <v>8.2828568892724039E-3</v>
      </c>
      <c r="L150" s="98">
        <v>1.0455189468248381E-2</v>
      </c>
      <c r="M150" s="98">
        <v>1.2045551369052401E-2</v>
      </c>
      <c r="N150" s="98">
        <v>1.9651968930437053E-2</v>
      </c>
      <c r="O150" s="98">
        <v>2.0507153236802158E-2</v>
      </c>
      <c r="P150" s="98">
        <v>2.1133767865148968E-2</v>
      </c>
      <c r="Q150" s="98">
        <v>3.1158315154452849E-2</v>
      </c>
      <c r="R150" s="98">
        <v>3.2169963945763845E-2</v>
      </c>
      <c r="S150" s="98">
        <v>2.9893500690506634E-2</v>
      </c>
      <c r="T150" s="98">
        <v>3.0157222019486184E-2</v>
      </c>
      <c r="U150" s="98">
        <v>2.7043783053466264E-2</v>
      </c>
      <c r="V150" s="98">
        <v>2.727892552732486E-2</v>
      </c>
      <c r="W150" s="98">
        <v>2.7448119524231162E-2</v>
      </c>
      <c r="DA150" s="63" t="s">
        <v>1821</v>
      </c>
    </row>
    <row r="151" spans="1:105" ht="12" customHeight="1" x14ac:dyDescent="0.25">
      <c r="A151" s="100" t="s">
        <v>204</v>
      </c>
      <c r="B151" s="101">
        <v>1.3586463825754032E-4</v>
      </c>
      <c r="C151" s="101">
        <v>1.2481973755324759E-4</v>
      </c>
      <c r="D151" s="101">
        <v>1.3024167880172692E-4</v>
      </c>
      <c r="E151" s="101">
        <v>1.1756369540414456E-4</v>
      </c>
      <c r="F151" s="101">
        <v>1.1635179496468086E-4</v>
      </c>
      <c r="G151" s="101">
        <v>1.085578422590366E-4</v>
      </c>
      <c r="H151" s="101">
        <v>3.1131551840503119E-4</v>
      </c>
      <c r="I151" s="101">
        <v>1.434855726971086E-3</v>
      </c>
      <c r="J151" s="101">
        <v>2.0822948801972308E-3</v>
      </c>
      <c r="K151" s="101">
        <v>6.4143268708237514E-3</v>
      </c>
      <c r="L151" s="101">
        <v>8.1161010885052939E-3</v>
      </c>
      <c r="M151" s="101">
        <v>9.3879257464583345E-3</v>
      </c>
      <c r="N151" s="101">
        <v>1.5283886900755434E-2</v>
      </c>
      <c r="O151" s="101">
        <v>1.5929440853504603E-2</v>
      </c>
      <c r="P151" s="101">
        <v>1.6398855657394792E-2</v>
      </c>
      <c r="Q151" s="101">
        <v>2.4115612117533471E-2</v>
      </c>
      <c r="R151" s="101">
        <v>2.4788486030111363E-2</v>
      </c>
      <c r="S151" s="101">
        <v>2.3003760363372608E-2</v>
      </c>
      <c r="T151" s="101">
        <v>2.3109164274968532E-2</v>
      </c>
      <c r="U151" s="101">
        <v>2.066352221257613E-2</v>
      </c>
      <c r="V151" s="101">
        <v>2.1078054075237801E-2</v>
      </c>
      <c r="W151" s="101">
        <v>2.1263126800512101E-2</v>
      </c>
      <c r="DA151" s="131" t="s">
        <v>1822</v>
      </c>
    </row>
    <row r="152" spans="1:105" ht="12" customHeight="1" x14ac:dyDescent="0.25">
      <c r="A152" s="103" t="s">
        <v>52</v>
      </c>
      <c r="B152" s="104">
        <v>3.8264423393563974E-5</v>
      </c>
      <c r="C152" s="104">
        <v>3.4941830119572626E-5</v>
      </c>
      <c r="D152" s="104">
        <v>3.7313102404874551E-5</v>
      </c>
      <c r="E152" s="104">
        <v>3.3609860583256563E-5</v>
      </c>
      <c r="F152" s="104">
        <v>3.3086473783892118E-5</v>
      </c>
      <c r="G152" s="104">
        <v>3.1098257692891696E-5</v>
      </c>
      <c r="H152" s="104">
        <v>8.6328323010163123E-5</v>
      </c>
      <c r="I152" s="104">
        <v>4.0227792952904047E-4</v>
      </c>
      <c r="J152" s="104">
        <v>6.0541729705468447E-4</v>
      </c>
      <c r="K152" s="104">
        <v>1.8685300184486534E-3</v>
      </c>
      <c r="L152" s="104">
        <v>2.3390883797430881E-3</v>
      </c>
      <c r="M152" s="104">
        <v>2.657625622594066E-3</v>
      </c>
      <c r="N152" s="104">
        <v>4.3680820296816188E-3</v>
      </c>
      <c r="O152" s="104">
        <v>4.5777123832975546E-3</v>
      </c>
      <c r="P152" s="104">
        <v>4.7349122077541758E-3</v>
      </c>
      <c r="Q152" s="104">
        <v>7.0427030369193781E-3</v>
      </c>
      <c r="R152" s="104">
        <v>7.3814779156524835E-3</v>
      </c>
      <c r="S152" s="104">
        <v>6.8897403271340274E-3</v>
      </c>
      <c r="T152" s="104">
        <v>7.0480577445176532E-3</v>
      </c>
      <c r="U152" s="104">
        <v>6.380260840890134E-3</v>
      </c>
      <c r="V152" s="104">
        <v>6.2008714520870572E-3</v>
      </c>
      <c r="W152" s="104">
        <v>6.1849927237190598E-3</v>
      </c>
      <c r="DA152" s="132" t="s">
        <v>1823</v>
      </c>
    </row>
    <row r="153" spans="1:105" ht="12" customHeight="1" x14ac:dyDescent="0.25">
      <c r="A153" s="106" t="s">
        <v>124</v>
      </c>
      <c r="B153" s="101">
        <v>1.7415696914246964E-2</v>
      </c>
      <c r="C153" s="101">
        <v>1.725456747190663E-2</v>
      </c>
      <c r="D153" s="101">
        <v>1.7807032787057198E-2</v>
      </c>
      <c r="E153" s="101">
        <v>1.7783817474607284E-2</v>
      </c>
      <c r="F153" s="101">
        <v>1.8118445411566205E-2</v>
      </c>
      <c r="G153" s="101">
        <v>1.962388677417249E-2</v>
      </c>
      <c r="H153" s="101">
        <v>2.1534776638409657E-2</v>
      </c>
      <c r="I153" s="101">
        <v>2.6044041055780932E-2</v>
      </c>
      <c r="J153" s="101">
        <v>2.7471965772472233E-2</v>
      </c>
      <c r="K153" s="101">
        <v>2.9061813663169019E-2</v>
      </c>
      <c r="L153" s="101">
        <v>3.0313024041958379E-2</v>
      </c>
      <c r="M153" s="101">
        <v>3.2362623596664718E-2</v>
      </c>
      <c r="N153" s="101">
        <v>3.5745557065651051E-2</v>
      </c>
      <c r="O153" s="101">
        <v>4.9063595236668575E-2</v>
      </c>
      <c r="P153" s="101">
        <v>5.5668205756107605E-2</v>
      </c>
      <c r="Q153" s="101">
        <v>6.1026268840599564E-2</v>
      </c>
      <c r="R153" s="101">
        <v>8.2547664692482092E-2</v>
      </c>
      <c r="S153" s="101">
        <v>8.1268970987906586E-2</v>
      </c>
      <c r="T153" s="101">
        <v>7.9392935850403093E-2</v>
      </c>
      <c r="U153" s="101">
        <v>6.8260711621481548E-2</v>
      </c>
      <c r="V153" s="101">
        <v>6.282196329643043E-2</v>
      </c>
      <c r="W153" s="101">
        <v>5.7690795870963943E-2</v>
      </c>
      <c r="DA153" s="131" t="s">
        <v>1824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1825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1826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1827</v>
      </c>
    </row>
    <row r="157" spans="1:105" ht="12" customHeight="1" x14ac:dyDescent="0.25">
      <c r="A157" s="106" t="s">
        <v>122</v>
      </c>
      <c r="B157" s="101">
        <v>0.24278125111575263</v>
      </c>
      <c r="C157" s="101">
        <v>0.23630701984568192</v>
      </c>
      <c r="D157" s="101">
        <v>0.23044095414386911</v>
      </c>
      <c r="E157" s="101">
        <v>0.2171516390209319</v>
      </c>
      <c r="F157" s="101">
        <v>0.22614973898885637</v>
      </c>
      <c r="G157" s="101">
        <v>0.23132023458961182</v>
      </c>
      <c r="H157" s="101">
        <v>0.25955683206239094</v>
      </c>
      <c r="I157" s="101">
        <v>0.27958244650093783</v>
      </c>
      <c r="J157" s="101">
        <v>0.26825907179757769</v>
      </c>
      <c r="K157" s="101">
        <v>0.23807243447160861</v>
      </c>
      <c r="L157" s="101">
        <v>0.20204011925083376</v>
      </c>
      <c r="M157" s="101">
        <v>0.19306497157788097</v>
      </c>
      <c r="N157" s="101">
        <v>0.25358617256771371</v>
      </c>
      <c r="O157" s="101">
        <v>0.2614127764450796</v>
      </c>
      <c r="P157" s="101">
        <v>0.25205722317609969</v>
      </c>
      <c r="Q157" s="101">
        <v>0.22811424088880819</v>
      </c>
      <c r="R157" s="101">
        <v>0.22484825290474575</v>
      </c>
      <c r="S157" s="101">
        <v>0.21094830992290273</v>
      </c>
      <c r="T157" s="101">
        <v>0.1900136667371696</v>
      </c>
      <c r="U157" s="101">
        <v>0.1505123023043701</v>
      </c>
      <c r="V157" s="101">
        <v>0.10617317155225538</v>
      </c>
      <c r="W157" s="101">
        <v>0.13052364431024557</v>
      </c>
      <c r="DA157" s="131" t="s">
        <v>1828</v>
      </c>
    </row>
    <row r="158" spans="1:105" ht="12" customHeight="1" x14ac:dyDescent="0.25">
      <c r="A158" s="107" t="s">
        <v>121</v>
      </c>
      <c r="B158" s="104">
        <v>2.1994120310137866E-3</v>
      </c>
      <c r="C158" s="104">
        <v>2.1497132615175378E-3</v>
      </c>
      <c r="D158" s="104">
        <v>3.2125899482473652E-3</v>
      </c>
      <c r="E158" s="104">
        <v>4.1262382035078251E-3</v>
      </c>
      <c r="F158" s="104">
        <v>5.4742452952197289E-3</v>
      </c>
      <c r="G158" s="104">
        <v>1.0051044039845468E-2</v>
      </c>
      <c r="H158" s="104">
        <v>1.4861547305503323E-2</v>
      </c>
      <c r="I158" s="104">
        <v>5.2445888955603981E-2</v>
      </c>
      <c r="J158" s="104">
        <v>0.11023830081123173</v>
      </c>
      <c r="K158" s="104">
        <v>0.17648850677471678</v>
      </c>
      <c r="L158" s="104">
        <v>0.22996593586286174</v>
      </c>
      <c r="M158" s="104">
        <v>0.25673517546787944</v>
      </c>
      <c r="N158" s="104">
        <v>0.3015032428398689</v>
      </c>
      <c r="O158" s="104">
        <v>0.37696671252770719</v>
      </c>
      <c r="P158" s="104">
        <v>0.47263151793467145</v>
      </c>
      <c r="Q158" s="104">
        <v>0.55654085166500944</v>
      </c>
      <c r="R158" s="104">
        <v>0.5819651551730104</v>
      </c>
      <c r="S158" s="104">
        <v>0.56458371030741517</v>
      </c>
      <c r="T158" s="104">
        <v>0.55054050315833214</v>
      </c>
      <c r="U158" s="104">
        <v>0.49503227430385377</v>
      </c>
      <c r="V158" s="104">
        <v>0.44056769012980879</v>
      </c>
      <c r="W158" s="104">
        <v>0.48204518912456074</v>
      </c>
      <c r="DA158" s="132" t="s">
        <v>1829</v>
      </c>
    </row>
    <row r="159" spans="1:105" ht="12" customHeight="1" x14ac:dyDescent="0.25">
      <c r="A159" s="108" t="s">
        <v>53</v>
      </c>
      <c r="B159" s="98">
        <v>1.7160656675241578E-3</v>
      </c>
      <c r="C159" s="98">
        <v>1.6795166164914445E-3</v>
      </c>
      <c r="D159" s="98">
        <v>2.4971586427374338E-3</v>
      </c>
      <c r="E159" s="98">
        <v>3.2088674540155611E-3</v>
      </c>
      <c r="F159" s="98">
        <v>4.2621122822884246E-3</v>
      </c>
      <c r="G159" s="98">
        <v>7.8089322460464863E-3</v>
      </c>
      <c r="H159" s="98">
        <v>1.1637819985631393E-2</v>
      </c>
      <c r="I159" s="98">
        <v>4.095349947395438E-2</v>
      </c>
      <c r="J159" s="98">
        <v>8.5438424074807576E-2</v>
      </c>
      <c r="K159" s="98">
        <v>0.13665123546961438</v>
      </c>
      <c r="L159" s="98">
        <v>0.17853668746860338</v>
      </c>
      <c r="M159" s="98">
        <v>0.20018710075993276</v>
      </c>
      <c r="N159" s="98">
        <v>0.23443038625649276</v>
      </c>
      <c r="O159" s="98">
        <v>0.29283900202115393</v>
      </c>
      <c r="P159" s="98">
        <v>0.36690038664560926</v>
      </c>
      <c r="Q159" s="98">
        <v>0.43070183120858763</v>
      </c>
      <c r="R159" s="98">
        <v>0.44834744469066995</v>
      </c>
      <c r="S159" s="98">
        <v>0.43430252815945097</v>
      </c>
      <c r="T159" s="98">
        <v>0.42179496059757693</v>
      </c>
      <c r="U159" s="98">
        <v>0.37811184051514235</v>
      </c>
      <c r="V159" s="98">
        <v>0.34028345814719924</v>
      </c>
      <c r="W159" s="98">
        <v>0.37345589596460071</v>
      </c>
      <c r="DA159" s="63" t="s">
        <v>1830</v>
      </c>
    </row>
    <row r="160" spans="1:105" ht="12" customHeight="1" x14ac:dyDescent="0.25">
      <c r="A160" s="108" t="s">
        <v>52</v>
      </c>
      <c r="B160" s="98">
        <v>4.8334636348962886E-4</v>
      </c>
      <c r="C160" s="98">
        <v>4.7019664502609318E-4</v>
      </c>
      <c r="D160" s="98">
        <v>7.1543130550993169E-4</v>
      </c>
      <c r="E160" s="98">
        <v>9.1737074949226386E-4</v>
      </c>
      <c r="F160" s="98">
        <v>1.2121330129313043E-3</v>
      </c>
      <c r="G160" s="98">
        <v>2.2421117937989807E-3</v>
      </c>
      <c r="H160" s="98">
        <v>3.2237273198719306E-3</v>
      </c>
      <c r="I160" s="98">
        <v>1.1492389481649603E-2</v>
      </c>
      <c r="J160" s="98">
        <v>2.479987673642416E-2</v>
      </c>
      <c r="K160" s="98">
        <v>3.9837271305102409E-2</v>
      </c>
      <c r="L160" s="98">
        <v>5.1429248394258345E-2</v>
      </c>
      <c r="M160" s="98">
        <v>5.6548074707946663E-2</v>
      </c>
      <c r="N160" s="98">
        <v>6.7072856583376125E-2</v>
      </c>
      <c r="O160" s="98">
        <v>8.4127710506553266E-2</v>
      </c>
      <c r="P160" s="98">
        <v>0.10573113128906221</v>
      </c>
      <c r="Q160" s="98">
        <v>0.12583902045642181</v>
      </c>
      <c r="R160" s="98">
        <v>0.13361771048234045</v>
      </c>
      <c r="S160" s="98">
        <v>0.13028118214796416</v>
      </c>
      <c r="T160" s="98">
        <v>0.12874554256075518</v>
      </c>
      <c r="U160" s="98">
        <v>0.11692043378871141</v>
      </c>
      <c r="V160" s="98">
        <v>0.10028423198260954</v>
      </c>
      <c r="W160" s="98">
        <v>0.10858929315995999</v>
      </c>
      <c r="DA160" s="63" t="s">
        <v>1831</v>
      </c>
    </row>
    <row r="161" spans="1:105" ht="12" customHeight="1" x14ac:dyDescent="0.25">
      <c r="A161" s="121" t="s">
        <v>54</v>
      </c>
      <c r="B161" s="122">
        <v>0.2509257003989751</v>
      </c>
      <c r="C161" s="122">
        <v>0.23870367960972899</v>
      </c>
      <c r="D161" s="122">
        <v>0.23050629091625327</v>
      </c>
      <c r="E161" s="122">
        <v>0.22133687523547321</v>
      </c>
      <c r="F161" s="122">
        <v>0.2190224957661053</v>
      </c>
      <c r="G161" s="122">
        <v>0.23244326157546263</v>
      </c>
      <c r="H161" s="122">
        <v>0.25707682869696447</v>
      </c>
      <c r="I161" s="122">
        <v>0.31827780795651317</v>
      </c>
      <c r="J161" s="122">
        <v>0.33765316863709777</v>
      </c>
      <c r="K161" s="122">
        <v>0.3867217735020072</v>
      </c>
      <c r="L161" s="122">
        <v>0.40748641960050808</v>
      </c>
      <c r="M161" s="122">
        <v>0.45201591880304937</v>
      </c>
      <c r="N161" s="122">
        <v>0.52045807841181502</v>
      </c>
      <c r="O161" s="122">
        <v>0.5555581672882256</v>
      </c>
      <c r="P161" s="122">
        <v>0.62833890421231087</v>
      </c>
      <c r="Q161" s="122">
        <v>0.6862358275749022</v>
      </c>
      <c r="R161" s="122">
        <v>0.69333998292372723</v>
      </c>
      <c r="S161" s="122">
        <v>0.65160356753688153</v>
      </c>
      <c r="T161" s="122">
        <v>0.61045205363895572</v>
      </c>
      <c r="U161" s="122">
        <v>0.55927682309770577</v>
      </c>
      <c r="V161" s="122">
        <v>0.55276952760522458</v>
      </c>
      <c r="W161" s="122">
        <v>0.56043887339473542</v>
      </c>
      <c r="DA161" s="130" t="s">
        <v>1832</v>
      </c>
    </row>
    <row r="162" spans="1:105" ht="12" customHeight="1" x14ac:dyDescent="0.25">
      <c r="A162" s="97" t="s">
        <v>207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1833</v>
      </c>
    </row>
    <row r="163" spans="1:105" ht="12" customHeight="1" x14ac:dyDescent="0.25">
      <c r="A163" s="97" t="s">
        <v>50</v>
      </c>
      <c r="B163" s="98">
        <v>3.7063328098225789E-3</v>
      </c>
      <c r="C163" s="98">
        <v>3.4883483992822111E-3</v>
      </c>
      <c r="D163" s="98">
        <v>3.3419636085639973E-3</v>
      </c>
      <c r="E163" s="98">
        <v>3.1917561531987701E-3</v>
      </c>
      <c r="F163" s="98">
        <v>3.1041139377774103E-3</v>
      </c>
      <c r="G163" s="98">
        <v>3.4076526295405913E-3</v>
      </c>
      <c r="H163" s="98">
        <v>3.7493719750611477E-3</v>
      </c>
      <c r="I163" s="98">
        <v>4.3593905715187831E-3</v>
      </c>
      <c r="J163" s="98">
        <v>4.5333009486794229E-3</v>
      </c>
      <c r="K163" s="98">
        <v>4.7889345643549134E-3</v>
      </c>
      <c r="L163" s="98">
        <v>5.4466979456485164E-3</v>
      </c>
      <c r="M163" s="98">
        <v>6.3950514578326716E-3</v>
      </c>
      <c r="N163" s="98">
        <v>7.6096299691998407E-3</v>
      </c>
      <c r="O163" s="98">
        <v>8.8357839274229005E-3</v>
      </c>
      <c r="P163" s="98">
        <v>9.5237994403908344E-3</v>
      </c>
      <c r="Q163" s="98">
        <v>1.0140837484471662E-2</v>
      </c>
      <c r="R163" s="98">
        <v>1.293242334952196E-2</v>
      </c>
      <c r="S163" s="98">
        <v>1.2257289088576932E-2</v>
      </c>
      <c r="T163" s="98">
        <v>1.1908267028207919E-2</v>
      </c>
      <c r="U163" s="98">
        <v>1.0367870706442694E-2</v>
      </c>
      <c r="V163" s="98">
        <v>1.0042445286387699E-2</v>
      </c>
      <c r="W163" s="98">
        <v>8.6379991881881391E-3</v>
      </c>
      <c r="DA163" s="63" t="s">
        <v>1834</v>
      </c>
    </row>
    <row r="164" spans="1:105" ht="12" customHeight="1" x14ac:dyDescent="0.25">
      <c r="A164" s="109" t="s">
        <v>120</v>
      </c>
      <c r="B164" s="33">
        <v>0.24721936758915253</v>
      </c>
      <c r="C164" s="33">
        <v>0.23521533121044677</v>
      </c>
      <c r="D164" s="33">
        <v>0.22716432730768926</v>
      </c>
      <c r="E164" s="33">
        <v>0.21814511908227444</v>
      </c>
      <c r="F164" s="33">
        <v>0.2159183818283279</v>
      </c>
      <c r="G164" s="33">
        <v>0.22903560894592204</v>
      </c>
      <c r="H164" s="33">
        <v>0.25332745672190332</v>
      </c>
      <c r="I164" s="33">
        <v>0.31391841738499437</v>
      </c>
      <c r="J164" s="33">
        <v>0.33311986768841834</v>
      </c>
      <c r="K164" s="33">
        <v>0.38193283893765229</v>
      </c>
      <c r="L164" s="33">
        <v>0.40203972165485957</v>
      </c>
      <c r="M164" s="33">
        <v>0.44562086734521672</v>
      </c>
      <c r="N164" s="33">
        <v>0.51284844844261512</v>
      </c>
      <c r="O164" s="33">
        <v>0.5467223833608027</v>
      </c>
      <c r="P164" s="33">
        <v>0.61881510477192003</v>
      </c>
      <c r="Q164" s="33">
        <v>0.6760949900904305</v>
      </c>
      <c r="R164" s="33">
        <v>0.68040755957420529</v>
      </c>
      <c r="S164" s="33">
        <v>0.63934627844830461</v>
      </c>
      <c r="T164" s="33">
        <v>0.59854378661074781</v>
      </c>
      <c r="U164" s="33">
        <v>0.54890895239126303</v>
      </c>
      <c r="V164" s="33">
        <v>0.54272708231883693</v>
      </c>
      <c r="W164" s="33">
        <v>0.55180087420654722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0.46404227887812849</v>
      </c>
      <c r="C166" s="119">
        <f t="shared" si="32"/>
        <v>0.4685622240138746</v>
      </c>
      <c r="D166" s="119">
        <f t="shared" si="32"/>
        <v>0.47405052215334553</v>
      </c>
      <c r="E166" s="119">
        <f t="shared" si="32"/>
        <v>0.47945135851167847</v>
      </c>
      <c r="F166" s="119">
        <f t="shared" si="32"/>
        <v>0.48978358134959737</v>
      </c>
      <c r="G166" s="119">
        <f t="shared" si="32"/>
        <v>0.50945547264509805</v>
      </c>
      <c r="H166" s="119">
        <f t="shared" si="32"/>
        <v>0.53319498859211645</v>
      </c>
      <c r="I166" s="119">
        <f t="shared" si="32"/>
        <v>0.56121318942235088</v>
      </c>
      <c r="J166" s="119">
        <f t="shared" si="32"/>
        <v>0.58141960272067428</v>
      </c>
      <c r="K166" s="119">
        <f t="shared" si="32"/>
        <v>0.60276375813317284</v>
      </c>
      <c r="L166" s="119">
        <f t="shared" si="32"/>
        <v>0.61948972412541459</v>
      </c>
      <c r="M166" s="119">
        <f t="shared" si="32"/>
        <v>0.64013502705124536</v>
      </c>
      <c r="N166" s="119">
        <f t="shared" si="32"/>
        <v>0.65905511835148989</v>
      </c>
      <c r="O166" s="119">
        <f t="shared" si="32"/>
        <v>0.67394256889095505</v>
      </c>
      <c r="P166" s="119">
        <f t="shared" si="32"/>
        <v>0.6815741389332195</v>
      </c>
      <c r="Q166" s="119">
        <f t="shared" si="32"/>
        <v>0.6860995968857645</v>
      </c>
      <c r="R166" s="119">
        <f t="shared" ref="R166:V166" si="33">IF(R142=0,"",R142/R118)</f>
        <v>0.68981602354516114</v>
      </c>
      <c r="S166" s="119">
        <f t="shared" si="33"/>
        <v>0.6940445461106538</v>
      </c>
      <c r="T166" s="119">
        <f t="shared" si="33"/>
        <v>0.6959942198183604</v>
      </c>
      <c r="U166" s="119">
        <f t="shared" si="33"/>
        <v>0.7000929402118099</v>
      </c>
      <c r="V166" s="119">
        <f t="shared" si="33"/>
        <v>0.70383952975582253</v>
      </c>
      <c r="W166" s="119">
        <f t="shared" ref="W166" si="34">IF(W142=0,"",W142/W118)</f>
        <v>0.71662739398521202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0.45041628411304091</v>
      </c>
      <c r="C167" s="124">
        <f t="shared" si="35"/>
        <v>0.45534908073780578</v>
      </c>
      <c r="D167" s="124">
        <f t="shared" si="35"/>
        <v>0.46117164551366108</v>
      </c>
      <c r="E167" s="124">
        <f t="shared" si="35"/>
        <v>0.46696683026282915</v>
      </c>
      <c r="F167" s="124">
        <f t="shared" si="35"/>
        <v>0.47732270419926365</v>
      </c>
      <c r="G167" s="124">
        <f t="shared" si="35"/>
        <v>0.49774141954192824</v>
      </c>
      <c r="H167" s="124">
        <f t="shared" si="35"/>
        <v>0.52149614633269248</v>
      </c>
      <c r="I167" s="124">
        <f t="shared" si="35"/>
        <v>0.55047318254795918</v>
      </c>
      <c r="J167" s="124">
        <f t="shared" si="35"/>
        <v>0.56944514186825912</v>
      </c>
      <c r="K167" s="124">
        <f t="shared" si="35"/>
        <v>0.59109954972821555</v>
      </c>
      <c r="L167" s="124">
        <f t="shared" si="35"/>
        <v>0.60780562089670453</v>
      </c>
      <c r="M167" s="124">
        <f t="shared" si="35"/>
        <v>0.62551931372952341</v>
      </c>
      <c r="N167" s="124">
        <f t="shared" si="35"/>
        <v>0.6449160344080288</v>
      </c>
      <c r="O167" s="124">
        <f t="shared" si="35"/>
        <v>0.66004402044276289</v>
      </c>
      <c r="P167" s="124">
        <f t="shared" si="35"/>
        <v>0.66567719698185512</v>
      </c>
      <c r="Q167" s="124">
        <f t="shared" si="35"/>
        <v>0.6711776727193598</v>
      </c>
      <c r="R167" s="124">
        <f t="shared" ref="R167:V167" si="36">IF(R143=0,"",R143/R119)</f>
        <v>0.67463583976452379</v>
      </c>
      <c r="S167" s="124">
        <f t="shared" si="36"/>
        <v>0.67685511041868929</v>
      </c>
      <c r="T167" s="124">
        <f t="shared" si="36"/>
        <v>0.67913452416779363</v>
      </c>
      <c r="U167" s="124">
        <f t="shared" si="36"/>
        <v>0.68158150810623364</v>
      </c>
      <c r="V167" s="124">
        <f t="shared" si="36"/>
        <v>0.68462941884573092</v>
      </c>
      <c r="W167" s="124">
        <f t="shared" ref="W167" si="37">IF(W143=0,"",W143/W119)</f>
        <v>0.69623882213305532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0.44799513342978886</v>
      </c>
      <c r="C168" s="111">
        <f t="shared" si="38"/>
        <v>0.45300757633872246</v>
      </c>
      <c r="D168" s="111">
        <f t="shared" si="38"/>
        <v>0.45887355737976387</v>
      </c>
      <c r="E168" s="111">
        <f t="shared" si="38"/>
        <v>0.46472624753897845</v>
      </c>
      <c r="F168" s="111">
        <f t="shared" si="38"/>
        <v>0.4751176196021703</v>
      </c>
      <c r="G168" s="111">
        <f t="shared" si="38"/>
        <v>0.49557214181636294</v>
      </c>
      <c r="H168" s="111">
        <f t="shared" si="38"/>
        <v>0.51936884462692723</v>
      </c>
      <c r="I168" s="111">
        <f t="shared" si="38"/>
        <v>0.54838769043109115</v>
      </c>
      <c r="J168" s="111">
        <f t="shared" si="38"/>
        <v>0.56738032717556597</v>
      </c>
      <c r="K168" s="111">
        <f t="shared" si="38"/>
        <v>0.58907420413720102</v>
      </c>
      <c r="L168" s="111">
        <f t="shared" si="38"/>
        <v>0.60582927363814487</v>
      </c>
      <c r="M168" s="111">
        <f t="shared" si="38"/>
        <v>0.62361958136622586</v>
      </c>
      <c r="N168" s="111">
        <f t="shared" si="38"/>
        <v>0.64306774618222518</v>
      </c>
      <c r="O168" s="111">
        <f t="shared" si="38"/>
        <v>0.6582683222655642</v>
      </c>
      <c r="P168" s="111">
        <f t="shared" si="38"/>
        <v>0.66394833674499987</v>
      </c>
      <c r="Q168" s="111">
        <f t="shared" si="38"/>
        <v>0.6694581139322332</v>
      </c>
      <c r="R168" s="111">
        <f t="shared" ref="R168:V168" si="39">IF(R144=0,"",R144/R120)</f>
        <v>0.67294766495053238</v>
      </c>
      <c r="S168" s="111">
        <f t="shared" si="39"/>
        <v>0.67519069631566253</v>
      </c>
      <c r="T168" s="111">
        <f t="shared" si="39"/>
        <v>0.67747428601232862</v>
      </c>
      <c r="U168" s="111">
        <f t="shared" si="39"/>
        <v>0.67993892026136404</v>
      </c>
      <c r="V168" s="111">
        <f t="shared" si="39"/>
        <v>0.68299696222791439</v>
      </c>
      <c r="W168" s="111">
        <f t="shared" ref="W168" si="40">IF(W144=0,"",W144/W120)</f>
        <v>0.6946429214362928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2.2278166750182709</v>
      </c>
      <c r="C170" s="124">
        <f t="shared" si="44"/>
        <v>2.292674611200435</v>
      </c>
      <c r="D170" s="124">
        <f t="shared" si="44"/>
        <v>2.441436129215647</v>
      </c>
      <c r="E170" s="124">
        <f t="shared" si="44"/>
        <v>2.5496920445829589</v>
      </c>
      <c r="F170" s="124">
        <f t="shared" si="44"/>
        <v>2.7353295449298431</v>
      </c>
      <c r="G170" s="124">
        <f t="shared" si="44"/>
        <v>3.0401791266897602</v>
      </c>
      <c r="H170" s="124">
        <f t="shared" si="44"/>
        <v>3.3700637028012506</v>
      </c>
      <c r="I170" s="124">
        <f t="shared" si="44"/>
        <v>3.560093053259116</v>
      </c>
      <c r="J170" s="124">
        <f t="shared" si="44"/>
        <v>3.6418307844053763</v>
      </c>
      <c r="K170" s="124">
        <f t="shared" si="44"/>
        <v>3.7387851198063582</v>
      </c>
      <c r="L170" s="124">
        <f t="shared" si="44"/>
        <v>3.8283483574391561</v>
      </c>
      <c r="M170" s="124">
        <f t="shared" si="44"/>
        <v>3.9150701116066919</v>
      </c>
      <c r="N170" s="124">
        <f t="shared" si="44"/>
        <v>4.0329897682506441</v>
      </c>
      <c r="O170" s="124">
        <f t="shared" si="44"/>
        <v>4.1961269320230352</v>
      </c>
      <c r="P170" s="124">
        <f t="shared" si="44"/>
        <v>4.3990808169311117</v>
      </c>
      <c r="Q170" s="124">
        <f t="shared" si="44"/>
        <v>4.6058146867656946</v>
      </c>
      <c r="R170" s="124">
        <f t="shared" ref="R170:V170" si="45">IF(R146=0,"",R146/R122)</f>
        <v>4.7815185477656605</v>
      </c>
      <c r="S170" s="124">
        <f t="shared" si="45"/>
        <v>4.909521485711557</v>
      </c>
      <c r="T170" s="124">
        <f t="shared" si="45"/>
        <v>4.992127090173164</v>
      </c>
      <c r="U170" s="124">
        <f t="shared" si="45"/>
        <v>5.0601722975618246</v>
      </c>
      <c r="V170" s="124">
        <f t="shared" si="45"/>
        <v>5.1420854339269226</v>
      </c>
      <c r="W170" s="124">
        <f t="shared" ref="W170" si="46">IF(W146=0,"",W146/W122)</f>
        <v>5.2314081397794716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2.2278166750182709</v>
      </c>
      <c r="C171" s="111">
        <f t="shared" si="47"/>
        <v>2.292674611200435</v>
      </c>
      <c r="D171" s="111">
        <f t="shared" si="47"/>
        <v>2.441436129215647</v>
      </c>
      <c r="E171" s="111">
        <f t="shared" si="47"/>
        <v>2.5496920445829589</v>
      </c>
      <c r="F171" s="111">
        <f t="shared" si="47"/>
        <v>2.7353295449298431</v>
      </c>
      <c r="G171" s="111">
        <f t="shared" si="47"/>
        <v>3.0401791266897602</v>
      </c>
      <c r="H171" s="111">
        <f t="shared" si="47"/>
        <v>3.3700637028012506</v>
      </c>
      <c r="I171" s="111">
        <f t="shared" si="47"/>
        <v>3.560093053259116</v>
      </c>
      <c r="J171" s="111">
        <f t="shared" si="47"/>
        <v>3.6418307844053763</v>
      </c>
      <c r="K171" s="111">
        <f t="shared" si="47"/>
        <v>3.7387851198063582</v>
      </c>
      <c r="L171" s="111">
        <f t="shared" si="47"/>
        <v>3.8283483574391561</v>
      </c>
      <c r="M171" s="111">
        <f t="shared" si="47"/>
        <v>3.9150701116066919</v>
      </c>
      <c r="N171" s="111">
        <f t="shared" si="47"/>
        <v>4.0329897682506441</v>
      </c>
      <c r="O171" s="111">
        <f t="shared" si="47"/>
        <v>4.1961269320230352</v>
      </c>
      <c r="P171" s="111">
        <f t="shared" si="47"/>
        <v>4.3990808169311117</v>
      </c>
      <c r="Q171" s="111">
        <f t="shared" si="47"/>
        <v>4.6058146867656946</v>
      </c>
      <c r="R171" s="111">
        <f t="shared" ref="R171:V171" si="48">IF(R147=0,"",R147/R123)</f>
        <v>4.7815185477656605</v>
      </c>
      <c r="S171" s="111">
        <f t="shared" si="48"/>
        <v>4.909521485711557</v>
      </c>
      <c r="T171" s="111">
        <f t="shared" si="48"/>
        <v>4.992127090173164</v>
      </c>
      <c r="U171" s="111">
        <f t="shared" si="48"/>
        <v>5.0601722975618246</v>
      </c>
      <c r="V171" s="111">
        <f t="shared" si="48"/>
        <v>5.1420854339269226</v>
      </c>
      <c r="W171" s="111">
        <f t="shared" ref="W171" si="49">IF(W147=0,"",W147/W123)</f>
        <v>5.2314081397794716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0.50230369693265919</v>
      </c>
      <c r="C172" s="124">
        <f t="shared" si="50"/>
        <v>0.50882123323182871</v>
      </c>
      <c r="D172" s="124">
        <f t="shared" si="50"/>
        <v>0.51349157686312907</v>
      </c>
      <c r="E172" s="124">
        <f t="shared" si="50"/>
        <v>0.52087030006716728</v>
      </c>
      <c r="F172" s="124">
        <f t="shared" si="50"/>
        <v>0.53247196668115115</v>
      </c>
      <c r="G172" s="124">
        <f t="shared" si="50"/>
        <v>0.5538170398048291</v>
      </c>
      <c r="H172" s="124">
        <f t="shared" si="50"/>
        <v>0.57914271353821556</v>
      </c>
      <c r="I172" s="124">
        <f t="shared" si="50"/>
        <v>0.60643140326359746</v>
      </c>
      <c r="J172" s="124">
        <f t="shared" si="50"/>
        <v>0.63161172885611694</v>
      </c>
      <c r="K172" s="124">
        <f t="shared" si="50"/>
        <v>0.65462997478374985</v>
      </c>
      <c r="L172" s="124">
        <f t="shared" si="50"/>
        <v>0.67479232050589044</v>
      </c>
      <c r="M172" s="124">
        <f t="shared" si="50"/>
        <v>0.69438457945678489</v>
      </c>
      <c r="N172" s="124">
        <f t="shared" si="50"/>
        <v>0.71378599929063757</v>
      </c>
      <c r="O172" s="124">
        <f t="shared" si="50"/>
        <v>0.72782220904826489</v>
      </c>
      <c r="P172" s="124">
        <f t="shared" si="50"/>
        <v>0.73513782789267246</v>
      </c>
      <c r="Q172" s="124">
        <f t="shared" si="50"/>
        <v>0.74324942495673041</v>
      </c>
      <c r="R172" s="124">
        <f t="shared" ref="R172:V172" si="51">IF(R148=0,"",R148/R124)</f>
        <v>0.74803178432183581</v>
      </c>
      <c r="S172" s="124">
        <f t="shared" si="51"/>
        <v>0.7530184210049764</v>
      </c>
      <c r="T172" s="124">
        <f t="shared" si="51"/>
        <v>0.75984675286010628</v>
      </c>
      <c r="U172" s="124">
        <f t="shared" si="51"/>
        <v>0.76804377959166348</v>
      </c>
      <c r="V172" s="124">
        <f t="shared" si="51"/>
        <v>0.77738318114284921</v>
      </c>
      <c r="W172" s="124">
        <f t="shared" ref="W172" si="52">IF(W148=0,"",W148/W124)</f>
        <v>0.79288288809641605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0.47967156229652391</v>
      </c>
      <c r="C173" s="111">
        <f t="shared" si="53"/>
        <v>0.48444147870932708</v>
      </c>
      <c r="D173" s="111">
        <f t="shared" si="53"/>
        <v>0.48978091732978846</v>
      </c>
      <c r="E173" s="111">
        <f t="shared" si="53"/>
        <v>0.49526136894113476</v>
      </c>
      <c r="F173" s="111">
        <f t="shared" si="53"/>
        <v>0.50618240986293705</v>
      </c>
      <c r="G173" s="111">
        <f t="shared" si="53"/>
        <v>0.52945032491963218</v>
      </c>
      <c r="H173" s="111">
        <f t="shared" si="53"/>
        <v>0.55744604496610128</v>
      </c>
      <c r="I173" s="111">
        <f t="shared" si="53"/>
        <v>0.59273248548288859</v>
      </c>
      <c r="J173" s="111">
        <f t="shared" si="53"/>
        <v>0.61836546384815594</v>
      </c>
      <c r="K173" s="111">
        <f t="shared" si="53"/>
        <v>0.64747849071146779</v>
      </c>
      <c r="L173" s="111">
        <f t="shared" si="53"/>
        <v>0.67015573254173066</v>
      </c>
      <c r="M173" s="111">
        <f t="shared" si="53"/>
        <v>0.69352851034678342</v>
      </c>
      <c r="N173" s="111">
        <f t="shared" si="53"/>
        <v>0.71594289231461405</v>
      </c>
      <c r="O173" s="111">
        <f t="shared" si="53"/>
        <v>0.73173264996731113</v>
      </c>
      <c r="P173" s="111">
        <f t="shared" si="53"/>
        <v>0.73826848570700598</v>
      </c>
      <c r="Q173" s="111">
        <f t="shared" si="53"/>
        <v>0.74502408623166627</v>
      </c>
      <c r="R173" s="111">
        <f t="shared" ref="R173:V173" si="54">IF(R149=0,"",R149/R125)</f>
        <v>0.74951036541947424</v>
      </c>
      <c r="S173" s="111">
        <f t="shared" si="54"/>
        <v>0.75455310190066283</v>
      </c>
      <c r="T173" s="111">
        <f t="shared" si="54"/>
        <v>0.76130326962422556</v>
      </c>
      <c r="U173" s="111">
        <f t="shared" si="54"/>
        <v>0.76932749744110407</v>
      </c>
      <c r="V173" s="111">
        <f t="shared" si="54"/>
        <v>0.77818539874872883</v>
      </c>
      <c r="W173" s="111">
        <f t="shared" ref="W173" si="55">IF(W149=0,"",W149/W125)</f>
        <v>0.79253210385221307</v>
      </c>
      <c r="DA173" s="63" t="s">
        <v>1988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0.54159839117848152</v>
      </c>
      <c r="C174" s="111">
        <f t="shared" si="56"/>
        <v>0.54126922474457051</v>
      </c>
      <c r="D174" s="111">
        <f t="shared" si="56"/>
        <v>0.5425369206132572</v>
      </c>
      <c r="E174" s="111">
        <f t="shared" si="56"/>
        <v>0.54242019954567233</v>
      </c>
      <c r="F174" s="111">
        <f t="shared" si="56"/>
        <v>0.54212651239720455</v>
      </c>
      <c r="G174" s="111">
        <f t="shared" si="56"/>
        <v>0.54253227320929431</v>
      </c>
      <c r="H174" s="111">
        <f t="shared" si="56"/>
        <v>0.65546799767638031</v>
      </c>
      <c r="I174" s="111">
        <f t="shared" si="56"/>
        <v>0.74558530884797003</v>
      </c>
      <c r="J174" s="111">
        <f t="shared" si="56"/>
        <v>0.75426466560042849</v>
      </c>
      <c r="K174" s="111">
        <f t="shared" si="56"/>
        <v>0.76722751999673455</v>
      </c>
      <c r="L174" s="111">
        <f t="shared" si="56"/>
        <v>0.7731266323356778</v>
      </c>
      <c r="M174" s="111">
        <f t="shared" si="56"/>
        <v>0.77665486387895721</v>
      </c>
      <c r="N174" s="111">
        <f t="shared" si="56"/>
        <v>0.78678747262898308</v>
      </c>
      <c r="O174" s="111">
        <f t="shared" si="56"/>
        <v>0.79015999287674543</v>
      </c>
      <c r="P174" s="111">
        <f t="shared" si="56"/>
        <v>0.7935308863406475</v>
      </c>
      <c r="Q174" s="111">
        <f t="shared" si="56"/>
        <v>0.8044764552923922</v>
      </c>
      <c r="R174" s="111">
        <f t="shared" ref="R174:V174" si="57">IF(R150=0,"",R150/R126)</f>
        <v>0.80682449108581655</v>
      </c>
      <c r="S174" s="111">
        <f t="shared" si="57"/>
        <v>0.80775093655292851</v>
      </c>
      <c r="T174" s="111">
        <f t="shared" si="57"/>
        <v>0.80944705944551998</v>
      </c>
      <c r="U174" s="111">
        <f t="shared" si="57"/>
        <v>0.8117482911608489</v>
      </c>
      <c r="V174" s="111">
        <f t="shared" si="57"/>
        <v>0.81139812539329337</v>
      </c>
      <c r="W174" s="111">
        <f t="shared" ref="W174" si="58">IF(W150=0,"",W150/W126)</f>
        <v>0.81633426434642353</v>
      </c>
      <c r="DA174" s="63" t="s">
        <v>1989</v>
      </c>
    </row>
    <row r="175" spans="1:105" ht="12" customHeight="1" x14ac:dyDescent="0.25">
      <c r="A175" s="100" t="s">
        <v>204</v>
      </c>
      <c r="B175" s="112">
        <f t="shared" ref="B175:Q175" si="59">IF(B151=0,"",B151/B127)</f>
        <v>0.47967156229652391</v>
      </c>
      <c r="C175" s="112">
        <f t="shared" si="59"/>
        <v>0.47967156229652391</v>
      </c>
      <c r="D175" s="112">
        <f t="shared" si="59"/>
        <v>0.47967156229652397</v>
      </c>
      <c r="E175" s="112">
        <f t="shared" si="59"/>
        <v>0.47967156229652391</v>
      </c>
      <c r="F175" s="112">
        <f t="shared" si="59"/>
        <v>0.47967156229652391</v>
      </c>
      <c r="G175" s="112">
        <f t="shared" si="59"/>
        <v>0.47967156229652391</v>
      </c>
      <c r="H175" s="112">
        <f t="shared" si="59"/>
        <v>0.59830623271992711</v>
      </c>
      <c r="I175" s="112">
        <f t="shared" si="59"/>
        <v>0.69594493589574535</v>
      </c>
      <c r="J175" s="112">
        <f t="shared" si="59"/>
        <v>0.70396865660967767</v>
      </c>
      <c r="K175" s="112">
        <f t="shared" si="59"/>
        <v>0.71850703004014549</v>
      </c>
      <c r="L175" s="112">
        <f t="shared" si="59"/>
        <v>0.72567769648865521</v>
      </c>
      <c r="M175" s="112">
        <f t="shared" si="59"/>
        <v>0.73046966274199032</v>
      </c>
      <c r="N175" s="112">
        <f t="shared" si="59"/>
        <v>0.74159790532594905</v>
      </c>
      <c r="O175" s="112">
        <f t="shared" si="59"/>
        <v>0.74522119395653075</v>
      </c>
      <c r="P175" s="112">
        <f t="shared" si="59"/>
        <v>0.74888624532440873</v>
      </c>
      <c r="Q175" s="112">
        <f t="shared" si="59"/>
        <v>0.76102171132189844</v>
      </c>
      <c r="R175" s="112">
        <f t="shared" ref="R175:V175" si="60">IF(R151=0,"",R151/R127)</f>
        <v>0.76293763927542235</v>
      </c>
      <c r="S175" s="112">
        <f t="shared" si="60"/>
        <v>0.76377321974369039</v>
      </c>
      <c r="T175" s="112">
        <f t="shared" si="60"/>
        <v>0.76498846238539764</v>
      </c>
      <c r="U175" s="112">
        <f t="shared" si="60"/>
        <v>0.76715629995419987</v>
      </c>
      <c r="V175" s="112">
        <f t="shared" si="60"/>
        <v>0.76874503129906024</v>
      </c>
      <c r="W175" s="112">
        <f t="shared" ref="W175" si="61">IF(W151=0,"",W151/W127)</f>
        <v>0.77493383635719271</v>
      </c>
      <c r="DA175" s="131" t="s">
        <v>1990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0.57097985043221422</v>
      </c>
      <c r="C177" s="112">
        <f t="shared" si="65"/>
        <v>0.57428934024748768</v>
      </c>
      <c r="D177" s="112">
        <f t="shared" si="65"/>
        <v>0.57836167629938529</v>
      </c>
      <c r="E177" s="112">
        <f t="shared" si="65"/>
        <v>0.58216325858109896</v>
      </c>
      <c r="F177" s="112">
        <f t="shared" si="65"/>
        <v>0.58634471862512416</v>
      </c>
      <c r="G177" s="112">
        <f t="shared" si="65"/>
        <v>0.5914516262008247</v>
      </c>
      <c r="H177" s="112">
        <f t="shared" si="65"/>
        <v>0.59673597927212585</v>
      </c>
      <c r="I177" s="112">
        <f t="shared" si="65"/>
        <v>0.60024864450576809</v>
      </c>
      <c r="J177" s="112">
        <f t="shared" si="65"/>
        <v>0.60203811030262788</v>
      </c>
      <c r="K177" s="112">
        <f t="shared" si="65"/>
        <v>0.6050597000878507</v>
      </c>
      <c r="L177" s="112">
        <f t="shared" si="65"/>
        <v>0.60842180586145778</v>
      </c>
      <c r="M177" s="112">
        <f t="shared" si="65"/>
        <v>0.6123860477547326</v>
      </c>
      <c r="N177" s="112">
        <f t="shared" si="65"/>
        <v>0.62471088717731826</v>
      </c>
      <c r="O177" s="112">
        <f t="shared" si="65"/>
        <v>0.64280078792842354</v>
      </c>
      <c r="P177" s="112">
        <f t="shared" si="65"/>
        <v>0.66514588804971375</v>
      </c>
      <c r="Q177" s="112">
        <f t="shared" si="65"/>
        <v>0.68922345166889998</v>
      </c>
      <c r="R177" s="112">
        <f t="shared" ref="R177:V177" si="66">IF(R153=0,"",R153/R129)</f>
        <v>0.70577422887111896</v>
      </c>
      <c r="S177" s="112">
        <f t="shared" si="66"/>
        <v>0.71690501583160604</v>
      </c>
      <c r="T177" s="112">
        <f t="shared" si="66"/>
        <v>0.72868830984890476</v>
      </c>
      <c r="U177" s="112">
        <f t="shared" si="66"/>
        <v>0.74048225678816959</v>
      </c>
      <c r="V177" s="112">
        <f t="shared" si="66"/>
        <v>0.75628706287778924</v>
      </c>
      <c r="W177" s="112">
        <f t="shared" ref="W177" si="67">IF(W153=0,"",W153/W129)</f>
        <v>0.78942075240543397</v>
      </c>
      <c r="DA177" s="131" t="s">
        <v>1992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 t="str">
        <f t="shared" si="68"/>
        <v/>
      </c>
      <c r="L178" s="113" t="str">
        <f t="shared" si="68"/>
        <v/>
      </c>
      <c r="M178" s="113" t="str">
        <f t="shared" si="68"/>
        <v/>
      </c>
      <c r="N178" s="113" t="str">
        <f t="shared" si="68"/>
        <v/>
      </c>
      <c r="O178" s="113" t="str">
        <f t="shared" si="68"/>
        <v/>
      </c>
      <c r="P178" s="113" t="str">
        <f t="shared" si="68"/>
        <v/>
      </c>
      <c r="Q178" s="113" t="str">
        <f t="shared" si="68"/>
        <v/>
      </c>
      <c r="R178" s="113" t="str">
        <f t="shared" ref="R178:V178" si="69">IF(R154=0,"",R154/R130)</f>
        <v/>
      </c>
      <c r="S178" s="113" t="str">
        <f t="shared" si="69"/>
        <v/>
      </c>
      <c r="T178" s="113" t="str">
        <f t="shared" si="69"/>
        <v/>
      </c>
      <c r="U178" s="113" t="str">
        <f t="shared" si="69"/>
        <v/>
      </c>
      <c r="V178" s="113" t="str">
        <f t="shared" si="69"/>
        <v/>
      </c>
      <c r="W178" s="113" t="str">
        <f t="shared" ref="W178" si="70">IF(W154=0,"",W154/W130)</f>
        <v/>
      </c>
      <c r="DA178" s="132" t="s">
        <v>1993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 t="str">
        <f t="shared" si="71"/>
        <v/>
      </c>
      <c r="L179" s="111" t="str">
        <f t="shared" si="71"/>
        <v/>
      </c>
      <c r="M179" s="111" t="str">
        <f t="shared" si="71"/>
        <v/>
      </c>
      <c r="N179" s="111" t="str">
        <f t="shared" si="71"/>
        <v/>
      </c>
      <c r="O179" s="111" t="str">
        <f t="shared" si="71"/>
        <v/>
      </c>
      <c r="P179" s="111" t="str">
        <f t="shared" si="71"/>
        <v/>
      </c>
      <c r="Q179" s="111" t="str">
        <f t="shared" si="71"/>
        <v/>
      </c>
      <c r="R179" s="111" t="str">
        <f t="shared" ref="R179:V179" si="72">IF(R155=0,"",R155/R131)</f>
        <v/>
      </c>
      <c r="S179" s="111" t="str">
        <f t="shared" si="72"/>
        <v/>
      </c>
      <c r="T179" s="111" t="str">
        <f t="shared" si="72"/>
        <v/>
      </c>
      <c r="U179" s="111" t="str">
        <f t="shared" si="72"/>
        <v/>
      </c>
      <c r="V179" s="111" t="str">
        <f t="shared" si="72"/>
        <v/>
      </c>
      <c r="W179" s="111" t="str">
        <f t="shared" ref="W179" si="73">IF(W155=0,"",W155/W131)</f>
        <v/>
      </c>
      <c r="DA179" s="63" t="s">
        <v>1994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 t="str">
        <f t="shared" si="74"/>
        <v/>
      </c>
      <c r="L180" s="111" t="str">
        <f t="shared" si="74"/>
        <v/>
      </c>
      <c r="M180" s="111" t="str">
        <f t="shared" si="74"/>
        <v/>
      </c>
      <c r="N180" s="111" t="str">
        <f t="shared" si="74"/>
        <v/>
      </c>
      <c r="O180" s="111" t="str">
        <f t="shared" si="74"/>
        <v/>
      </c>
      <c r="P180" s="111" t="str">
        <f t="shared" si="74"/>
        <v/>
      </c>
      <c r="Q180" s="111" t="str">
        <f t="shared" si="74"/>
        <v/>
      </c>
      <c r="R180" s="111" t="str">
        <f t="shared" ref="R180:V180" si="75">IF(R156=0,"",R156/R132)</f>
        <v/>
      </c>
      <c r="S180" s="111" t="str">
        <f t="shared" si="75"/>
        <v/>
      </c>
      <c r="T180" s="111" t="str">
        <f t="shared" si="75"/>
        <v/>
      </c>
      <c r="U180" s="111" t="str">
        <f t="shared" si="75"/>
        <v/>
      </c>
      <c r="V180" s="111" t="str">
        <f t="shared" si="75"/>
        <v/>
      </c>
      <c r="W180" s="111" t="str">
        <f t="shared" ref="W180" si="76">IF(W156=0,"",W156/W132)</f>
        <v/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0.63968545298517998</v>
      </c>
      <c r="C181" s="112">
        <f t="shared" si="77"/>
        <v>0.64309574427982241</v>
      </c>
      <c r="D181" s="112">
        <f t="shared" si="77"/>
        <v>0.64689808579316355</v>
      </c>
      <c r="E181" s="112">
        <f t="shared" si="77"/>
        <v>0.65077535919737994</v>
      </c>
      <c r="F181" s="112">
        <f t="shared" si="77"/>
        <v>0.6553205919769487</v>
      </c>
      <c r="G181" s="112">
        <f t="shared" si="77"/>
        <v>0.66060350614785868</v>
      </c>
      <c r="H181" s="112">
        <f t="shared" si="77"/>
        <v>0.66583997075982526</v>
      </c>
      <c r="I181" s="112">
        <f t="shared" si="77"/>
        <v>0.66830235435855201</v>
      </c>
      <c r="J181" s="112">
        <f t="shared" si="77"/>
        <v>0.66862208996413863</v>
      </c>
      <c r="K181" s="112">
        <f t="shared" si="77"/>
        <v>0.66941526536988072</v>
      </c>
      <c r="L181" s="112">
        <f t="shared" si="77"/>
        <v>0.6699646569355322</v>
      </c>
      <c r="M181" s="112">
        <f t="shared" si="77"/>
        <v>0.67251598378919042</v>
      </c>
      <c r="N181" s="112">
        <f t="shared" si="77"/>
        <v>0.68095881323356156</v>
      </c>
      <c r="O181" s="112">
        <f t="shared" si="77"/>
        <v>0.68778207241459866</v>
      </c>
      <c r="P181" s="112">
        <f t="shared" si="77"/>
        <v>0.69421606369494204</v>
      </c>
      <c r="Q181" s="112">
        <f t="shared" si="77"/>
        <v>0.69631488232337979</v>
      </c>
      <c r="R181" s="112">
        <f t="shared" ref="R181:V181" si="78">IF(R157=0,"",R157/R133)</f>
        <v>0.69809538406675564</v>
      </c>
      <c r="S181" s="112">
        <f t="shared" si="78"/>
        <v>0.70078362890869306</v>
      </c>
      <c r="T181" s="112">
        <f t="shared" si="78"/>
        <v>0.70574511413104479</v>
      </c>
      <c r="U181" s="112">
        <f t="shared" si="78"/>
        <v>0.7180108835028145</v>
      </c>
      <c r="V181" s="112">
        <f t="shared" si="78"/>
        <v>0.73978099869584923</v>
      </c>
      <c r="W181" s="112">
        <f t="shared" ref="W181" si="79">IF(W157=0,"",W157/W133)</f>
        <v>0.76998132544723508</v>
      </c>
      <c r="DA181" s="131" t="s">
        <v>1996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0.69469359141310116</v>
      </c>
      <c r="C182" s="113">
        <f t="shared" si="80"/>
        <v>0.69757556245443131</v>
      </c>
      <c r="D182" s="113">
        <f t="shared" si="80"/>
        <v>0.7074562036293558</v>
      </c>
      <c r="E182" s="113">
        <f t="shared" si="80"/>
        <v>0.71211826314942994</v>
      </c>
      <c r="F182" s="113">
        <f t="shared" si="80"/>
        <v>0.7152110979884474</v>
      </c>
      <c r="G182" s="113">
        <f t="shared" si="80"/>
        <v>0.71951771886611449</v>
      </c>
      <c r="H182" s="113">
        <f t="shared" si="80"/>
        <v>0.71984211208662008</v>
      </c>
      <c r="I182" s="113">
        <f t="shared" si="80"/>
        <v>0.72319803326797838</v>
      </c>
      <c r="J182" s="113">
        <f t="shared" si="80"/>
        <v>0.72614540609859457</v>
      </c>
      <c r="K182" s="113">
        <f t="shared" si="80"/>
        <v>0.72765245721632565</v>
      </c>
      <c r="L182" s="113">
        <f t="shared" si="80"/>
        <v>0.72818728914838715</v>
      </c>
      <c r="M182" s="113">
        <f t="shared" si="80"/>
        <v>0.7282353516844261</v>
      </c>
      <c r="N182" s="113">
        <f t="shared" si="80"/>
        <v>0.731393691955606</v>
      </c>
      <c r="O182" s="113">
        <f t="shared" si="80"/>
        <v>0.73743914150118473</v>
      </c>
      <c r="P182" s="113">
        <f t="shared" si="80"/>
        <v>0.7459823600504818</v>
      </c>
      <c r="Q182" s="113">
        <f t="shared" si="80"/>
        <v>0.7559260836146855</v>
      </c>
      <c r="R182" s="113">
        <f t="shared" ref="R182:V182" si="81">IF(R158=0,"",R158/R134)</f>
        <v>0.76310007882398101</v>
      </c>
      <c r="S182" s="113">
        <f t="shared" si="81"/>
        <v>0.76819793844102191</v>
      </c>
      <c r="T182" s="113">
        <f t="shared" si="81"/>
        <v>0.7737311251272041</v>
      </c>
      <c r="U182" s="113">
        <f t="shared" si="81"/>
        <v>0.77865891635105389</v>
      </c>
      <c r="V182" s="113">
        <f t="shared" si="81"/>
        <v>0.78258457821493066</v>
      </c>
      <c r="W182" s="113">
        <f t="shared" ref="W182" si="82">IF(W158=0,"",W158/W134)</f>
        <v>0.80076575657882687</v>
      </c>
      <c r="DA182" s="132" t="s">
        <v>1997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0.63968545298517998</v>
      </c>
      <c r="C183" s="111">
        <f t="shared" si="83"/>
        <v>0.6431244076469913</v>
      </c>
      <c r="D183" s="111">
        <f t="shared" si="83"/>
        <v>0.65274732653091672</v>
      </c>
      <c r="E183" s="111">
        <f t="shared" si="83"/>
        <v>0.65796668375493883</v>
      </c>
      <c r="F183" s="111">
        <f t="shared" si="83"/>
        <v>0.66162406092807913</v>
      </c>
      <c r="G183" s="111">
        <f t="shared" si="83"/>
        <v>0.66589180464281061</v>
      </c>
      <c r="H183" s="111">
        <f t="shared" si="83"/>
        <v>0.66800185045670135</v>
      </c>
      <c r="I183" s="111">
        <f t="shared" si="83"/>
        <v>0.67107167355114128</v>
      </c>
      <c r="J183" s="111">
        <f t="shared" si="83"/>
        <v>0.67267407289039227</v>
      </c>
      <c r="K183" s="111">
        <f t="shared" si="83"/>
        <v>0.67412919016802508</v>
      </c>
      <c r="L183" s="111">
        <f t="shared" si="83"/>
        <v>0.6753115282278096</v>
      </c>
      <c r="M183" s="111">
        <f t="shared" si="83"/>
        <v>0.67631654441164435</v>
      </c>
      <c r="N183" s="111">
        <f t="shared" si="83"/>
        <v>0.67919678943142348</v>
      </c>
      <c r="O183" s="111">
        <f t="shared" si="83"/>
        <v>0.68571605271716107</v>
      </c>
      <c r="P183" s="111">
        <f t="shared" si="83"/>
        <v>0.69510014977080614</v>
      </c>
      <c r="Q183" s="111">
        <f t="shared" si="83"/>
        <v>0.70560806659378772</v>
      </c>
      <c r="R183" s="111">
        <f t="shared" ref="R183:V183" si="84">IF(R159=0,"",R159/R135)</f>
        <v>0.71277692242638058</v>
      </c>
      <c r="S183" s="111">
        <f t="shared" si="84"/>
        <v>0.71825379636231856</v>
      </c>
      <c r="T183" s="111">
        <f t="shared" si="84"/>
        <v>0.72374588961755038</v>
      </c>
      <c r="U183" s="111">
        <f t="shared" si="84"/>
        <v>0.72877875214740606</v>
      </c>
      <c r="V183" s="111">
        <f t="shared" si="84"/>
        <v>0.73546063806719408</v>
      </c>
      <c r="W183" s="111">
        <f t="shared" ref="W183" si="85">IF(W159=0,"",W159/W135)</f>
        <v>0.75691674731419112</v>
      </c>
      <c r="DA183" s="63" t="s">
        <v>1998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0.73560944501631076</v>
      </c>
      <c r="C185" s="124">
        <f t="shared" si="89"/>
        <v>0.73749293510429359</v>
      </c>
      <c r="D185" s="124">
        <f t="shared" si="89"/>
        <v>0.73969775260969683</v>
      </c>
      <c r="E185" s="124">
        <f t="shared" si="89"/>
        <v>0.74217082410659418</v>
      </c>
      <c r="F185" s="124">
        <f t="shared" si="89"/>
        <v>0.74547008865787356</v>
      </c>
      <c r="G185" s="124">
        <f t="shared" si="89"/>
        <v>0.74966435083707528</v>
      </c>
      <c r="H185" s="124">
        <f t="shared" si="89"/>
        <v>0.75403029535250377</v>
      </c>
      <c r="I185" s="124">
        <f t="shared" si="89"/>
        <v>0.75675514693631674</v>
      </c>
      <c r="J185" s="124">
        <f t="shared" si="89"/>
        <v>0.75798494638541436</v>
      </c>
      <c r="K185" s="124">
        <f t="shared" si="89"/>
        <v>0.75991858321865979</v>
      </c>
      <c r="L185" s="124">
        <f t="shared" si="89"/>
        <v>0.76118499215651958</v>
      </c>
      <c r="M185" s="124">
        <f t="shared" si="89"/>
        <v>0.76293968661019651</v>
      </c>
      <c r="N185" s="124">
        <f t="shared" si="89"/>
        <v>0.76572574458221554</v>
      </c>
      <c r="O185" s="124">
        <f t="shared" si="89"/>
        <v>0.76893908509574382</v>
      </c>
      <c r="P185" s="124">
        <f t="shared" si="89"/>
        <v>0.77295520439573062</v>
      </c>
      <c r="Q185" s="124">
        <f t="shared" si="89"/>
        <v>0.77781523120305585</v>
      </c>
      <c r="R185" s="124">
        <f t="shared" ref="R185:V185" si="90">IF(R161=0,"",R161/R137)</f>
        <v>0.78135839329259005</v>
      </c>
      <c r="S185" s="124">
        <f t="shared" si="90"/>
        <v>0.78614361478230188</v>
      </c>
      <c r="T185" s="124">
        <f t="shared" si="90"/>
        <v>0.79223462944689704</v>
      </c>
      <c r="U185" s="124">
        <f t="shared" si="90"/>
        <v>0.80186630420596239</v>
      </c>
      <c r="V185" s="124">
        <f t="shared" si="90"/>
        <v>0.81596737598564784</v>
      </c>
      <c r="W185" s="124">
        <f t="shared" ref="W185" si="91">IF(W161=0,"",W161/W137)</f>
        <v>0.83590181604220548</v>
      </c>
      <c r="DA185" s="130" t="s">
        <v>2000</v>
      </c>
    </row>
    <row r="186" spans="1:105" ht="12" customHeight="1" x14ac:dyDescent="0.25">
      <c r="A186" s="97" t="s">
        <v>207</v>
      </c>
      <c r="B186" s="111" t="str">
        <f t="shared" ref="B186:Q186" si="92">IF(B162=0,"",B162/B138)</f>
        <v/>
      </c>
      <c r="C186" s="111" t="str">
        <f t="shared" si="92"/>
        <v/>
      </c>
      <c r="D186" s="111" t="str">
        <f t="shared" si="92"/>
        <v/>
      </c>
      <c r="E186" s="111" t="str">
        <f t="shared" si="92"/>
        <v/>
      </c>
      <c r="F186" s="111" t="str">
        <f t="shared" si="92"/>
        <v/>
      </c>
      <c r="G186" s="111" t="str">
        <f t="shared" si="92"/>
        <v/>
      </c>
      <c r="H186" s="111" t="str">
        <f t="shared" si="92"/>
        <v/>
      </c>
      <c r="I186" s="111" t="str">
        <f t="shared" si="92"/>
        <v/>
      </c>
      <c r="J186" s="111" t="str">
        <f t="shared" si="92"/>
        <v/>
      </c>
      <c r="K186" s="111" t="str">
        <f t="shared" si="92"/>
        <v/>
      </c>
      <c r="L186" s="111" t="str">
        <f t="shared" si="92"/>
        <v/>
      </c>
      <c r="M186" s="111" t="str">
        <f t="shared" si="92"/>
        <v/>
      </c>
      <c r="N186" s="111" t="str">
        <f t="shared" si="92"/>
        <v/>
      </c>
      <c r="O186" s="111" t="str">
        <f t="shared" si="92"/>
        <v/>
      </c>
      <c r="P186" s="111" t="str">
        <f t="shared" si="92"/>
        <v/>
      </c>
      <c r="Q186" s="111" t="str">
        <f t="shared" si="92"/>
        <v/>
      </c>
      <c r="R186" s="111" t="str">
        <f t="shared" ref="R186:V186" si="93">IF(R162=0,"",R162/R138)</f>
        <v/>
      </c>
      <c r="S186" s="111" t="str">
        <f t="shared" si="93"/>
        <v/>
      </c>
      <c r="T186" s="111" t="str">
        <f t="shared" si="93"/>
        <v/>
      </c>
      <c r="U186" s="111" t="str">
        <f t="shared" si="93"/>
        <v/>
      </c>
      <c r="V186" s="111" t="str">
        <f t="shared" si="93"/>
        <v/>
      </c>
      <c r="W186" s="111" t="str">
        <f t="shared" ref="W186" si="94">IF(W162=0,"",W162/W138)</f>
        <v/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0.58522081035549944</v>
      </c>
      <c r="C187" s="111">
        <f t="shared" si="95"/>
        <v>0.5860249514545065</v>
      </c>
      <c r="D187" s="111">
        <f t="shared" si="95"/>
        <v>0.58706258101003617</v>
      </c>
      <c r="E187" s="111">
        <f t="shared" si="95"/>
        <v>0.58824746248562187</v>
      </c>
      <c r="F187" s="111">
        <f t="shared" si="95"/>
        <v>0.58989571711949296</v>
      </c>
      <c r="G187" s="111">
        <f t="shared" si="95"/>
        <v>0.59204796340558574</v>
      </c>
      <c r="H187" s="111">
        <f t="shared" si="95"/>
        <v>0.5942297058418371</v>
      </c>
      <c r="I187" s="111">
        <f t="shared" si="95"/>
        <v>0.59546541706065437</v>
      </c>
      <c r="J187" s="111">
        <f t="shared" si="95"/>
        <v>0.59593075672262219</v>
      </c>
      <c r="K187" s="111">
        <f t="shared" si="95"/>
        <v>0.5966953787059639</v>
      </c>
      <c r="L187" s="111">
        <f t="shared" si="95"/>
        <v>0.59745015259635414</v>
      </c>
      <c r="M187" s="111">
        <f t="shared" si="95"/>
        <v>0.59821637323945642</v>
      </c>
      <c r="N187" s="111">
        <f t="shared" si="95"/>
        <v>0.59888743163617142</v>
      </c>
      <c r="O187" s="111">
        <f t="shared" si="95"/>
        <v>0.59933337324085501</v>
      </c>
      <c r="P187" s="111">
        <f t="shared" si="95"/>
        <v>0.59958136401664952</v>
      </c>
      <c r="Q187" s="111">
        <f t="shared" si="95"/>
        <v>0.59973671801076389</v>
      </c>
      <c r="R187" s="111">
        <f t="shared" ref="R187:V187" si="96">IF(R163=0,"",R163/R139)</f>
        <v>0.60020142727202852</v>
      </c>
      <c r="S187" s="111">
        <f t="shared" si="96"/>
        <v>0.60084049940193573</v>
      </c>
      <c r="T187" s="111">
        <f t="shared" si="96"/>
        <v>0.60163939007191825</v>
      </c>
      <c r="U187" s="111">
        <f t="shared" si="96"/>
        <v>0.60310772393446344</v>
      </c>
      <c r="V187" s="111">
        <f t="shared" si="96"/>
        <v>0.6056513556015708</v>
      </c>
      <c r="W187" s="111">
        <f t="shared" ref="W187" si="97">IF(W163=0,"",W163/W139)</f>
        <v>0.61050582846486467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0.73845443591919402</v>
      </c>
      <c r="C188" s="45">
        <f t="shared" si="98"/>
        <v>0.74033075452058639</v>
      </c>
      <c r="D188" s="45">
        <f t="shared" si="98"/>
        <v>0.74253796269459693</v>
      </c>
      <c r="E188" s="45">
        <f t="shared" si="98"/>
        <v>0.74502314541445214</v>
      </c>
      <c r="F188" s="45">
        <f t="shared" si="98"/>
        <v>0.7483072943858462</v>
      </c>
      <c r="G188" s="45">
        <f t="shared" si="98"/>
        <v>0.75264552445646615</v>
      </c>
      <c r="H188" s="45">
        <f t="shared" si="98"/>
        <v>0.75704344769140353</v>
      </c>
      <c r="I188" s="45">
        <f t="shared" si="98"/>
        <v>0.75961241646686029</v>
      </c>
      <c r="J188" s="45">
        <f t="shared" si="98"/>
        <v>0.76080040543039362</v>
      </c>
      <c r="K188" s="45">
        <f t="shared" si="98"/>
        <v>0.762533996582208</v>
      </c>
      <c r="L188" s="45">
        <f t="shared" si="98"/>
        <v>0.76402166613340128</v>
      </c>
      <c r="M188" s="45">
        <f t="shared" si="98"/>
        <v>0.76596649599128386</v>
      </c>
      <c r="N188" s="45">
        <f t="shared" si="98"/>
        <v>0.76890406178689208</v>
      </c>
      <c r="O188" s="45">
        <f t="shared" si="98"/>
        <v>0.77247199848143833</v>
      </c>
      <c r="P188" s="45">
        <f t="shared" si="98"/>
        <v>0.77641042784449754</v>
      </c>
      <c r="Q188" s="45">
        <f t="shared" si="98"/>
        <v>0.78129485225918893</v>
      </c>
      <c r="R188" s="45">
        <f t="shared" ref="R188:V188" si="99">IF(R164=0,"",R164/R140)</f>
        <v>0.78586674416477431</v>
      </c>
      <c r="S188" s="45">
        <f t="shared" si="99"/>
        <v>0.79081944950663241</v>
      </c>
      <c r="T188" s="45">
        <f t="shared" si="99"/>
        <v>0.79725953782891346</v>
      </c>
      <c r="U188" s="45">
        <f t="shared" si="99"/>
        <v>0.80688896710934399</v>
      </c>
      <c r="V188" s="45">
        <f t="shared" si="99"/>
        <v>0.82124428985219056</v>
      </c>
      <c r="W188" s="45">
        <f t="shared" ref="W188" si="100">IF(W164=0,"",W164/W140)</f>
        <v>0.84076095901541914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9.7312366033711462E-2</v>
      </c>
      <c r="C190" s="117">
        <f t="shared" si="101"/>
        <v>9.5101104881021609E-2</v>
      </c>
      <c r="D190" s="117">
        <f t="shared" si="101"/>
        <v>9.6379242284856864E-2</v>
      </c>
      <c r="E190" s="117">
        <f t="shared" si="101"/>
        <v>9.5037845332413481E-2</v>
      </c>
      <c r="F190" s="117">
        <f t="shared" si="101"/>
        <v>9.5537475585236967E-2</v>
      </c>
      <c r="G190" s="117">
        <f t="shared" si="101"/>
        <v>0.10286096264722784</v>
      </c>
      <c r="H190" s="117">
        <f t="shared" si="101"/>
        <v>0.11200804696641753</v>
      </c>
      <c r="I190" s="117">
        <f t="shared" si="101"/>
        <v>0.13396856748594277</v>
      </c>
      <c r="J190" s="117">
        <f t="shared" si="101"/>
        <v>0.14064976514992003</v>
      </c>
      <c r="K190" s="117">
        <f t="shared" si="101"/>
        <v>0.14809555518866321</v>
      </c>
      <c r="L190" s="117">
        <f t="shared" si="101"/>
        <v>0.15570910606036489</v>
      </c>
      <c r="M190" s="117">
        <f t="shared" si="101"/>
        <v>0.16785645599472321</v>
      </c>
      <c r="N190" s="117">
        <f t="shared" si="101"/>
        <v>0.18473449984451956</v>
      </c>
      <c r="O190" s="117">
        <f t="shared" si="101"/>
        <v>0.2405965623708505</v>
      </c>
      <c r="P190" s="117">
        <f t="shared" si="101"/>
        <v>0.26307038433809965</v>
      </c>
      <c r="Q190" s="117">
        <f t="shared" si="101"/>
        <v>0.27859143954802551</v>
      </c>
      <c r="R190" s="117">
        <f t="shared" ref="R190:V190" si="102">R191+R194+R196+R209</f>
        <v>0.36591824847409238</v>
      </c>
      <c r="S190" s="117">
        <f t="shared" si="102"/>
        <v>0.35337954538127425</v>
      </c>
      <c r="T190" s="117">
        <f t="shared" si="102"/>
        <v>0.34013095398720072</v>
      </c>
      <c r="U190" s="117">
        <f t="shared" si="102"/>
        <v>0.28895428326613204</v>
      </c>
      <c r="V190" s="117">
        <f t="shared" si="102"/>
        <v>0.26325588693846463</v>
      </c>
      <c r="W190" s="117">
        <f t="shared" ref="W190" si="103">W191+W194+W196+W209</f>
        <v>0.23044729791090068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8.0580814024472133E-2</v>
      </c>
      <c r="C196" s="122">
        <v>7.9375211719959093E-2</v>
      </c>
      <c r="D196" s="122">
        <v>8.1339898341426548E-2</v>
      </c>
      <c r="E196" s="122">
        <v>8.0703389309048551E-2</v>
      </c>
      <c r="F196" s="122">
        <v>8.1635581175608665E-2</v>
      </c>
      <c r="G196" s="122">
        <v>8.7655137215886497E-2</v>
      </c>
      <c r="H196" s="122">
        <v>9.5338809057451679E-2</v>
      </c>
      <c r="I196" s="122">
        <v>0.11462748347548769</v>
      </c>
      <c r="J196" s="122">
        <v>0.12055280712447125</v>
      </c>
      <c r="K196" s="122">
        <v>0.12689253126694716</v>
      </c>
      <c r="L196" s="122">
        <v>0.1316242979864258</v>
      </c>
      <c r="M196" s="122">
        <v>0.13961433413594418</v>
      </c>
      <c r="N196" s="122">
        <v>0.15116615602486319</v>
      </c>
      <c r="O196" s="122">
        <v>0.2016482898480938</v>
      </c>
      <c r="P196" s="122">
        <v>0.22110669240799785</v>
      </c>
      <c r="Q196" s="122">
        <v>0.23392053374350494</v>
      </c>
      <c r="R196" s="122">
        <v>0.30899437247528483</v>
      </c>
      <c r="S196" s="122">
        <v>0.29948475273247216</v>
      </c>
      <c r="T196" s="122">
        <v>0.28784032365353085</v>
      </c>
      <c r="U196" s="122">
        <v>0.24353855769916397</v>
      </c>
      <c r="V196" s="122">
        <v>0.21945041582488442</v>
      </c>
      <c r="W196" s="122">
        <v>0.19306767471699812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8.0580814024472133E-2</v>
      </c>
      <c r="C201" s="101">
        <v>7.9375211719959093E-2</v>
      </c>
      <c r="D201" s="101">
        <v>8.1339898341426548E-2</v>
      </c>
      <c r="E201" s="101">
        <v>8.0703389309048551E-2</v>
      </c>
      <c r="F201" s="101">
        <v>8.1635581175608665E-2</v>
      </c>
      <c r="G201" s="101">
        <v>8.7655137215886497E-2</v>
      </c>
      <c r="H201" s="101">
        <v>9.5338809057451679E-2</v>
      </c>
      <c r="I201" s="101">
        <v>0.11462748347548769</v>
      </c>
      <c r="J201" s="101">
        <v>0.12055280712447125</v>
      </c>
      <c r="K201" s="101">
        <v>0.12689253126694716</v>
      </c>
      <c r="L201" s="101">
        <v>0.1316242979864258</v>
      </c>
      <c r="M201" s="101">
        <v>0.13961433413594418</v>
      </c>
      <c r="N201" s="101">
        <v>0.15116615602486319</v>
      </c>
      <c r="O201" s="101">
        <v>0.2016482898480938</v>
      </c>
      <c r="P201" s="101">
        <v>0.22110669240799785</v>
      </c>
      <c r="Q201" s="101">
        <v>0.23392053374350494</v>
      </c>
      <c r="R201" s="101">
        <v>0.30899437247528483</v>
      </c>
      <c r="S201" s="101">
        <v>0.29948475273247216</v>
      </c>
      <c r="T201" s="101">
        <v>0.28784032365353085</v>
      </c>
      <c r="U201" s="101">
        <v>0.24353855769916397</v>
      </c>
      <c r="V201" s="101">
        <v>0.21945041582488442</v>
      </c>
      <c r="W201" s="101">
        <v>0.19306767471699812</v>
      </c>
      <c r="DA201" s="131" t="s">
        <v>2160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0</v>
      </c>
      <c r="M202" s="104">
        <v>0</v>
      </c>
      <c r="N202" s="104">
        <v>0</v>
      </c>
      <c r="O202" s="104">
        <v>0</v>
      </c>
      <c r="P202" s="104">
        <v>0</v>
      </c>
      <c r="Q202" s="104">
        <v>0</v>
      </c>
      <c r="R202" s="104">
        <v>0</v>
      </c>
      <c r="S202" s="104">
        <v>0</v>
      </c>
      <c r="T202" s="104">
        <v>0</v>
      </c>
      <c r="U202" s="104">
        <v>0</v>
      </c>
      <c r="V202" s="104">
        <v>0</v>
      </c>
      <c r="W202" s="104">
        <v>0</v>
      </c>
      <c r="DA202" s="132" t="s">
        <v>2161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1.6731552009239328E-2</v>
      </c>
      <c r="C209" s="122">
        <v>1.5725893161062515E-2</v>
      </c>
      <c r="D209" s="122">
        <v>1.5039343943430318E-2</v>
      </c>
      <c r="E209" s="122">
        <v>1.433445602336493E-2</v>
      </c>
      <c r="F209" s="122">
        <v>1.3901894409628303E-2</v>
      </c>
      <c r="G209" s="122">
        <v>1.5205825431341347E-2</v>
      </c>
      <c r="H209" s="122">
        <v>1.666923790896585E-2</v>
      </c>
      <c r="I209" s="122">
        <v>1.9341084010455079E-2</v>
      </c>
      <c r="J209" s="122">
        <v>2.009695802544878E-2</v>
      </c>
      <c r="K209" s="122">
        <v>2.1203023921716045E-2</v>
      </c>
      <c r="L209" s="122">
        <v>2.408480807393908E-2</v>
      </c>
      <c r="M209" s="122">
        <v>2.8242121858779036E-2</v>
      </c>
      <c r="N209" s="122">
        <v>3.3568343819656385E-2</v>
      </c>
      <c r="O209" s="122">
        <v>3.8948272522756705E-2</v>
      </c>
      <c r="P209" s="122">
        <v>4.1963691930101778E-2</v>
      </c>
      <c r="Q209" s="122">
        <v>4.4670905804520558E-2</v>
      </c>
      <c r="R209" s="122">
        <v>5.6923875998807563E-2</v>
      </c>
      <c r="S209" s="122">
        <v>5.3894792648802071E-2</v>
      </c>
      <c r="T209" s="122">
        <v>5.229063033366986E-2</v>
      </c>
      <c r="U209" s="122">
        <v>4.5415725566968067E-2</v>
      </c>
      <c r="V209" s="122">
        <v>4.3805471113580213E-2</v>
      </c>
      <c r="W209" s="122">
        <v>3.7379623193902561E-2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1.6731552009239328E-2</v>
      </c>
      <c r="C211" s="98">
        <v>1.5725893161062515E-2</v>
      </c>
      <c r="D211" s="98">
        <v>1.5039343943430318E-2</v>
      </c>
      <c r="E211" s="98">
        <v>1.433445602336493E-2</v>
      </c>
      <c r="F211" s="98">
        <v>1.3901894409628303E-2</v>
      </c>
      <c r="G211" s="98">
        <v>1.5205825431341347E-2</v>
      </c>
      <c r="H211" s="98">
        <v>1.666923790896585E-2</v>
      </c>
      <c r="I211" s="98">
        <v>1.9341084010455079E-2</v>
      </c>
      <c r="J211" s="98">
        <v>2.009695802544878E-2</v>
      </c>
      <c r="K211" s="98">
        <v>2.1203023921716045E-2</v>
      </c>
      <c r="L211" s="98">
        <v>2.408480807393908E-2</v>
      </c>
      <c r="M211" s="98">
        <v>2.8242121858779036E-2</v>
      </c>
      <c r="N211" s="98">
        <v>3.3568343819656385E-2</v>
      </c>
      <c r="O211" s="98">
        <v>3.8948272522756705E-2</v>
      </c>
      <c r="P211" s="98">
        <v>4.1963691930101778E-2</v>
      </c>
      <c r="Q211" s="98">
        <v>4.4670905804520558E-2</v>
      </c>
      <c r="R211" s="98">
        <v>5.6923875998807563E-2</v>
      </c>
      <c r="S211" s="98">
        <v>5.3894792648802071E-2</v>
      </c>
      <c r="T211" s="98">
        <v>5.229063033366986E-2</v>
      </c>
      <c r="U211" s="98">
        <v>4.5415725566968067E-2</v>
      </c>
      <c r="V211" s="98">
        <v>4.3805471113580213E-2</v>
      </c>
      <c r="W211" s="98">
        <v>3.7379623193902561E-2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25453.211364979077</v>
      </c>
      <c r="C214" s="117">
        <f t="shared" si="108"/>
        <v>25014.080905152776</v>
      </c>
      <c r="D214" s="117">
        <f t="shared" si="108"/>
        <v>25479.179395642001</v>
      </c>
      <c r="E214" s="117">
        <f t="shared" si="108"/>
        <v>24944.348163454652</v>
      </c>
      <c r="F214" s="117">
        <f t="shared" si="108"/>
        <v>24570.888579560666</v>
      </c>
      <c r="G214" s="117">
        <f t="shared" si="108"/>
        <v>23890.859182965527</v>
      </c>
      <c r="H214" s="117">
        <f t="shared" si="108"/>
        <v>22242.367159451896</v>
      </c>
      <c r="I214" s="117">
        <f t="shared" si="108"/>
        <v>24974.66190144869</v>
      </c>
      <c r="J214" s="117">
        <f t="shared" si="108"/>
        <v>20196.057994358984</v>
      </c>
      <c r="K214" s="117">
        <f t="shared" si="108"/>
        <v>22763.90520590479</v>
      </c>
      <c r="L214" s="117">
        <f t="shared" si="108"/>
        <v>21235.687336066661</v>
      </c>
      <c r="M214" s="117">
        <f t="shared" si="108"/>
        <v>16416.959460267983</v>
      </c>
      <c r="N214" s="117">
        <f t="shared" si="108"/>
        <v>17807.7720648455</v>
      </c>
      <c r="O214" s="117">
        <f t="shared" si="108"/>
        <v>16452.935431499871</v>
      </c>
      <c r="P214" s="117">
        <f t="shared" si="108"/>
        <v>14039.342754231686</v>
      </c>
      <c r="Q214" s="117">
        <f t="shared" si="108"/>
        <v>16655.86156746067</v>
      </c>
      <c r="R214" s="117">
        <f t="shared" ref="R214:V214" si="109">R215+R218+R220+R233</f>
        <v>16977.953235702102</v>
      </c>
      <c r="S214" s="117">
        <f t="shared" si="109"/>
        <v>15013.227457744177</v>
      </c>
      <c r="T214" s="117">
        <f t="shared" si="109"/>
        <v>16839.627579034644</v>
      </c>
      <c r="U214" s="117">
        <f t="shared" si="109"/>
        <v>15640.671699640539</v>
      </c>
      <c r="V214" s="117">
        <f t="shared" si="109"/>
        <v>16919.078502214645</v>
      </c>
      <c r="W214" s="117">
        <f t="shared" ref="W214" si="110">W215+W218+W220+W233</f>
        <v>16991.072340939041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20960.343595817638</v>
      </c>
      <c r="C215" s="122">
        <f t="shared" si="111"/>
        <v>20867.024834989308</v>
      </c>
      <c r="D215" s="122">
        <f t="shared" si="111"/>
        <v>21249.225442326304</v>
      </c>
      <c r="E215" s="122">
        <f t="shared" si="111"/>
        <v>21096.231119773009</v>
      </c>
      <c r="F215" s="122">
        <f t="shared" si="111"/>
        <v>20816.758974895038</v>
      </c>
      <c r="G215" s="122">
        <f t="shared" si="111"/>
        <v>20477.833453044997</v>
      </c>
      <c r="H215" s="122">
        <f t="shared" si="111"/>
        <v>19074.454532021478</v>
      </c>
      <c r="I215" s="122">
        <f t="shared" si="111"/>
        <v>21400.640720058156</v>
      </c>
      <c r="J215" s="122">
        <f t="shared" si="111"/>
        <v>17213.596294256346</v>
      </c>
      <c r="K215" s="122">
        <f t="shared" si="111"/>
        <v>19333.321734732686</v>
      </c>
      <c r="L215" s="122">
        <f t="shared" si="111"/>
        <v>18122.433640136645</v>
      </c>
      <c r="M215" s="122">
        <f t="shared" si="111"/>
        <v>13408.80030375481</v>
      </c>
      <c r="N215" s="122">
        <f t="shared" si="111"/>
        <v>14536.440595229846</v>
      </c>
      <c r="O215" s="122">
        <f t="shared" si="111"/>
        <v>13389.796300426804</v>
      </c>
      <c r="P215" s="122">
        <f t="shared" si="111"/>
        <v>11126.697314449199</v>
      </c>
      <c r="Q215" s="122">
        <f t="shared" si="111"/>
        <v>13483.239623084706</v>
      </c>
      <c r="R215" s="122">
        <f t="shared" ref="R215:V215" si="112">SUM(R216:R217)</f>
        <v>13739.204422966232</v>
      </c>
      <c r="S215" s="122">
        <f t="shared" si="112"/>
        <v>11889.091428226289</v>
      </c>
      <c r="T215" s="122">
        <f t="shared" si="112"/>
        <v>13565.033846588103</v>
      </c>
      <c r="U215" s="122">
        <f t="shared" si="112"/>
        <v>12520.753931302654</v>
      </c>
      <c r="V215" s="122">
        <f t="shared" si="112"/>
        <v>13644.792232624273</v>
      </c>
      <c r="W215" s="122">
        <f t="shared" ref="W215" si="113">SUM(W216:W217)</f>
        <v>13626.616188112703</v>
      </c>
      <c r="DA215" s="130" t="s">
        <v>2318</v>
      </c>
    </row>
    <row r="216" spans="1:105" ht="12" customHeight="1" x14ac:dyDescent="0.25">
      <c r="A216" s="97" t="s">
        <v>204</v>
      </c>
      <c r="B216" s="98">
        <v>20868.409351589813</v>
      </c>
      <c r="C216" s="98">
        <v>20777.699593297908</v>
      </c>
      <c r="D216" s="98">
        <v>21158.982961092046</v>
      </c>
      <c r="E216" s="98">
        <v>21007.925181422768</v>
      </c>
      <c r="F216" s="98">
        <v>20729.305640031416</v>
      </c>
      <c r="G216" s="98">
        <v>20389.769109934601</v>
      </c>
      <c r="H216" s="98">
        <v>18990.02987663056</v>
      </c>
      <c r="I216" s="98">
        <v>21301.815097788891</v>
      </c>
      <c r="J216" s="98">
        <v>17131.4389427184</v>
      </c>
      <c r="K216" s="98">
        <v>19238.032856961239</v>
      </c>
      <c r="L216" s="98">
        <v>18031.568896390469</v>
      </c>
      <c r="M216" s="98">
        <v>13341.121087119409</v>
      </c>
      <c r="N216" s="98">
        <v>14461.167117672465</v>
      </c>
      <c r="O216" s="98">
        <v>13320.220553041141</v>
      </c>
      <c r="P216" s="98">
        <v>11069.454614418639</v>
      </c>
      <c r="Q216" s="98">
        <v>13413.096551510243</v>
      </c>
      <c r="R216" s="98">
        <v>13668.285562632693</v>
      </c>
      <c r="S216" s="98">
        <v>11828.168384394561</v>
      </c>
      <c r="T216" s="98">
        <v>13495.206276891937</v>
      </c>
      <c r="U216" s="98">
        <v>12456.496077042597</v>
      </c>
      <c r="V216" s="98">
        <v>13574.526245473409</v>
      </c>
      <c r="W216" s="98">
        <v>13555.398823932337</v>
      </c>
      <c r="DA216" s="63" t="s">
        <v>2319</v>
      </c>
    </row>
    <row r="217" spans="1:105" ht="12" customHeight="1" x14ac:dyDescent="0.25">
      <c r="A217" s="97" t="s">
        <v>53</v>
      </c>
      <c r="B217" s="98">
        <v>91.934244227823541</v>
      </c>
      <c r="C217" s="98">
        <v>89.325241691398645</v>
      </c>
      <c r="D217" s="98">
        <v>90.242481234256971</v>
      </c>
      <c r="E217" s="98">
        <v>88.305938350240282</v>
      </c>
      <c r="F217" s="98">
        <v>87.453334863622203</v>
      </c>
      <c r="G217" s="98">
        <v>88.064343110397786</v>
      </c>
      <c r="H217" s="98">
        <v>84.424655390916172</v>
      </c>
      <c r="I217" s="98">
        <v>98.825622269266546</v>
      </c>
      <c r="J217" s="98">
        <v>82.157351537946283</v>
      </c>
      <c r="K217" s="98">
        <v>95.288877771445968</v>
      </c>
      <c r="L217" s="98">
        <v>90.864743746175691</v>
      </c>
      <c r="M217" s="98">
        <v>67.679216635400337</v>
      </c>
      <c r="N217" s="98">
        <v>75.273477557380005</v>
      </c>
      <c r="O217" s="98">
        <v>69.575747385662837</v>
      </c>
      <c r="P217" s="98">
        <v>57.242700030559377</v>
      </c>
      <c r="Q217" s="98">
        <v>70.143071574462738</v>
      </c>
      <c r="R217" s="98">
        <v>70.918860333539129</v>
      </c>
      <c r="S217" s="98">
        <v>60.923043831728442</v>
      </c>
      <c r="T217" s="98">
        <v>69.827569696166904</v>
      </c>
      <c r="U217" s="98">
        <v>64.257854260056348</v>
      </c>
      <c r="V217" s="98">
        <v>70.265987150864419</v>
      </c>
      <c r="W217" s="98">
        <v>71.217364180365337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0.71112549532418601</v>
      </c>
      <c r="C218" s="122">
        <f t="shared" si="114"/>
        <v>0.67558917418081932</v>
      </c>
      <c r="D218" s="122">
        <f t="shared" si="114"/>
        <v>0.7634810905049717</v>
      </c>
      <c r="E218" s="122">
        <f t="shared" si="114"/>
        <v>0.74607536801643126</v>
      </c>
      <c r="F218" s="122">
        <f t="shared" si="114"/>
        <v>0.7038245117898283</v>
      </c>
      <c r="G218" s="122">
        <f t="shared" si="114"/>
        <v>0.68797820474192417</v>
      </c>
      <c r="H218" s="122">
        <f t="shared" si="114"/>
        <v>0.8555309718609454</v>
      </c>
      <c r="I218" s="122">
        <f t="shared" si="114"/>
        <v>1.0628431812665677</v>
      </c>
      <c r="J218" s="122">
        <f t="shared" si="114"/>
        <v>1.2308945121031323</v>
      </c>
      <c r="K218" s="122">
        <f t="shared" si="114"/>
        <v>1.2908842912655736</v>
      </c>
      <c r="L218" s="122">
        <f t="shared" si="114"/>
        <v>1.4518210073935982</v>
      </c>
      <c r="M218" s="122">
        <f t="shared" si="114"/>
        <v>1.4350868936540113</v>
      </c>
      <c r="N218" s="122">
        <f t="shared" si="114"/>
        <v>1.5002202029855622</v>
      </c>
      <c r="O218" s="122">
        <f t="shared" si="114"/>
        <v>1.3855735427187599</v>
      </c>
      <c r="P218" s="122">
        <f t="shared" si="114"/>
        <v>1.5171301560423414</v>
      </c>
      <c r="Q218" s="122">
        <f t="shared" si="114"/>
        <v>1.4855095653579375</v>
      </c>
      <c r="R218" s="122">
        <f t="shared" si="114"/>
        <v>1.5683809442269978</v>
      </c>
      <c r="S218" s="122">
        <f t="shared" si="114"/>
        <v>1.5878220847987077</v>
      </c>
      <c r="T218" s="122">
        <f t="shared" si="114"/>
        <v>1.5094410190057239</v>
      </c>
      <c r="U218" s="122">
        <f t="shared" si="114"/>
        <v>1.4489379982234432</v>
      </c>
      <c r="V218" s="122">
        <f t="shared" si="114"/>
        <v>1.2104891401070055</v>
      </c>
      <c r="W218" s="122">
        <f t="shared" si="114"/>
        <v>0.84361248691885171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0.71112549532418601</v>
      </c>
      <c r="C219" s="98">
        <f>RES_hhdet_fech!C86</f>
        <v>0.67558917418081932</v>
      </c>
      <c r="D219" s="98">
        <f>RES_hhdet_fech!D86</f>
        <v>0.7634810905049717</v>
      </c>
      <c r="E219" s="98">
        <f>RES_hhdet_fech!E86</f>
        <v>0.74607536801643126</v>
      </c>
      <c r="F219" s="98">
        <f>RES_hhdet_fech!F86</f>
        <v>0.7038245117898283</v>
      </c>
      <c r="G219" s="98">
        <f>RES_hhdet_fech!G86</f>
        <v>0.68797820474192417</v>
      </c>
      <c r="H219" s="98">
        <f>RES_hhdet_fech!H86</f>
        <v>0.8555309718609454</v>
      </c>
      <c r="I219" s="98">
        <f>RES_hhdet_fech!I86</f>
        <v>1.0628431812665677</v>
      </c>
      <c r="J219" s="98">
        <f>RES_hhdet_fech!J86</f>
        <v>1.2308945121031323</v>
      </c>
      <c r="K219" s="98">
        <f>RES_hhdet_fech!K86</f>
        <v>1.2908842912655736</v>
      </c>
      <c r="L219" s="98">
        <f>RES_hhdet_fech!L86</f>
        <v>1.4518210073935982</v>
      </c>
      <c r="M219" s="98">
        <f>RES_hhdet_fech!M86</f>
        <v>1.4350868936540113</v>
      </c>
      <c r="N219" s="98">
        <f>RES_hhdet_fech!N86</f>
        <v>1.5002202029855622</v>
      </c>
      <c r="O219" s="98">
        <f>RES_hhdet_fech!O86</f>
        <v>1.3855735427187599</v>
      </c>
      <c r="P219" s="98">
        <f>RES_hhdet_fech!P86</f>
        <v>1.5171301560423414</v>
      </c>
      <c r="Q219" s="98">
        <f>RES_hhdet_fech!Q86</f>
        <v>1.4855095653579375</v>
      </c>
      <c r="R219" s="98">
        <f>RES_hhdet_fech!R86</f>
        <v>1.5683809442269978</v>
      </c>
      <c r="S219" s="98">
        <f>RES_hhdet_fech!S86</f>
        <v>1.5878220847987077</v>
      </c>
      <c r="T219" s="98">
        <f>RES_hhdet_fech!T86</f>
        <v>1.5094410190057239</v>
      </c>
      <c r="U219" s="98">
        <f>RES_hhdet_fech!U86</f>
        <v>1.4489379982234432</v>
      </c>
      <c r="V219" s="98">
        <f>RES_hhdet_fech!V86</f>
        <v>1.2104891401070055</v>
      </c>
      <c r="W219" s="98">
        <f>RES_hhdet_fech!W86</f>
        <v>0.84361248691885171</v>
      </c>
      <c r="DA219" s="63" t="s">
        <v>2322</v>
      </c>
    </row>
    <row r="220" spans="1:105" ht="12" customHeight="1" x14ac:dyDescent="0.25">
      <c r="A220" s="121" t="s">
        <v>55</v>
      </c>
      <c r="B220" s="122">
        <v>4010.0640043545677</v>
      </c>
      <c r="C220" s="122">
        <v>3676.0229010058119</v>
      </c>
      <c r="D220" s="122">
        <v>3763.4191098343108</v>
      </c>
      <c r="E220" s="122">
        <v>3384.2997444958678</v>
      </c>
      <c r="F220" s="122">
        <v>3295.2671868267812</v>
      </c>
      <c r="G220" s="122">
        <v>2969.3360327291011</v>
      </c>
      <c r="H220" s="122">
        <v>2737.0497936544552</v>
      </c>
      <c r="I220" s="122">
        <v>3139.9402822340217</v>
      </c>
      <c r="J220" s="122">
        <v>2564.0365612385194</v>
      </c>
      <c r="K220" s="122">
        <v>3015.2380985576287</v>
      </c>
      <c r="L220" s="122">
        <v>2706.7330969842983</v>
      </c>
      <c r="M220" s="122">
        <v>2595.873135295456</v>
      </c>
      <c r="N220" s="122">
        <v>2855.70592079775</v>
      </c>
      <c r="O220" s="122">
        <v>2666.4825943883889</v>
      </c>
      <c r="P220" s="122">
        <v>2506.2946075161358</v>
      </c>
      <c r="Q220" s="122">
        <v>2761.9689826224994</v>
      </c>
      <c r="R220" s="122">
        <v>2826.3562079458006</v>
      </c>
      <c r="S220" s="122">
        <v>2714.2614540637023</v>
      </c>
      <c r="T220" s="122">
        <v>2864.8185607838163</v>
      </c>
      <c r="U220" s="122">
        <v>2717.640470927955</v>
      </c>
      <c r="V220" s="122">
        <v>2857.5797575240435</v>
      </c>
      <c r="W220" s="122">
        <v>2956.2434492243174</v>
      </c>
      <c r="DA220" s="130" t="s">
        <v>2323</v>
      </c>
    </row>
    <row r="221" spans="1:105" ht="12" customHeight="1" x14ac:dyDescent="0.25">
      <c r="A221" s="97" t="s">
        <v>132</v>
      </c>
      <c r="B221" s="98">
        <v>4221.8908648798561</v>
      </c>
      <c r="C221" s="98">
        <v>3835.3282425790148</v>
      </c>
      <c r="D221" s="98">
        <v>3978.4063993057084</v>
      </c>
      <c r="E221" s="98">
        <v>3549.5597116037175</v>
      </c>
      <c r="F221" s="98">
        <v>3432.499999886044</v>
      </c>
      <c r="G221" s="98">
        <v>3064.6985541078861</v>
      </c>
      <c r="H221" s="98">
        <v>2771.8748225631762</v>
      </c>
      <c r="I221" s="98">
        <v>3292.4094456470375</v>
      </c>
      <c r="J221" s="98">
        <v>2538.7294697882726</v>
      </c>
      <c r="K221" s="98">
        <v>3113.4194274111996</v>
      </c>
      <c r="L221" s="98">
        <v>2717.904969466621</v>
      </c>
      <c r="M221" s="98">
        <v>2564.4043736834301</v>
      </c>
      <c r="N221" s="98">
        <v>2881.4160938496971</v>
      </c>
      <c r="O221" s="98">
        <v>2653.4075118296755</v>
      </c>
      <c r="P221" s="98">
        <v>2468.6577600781116</v>
      </c>
      <c r="Q221" s="98">
        <v>2802.2677841187942</v>
      </c>
      <c r="R221" s="98">
        <v>2859.5378016190139</v>
      </c>
      <c r="S221" s="98">
        <v>2700.5351714148765</v>
      </c>
      <c r="T221" s="98">
        <v>2867.7707674423068</v>
      </c>
      <c r="U221" s="98">
        <v>2694.5519299041307</v>
      </c>
      <c r="V221" s="98">
        <v>2835.205139735267</v>
      </c>
      <c r="W221" s="98">
        <v>2985.5781473298207</v>
      </c>
      <c r="DA221" s="63" t="s">
        <v>2324</v>
      </c>
    </row>
    <row r="222" spans="1:105" ht="12" customHeight="1" x14ac:dyDescent="0.25">
      <c r="A222" s="97" t="s">
        <v>131</v>
      </c>
      <c r="B222" s="98">
        <v>3739.1562087099564</v>
      </c>
      <c r="C222" s="98">
        <v>3432.7224735744358</v>
      </c>
      <c r="D222" s="98">
        <v>3591.7594386573774</v>
      </c>
      <c r="E222" s="98">
        <v>3241.303435244648</v>
      </c>
      <c r="F222" s="98">
        <v>3205.8330035564322</v>
      </c>
      <c r="G222" s="98">
        <v>2993.7397693101907</v>
      </c>
      <c r="H222" s="98">
        <v>2351.8045590086308</v>
      </c>
      <c r="I222" s="98">
        <v>2605.1362444005254</v>
      </c>
      <c r="J222" s="98">
        <v>2072.0904774557439</v>
      </c>
      <c r="K222" s="98">
        <v>2615.7393317588949</v>
      </c>
      <c r="L222" s="98">
        <v>2347.3950562023142</v>
      </c>
      <c r="M222" s="98">
        <v>2283.2383010755543</v>
      </c>
      <c r="N222" s="98">
        <v>2617.0099171601432</v>
      </c>
      <c r="O222" s="98">
        <v>2453.9456688617447</v>
      </c>
      <c r="P222" s="98">
        <v>2294.3466931340872</v>
      </c>
      <c r="Q222" s="98">
        <v>2588.7558546911314</v>
      </c>
      <c r="R222" s="98">
        <v>2649.800437732828</v>
      </c>
      <c r="S222" s="98">
        <v>2516.9982311846611</v>
      </c>
      <c r="T222" s="98">
        <v>2691.2666043158024</v>
      </c>
      <c r="U222" s="98">
        <v>2549.0724962066561</v>
      </c>
      <c r="V222" s="98">
        <v>2715.2541290741192</v>
      </c>
      <c r="W222" s="98">
        <v>2896.6132752674566</v>
      </c>
      <c r="DA222" s="63" t="s">
        <v>2325</v>
      </c>
    </row>
    <row r="223" spans="1:105" ht="12" customHeight="1" x14ac:dyDescent="0.25">
      <c r="A223" s="100" t="s">
        <v>204</v>
      </c>
      <c r="B223" s="101">
        <v>3294.1409646428074</v>
      </c>
      <c r="C223" s="101">
        <v>3026.3489892838061</v>
      </c>
      <c r="D223" s="101">
        <v>3157.8080576886864</v>
      </c>
      <c r="E223" s="101">
        <v>2850.4207566613741</v>
      </c>
      <c r="F223" s="101">
        <v>2821.0373134497672</v>
      </c>
      <c r="G223" s="101">
        <v>2632.0670323418603</v>
      </c>
      <c r="H223" s="101">
        <v>2017.1384268058985</v>
      </c>
      <c r="I223" s="101">
        <v>2179.818760725731</v>
      </c>
      <c r="J223" s="101">
        <v>1720.0403192184447</v>
      </c>
      <c r="K223" s="101">
        <v>2163.0100793722731</v>
      </c>
      <c r="L223" s="101">
        <v>1941.3712075991484</v>
      </c>
      <c r="M223" s="101">
        <v>1891.9954404329089</v>
      </c>
      <c r="N223" s="101">
        <v>2159.3451063025109</v>
      </c>
      <c r="O223" s="101">
        <v>2021.1099370101138</v>
      </c>
      <c r="P223" s="101">
        <v>1886.4427747920054</v>
      </c>
      <c r="Q223" s="101">
        <v>2118.0280597522096</v>
      </c>
      <c r="R223" s="101">
        <v>2159.2485053954661</v>
      </c>
      <c r="S223" s="101">
        <v>2048.4153071813353</v>
      </c>
      <c r="T223" s="101">
        <v>2182.1429299758001</v>
      </c>
      <c r="U223" s="101">
        <v>2060.8985910780229</v>
      </c>
      <c r="V223" s="101">
        <v>2214.4476361034772</v>
      </c>
      <c r="W223" s="101">
        <v>2363.7876058092888</v>
      </c>
      <c r="DA223" s="131" t="s">
        <v>2326</v>
      </c>
    </row>
    <row r="224" spans="1:105" ht="12" customHeight="1" x14ac:dyDescent="0.25">
      <c r="A224" s="103" t="s">
        <v>52</v>
      </c>
      <c r="B224" s="104">
        <v>445.01524406714901</v>
      </c>
      <c r="C224" s="104">
        <v>406.37348429062962</v>
      </c>
      <c r="D224" s="104">
        <v>433.95138096869101</v>
      </c>
      <c r="E224" s="104">
        <v>390.88267858327379</v>
      </c>
      <c r="F224" s="104">
        <v>384.79569010666529</v>
      </c>
      <c r="G224" s="104">
        <v>361.67273696833041</v>
      </c>
      <c r="H224" s="104">
        <v>334.6661322027324</v>
      </c>
      <c r="I224" s="104">
        <v>425.31748367479463</v>
      </c>
      <c r="J224" s="104">
        <v>352.050158237299</v>
      </c>
      <c r="K224" s="104">
        <v>452.72925238662157</v>
      </c>
      <c r="L224" s="104">
        <v>406.02384860316596</v>
      </c>
      <c r="M224" s="104">
        <v>391.24286064264538</v>
      </c>
      <c r="N224" s="104">
        <v>457.66481085763269</v>
      </c>
      <c r="O224" s="104">
        <v>432.83573185163061</v>
      </c>
      <c r="P224" s="104">
        <v>407.90391834208197</v>
      </c>
      <c r="Q224" s="104">
        <v>470.72779493892165</v>
      </c>
      <c r="R224" s="104">
        <v>490.55193233736225</v>
      </c>
      <c r="S224" s="104">
        <v>468.58292400332596</v>
      </c>
      <c r="T224" s="104">
        <v>509.12367434000191</v>
      </c>
      <c r="U224" s="104">
        <v>488.17390512863329</v>
      </c>
      <c r="V224" s="104">
        <v>500.80649297064218</v>
      </c>
      <c r="W224" s="104">
        <v>532.82566945816802</v>
      </c>
      <c r="DA224" s="132" t="s">
        <v>2327</v>
      </c>
    </row>
    <row r="225" spans="1:105" ht="12" customHeight="1" x14ac:dyDescent="0.25">
      <c r="A225" s="106" t="s">
        <v>124</v>
      </c>
      <c r="B225" s="101">
        <v>3443.9954227751073</v>
      </c>
      <c r="C225" s="101">
        <v>3327.8499618460273</v>
      </c>
      <c r="D225" s="101">
        <v>3225.8842971904751</v>
      </c>
      <c r="E225" s="101">
        <v>3116.4133985879234</v>
      </c>
      <c r="F225" s="101">
        <v>3045.5492125168498</v>
      </c>
      <c r="G225" s="101">
        <v>2968.2615173272134</v>
      </c>
      <c r="H225" s="101">
        <v>2914.575906405044</v>
      </c>
      <c r="I225" s="101">
        <v>2933.7861305495071</v>
      </c>
      <c r="J225" s="101">
        <v>2932.0197588593633</v>
      </c>
      <c r="K225" s="101">
        <v>2955.5778056104582</v>
      </c>
      <c r="L225" s="101">
        <v>2971.4580028631299</v>
      </c>
      <c r="M225" s="101">
        <v>3168.0820398162559</v>
      </c>
      <c r="N225" s="101">
        <v>2918.6892773789391</v>
      </c>
      <c r="O225" s="101">
        <v>3181.69451951972</v>
      </c>
      <c r="P225" s="101">
        <v>2846.0591500027003</v>
      </c>
      <c r="Q225" s="101">
        <v>2511.612463370665</v>
      </c>
      <c r="R225" s="101">
        <v>2969.9779974956073</v>
      </c>
      <c r="S225" s="101">
        <v>2962.667037958417</v>
      </c>
      <c r="T225" s="101">
        <v>3024.1668700026898</v>
      </c>
      <c r="U225" s="101">
        <v>2881.9930542439406</v>
      </c>
      <c r="V225" s="101">
        <v>3167.4131012572111</v>
      </c>
      <c r="W225" s="101">
        <v>2724.1004126341268</v>
      </c>
      <c r="DA225" s="131" t="s">
        <v>2328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2329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0</v>
      </c>
      <c r="L227" s="98">
        <v>0</v>
      </c>
      <c r="M227" s="98">
        <v>0</v>
      </c>
      <c r="N227" s="98">
        <v>0</v>
      </c>
      <c r="O227" s="98">
        <v>0</v>
      </c>
      <c r="P227" s="98">
        <v>0</v>
      </c>
      <c r="Q227" s="98">
        <v>0</v>
      </c>
      <c r="R227" s="98">
        <v>0</v>
      </c>
      <c r="S227" s="98">
        <v>0</v>
      </c>
      <c r="T227" s="98">
        <v>0</v>
      </c>
      <c r="U227" s="98">
        <v>0</v>
      </c>
      <c r="V227" s="98">
        <v>0</v>
      </c>
      <c r="W227" s="98">
        <v>0</v>
      </c>
      <c r="DA227" s="63" t="s">
        <v>2330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2331</v>
      </c>
    </row>
    <row r="229" spans="1:105" ht="12" customHeight="1" x14ac:dyDescent="0.25">
      <c r="A229" s="106" t="s">
        <v>122</v>
      </c>
      <c r="B229" s="101">
        <v>3075.930257395878</v>
      </c>
      <c r="C229" s="101">
        <v>2990.5321347923173</v>
      </c>
      <c r="D229" s="101">
        <v>2889.0453699508289</v>
      </c>
      <c r="E229" s="101">
        <v>2732.8977398787824</v>
      </c>
      <c r="F229" s="101">
        <v>2777.5004858271518</v>
      </c>
      <c r="G229" s="101">
        <v>2605.5144519287892</v>
      </c>
      <c r="H229" s="101">
        <v>2598.0462961309217</v>
      </c>
      <c r="I229" s="101">
        <v>2585.2170137154003</v>
      </c>
      <c r="J229" s="101">
        <v>2708.121431459148</v>
      </c>
      <c r="K229" s="101">
        <v>2705.1149868508678</v>
      </c>
      <c r="L229" s="101">
        <v>2770.3314511366025</v>
      </c>
      <c r="M229" s="101">
        <v>2853.6107190055268</v>
      </c>
      <c r="N229" s="101">
        <v>2849.3175335320248</v>
      </c>
      <c r="O229" s="101">
        <v>2806.5650646678519</v>
      </c>
      <c r="P229" s="101">
        <v>2776.2271011129938</v>
      </c>
      <c r="Q229" s="101">
        <v>2789.1748244003365</v>
      </c>
      <c r="R229" s="101">
        <v>2870.4101302202412</v>
      </c>
      <c r="S229" s="101">
        <v>2959.2869071211162</v>
      </c>
      <c r="T229" s="101">
        <v>3057.8537944351592</v>
      </c>
      <c r="U229" s="101">
        <v>3009.7863451547782</v>
      </c>
      <c r="V229" s="101">
        <v>3108.257908763343</v>
      </c>
      <c r="W229" s="101">
        <v>2925.0198457069546</v>
      </c>
      <c r="DA229" s="131" t="s">
        <v>2332</v>
      </c>
    </row>
    <row r="230" spans="1:105" ht="12" customHeight="1" x14ac:dyDescent="0.25">
      <c r="A230" s="107" t="s">
        <v>121</v>
      </c>
      <c r="B230" s="104">
        <v>2832.367916408557</v>
      </c>
      <c r="C230" s="104">
        <v>2756.929370487996</v>
      </c>
      <c r="D230" s="104">
        <v>2640.6172499754803</v>
      </c>
      <c r="E230" s="104">
        <v>2495.8479401879199</v>
      </c>
      <c r="F230" s="104">
        <v>2543.3239406006537</v>
      </c>
      <c r="G230" s="104">
        <v>2389.1338665918161</v>
      </c>
      <c r="H230" s="104">
        <v>2401.0792403071505</v>
      </c>
      <c r="I230" s="104">
        <v>2382.4877009928105</v>
      </c>
      <c r="J230" s="104">
        <v>2483.2419159134806</v>
      </c>
      <c r="K230" s="104">
        <v>2476.5575188031708</v>
      </c>
      <c r="L230" s="104">
        <v>2536.4807407572916</v>
      </c>
      <c r="M230" s="104">
        <v>2624.8972222587749</v>
      </c>
      <c r="N230" s="104">
        <v>2648.7557779575318</v>
      </c>
      <c r="O230" s="104">
        <v>2615.5142829922493</v>
      </c>
      <c r="P230" s="104">
        <v>2575.466934908372</v>
      </c>
      <c r="Q230" s="104">
        <v>2552.9033521211722</v>
      </c>
      <c r="R230" s="104">
        <v>2606.3530843321714</v>
      </c>
      <c r="S230" s="104">
        <v>2679.4412423132421</v>
      </c>
      <c r="T230" s="104">
        <v>2768.5540553299024</v>
      </c>
      <c r="U230" s="104">
        <v>2755.7847677773029</v>
      </c>
      <c r="V230" s="104">
        <v>2921.5896479073872</v>
      </c>
      <c r="W230" s="104">
        <v>2813.9190435556457</v>
      </c>
      <c r="DA230" s="132" t="s">
        <v>2333</v>
      </c>
    </row>
    <row r="231" spans="1:105" ht="12" customHeight="1" x14ac:dyDescent="0.25">
      <c r="A231" s="108" t="s">
        <v>53</v>
      </c>
      <c r="B231" s="98">
        <v>2399.9588235328351</v>
      </c>
      <c r="C231" s="98">
        <v>2336.2842180531138</v>
      </c>
      <c r="D231" s="98">
        <v>2224.5939458214552</v>
      </c>
      <c r="E231" s="98">
        <v>2100.6989840177339</v>
      </c>
      <c r="F231" s="98">
        <v>2140.5494565894801</v>
      </c>
      <c r="G231" s="98">
        <v>2005.6668053876667</v>
      </c>
      <c r="H231" s="98">
        <v>2026.1597530060451</v>
      </c>
      <c r="I231" s="98">
        <v>2004.9269957058473</v>
      </c>
      <c r="J231" s="98">
        <v>2077.5842978479209</v>
      </c>
      <c r="K231" s="98">
        <v>2069.79064849734</v>
      </c>
      <c r="L231" s="98">
        <v>2123.4129515133518</v>
      </c>
      <c r="M231" s="98">
        <v>2203.8638619172771</v>
      </c>
      <c r="N231" s="98">
        <v>2217.7848817892086</v>
      </c>
      <c r="O231" s="98">
        <v>2185.067616388108</v>
      </c>
      <c r="P231" s="98">
        <v>2145.6685927581475</v>
      </c>
      <c r="Q231" s="98">
        <v>2116.5563610930908</v>
      </c>
      <c r="R231" s="98">
        <v>2149.7048407501497</v>
      </c>
      <c r="S231" s="98">
        <v>2204.4662741687839</v>
      </c>
      <c r="T231" s="98">
        <v>2267.6137207760107</v>
      </c>
      <c r="U231" s="98">
        <v>2248.9697677912</v>
      </c>
      <c r="V231" s="98">
        <v>2401.1498362350317</v>
      </c>
      <c r="W231" s="98">
        <v>2306.3252013328424</v>
      </c>
      <c r="DA231" s="63" t="s">
        <v>2334</v>
      </c>
    </row>
    <row r="232" spans="1:105" ht="12" customHeight="1" x14ac:dyDescent="0.25">
      <c r="A232" s="108" t="s">
        <v>52</v>
      </c>
      <c r="B232" s="98">
        <v>432.4090928757218</v>
      </c>
      <c r="C232" s="98">
        <v>420.64515243488188</v>
      </c>
      <c r="D232" s="98">
        <v>416.02330415402531</v>
      </c>
      <c r="E232" s="98">
        <v>395.14895617018624</v>
      </c>
      <c r="F232" s="98">
        <v>402.77448401117334</v>
      </c>
      <c r="G232" s="98">
        <v>383.46706120414922</v>
      </c>
      <c r="H232" s="98">
        <v>374.91948730110545</v>
      </c>
      <c r="I232" s="98">
        <v>377.5607052869629</v>
      </c>
      <c r="J232" s="98">
        <v>405.65761806555975</v>
      </c>
      <c r="K232" s="98">
        <v>406.76687030583059</v>
      </c>
      <c r="L232" s="98">
        <v>413.06778924393967</v>
      </c>
      <c r="M232" s="98">
        <v>421.03336034149788</v>
      </c>
      <c r="N232" s="98">
        <v>430.97089616832289</v>
      </c>
      <c r="O232" s="98">
        <v>430.44666660414191</v>
      </c>
      <c r="P232" s="98">
        <v>429.79834215022498</v>
      </c>
      <c r="Q232" s="98">
        <v>436.34699102808162</v>
      </c>
      <c r="R232" s="98">
        <v>456.64824358202156</v>
      </c>
      <c r="S232" s="98">
        <v>474.97496814445873</v>
      </c>
      <c r="T232" s="98">
        <v>500.94033455389189</v>
      </c>
      <c r="U232" s="98">
        <v>506.81499998610269</v>
      </c>
      <c r="V232" s="98">
        <v>520.43981167235563</v>
      </c>
      <c r="W232" s="98">
        <v>507.59384222280335</v>
      </c>
      <c r="DA232" s="63" t="s">
        <v>2335</v>
      </c>
    </row>
    <row r="233" spans="1:105" ht="12" customHeight="1" x14ac:dyDescent="0.25">
      <c r="A233" s="121" t="s">
        <v>54</v>
      </c>
      <c r="B233" s="122">
        <v>482.09263931154879</v>
      </c>
      <c r="C233" s="122">
        <v>470.35757998347367</v>
      </c>
      <c r="D233" s="122">
        <v>465.77136239088321</v>
      </c>
      <c r="E233" s="122">
        <v>463.07122381775849</v>
      </c>
      <c r="F233" s="122">
        <v>458.15859332705617</v>
      </c>
      <c r="G233" s="122">
        <v>443.00171898668441</v>
      </c>
      <c r="H233" s="122">
        <v>430.00730280410204</v>
      </c>
      <c r="I233" s="122">
        <v>433.0180559752439</v>
      </c>
      <c r="J233" s="122">
        <v>417.19424435201501</v>
      </c>
      <c r="K233" s="122">
        <v>414.0544883232111</v>
      </c>
      <c r="L233" s="122">
        <v>405.06877793832388</v>
      </c>
      <c r="M233" s="122">
        <v>410.85093432406381</v>
      </c>
      <c r="N233" s="122">
        <v>414.12532861491889</v>
      </c>
      <c r="O233" s="122">
        <v>395.27096314195978</v>
      </c>
      <c r="P233" s="122">
        <v>404.83370211030967</v>
      </c>
      <c r="Q233" s="122">
        <v>409.16745218810627</v>
      </c>
      <c r="R233" s="122">
        <v>410.8242238458422</v>
      </c>
      <c r="S233" s="122">
        <v>408.28675336938539</v>
      </c>
      <c r="T233" s="122">
        <v>408.26573064372019</v>
      </c>
      <c r="U233" s="122">
        <v>400.82835941170669</v>
      </c>
      <c r="V233" s="122">
        <v>415.49602292622001</v>
      </c>
      <c r="W233" s="122">
        <v>407.36909111510181</v>
      </c>
      <c r="DA233" s="130" t="s">
        <v>2336</v>
      </c>
    </row>
    <row r="234" spans="1:105" ht="12" customHeight="1" x14ac:dyDescent="0.25">
      <c r="A234" s="97" t="s">
        <v>207</v>
      </c>
      <c r="B234" s="98">
        <v>0</v>
      </c>
      <c r="C234" s="98">
        <v>0</v>
      </c>
      <c r="D234" s="98">
        <v>0</v>
      </c>
      <c r="E234" s="98">
        <v>0</v>
      </c>
      <c r="F234" s="98">
        <v>0</v>
      </c>
      <c r="G234" s="98">
        <v>0</v>
      </c>
      <c r="H234" s="98">
        <v>0</v>
      </c>
      <c r="I234" s="98">
        <v>0</v>
      </c>
      <c r="J234" s="98">
        <v>0</v>
      </c>
      <c r="K234" s="98">
        <v>0</v>
      </c>
      <c r="L234" s="98">
        <v>0</v>
      </c>
      <c r="M234" s="98">
        <v>0</v>
      </c>
      <c r="N234" s="98">
        <v>0</v>
      </c>
      <c r="O234" s="98">
        <v>0</v>
      </c>
      <c r="P234" s="98">
        <v>0</v>
      </c>
      <c r="Q234" s="98">
        <v>0</v>
      </c>
      <c r="R234" s="98">
        <v>0</v>
      </c>
      <c r="S234" s="98">
        <v>0</v>
      </c>
      <c r="T234" s="98">
        <v>0</v>
      </c>
      <c r="U234" s="98">
        <v>0</v>
      </c>
      <c r="V234" s="98">
        <v>0</v>
      </c>
      <c r="W234" s="98">
        <v>0</v>
      </c>
      <c r="DA234" s="63" t="s">
        <v>2337</v>
      </c>
    </row>
    <row r="235" spans="1:105" ht="12" customHeight="1" x14ac:dyDescent="0.25">
      <c r="A235" s="97" t="s">
        <v>50</v>
      </c>
      <c r="B235" s="98">
        <v>603.73247459143852</v>
      </c>
      <c r="C235" s="98">
        <v>591.69459084761638</v>
      </c>
      <c r="D235" s="98">
        <v>585.89337613308749</v>
      </c>
      <c r="E235" s="98">
        <v>584.28616244403224</v>
      </c>
      <c r="F235" s="98">
        <v>566.65453659797231</v>
      </c>
      <c r="G235" s="98">
        <v>567.27825050294371</v>
      </c>
      <c r="H235" s="98">
        <v>547.61972982965017</v>
      </c>
      <c r="I235" s="98">
        <v>549.30968112443338</v>
      </c>
      <c r="J235" s="98">
        <v>536.18482835349744</v>
      </c>
      <c r="K235" s="98">
        <v>515.68840717123089</v>
      </c>
      <c r="L235" s="98">
        <v>522.29430686946796</v>
      </c>
      <c r="M235" s="98">
        <v>524.58650789790784</v>
      </c>
      <c r="N235" s="98">
        <v>524.02130749932849</v>
      </c>
      <c r="O235" s="98">
        <v>529.18963577579382</v>
      </c>
      <c r="P235" s="98">
        <v>506.11471644030723</v>
      </c>
      <c r="Q235" s="98">
        <v>476.14896780544177</v>
      </c>
      <c r="R235" s="98">
        <v>559.35122033643245</v>
      </c>
      <c r="S235" s="98">
        <v>549.20084726544985</v>
      </c>
      <c r="T235" s="98">
        <v>576.92468463893772</v>
      </c>
      <c r="U235" s="98">
        <v>550.76682358047242</v>
      </c>
      <c r="V235" s="98">
        <v>610.2522829163546</v>
      </c>
      <c r="W235" s="98">
        <v>530.81277362982121</v>
      </c>
      <c r="DA235" s="63" t="s">
        <v>2338</v>
      </c>
    </row>
    <row r="236" spans="1:105" ht="12" customHeight="1" x14ac:dyDescent="0.25">
      <c r="A236" s="109" t="s">
        <v>120</v>
      </c>
      <c r="B236" s="33">
        <v>480.26211508505975</v>
      </c>
      <c r="C236" s="33">
        <v>468.55737325368614</v>
      </c>
      <c r="D236" s="33">
        <v>464.00117622071241</v>
      </c>
      <c r="E236" s="33">
        <v>461.29782726240256</v>
      </c>
      <c r="F236" s="33">
        <v>456.56436722185094</v>
      </c>
      <c r="G236" s="33">
        <v>441.17366728898833</v>
      </c>
      <c r="H236" s="33">
        <v>428.27294985797863</v>
      </c>
      <c r="I236" s="33">
        <v>431.40013999839056</v>
      </c>
      <c r="J236" s="33">
        <v>415.5919064461761</v>
      </c>
      <c r="K236" s="33">
        <v>412.75102773286955</v>
      </c>
      <c r="L236" s="33">
        <v>403.49979380349021</v>
      </c>
      <c r="M236" s="33">
        <v>409.22063730356052</v>
      </c>
      <c r="N236" s="33">
        <v>412.477414861574</v>
      </c>
      <c r="O236" s="33">
        <v>393.19827517342253</v>
      </c>
      <c r="P236" s="33">
        <v>403.22557742654203</v>
      </c>
      <c r="Q236" s="33">
        <v>408.04584312429029</v>
      </c>
      <c r="R236" s="33">
        <v>408.12723558271864</v>
      </c>
      <c r="S236" s="33">
        <v>405.66034519943543</v>
      </c>
      <c r="T236" s="33">
        <v>405.14314131403279</v>
      </c>
      <c r="U236" s="33">
        <v>398.08972287687413</v>
      </c>
      <c r="V236" s="33">
        <v>412.19542343266198</v>
      </c>
      <c r="W236" s="33">
        <v>405.33693448085171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11811.366206571571</v>
      </c>
      <c r="C238" s="117">
        <f t="shared" si="115"/>
        <v>11720.653380581376</v>
      </c>
      <c r="D238" s="117">
        <f t="shared" si="115"/>
        <v>12078.418296542855</v>
      </c>
      <c r="E238" s="117">
        <f t="shared" si="115"/>
        <v>11959.601614156623</v>
      </c>
      <c r="F238" s="117">
        <f t="shared" si="115"/>
        <v>12034.41780543914</v>
      </c>
      <c r="G238" s="117">
        <f t="shared" si="115"/>
        <v>12171.328956955187</v>
      </c>
      <c r="H238" s="117">
        <f t="shared" si="115"/>
        <v>11859.518703845615</v>
      </c>
      <c r="I238" s="117">
        <f t="shared" si="115"/>
        <v>14016.109660456894</v>
      </c>
      <c r="J238" s="117">
        <f t="shared" si="115"/>
        <v>11742.384015603899</v>
      </c>
      <c r="K238" s="117">
        <f t="shared" si="115"/>
        <v>13721.257051698472</v>
      </c>
      <c r="L238" s="117">
        <f t="shared" si="115"/>
        <v>13155.290089433493</v>
      </c>
      <c r="M238" s="117">
        <f t="shared" si="115"/>
        <v>10509.070788197847</v>
      </c>
      <c r="N238" s="117">
        <f t="shared" si="115"/>
        <v>11736.303325773106</v>
      </c>
      <c r="O238" s="117">
        <f t="shared" si="115"/>
        <v>11088.333570502038</v>
      </c>
      <c r="P238" s="117">
        <f t="shared" si="115"/>
        <v>9568.8529489037974</v>
      </c>
      <c r="Q238" s="117">
        <f t="shared" si="115"/>
        <v>11427.579907219862</v>
      </c>
      <c r="R238" s="117">
        <f t="shared" ref="R238:V238" si="116">R239+R242+R244+R257</f>
        <v>11711.664188987725</v>
      </c>
      <c r="S238" s="117">
        <f t="shared" si="116"/>
        <v>10419.848636566063</v>
      </c>
      <c r="T238" s="117">
        <f t="shared" si="116"/>
        <v>11720.283458901966</v>
      </c>
      <c r="U238" s="117">
        <f t="shared" si="116"/>
        <v>10949.923837088989</v>
      </c>
      <c r="V238" s="117">
        <f t="shared" si="116"/>
        <v>11908.316256900602</v>
      </c>
      <c r="W238" s="117">
        <f t="shared" ref="W238" si="117">W239+W242+W244+W257</f>
        <v>12176.267892701364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9440.8800761607563</v>
      </c>
      <c r="C239" s="122">
        <f t="shared" si="118"/>
        <v>9501.7805763453434</v>
      </c>
      <c r="D239" s="122">
        <f t="shared" si="118"/>
        <v>9799.540263128376</v>
      </c>
      <c r="E239" s="122">
        <f t="shared" si="118"/>
        <v>9851.240176492458</v>
      </c>
      <c r="F239" s="122">
        <f t="shared" si="118"/>
        <v>9936.3116865611883</v>
      </c>
      <c r="G239" s="122">
        <f t="shared" si="118"/>
        <v>10192.665892061805</v>
      </c>
      <c r="H239" s="122">
        <f t="shared" si="118"/>
        <v>9947.2545318473585</v>
      </c>
      <c r="I239" s="122">
        <f t="shared" si="118"/>
        <v>11780.478805735866</v>
      </c>
      <c r="J239" s="122">
        <f t="shared" si="118"/>
        <v>9802.1987838457444</v>
      </c>
      <c r="K239" s="122">
        <f t="shared" si="118"/>
        <v>11427.917772151211</v>
      </c>
      <c r="L239" s="122">
        <f t="shared" si="118"/>
        <v>11014.917030802579</v>
      </c>
      <c r="M239" s="122">
        <f t="shared" si="118"/>
        <v>8387.4635639409335</v>
      </c>
      <c r="N239" s="122">
        <f t="shared" si="118"/>
        <v>9374.7836230835164</v>
      </c>
      <c r="O239" s="122">
        <f t="shared" si="118"/>
        <v>8837.8549830433403</v>
      </c>
      <c r="P239" s="122">
        <f t="shared" si="118"/>
        <v>7406.7886799480784</v>
      </c>
      <c r="Q239" s="122">
        <f t="shared" si="118"/>
        <v>9049.6493909394521</v>
      </c>
      <c r="R239" s="122">
        <f t="shared" ref="R239:V239" si="119">SUM(R240:R241)</f>
        <v>9268.9597135842832</v>
      </c>
      <c r="S239" s="122">
        <f t="shared" si="119"/>
        <v>8047.1922914299957</v>
      </c>
      <c r="T239" s="122">
        <f t="shared" si="119"/>
        <v>9212.4828067226263</v>
      </c>
      <c r="U239" s="122">
        <f t="shared" si="119"/>
        <v>8533.9143471243151</v>
      </c>
      <c r="V239" s="122">
        <f t="shared" si="119"/>
        <v>9341.6261764922983</v>
      </c>
      <c r="W239" s="122">
        <f t="shared" ref="W239" si="120">SUM(W240:W241)</f>
        <v>9487.3792044708116</v>
      </c>
      <c r="DA239" s="130" t="s">
        <v>2486</v>
      </c>
    </row>
    <row r="240" spans="1:105" ht="12" customHeight="1" x14ac:dyDescent="0.25">
      <c r="A240" s="97" t="s">
        <v>204</v>
      </c>
      <c r="B240" s="98">
        <v>9348.9458319329333</v>
      </c>
      <c r="C240" s="98">
        <v>9412.4553346539451</v>
      </c>
      <c r="D240" s="98">
        <v>9709.2977818941181</v>
      </c>
      <c r="E240" s="98">
        <v>9762.9342381422175</v>
      </c>
      <c r="F240" s="98">
        <v>9848.8583516975668</v>
      </c>
      <c r="G240" s="98">
        <v>10104.601548951407</v>
      </c>
      <c r="H240" s="98">
        <v>9862.8298764564424</v>
      </c>
      <c r="I240" s="98">
        <v>11681.653183466598</v>
      </c>
      <c r="J240" s="98">
        <v>9720.0414323077985</v>
      </c>
      <c r="K240" s="98">
        <v>11332.628894379766</v>
      </c>
      <c r="L240" s="98">
        <v>10924.052287056404</v>
      </c>
      <c r="M240" s="98">
        <v>8319.7843473055327</v>
      </c>
      <c r="N240" s="98">
        <v>9299.5101455261356</v>
      </c>
      <c r="O240" s="98">
        <v>8768.2792356576774</v>
      </c>
      <c r="P240" s="98">
        <v>7349.5459799175187</v>
      </c>
      <c r="Q240" s="98">
        <v>8979.5063193649894</v>
      </c>
      <c r="R240" s="98">
        <v>9198.0408532507445</v>
      </c>
      <c r="S240" s="98">
        <v>7986.2692475982676</v>
      </c>
      <c r="T240" s="98">
        <v>9142.6552370264599</v>
      </c>
      <c r="U240" s="98">
        <v>8469.6564928642583</v>
      </c>
      <c r="V240" s="98">
        <v>9271.3601893414343</v>
      </c>
      <c r="W240" s="98">
        <v>9416.161840290446</v>
      </c>
      <c r="DA240" s="63" t="s">
        <v>2487</v>
      </c>
    </row>
    <row r="241" spans="1:105" ht="12" customHeight="1" x14ac:dyDescent="0.25">
      <c r="A241" s="97" t="s">
        <v>53</v>
      </c>
      <c r="B241" s="98">
        <v>91.934244227823541</v>
      </c>
      <c r="C241" s="98">
        <v>89.325241691398645</v>
      </c>
      <c r="D241" s="98">
        <v>90.242481234256971</v>
      </c>
      <c r="E241" s="98">
        <v>88.305938350240282</v>
      </c>
      <c r="F241" s="98">
        <v>87.453334863622203</v>
      </c>
      <c r="G241" s="98">
        <v>88.064343110397786</v>
      </c>
      <c r="H241" s="98">
        <v>84.424655390916172</v>
      </c>
      <c r="I241" s="98">
        <v>98.825622269266546</v>
      </c>
      <c r="J241" s="98">
        <v>82.157351537946283</v>
      </c>
      <c r="K241" s="98">
        <v>95.288877771445968</v>
      </c>
      <c r="L241" s="98">
        <v>90.864743746175691</v>
      </c>
      <c r="M241" s="98">
        <v>67.679216635400337</v>
      </c>
      <c r="N241" s="98">
        <v>75.273477557380005</v>
      </c>
      <c r="O241" s="98">
        <v>69.575747385662837</v>
      </c>
      <c r="P241" s="98">
        <v>57.242700030559377</v>
      </c>
      <c r="Q241" s="98">
        <v>70.143071574462738</v>
      </c>
      <c r="R241" s="98">
        <v>70.918860333539129</v>
      </c>
      <c r="S241" s="98">
        <v>60.923043831728442</v>
      </c>
      <c r="T241" s="98">
        <v>69.827569696166904</v>
      </c>
      <c r="U241" s="98">
        <v>64.257854260056348</v>
      </c>
      <c r="V241" s="98">
        <v>70.265987150864419</v>
      </c>
      <c r="W241" s="98">
        <v>71.217364180365337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1.5842572365138494</v>
      </c>
      <c r="C242" s="122">
        <f t="shared" si="121"/>
        <v>1.5489061472462327</v>
      </c>
      <c r="D242" s="122">
        <f t="shared" si="121"/>
        <v>1.8639903183317996</v>
      </c>
      <c r="E242" s="122">
        <f t="shared" si="121"/>
        <v>1.902262430490798</v>
      </c>
      <c r="F242" s="122">
        <f t="shared" si="121"/>
        <v>1.92519198154454</v>
      </c>
      <c r="G242" s="122">
        <f t="shared" si="121"/>
        <v>2.0915769776738919</v>
      </c>
      <c r="H242" s="122">
        <f t="shared" si="121"/>
        <v>2.8831938748908503</v>
      </c>
      <c r="I242" s="122">
        <f t="shared" si="121"/>
        <v>3.7838206263309271</v>
      </c>
      <c r="J242" s="122">
        <f t="shared" si="121"/>
        <v>4.4827095265328243</v>
      </c>
      <c r="K242" s="122">
        <f t="shared" si="121"/>
        <v>4.8263389795755023</v>
      </c>
      <c r="L242" s="122">
        <f t="shared" si="121"/>
        <v>5.558076568950943</v>
      </c>
      <c r="M242" s="122">
        <f t="shared" si="121"/>
        <v>5.6184658049033125</v>
      </c>
      <c r="N242" s="122">
        <f t="shared" si="121"/>
        <v>6.0503727287636764</v>
      </c>
      <c r="O242" s="122">
        <f t="shared" si="121"/>
        <v>5.814042458900758</v>
      </c>
      <c r="P242" s="122">
        <f t="shared" si="121"/>
        <v>6.6739781662335682</v>
      </c>
      <c r="Q242" s="122">
        <f t="shared" si="121"/>
        <v>6.8419817734565127</v>
      </c>
      <c r="R242" s="122">
        <f t="shared" si="121"/>
        <v>7.4992425747836107</v>
      </c>
      <c r="S242" s="122">
        <f t="shared" si="121"/>
        <v>7.7954466408065723</v>
      </c>
      <c r="T242" s="122">
        <f t="shared" si="121"/>
        <v>7.5353214019970602</v>
      </c>
      <c r="U242" s="122">
        <f t="shared" si="121"/>
        <v>7.3318759194949505</v>
      </c>
      <c r="V242" s="122">
        <f t="shared" si="121"/>
        <v>6.2244385752709581</v>
      </c>
      <c r="W242" s="122">
        <f t="shared" si="121"/>
        <v>4.4132812308868843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1.5842572365138494</v>
      </c>
      <c r="C243" s="98">
        <f>RES_hhdet_tesh!C86</f>
        <v>1.5489061472462327</v>
      </c>
      <c r="D243" s="98">
        <f>RES_hhdet_tesh!D86</f>
        <v>1.8639903183317996</v>
      </c>
      <c r="E243" s="98">
        <f>RES_hhdet_tesh!E86</f>
        <v>1.902262430490798</v>
      </c>
      <c r="F243" s="98">
        <f>RES_hhdet_tesh!F86</f>
        <v>1.92519198154454</v>
      </c>
      <c r="G243" s="98">
        <f>RES_hhdet_tesh!G86</f>
        <v>2.0915769776738919</v>
      </c>
      <c r="H243" s="98">
        <f>RES_hhdet_tesh!H86</f>
        <v>2.8831938748908503</v>
      </c>
      <c r="I243" s="98">
        <f>RES_hhdet_tesh!I86</f>
        <v>3.7838206263309271</v>
      </c>
      <c r="J243" s="98">
        <f>RES_hhdet_tesh!J86</f>
        <v>4.4827095265328243</v>
      </c>
      <c r="K243" s="98">
        <f>RES_hhdet_tesh!K86</f>
        <v>4.8263389795755023</v>
      </c>
      <c r="L243" s="98">
        <f>RES_hhdet_tesh!L86</f>
        <v>5.558076568950943</v>
      </c>
      <c r="M243" s="98">
        <f>RES_hhdet_tesh!M86</f>
        <v>5.6184658049033125</v>
      </c>
      <c r="N243" s="98">
        <f>RES_hhdet_tesh!N86</f>
        <v>6.0503727287636764</v>
      </c>
      <c r="O243" s="98">
        <f>RES_hhdet_tesh!O86</f>
        <v>5.814042458900758</v>
      </c>
      <c r="P243" s="98">
        <f>RES_hhdet_tesh!P86</f>
        <v>6.6739781662335682</v>
      </c>
      <c r="Q243" s="98">
        <f>RES_hhdet_tesh!Q86</f>
        <v>6.8419817734565127</v>
      </c>
      <c r="R243" s="98">
        <f>RES_hhdet_tesh!R86</f>
        <v>7.4992425747836107</v>
      </c>
      <c r="S243" s="98">
        <f>RES_hhdet_tesh!S86</f>
        <v>7.7954466408065723</v>
      </c>
      <c r="T243" s="98">
        <f>RES_hhdet_tesh!T86</f>
        <v>7.5353214019970602</v>
      </c>
      <c r="U243" s="98">
        <f>RES_hhdet_tesh!U86</f>
        <v>7.3318759194949505</v>
      </c>
      <c r="V243" s="98">
        <f>RES_hhdet_tesh!V86</f>
        <v>6.2244385752709581</v>
      </c>
      <c r="W243" s="98">
        <f>RES_hhdet_tesh!W86</f>
        <v>4.4132812308868843</v>
      </c>
      <c r="DA243" s="63" t="s">
        <v>2490</v>
      </c>
    </row>
    <row r="244" spans="1:105" ht="12" customHeight="1" x14ac:dyDescent="0.25">
      <c r="A244" s="121" t="s">
        <v>55</v>
      </c>
      <c r="B244" s="122">
        <v>2014.2699743238825</v>
      </c>
      <c r="C244" s="122">
        <v>1870.4385058782218</v>
      </c>
      <c r="D244" s="122">
        <v>1932.484013105654</v>
      </c>
      <c r="E244" s="122">
        <v>1762.7812234328003</v>
      </c>
      <c r="F244" s="122">
        <v>1754.6373997095207</v>
      </c>
      <c r="G244" s="122">
        <v>1644.4688918318459</v>
      </c>
      <c r="H244" s="122">
        <v>1585.1424445862538</v>
      </c>
      <c r="I244" s="122">
        <v>1904.1583915190738</v>
      </c>
      <c r="J244" s="122">
        <v>1619.4755652941542</v>
      </c>
      <c r="K244" s="122">
        <v>1973.8652404257825</v>
      </c>
      <c r="L244" s="122">
        <v>1826.4827075041301</v>
      </c>
      <c r="M244" s="122">
        <v>1802.5342753753009</v>
      </c>
      <c r="N244" s="122">
        <v>2038.3629043568126</v>
      </c>
      <c r="O244" s="122">
        <v>1940.7252522365056</v>
      </c>
      <c r="P244" s="122">
        <v>1842.4719738285301</v>
      </c>
      <c r="Q244" s="122">
        <v>2052.831858082498</v>
      </c>
      <c r="R244" s="122">
        <v>2114.204277358795</v>
      </c>
      <c r="S244" s="122">
        <v>2043.8888743337207</v>
      </c>
      <c r="T244" s="122">
        <v>2176.8230809449465</v>
      </c>
      <c r="U244" s="122">
        <v>2087.2668588627753</v>
      </c>
      <c r="V244" s="122">
        <v>2221.434442273453</v>
      </c>
      <c r="W244" s="122">
        <v>2343.9548439370874</v>
      </c>
      <c r="DA244" s="130" t="s">
        <v>2491</v>
      </c>
    </row>
    <row r="245" spans="1:105" ht="12" customHeight="1" x14ac:dyDescent="0.25">
      <c r="A245" s="97" t="s">
        <v>132</v>
      </c>
      <c r="B245" s="98">
        <v>2025.1209870023429</v>
      </c>
      <c r="C245" s="98">
        <v>1857.9920851706229</v>
      </c>
      <c r="D245" s="98">
        <v>1948.5475357626506</v>
      </c>
      <c r="E245" s="98">
        <v>1757.9598019071566</v>
      </c>
      <c r="F245" s="98">
        <v>1737.4711217968488</v>
      </c>
      <c r="G245" s="98">
        <v>1622.6056452531473</v>
      </c>
      <c r="H245" s="98">
        <v>1545.1706569789562</v>
      </c>
      <c r="I245" s="98">
        <v>1951.5180339457074</v>
      </c>
      <c r="J245" s="98">
        <v>1569.8626261706083</v>
      </c>
      <c r="K245" s="98">
        <v>2015.8721118119656</v>
      </c>
      <c r="L245" s="98">
        <v>1821.4195957917134</v>
      </c>
      <c r="M245" s="98">
        <v>1778.4875452074455</v>
      </c>
      <c r="N245" s="98">
        <v>2062.9293721926292</v>
      </c>
      <c r="O245" s="98">
        <v>1941.584910074298</v>
      </c>
      <c r="P245" s="98">
        <v>1822.5322262617165</v>
      </c>
      <c r="Q245" s="98">
        <v>2087.7569952395411</v>
      </c>
      <c r="R245" s="98">
        <v>2143.253222622267</v>
      </c>
      <c r="S245" s="98">
        <v>2037.6971903829333</v>
      </c>
      <c r="T245" s="98">
        <v>2183.2432617866025</v>
      </c>
      <c r="U245" s="98">
        <v>2072.992892958242</v>
      </c>
      <c r="V245" s="98">
        <v>2206.3152421993345</v>
      </c>
      <c r="W245" s="98">
        <v>2366.1665303184959</v>
      </c>
      <c r="DA245" s="63" t="s">
        <v>2492</v>
      </c>
    </row>
    <row r="246" spans="1:105" ht="12" customHeight="1" x14ac:dyDescent="0.25">
      <c r="A246" s="97" t="s">
        <v>131</v>
      </c>
      <c r="B246" s="98">
        <v>2025.1209870023433</v>
      </c>
      <c r="C246" s="98">
        <v>1858.0270320348993</v>
      </c>
      <c r="D246" s="98">
        <v>1948.6621054327748</v>
      </c>
      <c r="E246" s="98">
        <v>1758.1484561334753</v>
      </c>
      <c r="F246" s="98">
        <v>1737.9670655459038</v>
      </c>
      <c r="G246" s="98">
        <v>1624.2004424409261</v>
      </c>
      <c r="H246" s="98">
        <v>1541.5326252195698</v>
      </c>
      <c r="I246" s="98">
        <v>1942.3513113724066</v>
      </c>
      <c r="J246" s="98">
        <v>1562.9046310719889</v>
      </c>
      <c r="K246" s="98">
        <v>2006.8672004632929</v>
      </c>
      <c r="L246" s="98">
        <v>1814.8336345631144</v>
      </c>
      <c r="M246" s="98">
        <v>1773.2881319250559</v>
      </c>
      <c r="N246" s="98">
        <v>2059.030618567414</v>
      </c>
      <c r="O246" s="98">
        <v>1939.0096922277164</v>
      </c>
      <c r="P246" s="98">
        <v>1820.6349649754259</v>
      </c>
      <c r="Q246" s="98">
        <v>2082.5931335993487</v>
      </c>
      <c r="R246" s="98">
        <v>2137.9238896527631</v>
      </c>
      <c r="S246" s="98">
        <v>2033.1076785414746</v>
      </c>
      <c r="T246" s="98">
        <v>2178.4378390473562</v>
      </c>
      <c r="U246" s="98">
        <v>2069.2052428408729</v>
      </c>
      <c r="V246" s="98">
        <v>2203.1521102971396</v>
      </c>
      <c r="W246" s="98">
        <v>2364.6046671615441</v>
      </c>
      <c r="DA246" s="63" t="s">
        <v>2493</v>
      </c>
    </row>
    <row r="247" spans="1:105" ht="12" customHeight="1" x14ac:dyDescent="0.25">
      <c r="A247" s="100" t="s">
        <v>204</v>
      </c>
      <c r="B247" s="101">
        <v>1580.1057429351938</v>
      </c>
      <c r="C247" s="101">
        <v>1451.6535477442694</v>
      </c>
      <c r="D247" s="101">
        <v>1514.710724464084</v>
      </c>
      <c r="E247" s="101">
        <v>1367.2657775502014</v>
      </c>
      <c r="F247" s="101">
        <v>1353.1713754392385</v>
      </c>
      <c r="G247" s="101">
        <v>1262.5277054725957</v>
      </c>
      <c r="H247" s="101">
        <v>1206.8664930168377</v>
      </c>
      <c r="I247" s="101">
        <v>1517.0338276976117</v>
      </c>
      <c r="J247" s="101">
        <v>1210.8544728346899</v>
      </c>
      <c r="K247" s="101">
        <v>1554.1379480766716</v>
      </c>
      <c r="L247" s="101">
        <v>1408.8097859599486</v>
      </c>
      <c r="M247" s="101">
        <v>1382.0452712824106</v>
      </c>
      <c r="N247" s="101">
        <v>1601.3658077097809</v>
      </c>
      <c r="O247" s="101">
        <v>1506.1739603760855</v>
      </c>
      <c r="P247" s="101">
        <v>1412.7310466333438</v>
      </c>
      <c r="Q247" s="101">
        <v>1611.8653386604267</v>
      </c>
      <c r="R247" s="101">
        <v>1647.371957315401</v>
      </c>
      <c r="S247" s="101">
        <v>1564.5247545381487</v>
      </c>
      <c r="T247" s="101">
        <v>1669.3141647073544</v>
      </c>
      <c r="U247" s="101">
        <v>1581.0313377122395</v>
      </c>
      <c r="V247" s="101">
        <v>1702.3456173264974</v>
      </c>
      <c r="W247" s="101">
        <v>1831.7789977033758</v>
      </c>
      <c r="DA247" s="131" t="s">
        <v>2494</v>
      </c>
    </row>
    <row r="248" spans="1:105" ht="12" customHeight="1" x14ac:dyDescent="0.25">
      <c r="A248" s="103" t="s">
        <v>52</v>
      </c>
      <c r="B248" s="104">
        <v>445.01524406714901</v>
      </c>
      <c r="C248" s="104">
        <v>406.37348429062962</v>
      </c>
      <c r="D248" s="104">
        <v>433.95138096869101</v>
      </c>
      <c r="E248" s="104">
        <v>390.88267858327379</v>
      </c>
      <c r="F248" s="104">
        <v>384.79569010666529</v>
      </c>
      <c r="G248" s="104">
        <v>361.67273696833041</v>
      </c>
      <c r="H248" s="104">
        <v>334.6661322027324</v>
      </c>
      <c r="I248" s="104">
        <v>425.31748367479463</v>
      </c>
      <c r="J248" s="104">
        <v>352.050158237299</v>
      </c>
      <c r="K248" s="104">
        <v>452.72925238662157</v>
      </c>
      <c r="L248" s="104">
        <v>406.02384860316596</v>
      </c>
      <c r="M248" s="104">
        <v>391.24286064264538</v>
      </c>
      <c r="N248" s="104">
        <v>457.66481085763269</v>
      </c>
      <c r="O248" s="104">
        <v>432.83573185163061</v>
      </c>
      <c r="P248" s="104">
        <v>407.90391834208197</v>
      </c>
      <c r="Q248" s="104">
        <v>470.72779493892165</v>
      </c>
      <c r="R248" s="104">
        <v>490.55193233736225</v>
      </c>
      <c r="S248" s="104">
        <v>468.58292400332596</v>
      </c>
      <c r="T248" s="104">
        <v>509.12367434000191</v>
      </c>
      <c r="U248" s="104">
        <v>488.17390512863329</v>
      </c>
      <c r="V248" s="104">
        <v>500.80649297064218</v>
      </c>
      <c r="W248" s="104">
        <v>532.82566945816802</v>
      </c>
      <c r="DA248" s="132" t="s">
        <v>2495</v>
      </c>
    </row>
    <row r="249" spans="1:105" ht="12" customHeight="1" x14ac:dyDescent="0.25">
      <c r="A249" s="106" t="s">
        <v>124</v>
      </c>
      <c r="B249" s="101">
        <v>1966.4519913853612</v>
      </c>
      <c r="C249" s="101">
        <v>1911.1487590311822</v>
      </c>
      <c r="D249" s="101">
        <v>1865.727849670948</v>
      </c>
      <c r="E249" s="101">
        <v>1814.2613792077429</v>
      </c>
      <c r="F249" s="101">
        <v>1785.7416960721607</v>
      </c>
      <c r="G249" s="101">
        <v>1755.5831014125081</v>
      </c>
      <c r="H249" s="101">
        <v>1739.2323076715577</v>
      </c>
      <c r="I249" s="101">
        <v>1761.0011481321644</v>
      </c>
      <c r="J249" s="101">
        <v>1765.1876349936579</v>
      </c>
      <c r="K249" s="101">
        <v>1788.3010206489716</v>
      </c>
      <c r="L249" s="101">
        <v>1807.8998441434662</v>
      </c>
      <c r="M249" s="101">
        <v>1940.0892393258284</v>
      </c>
      <c r="N249" s="101">
        <v>1823.3369678663234</v>
      </c>
      <c r="O249" s="101">
        <v>2045.1957440948227</v>
      </c>
      <c r="P249" s="101">
        <v>1893.0445407705599</v>
      </c>
      <c r="Q249" s="101">
        <v>1731.0622112589581</v>
      </c>
      <c r="R249" s="101">
        <v>2096.1339309466521</v>
      </c>
      <c r="S249" s="101">
        <v>2123.9508597513563</v>
      </c>
      <c r="T249" s="101">
        <v>2203.6750452033125</v>
      </c>
      <c r="U249" s="101">
        <v>2134.0647208543828</v>
      </c>
      <c r="V249" s="101">
        <v>2395.4735512704456</v>
      </c>
      <c r="W249" s="101">
        <v>2150.4613973695855</v>
      </c>
      <c r="DA249" s="131" t="s">
        <v>2496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0</v>
      </c>
      <c r="M250" s="104">
        <v>0</v>
      </c>
      <c r="N250" s="104">
        <v>0</v>
      </c>
      <c r="O250" s="104">
        <v>0</v>
      </c>
      <c r="P250" s="104">
        <v>0</v>
      </c>
      <c r="Q250" s="104">
        <v>0</v>
      </c>
      <c r="R250" s="104">
        <v>0</v>
      </c>
      <c r="S250" s="104">
        <v>0</v>
      </c>
      <c r="T250" s="104">
        <v>0</v>
      </c>
      <c r="U250" s="104">
        <v>0</v>
      </c>
      <c r="V250" s="104">
        <v>0</v>
      </c>
      <c r="W250" s="104">
        <v>0</v>
      </c>
      <c r="DA250" s="132" t="s">
        <v>2497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2498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0</v>
      </c>
      <c r="M252" s="98">
        <v>0</v>
      </c>
      <c r="N252" s="98">
        <v>0</v>
      </c>
      <c r="O252" s="98">
        <v>0</v>
      </c>
      <c r="P252" s="98">
        <v>0</v>
      </c>
      <c r="Q252" s="98">
        <v>0</v>
      </c>
      <c r="R252" s="98">
        <v>0</v>
      </c>
      <c r="S252" s="98">
        <v>0</v>
      </c>
      <c r="T252" s="98">
        <v>0</v>
      </c>
      <c r="U252" s="98">
        <v>0</v>
      </c>
      <c r="V252" s="98">
        <v>0</v>
      </c>
      <c r="W252" s="98">
        <v>0</v>
      </c>
      <c r="DA252" s="63" t="s">
        <v>2499</v>
      </c>
    </row>
    <row r="253" spans="1:105" ht="12" customHeight="1" x14ac:dyDescent="0.25">
      <c r="A253" s="106" t="s">
        <v>122</v>
      </c>
      <c r="B253" s="101">
        <v>1967.6278400531032</v>
      </c>
      <c r="C253" s="101">
        <v>1923.1984890169915</v>
      </c>
      <c r="D253" s="101">
        <v>1868.9179195907934</v>
      </c>
      <c r="E253" s="101">
        <v>1778.5025083193227</v>
      </c>
      <c r="F253" s="101">
        <v>1820.1532625885116</v>
      </c>
      <c r="G253" s="101">
        <v>1721.2119822630743</v>
      </c>
      <c r="H253" s="101">
        <v>1729.8830698484851</v>
      </c>
      <c r="I253" s="101">
        <v>1727.7066167937869</v>
      </c>
      <c r="J253" s="101">
        <v>1810.7098113788907</v>
      </c>
      <c r="K253" s="101">
        <v>1810.8452667788151</v>
      </c>
      <c r="L253" s="101">
        <v>1856.0241602584492</v>
      </c>
      <c r="M253" s="101">
        <v>1919.098820043381</v>
      </c>
      <c r="N253" s="101">
        <v>1940.2678861595464</v>
      </c>
      <c r="O253" s="101">
        <v>1930.305136543667</v>
      </c>
      <c r="P253" s="101">
        <v>1927.3014500578824</v>
      </c>
      <c r="Q253" s="101">
        <v>1942.1439396316539</v>
      </c>
      <c r="R253" s="101">
        <v>2003.8200622852053</v>
      </c>
      <c r="S253" s="101">
        <v>2073.8198177543186</v>
      </c>
      <c r="T253" s="101">
        <v>2158.0653751496902</v>
      </c>
      <c r="U253" s="101">
        <v>2161.0593528392892</v>
      </c>
      <c r="V253" s="101">
        <v>2299.4301399492178</v>
      </c>
      <c r="W253" s="101">
        <v>2252.2106577569084</v>
      </c>
      <c r="DA253" s="131" t="s">
        <v>2500</v>
      </c>
    </row>
    <row r="254" spans="1:105" ht="12" customHeight="1" x14ac:dyDescent="0.25">
      <c r="A254" s="107" t="s">
        <v>121</v>
      </c>
      <c r="B254" s="104">
        <v>1967.627840053103</v>
      </c>
      <c r="C254" s="104">
        <v>1923.166556265305</v>
      </c>
      <c r="D254" s="104">
        <v>1868.1210549058428</v>
      </c>
      <c r="E254" s="104">
        <v>1777.338900251704</v>
      </c>
      <c r="F254" s="104">
        <v>1819.0135080972987</v>
      </c>
      <c r="G254" s="104">
        <v>1719.0241497559234</v>
      </c>
      <c r="H254" s="104">
        <v>1728.3979516300367</v>
      </c>
      <c r="I254" s="104">
        <v>1723.0104196431475</v>
      </c>
      <c r="J254" s="104">
        <v>1803.1947094720465</v>
      </c>
      <c r="K254" s="104">
        <v>1802.0731639946939</v>
      </c>
      <c r="L254" s="104">
        <v>1847.0330345891452</v>
      </c>
      <c r="M254" s="104">
        <v>1911.5429517870921</v>
      </c>
      <c r="N254" s="104">
        <v>1937.2832675291024</v>
      </c>
      <c r="O254" s="104">
        <v>1928.7826074338914</v>
      </c>
      <c r="P254" s="104">
        <v>1921.252902334928</v>
      </c>
      <c r="Q254" s="104">
        <v>1929.80623281576</v>
      </c>
      <c r="R254" s="104">
        <v>1988.9082440970058</v>
      </c>
      <c r="S254" s="104">
        <v>2058.3412385188835</v>
      </c>
      <c r="T254" s="104">
        <v>2142.1164442058894</v>
      </c>
      <c r="U254" s="104">
        <v>2145.816380974215</v>
      </c>
      <c r="V254" s="104">
        <v>2286.3910023247108</v>
      </c>
      <c r="W254" s="104">
        <v>2253.2900118644056</v>
      </c>
      <c r="DA254" s="132" t="s">
        <v>2501</v>
      </c>
    </row>
    <row r="255" spans="1:105" ht="12" customHeight="1" x14ac:dyDescent="0.25">
      <c r="A255" s="108" t="s">
        <v>53</v>
      </c>
      <c r="B255" s="98">
        <v>1535.2187471773811</v>
      </c>
      <c r="C255" s="98">
        <v>1502.521403830423</v>
      </c>
      <c r="D255" s="98">
        <v>1452.0977507518178</v>
      </c>
      <c r="E255" s="98">
        <v>1382.1899440815175</v>
      </c>
      <c r="F255" s="98">
        <v>1416.239024086125</v>
      </c>
      <c r="G255" s="98">
        <v>1335.5570885517741</v>
      </c>
      <c r="H255" s="98">
        <v>1353.4784643289311</v>
      </c>
      <c r="I255" s="98">
        <v>1345.4497143561848</v>
      </c>
      <c r="J255" s="98">
        <v>1397.5370914064868</v>
      </c>
      <c r="K255" s="98">
        <v>1395.3062936888632</v>
      </c>
      <c r="L255" s="98">
        <v>1433.9652453452052</v>
      </c>
      <c r="M255" s="98">
        <v>1490.509591445594</v>
      </c>
      <c r="N255" s="98">
        <v>1506.3123713607795</v>
      </c>
      <c r="O255" s="98">
        <v>1498.3359408297492</v>
      </c>
      <c r="P255" s="98">
        <v>1491.4545601847033</v>
      </c>
      <c r="Q255" s="98">
        <v>1493.4592417876786</v>
      </c>
      <c r="R255" s="98">
        <v>1532.2600005149843</v>
      </c>
      <c r="S255" s="98">
        <v>1583.3662703744246</v>
      </c>
      <c r="T255" s="98">
        <v>1641.1761096519972</v>
      </c>
      <c r="U255" s="98">
        <v>1639.0013809881125</v>
      </c>
      <c r="V255" s="98">
        <v>1765.9511906523549</v>
      </c>
      <c r="W255" s="98">
        <v>1745.6961696416022</v>
      </c>
      <c r="DA255" s="63" t="s">
        <v>2502</v>
      </c>
    </row>
    <row r="256" spans="1:105" ht="12" customHeight="1" x14ac:dyDescent="0.25">
      <c r="A256" s="108" t="s">
        <v>52</v>
      </c>
      <c r="B256" s="98">
        <v>432.4090928757218</v>
      </c>
      <c r="C256" s="98">
        <v>420.64515243488188</v>
      </c>
      <c r="D256" s="98">
        <v>416.02330415402531</v>
      </c>
      <c r="E256" s="98">
        <v>395.14895617018624</v>
      </c>
      <c r="F256" s="98">
        <v>402.77448401117334</v>
      </c>
      <c r="G256" s="98">
        <v>383.46706120414922</v>
      </c>
      <c r="H256" s="98">
        <v>374.91948730110545</v>
      </c>
      <c r="I256" s="98">
        <v>377.5607052869629</v>
      </c>
      <c r="J256" s="98">
        <v>405.65761806555975</v>
      </c>
      <c r="K256" s="98">
        <v>406.76687030583059</v>
      </c>
      <c r="L256" s="98">
        <v>413.06778924393967</v>
      </c>
      <c r="M256" s="98">
        <v>421.03336034149788</v>
      </c>
      <c r="N256" s="98">
        <v>430.97089616832289</v>
      </c>
      <c r="O256" s="98">
        <v>430.44666660414191</v>
      </c>
      <c r="P256" s="98">
        <v>429.79834215022498</v>
      </c>
      <c r="Q256" s="98">
        <v>436.34699102808162</v>
      </c>
      <c r="R256" s="98">
        <v>456.64824358202156</v>
      </c>
      <c r="S256" s="98">
        <v>474.97496814445873</v>
      </c>
      <c r="T256" s="98">
        <v>500.94033455389189</v>
      </c>
      <c r="U256" s="98">
        <v>506.81499998610269</v>
      </c>
      <c r="V256" s="98">
        <v>520.43981167235563</v>
      </c>
      <c r="W256" s="98">
        <v>507.59384222280335</v>
      </c>
      <c r="DA256" s="63" t="s">
        <v>2503</v>
      </c>
    </row>
    <row r="257" spans="1:105" ht="12" customHeight="1" x14ac:dyDescent="0.25">
      <c r="A257" s="121" t="s">
        <v>54</v>
      </c>
      <c r="B257" s="122">
        <v>354.63189885041686</v>
      </c>
      <c r="C257" s="122">
        <v>346.88539221056453</v>
      </c>
      <c r="D257" s="122">
        <v>344.53002999049295</v>
      </c>
      <c r="E257" s="122">
        <v>343.67795180087495</v>
      </c>
      <c r="F257" s="122">
        <v>341.54352718688716</v>
      </c>
      <c r="G257" s="122">
        <v>332.10259608386127</v>
      </c>
      <c r="H257" s="122">
        <v>324.23853353711058</v>
      </c>
      <c r="I257" s="122">
        <v>327.68864257562393</v>
      </c>
      <c r="J257" s="122">
        <v>316.22695693746556</v>
      </c>
      <c r="K257" s="122">
        <v>314.64770014190174</v>
      </c>
      <c r="L257" s="122">
        <v>308.33227455783407</v>
      </c>
      <c r="M257" s="122">
        <v>313.45448307670767</v>
      </c>
      <c r="N257" s="122">
        <v>317.1064256040134</v>
      </c>
      <c r="O257" s="122">
        <v>303.93929276329209</v>
      </c>
      <c r="P257" s="122">
        <v>312.91831696095471</v>
      </c>
      <c r="Q257" s="122">
        <v>318.25667642445717</v>
      </c>
      <c r="R257" s="122">
        <v>321.00095546986256</v>
      </c>
      <c r="S257" s="122">
        <v>320.97202416153885</v>
      </c>
      <c r="T257" s="122">
        <v>323.44224983239434</v>
      </c>
      <c r="U257" s="122">
        <v>321.41075518240444</v>
      </c>
      <c r="V257" s="122">
        <v>339.03119955958033</v>
      </c>
      <c r="W257" s="122">
        <v>340.52056306257629</v>
      </c>
      <c r="DA257" s="130" t="s">
        <v>2504</v>
      </c>
    </row>
    <row r="258" spans="1:105" ht="12" customHeight="1" x14ac:dyDescent="0.25">
      <c r="A258" s="97" t="s">
        <v>207</v>
      </c>
      <c r="B258" s="98">
        <v>0</v>
      </c>
      <c r="C258" s="98">
        <v>0</v>
      </c>
      <c r="D258" s="98">
        <v>0</v>
      </c>
      <c r="E258" s="98">
        <v>0</v>
      </c>
      <c r="F258" s="98">
        <v>0</v>
      </c>
      <c r="G258" s="98">
        <v>0</v>
      </c>
      <c r="H258" s="98">
        <v>0</v>
      </c>
      <c r="I258" s="98">
        <v>0</v>
      </c>
      <c r="J258" s="98">
        <v>0</v>
      </c>
      <c r="K258" s="98">
        <v>0</v>
      </c>
      <c r="L258" s="98">
        <v>0</v>
      </c>
      <c r="M258" s="98">
        <v>0</v>
      </c>
      <c r="N258" s="98">
        <v>0</v>
      </c>
      <c r="O258" s="98">
        <v>0</v>
      </c>
      <c r="P258" s="98">
        <v>0</v>
      </c>
      <c r="Q258" s="98">
        <v>0</v>
      </c>
      <c r="R258" s="98">
        <v>0</v>
      </c>
      <c r="S258" s="98">
        <v>0</v>
      </c>
      <c r="T258" s="98">
        <v>0</v>
      </c>
      <c r="U258" s="98">
        <v>0</v>
      </c>
      <c r="V258" s="98">
        <v>0</v>
      </c>
      <c r="W258" s="98">
        <v>0</v>
      </c>
      <c r="DA258" s="63" t="s">
        <v>2505</v>
      </c>
    </row>
    <row r="259" spans="1:105" ht="12" customHeight="1" x14ac:dyDescent="0.25">
      <c r="A259" s="97" t="s">
        <v>50</v>
      </c>
      <c r="B259" s="98">
        <v>353.31680801833272</v>
      </c>
      <c r="C259" s="98">
        <v>346.74779387736845</v>
      </c>
      <c r="D259" s="98">
        <v>343.95607758937422</v>
      </c>
      <c r="E259" s="98">
        <v>343.70485242316386</v>
      </c>
      <c r="F259" s="98">
        <v>334.26708422547489</v>
      </c>
      <c r="G259" s="98">
        <v>335.85593289455147</v>
      </c>
      <c r="H259" s="98">
        <v>325.41191096985926</v>
      </c>
      <c r="I259" s="98">
        <v>327.09491836621578</v>
      </c>
      <c r="J259" s="98">
        <v>319.52903050388903</v>
      </c>
      <c r="K259" s="98">
        <v>307.70888941131295</v>
      </c>
      <c r="L259" s="98">
        <v>312.04481333937065</v>
      </c>
      <c r="M259" s="98">
        <v>313.81623820503791</v>
      </c>
      <c r="N259" s="98">
        <v>313.82977497090121</v>
      </c>
      <c r="O259" s="98">
        <v>317.16100949360595</v>
      </c>
      <c r="P259" s="98">
        <v>303.45695203217917</v>
      </c>
      <c r="Q259" s="98">
        <v>285.56401923584849</v>
      </c>
      <c r="R259" s="98">
        <v>335.72340079227763</v>
      </c>
      <c r="S259" s="98">
        <v>329.98211134293916</v>
      </c>
      <c r="T259" s="98">
        <v>347.10061538360418</v>
      </c>
      <c r="U259" s="98">
        <v>332.17172538823286</v>
      </c>
      <c r="V259" s="98">
        <v>369.60012240724353</v>
      </c>
      <c r="W259" s="98">
        <v>324.06429212460665</v>
      </c>
      <c r="DA259" s="63" t="s">
        <v>2506</v>
      </c>
    </row>
    <row r="260" spans="1:105" ht="12" customHeight="1" x14ac:dyDescent="0.25">
      <c r="A260" s="109" t="s">
        <v>120</v>
      </c>
      <c r="B260" s="33">
        <v>354.65168928849687</v>
      </c>
      <c r="C260" s="33">
        <v>346.88743367708548</v>
      </c>
      <c r="D260" s="33">
        <v>344.53848807882446</v>
      </c>
      <c r="E260" s="33">
        <v>343.67755823988784</v>
      </c>
      <c r="F260" s="33">
        <v>341.65044634876921</v>
      </c>
      <c r="G260" s="33">
        <v>332.04738619310308</v>
      </c>
      <c r="H260" s="33">
        <v>324.22123051345176</v>
      </c>
      <c r="I260" s="33">
        <v>327.69690280831918</v>
      </c>
      <c r="J260" s="33">
        <v>316.18249091784094</v>
      </c>
      <c r="K260" s="33">
        <v>314.73669077055877</v>
      </c>
      <c r="L260" s="33">
        <v>308.28258474622652</v>
      </c>
      <c r="M260" s="33">
        <v>313.44929764272837</v>
      </c>
      <c r="N260" s="33">
        <v>317.15555968242126</v>
      </c>
      <c r="O260" s="33">
        <v>303.73465742266819</v>
      </c>
      <c r="P260" s="33">
        <v>313.06854308758614</v>
      </c>
      <c r="Q260" s="33">
        <v>318.80411671876851</v>
      </c>
      <c r="R260" s="33">
        <v>320.73362183236088</v>
      </c>
      <c r="S260" s="33">
        <v>320.80409087728805</v>
      </c>
      <c r="T260" s="33">
        <v>323.00423359857996</v>
      </c>
      <c r="U260" s="33">
        <v>321.21420530896592</v>
      </c>
      <c r="V260" s="33">
        <v>338.51313779727951</v>
      </c>
      <c r="W260" s="33">
        <v>340.79146975849102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11.825539680849612</v>
      </c>
      <c r="C262" s="117">
        <f t="shared" si="122"/>
        <v>11.88318191690886</v>
      </c>
      <c r="D262" s="117">
        <f t="shared" si="122"/>
        <v>12.386485321277069</v>
      </c>
      <c r="E262" s="117">
        <f t="shared" si="122"/>
        <v>12.688630885502466</v>
      </c>
      <c r="F262" s="117">
        <f t="shared" si="122"/>
        <v>12.810066450152449</v>
      </c>
      <c r="G262" s="117">
        <f t="shared" si="122"/>
        <v>12.636481897693837</v>
      </c>
      <c r="H262" s="117">
        <f t="shared" si="122"/>
        <v>12.147060727298289</v>
      </c>
      <c r="I262" s="117">
        <f t="shared" si="122"/>
        <v>11.859823608883035</v>
      </c>
      <c r="J262" s="117">
        <f t="shared" si="122"/>
        <v>11.326281619416978</v>
      </c>
      <c r="K262" s="117">
        <f t="shared" si="122"/>
        <v>10.360679668998404</v>
      </c>
      <c r="L262" s="117">
        <f t="shared" si="122"/>
        <v>10.130716074194202</v>
      </c>
      <c r="M262" s="117">
        <f t="shared" si="122"/>
        <v>10.008732693025056</v>
      </c>
      <c r="N262" s="117">
        <f t="shared" si="122"/>
        <v>9.6780437890045885</v>
      </c>
      <c r="O262" s="117">
        <f t="shared" si="122"/>
        <v>11.317930302514371</v>
      </c>
      <c r="P262" s="117">
        <f t="shared" si="122"/>
        <v>11.264950299237768</v>
      </c>
      <c r="Q262" s="117">
        <f t="shared" si="122"/>
        <v>11.109440505165111</v>
      </c>
      <c r="R262" s="117">
        <f t="shared" ref="R262:V262" si="123">R263+R266+R268+R281</f>
        <v>14.566809254541894</v>
      </c>
      <c r="S262" s="117">
        <f t="shared" si="123"/>
        <v>14.967367445204328</v>
      </c>
      <c r="T262" s="117">
        <f t="shared" si="123"/>
        <v>15.495715443608233</v>
      </c>
      <c r="U262" s="117">
        <f t="shared" si="123"/>
        <v>14.278513775072</v>
      </c>
      <c r="V262" s="117">
        <f t="shared" si="123"/>
        <v>13.883339676113524</v>
      </c>
      <c r="W262" s="117">
        <f t="shared" ref="W262" si="124">W263+W266+W268+W281</f>
        <v>12.039459689196002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9.7922972444370071</v>
      </c>
      <c r="C268" s="122">
        <v>9.9181821466898779</v>
      </c>
      <c r="D268" s="122">
        <v>10.453656129215597</v>
      </c>
      <c r="E268" s="122">
        <v>10.774818332316228</v>
      </c>
      <c r="F268" s="122">
        <v>10.946041991902476</v>
      </c>
      <c r="G268" s="122">
        <v>10.768444375416031</v>
      </c>
      <c r="H268" s="122">
        <v>10.339313421261433</v>
      </c>
      <c r="I268" s="122">
        <v>10.147617163198273</v>
      </c>
      <c r="J268" s="122">
        <v>9.7079084493856698</v>
      </c>
      <c r="K268" s="122">
        <v>8.8773283382501162</v>
      </c>
      <c r="L268" s="122">
        <v>8.5637148982710354</v>
      </c>
      <c r="M268" s="122">
        <v>8.3247471311158652</v>
      </c>
      <c r="N268" s="122">
        <v>7.9194339912438805</v>
      </c>
      <c r="O268" s="122">
        <v>9.4857601772553295</v>
      </c>
      <c r="P268" s="122">
        <v>9.4680209141437004</v>
      </c>
      <c r="Q268" s="122">
        <v>9.3280908299838465</v>
      </c>
      <c r="R268" s="122">
        <v>12.300731388347327</v>
      </c>
      <c r="S268" s="122">
        <v>12.684657040765444</v>
      </c>
      <c r="T268" s="122">
        <v>13.113454380570882</v>
      </c>
      <c r="U268" s="122">
        <v>12.0343211789872</v>
      </c>
      <c r="V268" s="122">
        <v>11.573168221964162</v>
      </c>
      <c r="W268" s="122">
        <v>10.086603349720397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782.33800023759352</v>
      </c>
      <c r="C273" s="101">
        <v>755.9543973329437</v>
      </c>
      <c r="D273" s="101">
        <v>732.79187694978873</v>
      </c>
      <c r="E273" s="101">
        <v>707.92446762323289</v>
      </c>
      <c r="F273" s="101">
        <v>691.82695911532767</v>
      </c>
      <c r="G273" s="101">
        <v>674.27028627605</v>
      </c>
      <c r="H273" s="101">
        <v>662.07506289897003</v>
      </c>
      <c r="I273" s="101">
        <v>666.4388574156261</v>
      </c>
      <c r="J273" s="101">
        <v>666.03760842249312</v>
      </c>
      <c r="K273" s="101">
        <v>671.38905432247179</v>
      </c>
      <c r="L273" s="101">
        <v>674.99639993038875</v>
      </c>
      <c r="M273" s="101">
        <v>719.66151616466061</v>
      </c>
      <c r="N273" s="101">
        <v>663.00945624939993</v>
      </c>
      <c r="O273" s="101">
        <v>722.75372705409961</v>
      </c>
      <c r="P273" s="101">
        <v>646.51079651461362</v>
      </c>
      <c r="Q273" s="101">
        <v>570.53788717928035</v>
      </c>
      <c r="R273" s="101">
        <v>674.66020191110226</v>
      </c>
      <c r="S273" s="101">
        <v>672.99944434263398</v>
      </c>
      <c r="T273" s="101">
        <v>686.96974618981108</v>
      </c>
      <c r="U273" s="101">
        <v>654.67354220205368</v>
      </c>
      <c r="V273" s="101">
        <v>719.50956008158835</v>
      </c>
      <c r="W273" s="101">
        <v>618.80664973396836</v>
      </c>
      <c r="DA273" s="131" t="s">
        <v>2664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0</v>
      </c>
      <c r="M274" s="104">
        <v>0</v>
      </c>
      <c r="N274" s="104">
        <v>0</v>
      </c>
      <c r="O274" s="104">
        <v>0</v>
      </c>
      <c r="P274" s="104">
        <v>0</v>
      </c>
      <c r="Q274" s="104">
        <v>0</v>
      </c>
      <c r="R274" s="104">
        <v>0</v>
      </c>
      <c r="S274" s="104">
        <v>0</v>
      </c>
      <c r="T274" s="104">
        <v>0</v>
      </c>
      <c r="U274" s="104">
        <v>0</v>
      </c>
      <c r="V274" s="104">
        <v>0</v>
      </c>
      <c r="W274" s="104">
        <v>0</v>
      </c>
      <c r="DA274" s="132" t="s">
        <v>2665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0</v>
      </c>
      <c r="M275" s="98">
        <v>0</v>
      </c>
      <c r="N275" s="98">
        <v>0</v>
      </c>
      <c r="O275" s="98">
        <v>0</v>
      </c>
      <c r="P275" s="98">
        <v>0</v>
      </c>
      <c r="Q275" s="98">
        <v>0</v>
      </c>
      <c r="R275" s="98">
        <v>0</v>
      </c>
      <c r="S275" s="98">
        <v>0</v>
      </c>
      <c r="T275" s="98">
        <v>0</v>
      </c>
      <c r="U275" s="98">
        <v>0</v>
      </c>
      <c r="V275" s="98">
        <v>0</v>
      </c>
      <c r="W275" s="98">
        <v>0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2.0332424364126052</v>
      </c>
      <c r="C281" s="122">
        <v>1.9649997702189823</v>
      </c>
      <c r="D281" s="122">
        <v>1.9328291920614726</v>
      </c>
      <c r="E281" s="122">
        <v>1.9138125531862389</v>
      </c>
      <c r="F281" s="122">
        <v>1.8640244582499736</v>
      </c>
      <c r="G281" s="122">
        <v>1.8680375222778067</v>
      </c>
      <c r="H281" s="122">
        <v>1.8077473060368561</v>
      </c>
      <c r="I281" s="122">
        <v>1.7122064456847628</v>
      </c>
      <c r="J281" s="122">
        <v>1.6183731700313078</v>
      </c>
      <c r="K281" s="122">
        <v>1.4833513307482891</v>
      </c>
      <c r="L281" s="122">
        <v>1.5670011759231672</v>
      </c>
      <c r="M281" s="122">
        <v>1.6839855619091906</v>
      </c>
      <c r="N281" s="122">
        <v>1.7586097977607076</v>
      </c>
      <c r="O281" s="122">
        <v>1.8321701252590417</v>
      </c>
      <c r="P281" s="122">
        <v>1.7969293850940682</v>
      </c>
      <c r="Q281" s="122">
        <v>1.7813496751812641</v>
      </c>
      <c r="R281" s="122">
        <v>2.2660778661945686</v>
      </c>
      <c r="S281" s="122">
        <v>2.2827104044388848</v>
      </c>
      <c r="T281" s="122">
        <v>2.3822610630373515</v>
      </c>
      <c r="U281" s="122">
        <v>2.2441925960847984</v>
      </c>
      <c r="V281" s="122">
        <v>2.3101714541493625</v>
      </c>
      <c r="W281" s="122">
        <v>1.9528563394756053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137.14386892819121</v>
      </c>
      <c r="C283" s="98">
        <v>134.40934325694457</v>
      </c>
      <c r="D283" s="98">
        <v>133.09153932239221</v>
      </c>
      <c r="E283" s="98">
        <v>132.7264446607864</v>
      </c>
      <c r="F283" s="98">
        <v>128.72124453359541</v>
      </c>
      <c r="G283" s="98">
        <v>128.86292738424871</v>
      </c>
      <c r="H283" s="98">
        <v>124.39729782810336</v>
      </c>
      <c r="I283" s="98">
        <v>124.78118716422632</v>
      </c>
      <c r="J283" s="98">
        <v>121.7997456087805</v>
      </c>
      <c r="K283" s="98">
        <v>117.14377857301682</v>
      </c>
      <c r="L283" s="98">
        <v>118.64437474846837</v>
      </c>
      <c r="M283" s="98">
        <v>119.16507113408876</v>
      </c>
      <c r="N283" s="98">
        <v>119.03668021154748</v>
      </c>
      <c r="O283" s="98">
        <v>120.21071766282934</v>
      </c>
      <c r="P283" s="98">
        <v>114.96901898658021</v>
      </c>
      <c r="Q283" s="98">
        <v>108.16199952668417</v>
      </c>
      <c r="R283" s="98">
        <v>127.06222321162402</v>
      </c>
      <c r="S283" s="98">
        <v>124.75646446481962</v>
      </c>
      <c r="T283" s="98">
        <v>131.0542113625811</v>
      </c>
      <c r="U283" s="98">
        <v>125.11219164454013</v>
      </c>
      <c r="V283" s="98">
        <v>138.62490858727915</v>
      </c>
      <c r="W283" s="98">
        <v>120.5794296577502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243.3413540147356</v>
      </c>
      <c r="C286" s="118">
        <f t="shared" si="129"/>
        <v>238.51099657623519</v>
      </c>
      <c r="D286" s="118">
        <f t="shared" si="129"/>
        <v>242.15555932239175</v>
      </c>
      <c r="E286" s="118">
        <f t="shared" si="129"/>
        <v>236.27210268477586</v>
      </c>
      <c r="F286" s="118">
        <f t="shared" si="129"/>
        <v>232.05924824828637</v>
      </c>
      <c r="G286" s="118">
        <f t="shared" si="129"/>
        <v>224.71980967609474</v>
      </c>
      <c r="H286" s="118">
        <f t="shared" si="129"/>
        <v>208.51083692111908</v>
      </c>
      <c r="I286" s="118">
        <f t="shared" si="129"/>
        <v>233.08593833247056</v>
      </c>
      <c r="J286" s="118">
        <f t="shared" si="129"/>
        <v>187.50709881741307</v>
      </c>
      <c r="K286" s="118">
        <f t="shared" si="129"/>
        <v>210.28275910908533</v>
      </c>
      <c r="L286" s="118">
        <f t="shared" si="129"/>
        <v>195.40175711309405</v>
      </c>
      <c r="M286" s="118">
        <f t="shared" si="129"/>
        <v>150.62559077350426</v>
      </c>
      <c r="N286" s="118">
        <f t="shared" si="129"/>
        <v>162.78681449570686</v>
      </c>
      <c r="O286" s="118">
        <f t="shared" si="129"/>
        <v>149.89558780412401</v>
      </c>
      <c r="P286" s="118">
        <f t="shared" si="129"/>
        <v>127.4497595276098</v>
      </c>
      <c r="Q286" s="118">
        <f t="shared" si="129"/>
        <v>150.62035721020092</v>
      </c>
      <c r="R286" s="118">
        <f t="shared" ref="R286:V286" si="130">R287+R290+R292+R305</f>
        <v>152.85507335574218</v>
      </c>
      <c r="S286" s="118">
        <f t="shared" si="130"/>
        <v>134.40343684284019</v>
      </c>
      <c r="T286" s="118">
        <f t="shared" si="130"/>
        <v>149.80859668097412</v>
      </c>
      <c r="U286" s="118">
        <f t="shared" si="130"/>
        <v>138.44627789290601</v>
      </c>
      <c r="V286" s="118">
        <f t="shared" si="130"/>
        <v>148.84203766350214</v>
      </c>
      <c r="W286" s="118">
        <f t="shared" ref="W286" si="131">W287+W290+W292+W305</f>
        <v>148.68063912151965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200.38801069471842</v>
      </c>
      <c r="C287" s="123">
        <f t="shared" si="132"/>
        <v>198.96852927940716</v>
      </c>
      <c r="D287" s="123">
        <f t="shared" si="132"/>
        <v>201.9538381614534</v>
      </c>
      <c r="E287" s="123">
        <f t="shared" si="132"/>
        <v>199.82285577200884</v>
      </c>
      <c r="F287" s="123">
        <f t="shared" si="132"/>
        <v>196.60344895700496</v>
      </c>
      <c r="G287" s="123">
        <f t="shared" si="132"/>
        <v>192.6165484842906</v>
      </c>
      <c r="H287" s="123">
        <f t="shared" si="132"/>
        <v>178.81327332533968</v>
      </c>
      <c r="I287" s="123">
        <f t="shared" si="132"/>
        <v>199.72996803057771</v>
      </c>
      <c r="J287" s="123">
        <f t="shared" si="132"/>
        <v>159.81690596510023</v>
      </c>
      <c r="K287" s="123">
        <f t="shared" si="132"/>
        <v>178.59256574608671</v>
      </c>
      <c r="L287" s="123">
        <f t="shared" si="132"/>
        <v>166.75492158117493</v>
      </c>
      <c r="M287" s="123">
        <f t="shared" si="132"/>
        <v>123.02573276160376</v>
      </c>
      <c r="N287" s="123">
        <f t="shared" si="132"/>
        <v>132.88247681892562</v>
      </c>
      <c r="O287" s="123">
        <f t="shared" si="132"/>
        <v>121.98865031630368</v>
      </c>
      <c r="P287" s="123">
        <f t="shared" si="132"/>
        <v>101.00863850165744</v>
      </c>
      <c r="Q287" s="123">
        <f t="shared" si="132"/>
        <v>121.93007009299815</v>
      </c>
      <c r="R287" s="123">
        <f t="shared" ref="R287:V287" si="133">SUM(R288:R289)</f>
        <v>123.69612937240449</v>
      </c>
      <c r="S287" s="123">
        <f t="shared" si="133"/>
        <v>106.43512551780545</v>
      </c>
      <c r="T287" s="123">
        <f t="shared" si="133"/>
        <v>120.6771750117158</v>
      </c>
      <c r="U287" s="123">
        <f t="shared" si="133"/>
        <v>110.82975280669446</v>
      </c>
      <c r="V287" s="123">
        <f t="shared" si="133"/>
        <v>120.03719228166499</v>
      </c>
      <c r="W287" s="123">
        <f t="shared" ref="W287" si="134">SUM(W288:W289)</f>
        <v>119.23991395355752</v>
      </c>
      <c r="DA287" s="130" t="s">
        <v>2822</v>
      </c>
    </row>
    <row r="288" spans="1:105" ht="12" customHeight="1" x14ac:dyDescent="0.25">
      <c r="A288" s="97" t="s">
        <v>204</v>
      </c>
      <c r="B288" s="99">
        <v>199.50908806488081</v>
      </c>
      <c r="C288" s="99">
        <v>198.1168069036776</v>
      </c>
      <c r="D288" s="99">
        <v>201.09616852545014</v>
      </c>
      <c r="E288" s="99">
        <v>198.98642462548838</v>
      </c>
      <c r="F288" s="99">
        <v>195.77749774732263</v>
      </c>
      <c r="G288" s="99">
        <v>191.78820646982135</v>
      </c>
      <c r="H288" s="99">
        <v>178.02183528162155</v>
      </c>
      <c r="I288" s="99">
        <v>198.80763871181378</v>
      </c>
      <c r="J288" s="99">
        <v>159.05412905894826</v>
      </c>
      <c r="K288" s="99">
        <v>177.71232977827086</v>
      </c>
      <c r="L288" s="99">
        <v>165.91882288059372</v>
      </c>
      <c r="M288" s="99">
        <v>122.40477599957563</v>
      </c>
      <c r="N288" s="99">
        <v>132.19437672515983</v>
      </c>
      <c r="O288" s="99">
        <v>121.35477573539951</v>
      </c>
      <c r="P288" s="99">
        <v>100.48898679991329</v>
      </c>
      <c r="Q288" s="99">
        <v>121.29576039646427</v>
      </c>
      <c r="R288" s="99">
        <v>123.05763617784243</v>
      </c>
      <c r="S288" s="99">
        <v>105.88972203964209</v>
      </c>
      <c r="T288" s="99">
        <v>120.05597539333176</v>
      </c>
      <c r="U288" s="99">
        <v>110.26096260902705</v>
      </c>
      <c r="V288" s="99">
        <v>119.41904202575104</v>
      </c>
      <c r="W288" s="99">
        <v>118.61672531599437</v>
      </c>
      <c r="DA288" s="63" t="s">
        <v>2823</v>
      </c>
    </row>
    <row r="289" spans="1:105" ht="12" customHeight="1" x14ac:dyDescent="0.25">
      <c r="A289" s="97" t="s">
        <v>53</v>
      </c>
      <c r="B289" s="99">
        <v>0.87892262983761071</v>
      </c>
      <c r="C289" s="99">
        <v>0.85172237572957687</v>
      </c>
      <c r="D289" s="99">
        <v>0.85766963600325608</v>
      </c>
      <c r="E289" s="99">
        <v>0.83643114652044204</v>
      </c>
      <c r="F289" s="99">
        <v>0.82595120968232771</v>
      </c>
      <c r="G289" s="99">
        <v>0.82834201446925226</v>
      </c>
      <c r="H289" s="99">
        <v>0.79143804371813042</v>
      </c>
      <c r="I289" s="99">
        <v>0.92232931876391566</v>
      </c>
      <c r="J289" s="99">
        <v>0.76277690615195681</v>
      </c>
      <c r="K289" s="99">
        <v>0.88023596781585778</v>
      </c>
      <c r="L289" s="99">
        <v>0.83609870058118929</v>
      </c>
      <c r="M289" s="99">
        <v>0.62095676202813432</v>
      </c>
      <c r="N289" s="99">
        <v>0.68810009376578818</v>
      </c>
      <c r="O289" s="99">
        <v>0.63387458090415938</v>
      </c>
      <c r="P289" s="99">
        <v>0.51965170174414987</v>
      </c>
      <c r="Q289" s="99">
        <v>0.6343096965338787</v>
      </c>
      <c r="R289" s="99">
        <v>0.63849319456206344</v>
      </c>
      <c r="S289" s="99">
        <v>0.54540347816335766</v>
      </c>
      <c r="T289" s="99">
        <v>0.62119961838404003</v>
      </c>
      <c r="U289" s="99">
        <v>0.56879019766741046</v>
      </c>
      <c r="V289" s="99">
        <v>0.61815025591394568</v>
      </c>
      <c r="W289" s="99">
        <v>0.6231886375631509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6.7986014976750735E-3</v>
      </c>
      <c r="C290" s="123">
        <f t="shared" si="135"/>
        <v>6.4417896392423473E-3</v>
      </c>
      <c r="D290" s="123">
        <f t="shared" si="135"/>
        <v>7.2561673840611752E-3</v>
      </c>
      <c r="E290" s="123">
        <f t="shared" si="135"/>
        <v>7.066803061256937E-3</v>
      </c>
      <c r="F290" s="123">
        <f t="shared" si="135"/>
        <v>6.6472560231513253E-3</v>
      </c>
      <c r="G290" s="123">
        <f t="shared" si="135"/>
        <v>6.4711917661437607E-3</v>
      </c>
      <c r="H290" s="123">
        <f t="shared" si="135"/>
        <v>8.0201660945453078E-3</v>
      </c>
      <c r="I290" s="123">
        <f t="shared" si="135"/>
        <v>9.9194055632607341E-3</v>
      </c>
      <c r="J290" s="123">
        <f t="shared" si="135"/>
        <v>1.1428044966953417E-2</v>
      </c>
      <c r="K290" s="123">
        <f t="shared" si="135"/>
        <v>1.1924610825891534E-2</v>
      </c>
      <c r="L290" s="123">
        <f t="shared" si="135"/>
        <v>1.3359039025621527E-2</v>
      </c>
      <c r="M290" s="123">
        <f t="shared" si="135"/>
        <v>1.3166921176305326E-2</v>
      </c>
      <c r="N290" s="123">
        <f t="shared" si="135"/>
        <v>1.371401582392397E-2</v>
      </c>
      <c r="O290" s="123">
        <f t="shared" si="135"/>
        <v>1.2623362043592341E-2</v>
      </c>
      <c r="P290" s="123">
        <f t="shared" si="135"/>
        <v>1.3772573043093513E-2</v>
      </c>
      <c r="Q290" s="123">
        <f t="shared" si="135"/>
        <v>1.3433587957437329E-2</v>
      </c>
      <c r="R290" s="123">
        <f t="shared" si="135"/>
        <v>1.4120370161901437E-2</v>
      </c>
      <c r="S290" s="123">
        <f t="shared" si="135"/>
        <v>1.4214714716909766E-2</v>
      </c>
      <c r="T290" s="123">
        <f t="shared" si="135"/>
        <v>1.3428280392107705E-2</v>
      </c>
      <c r="U290" s="123">
        <f t="shared" si="135"/>
        <v>1.2825540782640686E-2</v>
      </c>
      <c r="V290" s="123">
        <f t="shared" si="135"/>
        <v>1.0649023831852511E-2</v>
      </c>
      <c r="W290" s="123">
        <f t="shared" si="135"/>
        <v>7.3820440057674108E-3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6.7986014976750735E-3</v>
      </c>
      <c r="C291" s="99">
        <f>RES_hhdet_fecs!C86</f>
        <v>6.4417896392423473E-3</v>
      </c>
      <c r="D291" s="99">
        <f>RES_hhdet_fecs!D86</f>
        <v>7.2561673840611752E-3</v>
      </c>
      <c r="E291" s="99">
        <f>RES_hhdet_fecs!E86</f>
        <v>7.066803061256937E-3</v>
      </c>
      <c r="F291" s="99">
        <f>RES_hhdet_fecs!F86</f>
        <v>6.6472560231513253E-3</v>
      </c>
      <c r="G291" s="99">
        <f>RES_hhdet_fecs!G86</f>
        <v>6.4711917661437607E-3</v>
      </c>
      <c r="H291" s="99">
        <f>RES_hhdet_fecs!H86</f>
        <v>8.0201660945453078E-3</v>
      </c>
      <c r="I291" s="99">
        <f>RES_hhdet_fecs!I86</f>
        <v>9.9194055632607341E-3</v>
      </c>
      <c r="J291" s="99">
        <f>RES_hhdet_fecs!J86</f>
        <v>1.1428044966953417E-2</v>
      </c>
      <c r="K291" s="99">
        <f>RES_hhdet_fecs!K86</f>
        <v>1.1924610825891534E-2</v>
      </c>
      <c r="L291" s="99">
        <f>RES_hhdet_fecs!L86</f>
        <v>1.3359039025621527E-2</v>
      </c>
      <c r="M291" s="99">
        <f>RES_hhdet_fecs!M86</f>
        <v>1.3166921176305326E-2</v>
      </c>
      <c r="N291" s="99">
        <f>RES_hhdet_fecs!N86</f>
        <v>1.371401582392397E-2</v>
      </c>
      <c r="O291" s="99">
        <f>RES_hhdet_fecs!O86</f>
        <v>1.2623362043592341E-2</v>
      </c>
      <c r="P291" s="99">
        <f>RES_hhdet_fecs!P86</f>
        <v>1.3772573043093513E-2</v>
      </c>
      <c r="Q291" s="99">
        <f>RES_hhdet_fecs!Q86</f>
        <v>1.3433587957437329E-2</v>
      </c>
      <c r="R291" s="99">
        <f>RES_hhdet_fecs!R86</f>
        <v>1.4120370161901437E-2</v>
      </c>
      <c r="S291" s="99">
        <f>RES_hhdet_fecs!S86</f>
        <v>1.4214714716909766E-2</v>
      </c>
      <c r="T291" s="99">
        <f>RES_hhdet_fecs!T86</f>
        <v>1.3428280392107705E-2</v>
      </c>
      <c r="U291" s="99">
        <f>RES_hhdet_fecs!U86</f>
        <v>1.2825540782640686E-2</v>
      </c>
      <c r="V291" s="99">
        <f>RES_hhdet_fecs!V86</f>
        <v>1.0649023831852511E-2</v>
      </c>
      <c r="W291" s="99">
        <f>RES_hhdet_fecs!W86</f>
        <v>7.3820440057674108E-3</v>
      </c>
      <c r="DA291" s="63" t="s">
        <v>2826</v>
      </c>
    </row>
    <row r="292" spans="1:105" ht="12" customHeight="1" x14ac:dyDescent="0.25">
      <c r="A292" s="121" t="s">
        <v>55</v>
      </c>
      <c r="B292" s="123">
        <v>38.337575188960649</v>
      </c>
      <c r="C292" s="123">
        <v>35.051133354867694</v>
      </c>
      <c r="D292" s="123">
        <v>35.767747671747266</v>
      </c>
      <c r="E292" s="123">
        <v>32.055983644386643</v>
      </c>
      <c r="F292" s="123">
        <v>31.12208269050485</v>
      </c>
      <c r="G292" s="123">
        <v>27.929871547483927</v>
      </c>
      <c r="H292" s="123">
        <v>25.658444493716839</v>
      </c>
      <c r="I292" s="123">
        <v>29.304738133411362</v>
      </c>
      <c r="J292" s="123">
        <v>23.805390982433192</v>
      </c>
      <c r="K292" s="123">
        <v>27.853418866419357</v>
      </c>
      <c r="L292" s="123">
        <v>24.906205992617672</v>
      </c>
      <c r="M292" s="123">
        <v>23.817134075481494</v>
      </c>
      <c r="N292" s="123">
        <v>26.104965196679604</v>
      </c>
      <c r="O292" s="123">
        <v>24.293171119487976</v>
      </c>
      <c r="P292" s="123">
        <v>22.752250630607072</v>
      </c>
      <c r="Q292" s="123">
        <v>24.97671784081238</v>
      </c>
      <c r="R292" s="123">
        <v>25.446111171194239</v>
      </c>
      <c r="S292" s="123">
        <v>24.29897694835968</v>
      </c>
      <c r="T292" s="123">
        <v>25.485982176408346</v>
      </c>
      <c r="U292" s="123">
        <v>24.055693711654769</v>
      </c>
      <c r="V292" s="123">
        <v>25.138957410723116</v>
      </c>
      <c r="W292" s="123">
        <v>25.868653644092806</v>
      </c>
      <c r="DA292" s="130" t="s">
        <v>2827</v>
      </c>
    </row>
    <row r="293" spans="1:105" ht="12" customHeight="1" x14ac:dyDescent="0.25">
      <c r="A293" s="97" t="s">
        <v>132</v>
      </c>
      <c r="B293" s="99">
        <v>40.362711990670327</v>
      </c>
      <c r="C293" s="99">
        <v>36.570120837262664</v>
      </c>
      <c r="D293" s="99">
        <v>37.81099900730856</v>
      </c>
      <c r="E293" s="99">
        <v>33.621320997053743</v>
      </c>
      <c r="F293" s="99">
        <v>32.418175150914337</v>
      </c>
      <c r="G293" s="99">
        <v>28.826860956293167</v>
      </c>
      <c r="H293" s="99">
        <v>25.984911360822476</v>
      </c>
      <c r="I293" s="99">
        <v>30.727717077475791</v>
      </c>
      <c r="J293" s="99">
        <v>23.570431303734104</v>
      </c>
      <c r="K293" s="99">
        <v>28.760374001646767</v>
      </c>
      <c r="L293" s="99">
        <v>25.009004808532691</v>
      </c>
      <c r="M293" s="99">
        <v>23.528408211219379</v>
      </c>
      <c r="N293" s="99">
        <v>26.339990507876283</v>
      </c>
      <c r="O293" s="99">
        <v>24.174049690130545</v>
      </c>
      <c r="P293" s="99">
        <v>22.410581704979649</v>
      </c>
      <c r="Q293" s="99">
        <v>25.341143292592854</v>
      </c>
      <c r="R293" s="99">
        <v>25.744850063012709</v>
      </c>
      <c r="S293" s="99">
        <v>24.176094672162179</v>
      </c>
      <c r="T293" s="99">
        <v>25.512245580070037</v>
      </c>
      <c r="U293" s="99">
        <v>23.851321250668992</v>
      </c>
      <c r="V293" s="99">
        <v>24.942121412640383</v>
      </c>
      <c r="W293" s="99">
        <v>26.125347369788638</v>
      </c>
      <c r="DA293" s="63" t="s">
        <v>2828</v>
      </c>
    </row>
    <row r="294" spans="1:105" ht="12" customHeight="1" x14ac:dyDescent="0.25">
      <c r="A294" s="97" t="s">
        <v>131</v>
      </c>
      <c r="B294" s="99">
        <v>35.747604561678223</v>
      </c>
      <c r="C294" s="99">
        <v>32.731246902348559</v>
      </c>
      <c r="D294" s="99">
        <v>34.136284466379749</v>
      </c>
      <c r="E294" s="99">
        <v>30.701526977828117</v>
      </c>
      <c r="F294" s="99">
        <v>30.277423399074873</v>
      </c>
      <c r="G294" s="99">
        <v>28.159415533235521</v>
      </c>
      <c r="H294" s="99">
        <v>22.046967094750407</v>
      </c>
      <c r="I294" s="99">
        <v>24.313467321645788</v>
      </c>
      <c r="J294" s="99">
        <v>19.237995554550135</v>
      </c>
      <c r="K294" s="99">
        <v>24.163028215815004</v>
      </c>
      <c r="L294" s="99">
        <v>21.599730272986839</v>
      </c>
      <c r="M294" s="99">
        <v>20.948709705261326</v>
      </c>
      <c r="N294" s="99">
        <v>23.92296500465509</v>
      </c>
      <c r="O294" s="99">
        <v>22.356838997202768</v>
      </c>
      <c r="P294" s="99">
        <v>20.828178315168486</v>
      </c>
      <c r="Q294" s="99">
        <v>23.410336954609058</v>
      </c>
      <c r="R294" s="99">
        <v>23.856552946323358</v>
      </c>
      <c r="S294" s="99">
        <v>22.533010556905168</v>
      </c>
      <c r="T294" s="99">
        <v>23.942030273215419</v>
      </c>
      <c r="U294" s="99">
        <v>22.563583326610011</v>
      </c>
      <c r="V294" s="99">
        <v>23.886877603453925</v>
      </c>
      <c r="W294" s="99">
        <v>25.346858892300027</v>
      </c>
      <c r="DA294" s="63" t="s">
        <v>2829</v>
      </c>
    </row>
    <row r="295" spans="1:105" ht="12" customHeight="1" x14ac:dyDescent="0.25">
      <c r="A295" s="100" t="s">
        <v>204</v>
      </c>
      <c r="B295" s="102">
        <v>31.493107535912177</v>
      </c>
      <c r="C295" s="102">
        <v>28.856447540827777</v>
      </c>
      <c r="D295" s="102">
        <v>30.011986044305317</v>
      </c>
      <c r="E295" s="102">
        <v>26.999098204514485</v>
      </c>
      <c r="F295" s="102">
        <v>26.643228474207007</v>
      </c>
      <c r="G295" s="102">
        <v>24.757485615432248</v>
      </c>
      <c r="H295" s="102">
        <v>18.909642959486685</v>
      </c>
      <c r="I295" s="102">
        <v>20.344023204134263</v>
      </c>
      <c r="J295" s="102">
        <v>15.969441670038359</v>
      </c>
      <c r="K295" s="102">
        <v>19.980918184160252</v>
      </c>
      <c r="L295" s="102">
        <v>17.863671618924236</v>
      </c>
      <c r="M295" s="102">
        <v>17.359056751385278</v>
      </c>
      <c r="N295" s="102">
        <v>19.739297536596641</v>
      </c>
      <c r="O295" s="102">
        <v>18.413459609454581</v>
      </c>
      <c r="P295" s="102">
        <v>17.12520893738915</v>
      </c>
      <c r="Q295" s="102">
        <v>19.153505908355346</v>
      </c>
      <c r="R295" s="102">
        <v>19.440039921387598</v>
      </c>
      <c r="S295" s="102">
        <v>18.338099395452787</v>
      </c>
      <c r="T295" s="102">
        <v>19.412767210124009</v>
      </c>
      <c r="U295" s="102">
        <v>18.242422354280595</v>
      </c>
      <c r="V295" s="102">
        <v>19.481137723524554</v>
      </c>
      <c r="W295" s="102">
        <v>20.684359699443686</v>
      </c>
      <c r="DA295" s="131" t="s">
        <v>2830</v>
      </c>
    </row>
    <row r="296" spans="1:105" ht="12" customHeight="1" x14ac:dyDescent="0.25">
      <c r="A296" s="103" t="s">
        <v>52</v>
      </c>
      <c r="B296" s="105">
        <v>4.2544970257660486</v>
      </c>
      <c r="C296" s="105">
        <v>3.8747993615207812</v>
      </c>
      <c r="D296" s="105">
        <v>4.124298422074431</v>
      </c>
      <c r="E296" s="105">
        <v>3.7024287733136299</v>
      </c>
      <c r="F296" s="105">
        <v>3.6341949248678715</v>
      </c>
      <c r="G296" s="105">
        <v>3.4019299178032738</v>
      </c>
      <c r="H296" s="105">
        <v>3.1373241352637216</v>
      </c>
      <c r="I296" s="105">
        <v>3.969444117511526</v>
      </c>
      <c r="J296" s="105">
        <v>3.2685538845117748</v>
      </c>
      <c r="K296" s="105">
        <v>4.1821100316547506</v>
      </c>
      <c r="L296" s="105">
        <v>3.736058654062604</v>
      </c>
      <c r="M296" s="105">
        <v>3.5896529538760462</v>
      </c>
      <c r="N296" s="105">
        <v>4.1836674680584531</v>
      </c>
      <c r="O296" s="105">
        <v>3.9433793877481844</v>
      </c>
      <c r="P296" s="105">
        <v>3.7029693777793358</v>
      </c>
      <c r="Q296" s="105">
        <v>4.256831046253712</v>
      </c>
      <c r="R296" s="105">
        <v>4.4165130249357611</v>
      </c>
      <c r="S296" s="105">
        <v>4.1949111614523806</v>
      </c>
      <c r="T296" s="105">
        <v>4.5292630630914044</v>
      </c>
      <c r="U296" s="105">
        <v>4.3211609723294169</v>
      </c>
      <c r="V296" s="105">
        <v>4.4057398799293708</v>
      </c>
      <c r="W296" s="105">
        <v>4.662499192856342</v>
      </c>
      <c r="DA296" s="132" t="s">
        <v>2831</v>
      </c>
    </row>
    <row r="297" spans="1:105" ht="12" customHeight="1" x14ac:dyDescent="0.25">
      <c r="A297" s="106" t="s">
        <v>124</v>
      </c>
      <c r="B297" s="102">
        <v>32.925767101896504</v>
      </c>
      <c r="C297" s="102">
        <v>31.731280228352432</v>
      </c>
      <c r="D297" s="102">
        <v>30.658986467558364</v>
      </c>
      <c r="E297" s="102">
        <v>29.518572371361607</v>
      </c>
      <c r="F297" s="102">
        <v>28.763626454589442</v>
      </c>
      <c r="G297" s="102">
        <v>27.919764548202025</v>
      </c>
      <c r="H297" s="102">
        <v>27.322661169919318</v>
      </c>
      <c r="I297" s="102">
        <v>27.380722742286796</v>
      </c>
      <c r="J297" s="102">
        <v>27.22187264527609</v>
      </c>
      <c r="K297" s="102">
        <v>27.302303805242019</v>
      </c>
      <c r="L297" s="102">
        <v>27.342091911528705</v>
      </c>
      <c r="M297" s="102">
        <v>29.067150346636879</v>
      </c>
      <c r="N297" s="102">
        <v>26.68071717434217</v>
      </c>
      <c r="O297" s="102">
        <v>28.987044421476313</v>
      </c>
      <c r="P297" s="102">
        <v>25.836647813151021</v>
      </c>
      <c r="Q297" s="102">
        <v>22.712722777760057</v>
      </c>
      <c r="R297" s="102">
        <v>26.739159801517598</v>
      </c>
      <c r="S297" s="102">
        <v>26.522786872000086</v>
      </c>
      <c r="T297" s="102">
        <v>26.903575675761367</v>
      </c>
      <c r="U297" s="102">
        <v>25.510490785536504</v>
      </c>
      <c r="V297" s="102">
        <v>27.864651142288018</v>
      </c>
      <c r="W297" s="102">
        <v>23.837282441895198</v>
      </c>
      <c r="DA297" s="131" t="s">
        <v>2832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0</v>
      </c>
      <c r="L298" s="105">
        <v>0</v>
      </c>
      <c r="M298" s="105">
        <v>0</v>
      </c>
      <c r="N298" s="105">
        <v>0</v>
      </c>
      <c r="O298" s="105">
        <v>0</v>
      </c>
      <c r="P298" s="105">
        <v>0</v>
      </c>
      <c r="Q298" s="105">
        <v>0</v>
      </c>
      <c r="R298" s="105">
        <v>0</v>
      </c>
      <c r="S298" s="105">
        <v>0</v>
      </c>
      <c r="T298" s="105">
        <v>0</v>
      </c>
      <c r="U298" s="105">
        <v>0</v>
      </c>
      <c r="V298" s="105">
        <v>0</v>
      </c>
      <c r="W298" s="105">
        <v>0</v>
      </c>
      <c r="DA298" s="132" t="s">
        <v>2833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0</v>
      </c>
      <c r="M299" s="99">
        <v>0</v>
      </c>
      <c r="N299" s="99">
        <v>0</v>
      </c>
      <c r="O299" s="99">
        <v>0</v>
      </c>
      <c r="P299" s="99">
        <v>0</v>
      </c>
      <c r="Q299" s="99">
        <v>0</v>
      </c>
      <c r="R299" s="99">
        <v>0</v>
      </c>
      <c r="S299" s="99">
        <v>0</v>
      </c>
      <c r="T299" s="99">
        <v>0</v>
      </c>
      <c r="U299" s="99">
        <v>0</v>
      </c>
      <c r="V299" s="99">
        <v>0</v>
      </c>
      <c r="W299" s="99">
        <v>0</v>
      </c>
      <c r="DA299" s="63" t="s">
        <v>2834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0</v>
      </c>
      <c r="M300" s="99">
        <v>0</v>
      </c>
      <c r="N300" s="99">
        <v>0</v>
      </c>
      <c r="O300" s="99">
        <v>0</v>
      </c>
      <c r="P300" s="99">
        <v>0</v>
      </c>
      <c r="Q300" s="99">
        <v>0</v>
      </c>
      <c r="R300" s="99">
        <v>0</v>
      </c>
      <c r="S300" s="99">
        <v>0</v>
      </c>
      <c r="T300" s="99">
        <v>0</v>
      </c>
      <c r="U300" s="99">
        <v>0</v>
      </c>
      <c r="V300" s="99">
        <v>0</v>
      </c>
      <c r="W300" s="99">
        <v>0</v>
      </c>
      <c r="DA300" s="63" t="s">
        <v>2835</v>
      </c>
    </row>
    <row r="301" spans="1:105" ht="12" customHeight="1" x14ac:dyDescent="0.25">
      <c r="A301" s="106" t="s">
        <v>122</v>
      </c>
      <c r="B301" s="102">
        <v>29.406938989217892</v>
      </c>
      <c r="C301" s="102">
        <v>28.514931348752487</v>
      </c>
      <c r="D301" s="102">
        <v>27.457650287900147</v>
      </c>
      <c r="E301" s="102">
        <v>25.885923784917402</v>
      </c>
      <c r="F301" s="102">
        <v>26.232045807511604</v>
      </c>
      <c r="G301" s="102">
        <v>24.507729389792235</v>
      </c>
      <c r="H301" s="102">
        <v>24.355357668658382</v>
      </c>
      <c r="I301" s="102">
        <v>24.127563200363809</v>
      </c>
      <c r="J301" s="102">
        <v>25.143124118577866</v>
      </c>
      <c r="K301" s="102">
        <v>24.988640481369817</v>
      </c>
      <c r="L301" s="102">
        <v>25.491410980532269</v>
      </c>
      <c r="M301" s="102">
        <v>26.181876213318951</v>
      </c>
      <c r="N301" s="102">
        <v>26.04656680697844</v>
      </c>
      <c r="O301" s="102">
        <v>25.569401997012282</v>
      </c>
      <c r="P301" s="102">
        <v>25.202709459047462</v>
      </c>
      <c r="Q301" s="102">
        <v>25.222742556506915</v>
      </c>
      <c r="R301" s="102">
        <v>25.842735277020346</v>
      </c>
      <c r="S301" s="102">
        <v>26.492526809479198</v>
      </c>
      <c r="T301" s="102">
        <v>27.203261096477519</v>
      </c>
      <c r="U301" s="102">
        <v>26.641676568733875</v>
      </c>
      <c r="V301" s="102">
        <v>27.344245767491067</v>
      </c>
      <c r="W301" s="102">
        <v>25.595431022619238</v>
      </c>
      <c r="DA301" s="131" t="s">
        <v>2836</v>
      </c>
    </row>
    <row r="302" spans="1:105" ht="12" customHeight="1" x14ac:dyDescent="0.25">
      <c r="A302" s="107" t="s">
        <v>121</v>
      </c>
      <c r="B302" s="105">
        <v>27.07840020513342</v>
      </c>
      <c r="C302" s="105">
        <v>26.287512786845234</v>
      </c>
      <c r="D302" s="105">
        <v>25.096575411433353</v>
      </c>
      <c r="E302" s="105">
        <v>23.640595334281787</v>
      </c>
      <c r="F302" s="105">
        <v>24.020370276662174</v>
      </c>
      <c r="G302" s="105">
        <v>22.472431974067778</v>
      </c>
      <c r="H302" s="105">
        <v>22.508892076157327</v>
      </c>
      <c r="I302" s="105">
        <v>22.23551147730522</v>
      </c>
      <c r="J302" s="105">
        <v>23.055265906088522</v>
      </c>
      <c r="K302" s="105">
        <v>22.877328974783964</v>
      </c>
      <c r="L302" s="105">
        <v>23.339616268775774</v>
      </c>
      <c r="M302" s="105">
        <v>24.083430051669531</v>
      </c>
      <c r="N302" s="105">
        <v>24.213164560995597</v>
      </c>
      <c r="O302" s="105">
        <v>23.828820850326828</v>
      </c>
      <c r="P302" s="105">
        <v>23.380200004479885</v>
      </c>
      <c r="Q302" s="105">
        <v>23.086119758032648</v>
      </c>
      <c r="R302" s="105">
        <v>23.465389871542065</v>
      </c>
      <c r="S302" s="105">
        <v>23.987254759108279</v>
      </c>
      <c r="T302" s="105">
        <v>24.629594444283363</v>
      </c>
      <c r="U302" s="105">
        <v>24.393334960256368</v>
      </c>
      <c r="V302" s="105">
        <v>25.702070970012247</v>
      </c>
      <c r="W302" s="105">
        <v>24.623241749375449</v>
      </c>
      <c r="DA302" s="132" t="s">
        <v>2837</v>
      </c>
    </row>
    <row r="303" spans="1:105" ht="12" customHeight="1" x14ac:dyDescent="0.25">
      <c r="A303" s="108" t="s">
        <v>53</v>
      </c>
      <c r="B303" s="99">
        <v>22.944422270489092</v>
      </c>
      <c r="C303" s="99">
        <v>22.276632079589707</v>
      </c>
      <c r="D303" s="99">
        <v>21.142666443478184</v>
      </c>
      <c r="E303" s="99">
        <v>19.897756510182646</v>
      </c>
      <c r="F303" s="99">
        <v>20.216375005161268</v>
      </c>
      <c r="G303" s="99">
        <v>18.865502463877121</v>
      </c>
      <c r="H303" s="99">
        <v>18.994213287035283</v>
      </c>
      <c r="I303" s="99">
        <v>18.711776436704874</v>
      </c>
      <c r="J303" s="99">
        <v>19.28900205905952</v>
      </c>
      <c r="K303" s="99">
        <v>19.119798839757301</v>
      </c>
      <c r="L303" s="99">
        <v>19.538742270786447</v>
      </c>
      <c r="M303" s="99">
        <v>20.220449285329952</v>
      </c>
      <c r="N303" s="99">
        <v>20.27351511624008</v>
      </c>
      <c r="O303" s="99">
        <v>19.907207204082084</v>
      </c>
      <c r="P303" s="99">
        <v>19.478472102302941</v>
      </c>
      <c r="Q303" s="99">
        <v>19.14019721358477</v>
      </c>
      <c r="R303" s="99">
        <v>19.354116869345329</v>
      </c>
      <c r="S303" s="99">
        <v>19.735119879209122</v>
      </c>
      <c r="T303" s="99">
        <v>20.173131960882156</v>
      </c>
      <c r="U303" s="99">
        <v>19.907168913437435</v>
      </c>
      <c r="V303" s="99">
        <v>21.123611094648286</v>
      </c>
      <c r="W303" s="99">
        <v>20.181534047737635</v>
      </c>
      <c r="DA303" s="63" t="s">
        <v>2838</v>
      </c>
    </row>
    <row r="304" spans="1:105" ht="12" customHeight="1" x14ac:dyDescent="0.25">
      <c r="A304" s="108" t="s">
        <v>52</v>
      </c>
      <c r="B304" s="99">
        <v>4.1339779346443262</v>
      </c>
      <c r="C304" s="99">
        <v>4.0108807072555237</v>
      </c>
      <c r="D304" s="99">
        <v>3.95390896795517</v>
      </c>
      <c r="E304" s="99">
        <v>3.7428388240991435</v>
      </c>
      <c r="F304" s="99">
        <v>3.803995271500904</v>
      </c>
      <c r="G304" s="99">
        <v>3.6069295101906569</v>
      </c>
      <c r="H304" s="99">
        <v>3.5146787891220472</v>
      </c>
      <c r="I304" s="99">
        <v>3.523735040600342</v>
      </c>
      <c r="J304" s="99">
        <v>3.7662638470290037</v>
      </c>
      <c r="K304" s="99">
        <v>3.7575301350266606</v>
      </c>
      <c r="L304" s="99">
        <v>3.8008739979893273</v>
      </c>
      <c r="M304" s="99">
        <v>3.8629807663395797</v>
      </c>
      <c r="N304" s="99">
        <v>3.9396494447555139</v>
      </c>
      <c r="O304" s="99">
        <v>3.92161364624475</v>
      </c>
      <c r="P304" s="99">
        <v>3.9017279021769484</v>
      </c>
      <c r="Q304" s="99">
        <v>3.9459225444478765</v>
      </c>
      <c r="R304" s="99">
        <v>4.1112730021967332</v>
      </c>
      <c r="S304" s="99">
        <v>4.2521348798991587</v>
      </c>
      <c r="T304" s="99">
        <v>4.456462483401209</v>
      </c>
      <c r="U304" s="99">
        <v>4.4861660468189308</v>
      </c>
      <c r="V304" s="99">
        <v>4.5784598753639605</v>
      </c>
      <c r="W304" s="99">
        <v>4.4417077016378155</v>
      </c>
      <c r="DA304" s="63" t="s">
        <v>2839</v>
      </c>
    </row>
    <row r="305" spans="1:105" ht="12" customHeight="1" x14ac:dyDescent="0.25">
      <c r="A305" s="121" t="s">
        <v>54</v>
      </c>
      <c r="B305" s="123">
        <v>4.60896952955886</v>
      </c>
      <c r="C305" s="123">
        <v>4.484892152321093</v>
      </c>
      <c r="D305" s="123">
        <v>4.4267173218070113</v>
      </c>
      <c r="E305" s="123">
        <v>4.3861964653191192</v>
      </c>
      <c r="F305" s="123">
        <v>4.3270693447534265</v>
      </c>
      <c r="G305" s="123">
        <v>4.1669184525540972</v>
      </c>
      <c r="H305" s="123">
        <v>4.0310989359680125</v>
      </c>
      <c r="I305" s="123">
        <v>4.0413127629182188</v>
      </c>
      <c r="J305" s="123">
        <v>3.8733738249127145</v>
      </c>
      <c r="K305" s="123">
        <v>3.8248498857533653</v>
      </c>
      <c r="L305" s="123">
        <v>3.7272705002758251</v>
      </c>
      <c r="M305" s="123">
        <v>3.7695570152427083</v>
      </c>
      <c r="N305" s="123">
        <v>3.7856584642777058</v>
      </c>
      <c r="O305" s="123">
        <v>3.6011430062887597</v>
      </c>
      <c r="P305" s="123">
        <v>3.6750978223021966</v>
      </c>
      <c r="Q305" s="123">
        <v>3.7001356884329732</v>
      </c>
      <c r="R305" s="123">
        <v>3.6987124419815367</v>
      </c>
      <c r="S305" s="123">
        <v>3.6551196619581332</v>
      </c>
      <c r="T305" s="123">
        <v>3.6320112124578507</v>
      </c>
      <c r="U305" s="123">
        <v>3.5480058337741416</v>
      </c>
      <c r="V305" s="123">
        <v>3.6552389472821898</v>
      </c>
      <c r="W305" s="123">
        <v>3.564689479863548</v>
      </c>
      <c r="DA305" s="130" t="s">
        <v>2840</v>
      </c>
    </row>
    <row r="306" spans="1:105" ht="12" customHeight="1" x14ac:dyDescent="0.25">
      <c r="A306" s="97" t="s">
        <v>207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2841</v>
      </c>
    </row>
    <row r="307" spans="1:105" ht="12" customHeight="1" x14ac:dyDescent="0.25">
      <c r="A307" s="97" t="s">
        <v>50</v>
      </c>
      <c r="B307" s="99">
        <v>5.7718877089075074</v>
      </c>
      <c r="C307" s="99">
        <v>5.6418489676653101</v>
      </c>
      <c r="D307" s="99">
        <v>5.5683637215199777</v>
      </c>
      <c r="E307" s="99">
        <v>5.5343406556730317</v>
      </c>
      <c r="F307" s="99">
        <v>5.3517570336789895</v>
      </c>
      <c r="G307" s="99">
        <v>5.3358759310466057</v>
      </c>
      <c r="H307" s="99">
        <v>5.1336553957016529</v>
      </c>
      <c r="I307" s="99">
        <v>5.1266504814053881</v>
      </c>
      <c r="J307" s="99">
        <v>4.9781230387909661</v>
      </c>
      <c r="K307" s="99">
        <v>4.7636985007478945</v>
      </c>
      <c r="L307" s="99">
        <v>4.8059299271714995</v>
      </c>
      <c r="M307" s="99">
        <v>4.8130808177461448</v>
      </c>
      <c r="N307" s="99">
        <v>4.7902544498584385</v>
      </c>
      <c r="O307" s="99">
        <v>4.8212181859411638</v>
      </c>
      <c r="P307" s="99">
        <v>4.5945312421593929</v>
      </c>
      <c r="Q307" s="99">
        <v>4.3058551685031867</v>
      </c>
      <c r="R307" s="99">
        <v>5.0359233901266869</v>
      </c>
      <c r="S307" s="99">
        <v>4.9166297917774475</v>
      </c>
      <c r="T307" s="99">
        <v>5.1324340155821551</v>
      </c>
      <c r="U307" s="99">
        <v>4.8752136849319374</v>
      </c>
      <c r="V307" s="99">
        <v>5.3685662174913809</v>
      </c>
      <c r="W307" s="99">
        <v>4.644885317037418</v>
      </c>
      <c r="DA307" s="63" t="s">
        <v>2842</v>
      </c>
    </row>
    <row r="308" spans="1:105" ht="12" customHeight="1" x14ac:dyDescent="0.25">
      <c r="A308" s="109" t="s">
        <v>120</v>
      </c>
      <c r="B308" s="110">
        <v>4.5914690956276232</v>
      </c>
      <c r="C308" s="110">
        <v>4.4677270562780711</v>
      </c>
      <c r="D308" s="110">
        <v>4.4098933725154659</v>
      </c>
      <c r="E308" s="110">
        <v>4.3693989074000967</v>
      </c>
      <c r="F308" s="110">
        <v>4.3120127093243168</v>
      </c>
      <c r="G308" s="110">
        <v>4.1497236155480994</v>
      </c>
      <c r="H308" s="110">
        <v>4.0148402625219566</v>
      </c>
      <c r="I308" s="110">
        <v>4.0262129203219077</v>
      </c>
      <c r="J308" s="110">
        <v>3.8584971726406252</v>
      </c>
      <c r="K308" s="110">
        <v>3.8128091007102136</v>
      </c>
      <c r="L308" s="110">
        <v>3.7128333760152707</v>
      </c>
      <c r="M308" s="110">
        <v>3.7545990412985133</v>
      </c>
      <c r="N308" s="110">
        <v>3.7705943321957229</v>
      </c>
      <c r="O308" s="110">
        <v>3.5822596415134016</v>
      </c>
      <c r="P308" s="110">
        <v>3.6604991970086571</v>
      </c>
      <c r="Q308" s="110">
        <v>3.6899928833215161</v>
      </c>
      <c r="R308" s="110">
        <v>3.6744310499270201</v>
      </c>
      <c r="S308" s="110">
        <v>3.6316071770119795</v>
      </c>
      <c r="T308" s="110">
        <v>3.6042320514701189</v>
      </c>
      <c r="U308" s="110">
        <v>3.5237642895469965</v>
      </c>
      <c r="V308" s="110">
        <v>3.6262026168420896</v>
      </c>
      <c r="W308" s="110">
        <v>3.5469070620671532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112.9206764622873</v>
      </c>
      <c r="C310" s="118">
        <f t="shared" si="136"/>
        <v>111.7572430075264</v>
      </c>
      <c r="D310" s="118">
        <f t="shared" si="136"/>
        <v>114.79396933911524</v>
      </c>
      <c r="E310" s="118">
        <f t="shared" si="136"/>
        <v>113.28098061062656</v>
      </c>
      <c r="F310" s="118">
        <f t="shared" si="136"/>
        <v>113.65880969234095</v>
      </c>
      <c r="G310" s="118">
        <f t="shared" si="136"/>
        <v>114.48473685125138</v>
      </c>
      <c r="H310" s="118">
        <f t="shared" si="136"/>
        <v>111.17693331348869</v>
      </c>
      <c r="I310" s="118">
        <f t="shared" si="136"/>
        <v>130.81090286106718</v>
      </c>
      <c r="J310" s="118">
        <f t="shared" si="136"/>
        <v>109.02030290172654</v>
      </c>
      <c r="K310" s="118">
        <f t="shared" si="136"/>
        <v>126.75082615120499</v>
      </c>
      <c r="L310" s="118">
        <f t="shared" si="136"/>
        <v>121.04938060761187</v>
      </c>
      <c r="M310" s="118">
        <f t="shared" si="136"/>
        <v>96.420716624406978</v>
      </c>
      <c r="N310" s="118">
        <f t="shared" si="136"/>
        <v>107.28548329353011</v>
      </c>
      <c r="O310" s="118">
        <f t="shared" si="136"/>
        <v>101.02101751013105</v>
      </c>
      <c r="P310" s="118">
        <f t="shared" si="136"/>
        <v>86.866460107276566</v>
      </c>
      <c r="Q310" s="118">
        <f t="shared" si="136"/>
        <v>103.34056636470872</v>
      </c>
      <c r="R310" s="118">
        <f t="shared" ref="R310:V310" si="137">R311+R314+R316+R329</f>
        <v>105.44187888096195</v>
      </c>
      <c r="S310" s="118">
        <f t="shared" si="137"/>
        <v>93.28197231930092</v>
      </c>
      <c r="T310" s="118">
        <f t="shared" si="137"/>
        <v>104.265917369058</v>
      </c>
      <c r="U310" s="118">
        <f t="shared" si="137"/>
        <v>96.925261751425836</v>
      </c>
      <c r="V310" s="118">
        <f t="shared" si="137"/>
        <v>104.7609097969778</v>
      </c>
      <c r="W310" s="118">
        <f t="shared" ref="W310" si="138">W311+W314+W316+W329</f>
        <v>106.54861894971039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90.258023157919382</v>
      </c>
      <c r="C311" s="123">
        <f t="shared" si="139"/>
        <v>90.600136903131258</v>
      </c>
      <c r="D311" s="123">
        <f t="shared" si="139"/>
        <v>93.135383862717077</v>
      </c>
      <c r="E311" s="123">
        <f t="shared" si="139"/>
        <v>93.310645573921448</v>
      </c>
      <c r="F311" s="123">
        <f t="shared" si="139"/>
        <v>93.843289911059486</v>
      </c>
      <c r="G311" s="123">
        <f t="shared" si="139"/>
        <v>95.873234269837468</v>
      </c>
      <c r="H311" s="123">
        <f t="shared" si="139"/>
        <v>93.25043295229905</v>
      </c>
      <c r="I311" s="123">
        <f t="shared" si="139"/>
        <v>109.94599115199426</v>
      </c>
      <c r="J311" s="123">
        <f t="shared" si="139"/>
        <v>91.006960690242735</v>
      </c>
      <c r="K311" s="123">
        <f t="shared" si="139"/>
        <v>105.56598519731858</v>
      </c>
      <c r="L311" s="123">
        <f t="shared" si="139"/>
        <v>101.35457864922729</v>
      </c>
      <c r="M311" s="123">
        <f t="shared" si="139"/>
        <v>76.954971928110126</v>
      </c>
      <c r="N311" s="123">
        <f t="shared" si="139"/>
        <v>85.698039992378312</v>
      </c>
      <c r="O311" s="123">
        <f t="shared" si="139"/>
        <v>80.517879203159396</v>
      </c>
      <c r="P311" s="123">
        <f t="shared" si="139"/>
        <v>67.239147348736836</v>
      </c>
      <c r="Q311" s="123">
        <f t="shared" si="139"/>
        <v>81.836740679526926</v>
      </c>
      <c r="R311" s="123">
        <f t="shared" ref="R311:V311" si="140">SUM(R312:R313)</f>
        <v>83.449842114773276</v>
      </c>
      <c r="S311" s="123">
        <f t="shared" si="140"/>
        <v>72.04115863478124</v>
      </c>
      <c r="T311" s="123">
        <f t="shared" si="140"/>
        <v>81.956035829495164</v>
      </c>
      <c r="U311" s="123">
        <f t="shared" si="140"/>
        <v>75.539510061027869</v>
      </c>
      <c r="V311" s="123">
        <f t="shared" si="140"/>
        <v>82.180993191669543</v>
      </c>
      <c r="W311" s="123">
        <f t="shared" ref="W311" si="141">SUM(W312:W313)</f>
        <v>83.019457242271741</v>
      </c>
      <c r="DA311" s="130" t="s">
        <v>2990</v>
      </c>
    </row>
    <row r="312" spans="1:105" ht="12" customHeight="1" x14ac:dyDescent="0.25">
      <c r="A312" s="97" t="s">
        <v>204</v>
      </c>
      <c r="B312" s="99">
        <v>89.379100528081779</v>
      </c>
      <c r="C312" s="99">
        <v>89.748414527401678</v>
      </c>
      <c r="D312" s="99">
        <v>92.277714226713826</v>
      </c>
      <c r="E312" s="99">
        <v>92.474214427401009</v>
      </c>
      <c r="F312" s="99">
        <v>93.017338701377156</v>
      </c>
      <c r="G312" s="99">
        <v>95.044892255368211</v>
      </c>
      <c r="H312" s="99">
        <v>92.45899490858092</v>
      </c>
      <c r="I312" s="99">
        <v>109.02366183323035</v>
      </c>
      <c r="J312" s="99">
        <v>90.244183784090779</v>
      </c>
      <c r="K312" s="99">
        <v>104.68574922950272</v>
      </c>
      <c r="L312" s="99">
        <v>100.5184799486461</v>
      </c>
      <c r="M312" s="99">
        <v>76.334015166081997</v>
      </c>
      <c r="N312" s="99">
        <v>85.009939898612529</v>
      </c>
      <c r="O312" s="99">
        <v>79.884004622255233</v>
      </c>
      <c r="P312" s="99">
        <v>66.719495646992684</v>
      </c>
      <c r="Q312" s="99">
        <v>81.20243098299305</v>
      </c>
      <c r="R312" s="99">
        <v>82.811348920211216</v>
      </c>
      <c r="S312" s="99">
        <v>71.495755156617889</v>
      </c>
      <c r="T312" s="99">
        <v>81.334836211111124</v>
      </c>
      <c r="U312" s="99">
        <v>74.970719863360458</v>
      </c>
      <c r="V312" s="99">
        <v>81.562842935755597</v>
      </c>
      <c r="W312" s="99">
        <v>82.396268604708595</v>
      </c>
      <c r="DA312" s="63" t="s">
        <v>2991</v>
      </c>
    </row>
    <row r="313" spans="1:105" ht="12" customHeight="1" x14ac:dyDescent="0.25">
      <c r="A313" s="97" t="s">
        <v>53</v>
      </c>
      <c r="B313" s="99">
        <v>0.87892262983761071</v>
      </c>
      <c r="C313" s="99">
        <v>0.85172237572957687</v>
      </c>
      <c r="D313" s="99">
        <v>0.85766963600325608</v>
      </c>
      <c r="E313" s="99">
        <v>0.83643114652044204</v>
      </c>
      <c r="F313" s="99">
        <v>0.82595120968232771</v>
      </c>
      <c r="G313" s="99">
        <v>0.82834201446925226</v>
      </c>
      <c r="H313" s="99">
        <v>0.79143804371813042</v>
      </c>
      <c r="I313" s="99">
        <v>0.92232931876391566</v>
      </c>
      <c r="J313" s="99">
        <v>0.76277690615195681</v>
      </c>
      <c r="K313" s="99">
        <v>0.88023596781585778</v>
      </c>
      <c r="L313" s="99">
        <v>0.83609870058118929</v>
      </c>
      <c r="M313" s="99">
        <v>0.62095676202813432</v>
      </c>
      <c r="N313" s="99">
        <v>0.68810009376578818</v>
      </c>
      <c r="O313" s="99">
        <v>0.63387458090415938</v>
      </c>
      <c r="P313" s="99">
        <v>0.51965170174414987</v>
      </c>
      <c r="Q313" s="99">
        <v>0.6343096965338787</v>
      </c>
      <c r="R313" s="99">
        <v>0.63849319456206344</v>
      </c>
      <c r="S313" s="99">
        <v>0.54540347816335766</v>
      </c>
      <c r="T313" s="99">
        <v>0.62119961838404003</v>
      </c>
      <c r="U313" s="99">
        <v>0.56879019766741046</v>
      </c>
      <c r="V313" s="99">
        <v>0.61815025591394568</v>
      </c>
      <c r="W313" s="99">
        <v>0.6231886375631509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1.5146037783324722E-2</v>
      </c>
      <c r="C314" s="123">
        <f t="shared" si="142"/>
        <v>1.4768927556584937E-2</v>
      </c>
      <c r="D314" s="123">
        <f t="shared" si="142"/>
        <v>1.7715469211083145E-2</v>
      </c>
      <c r="E314" s="123">
        <f t="shared" si="142"/>
        <v>1.8018171545921311E-2</v>
      </c>
      <c r="F314" s="123">
        <f t="shared" si="142"/>
        <v>1.818243579283867E-2</v>
      </c>
      <c r="G314" s="123">
        <f t="shared" si="142"/>
        <v>1.9673582132236904E-2</v>
      </c>
      <c r="H314" s="123">
        <f t="shared" si="142"/>
        <v>2.7028470645664403E-2</v>
      </c>
      <c r="I314" s="123">
        <f t="shared" si="142"/>
        <v>3.5314006838224367E-2</v>
      </c>
      <c r="J314" s="123">
        <f t="shared" si="142"/>
        <v>4.1619005966219882E-2</v>
      </c>
      <c r="K314" s="123">
        <f t="shared" si="142"/>
        <v>4.458355751532507E-2</v>
      </c>
      <c r="L314" s="123">
        <f t="shared" si="142"/>
        <v>5.1143055110703758E-2</v>
      </c>
      <c r="M314" s="123">
        <f t="shared" si="142"/>
        <v>5.1549419559234227E-2</v>
      </c>
      <c r="N314" s="123">
        <f t="shared" si="142"/>
        <v>5.530848549951279E-2</v>
      </c>
      <c r="O314" s="123">
        <f t="shared" si="142"/>
        <v>5.296922944379516E-2</v>
      </c>
      <c r="P314" s="123">
        <f t="shared" si="142"/>
        <v>6.0586661873655218E-2</v>
      </c>
      <c r="Q314" s="123">
        <f t="shared" si="142"/>
        <v>6.1872616710323625E-2</v>
      </c>
      <c r="R314" s="123">
        <f t="shared" si="142"/>
        <v>6.7516811830448539E-2</v>
      </c>
      <c r="S314" s="123">
        <f t="shared" si="142"/>
        <v>6.9787447315928758E-2</v>
      </c>
      <c r="T314" s="123">
        <f t="shared" si="142"/>
        <v>6.7035682319881981E-2</v>
      </c>
      <c r="U314" s="123">
        <f t="shared" si="142"/>
        <v>6.4899446169567804E-2</v>
      </c>
      <c r="V314" s="123">
        <f t="shared" si="142"/>
        <v>5.475819033130945E-2</v>
      </c>
      <c r="W314" s="123">
        <f t="shared" si="142"/>
        <v>3.8618485099981892E-2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1.5146037783324722E-2</v>
      </c>
      <c r="C315" s="99">
        <f>RES_hhdet_tess!C86</f>
        <v>1.4768927556584937E-2</v>
      </c>
      <c r="D315" s="99">
        <f>RES_hhdet_tess!D86</f>
        <v>1.7715469211083145E-2</v>
      </c>
      <c r="E315" s="99">
        <f>RES_hhdet_tess!E86</f>
        <v>1.8018171545921311E-2</v>
      </c>
      <c r="F315" s="99">
        <f>RES_hhdet_tess!F86</f>
        <v>1.818243579283867E-2</v>
      </c>
      <c r="G315" s="99">
        <f>RES_hhdet_tess!G86</f>
        <v>1.9673582132236904E-2</v>
      </c>
      <c r="H315" s="99">
        <f>RES_hhdet_tess!H86</f>
        <v>2.7028470645664403E-2</v>
      </c>
      <c r="I315" s="99">
        <f>RES_hhdet_tess!I86</f>
        <v>3.5314006838224367E-2</v>
      </c>
      <c r="J315" s="99">
        <f>RES_hhdet_tess!J86</f>
        <v>4.1619005966219882E-2</v>
      </c>
      <c r="K315" s="99">
        <f>RES_hhdet_tess!K86</f>
        <v>4.458355751532507E-2</v>
      </c>
      <c r="L315" s="99">
        <f>RES_hhdet_tess!L86</f>
        <v>5.1143055110703758E-2</v>
      </c>
      <c r="M315" s="99">
        <f>RES_hhdet_tess!M86</f>
        <v>5.1549419559234227E-2</v>
      </c>
      <c r="N315" s="99">
        <f>RES_hhdet_tess!N86</f>
        <v>5.530848549951279E-2</v>
      </c>
      <c r="O315" s="99">
        <f>RES_hhdet_tess!O86</f>
        <v>5.296922944379516E-2</v>
      </c>
      <c r="P315" s="99">
        <f>RES_hhdet_tess!P86</f>
        <v>6.0586661873655218E-2</v>
      </c>
      <c r="Q315" s="99">
        <f>RES_hhdet_tess!Q86</f>
        <v>6.1872616710323625E-2</v>
      </c>
      <c r="R315" s="99">
        <f>RES_hhdet_tess!R86</f>
        <v>6.7516811830448539E-2</v>
      </c>
      <c r="S315" s="99">
        <f>RES_hhdet_tess!S86</f>
        <v>6.9787447315928758E-2</v>
      </c>
      <c r="T315" s="99">
        <f>RES_hhdet_tess!T86</f>
        <v>6.7035682319881981E-2</v>
      </c>
      <c r="U315" s="99">
        <f>RES_hhdet_tess!U86</f>
        <v>6.4899446169567804E-2</v>
      </c>
      <c r="V315" s="99">
        <f>RES_hhdet_tess!V86</f>
        <v>5.475819033130945E-2</v>
      </c>
      <c r="W315" s="99">
        <f>RES_hhdet_tess!W86</f>
        <v>3.8618485099981892E-2</v>
      </c>
      <c r="DA315" s="63" t="s">
        <v>2994</v>
      </c>
    </row>
    <row r="316" spans="1:105" ht="12" customHeight="1" x14ac:dyDescent="0.25">
      <c r="A316" s="121" t="s">
        <v>55</v>
      </c>
      <c r="B316" s="123">
        <v>19.257105748848723</v>
      </c>
      <c r="C316" s="123">
        <v>17.834760899797065</v>
      </c>
      <c r="D316" s="123">
        <v>18.366437152808018</v>
      </c>
      <c r="E316" s="123">
        <v>16.697009819799877</v>
      </c>
      <c r="F316" s="123">
        <v>16.571636577426531</v>
      </c>
      <c r="G316" s="123">
        <v>15.46803878255667</v>
      </c>
      <c r="H316" s="123">
        <v>14.859901169260851</v>
      </c>
      <c r="I316" s="123">
        <v>17.771313468516905</v>
      </c>
      <c r="J316" s="123">
        <v>15.035764154510444</v>
      </c>
      <c r="K316" s="123">
        <v>18.233682890165326</v>
      </c>
      <c r="L316" s="123">
        <v>16.806516536756192</v>
      </c>
      <c r="M316" s="123">
        <v>16.538250628869079</v>
      </c>
      <c r="N316" s="123">
        <v>18.633358669359271</v>
      </c>
      <c r="O316" s="123">
        <v>17.681109468973251</v>
      </c>
      <c r="P316" s="123">
        <v>16.726040108254171</v>
      </c>
      <c r="Q316" s="123">
        <v>18.563931172490307</v>
      </c>
      <c r="R316" s="123">
        <v>19.034499943440228</v>
      </c>
      <c r="S316" s="123">
        <v>18.297577253690129</v>
      </c>
      <c r="T316" s="123">
        <v>19.365440800194431</v>
      </c>
      <c r="U316" s="123">
        <v>18.475825918998744</v>
      </c>
      <c r="V316" s="123">
        <v>19.542602682562542</v>
      </c>
      <c r="W316" s="123">
        <v>20.51081281249418</v>
      </c>
      <c r="DA316" s="130" t="s">
        <v>2995</v>
      </c>
    </row>
    <row r="317" spans="1:105" ht="12" customHeight="1" x14ac:dyDescent="0.25">
      <c r="A317" s="97" t="s">
        <v>132</v>
      </c>
      <c r="B317" s="99">
        <v>19.360845119089472</v>
      </c>
      <c r="C317" s="99">
        <v>17.716083414982304</v>
      </c>
      <c r="D317" s="99">
        <v>18.519105778955307</v>
      </c>
      <c r="E317" s="99">
        <v>16.651341462610155</v>
      </c>
      <c r="F317" s="99">
        <v>16.409510021248604</v>
      </c>
      <c r="G317" s="99">
        <v>15.262390899722476</v>
      </c>
      <c r="H317" s="99">
        <v>14.485186066885202</v>
      </c>
      <c r="I317" s="99">
        <v>18.213316116547222</v>
      </c>
      <c r="J317" s="99">
        <v>14.575140686234635</v>
      </c>
      <c r="K317" s="99">
        <v>18.621723550883583</v>
      </c>
      <c r="L317" s="99">
        <v>16.759927937601891</v>
      </c>
      <c r="M317" s="99">
        <v>16.317621897558006</v>
      </c>
      <c r="N317" s="99">
        <v>18.857928987748423</v>
      </c>
      <c r="O317" s="99">
        <v>17.688941440200683</v>
      </c>
      <c r="P317" s="99">
        <v>16.545026219148454</v>
      </c>
      <c r="Q317" s="99">
        <v>18.879762125629711</v>
      </c>
      <c r="R317" s="99">
        <v>19.296031978398229</v>
      </c>
      <c r="S317" s="99">
        <v>18.242147226724061</v>
      </c>
      <c r="T317" s="99">
        <v>19.422555975563512</v>
      </c>
      <c r="U317" s="99">
        <v>18.349477288440998</v>
      </c>
      <c r="V317" s="99">
        <v>19.409594697134768</v>
      </c>
      <c r="W317" s="99">
        <v>20.705176514848475</v>
      </c>
      <c r="DA317" s="63" t="s">
        <v>2996</v>
      </c>
    </row>
    <row r="318" spans="1:105" ht="12" customHeight="1" x14ac:dyDescent="0.25">
      <c r="A318" s="97" t="s">
        <v>131</v>
      </c>
      <c r="B318" s="99">
        <v>19.360845119089479</v>
      </c>
      <c r="C318" s="99">
        <v>17.71641663575733</v>
      </c>
      <c r="D318" s="99">
        <v>18.520194655567835</v>
      </c>
      <c r="E318" s="99">
        <v>16.653128389670371</v>
      </c>
      <c r="F318" s="99">
        <v>16.414193951713976</v>
      </c>
      <c r="G318" s="99">
        <v>15.27739172149138</v>
      </c>
      <c r="H318" s="99">
        <v>14.451081376433091</v>
      </c>
      <c r="I318" s="99">
        <v>18.127764042174302</v>
      </c>
      <c r="J318" s="99">
        <v>14.510540283775288</v>
      </c>
      <c r="K318" s="99">
        <v>18.538540213630871</v>
      </c>
      <c r="L318" s="99">
        <v>16.699326725313306</v>
      </c>
      <c r="M318" s="99">
        <v>16.26991728457952</v>
      </c>
      <c r="N318" s="99">
        <v>18.82228917380419</v>
      </c>
      <c r="O318" s="99">
        <v>17.665479742776281</v>
      </c>
      <c r="P318" s="99">
        <v>16.527802799296701</v>
      </c>
      <c r="Q318" s="99">
        <v>18.833064890444394</v>
      </c>
      <c r="R318" s="99">
        <v>19.248051189979183</v>
      </c>
      <c r="S318" s="99">
        <v>18.201060380697175</v>
      </c>
      <c r="T318" s="99">
        <v>19.379806001809843</v>
      </c>
      <c r="U318" s="99">
        <v>18.315950207841102</v>
      </c>
      <c r="V318" s="99">
        <v>19.381767708941556</v>
      </c>
      <c r="W318" s="99">
        <v>20.691509407338348</v>
      </c>
      <c r="DA318" s="63" t="s">
        <v>2997</v>
      </c>
    </row>
    <row r="319" spans="1:105" ht="12" customHeight="1" x14ac:dyDescent="0.25">
      <c r="A319" s="100" t="s">
        <v>204</v>
      </c>
      <c r="B319" s="102">
        <v>15.106348093323424</v>
      </c>
      <c r="C319" s="102">
        <v>13.841617274236546</v>
      </c>
      <c r="D319" s="102">
        <v>14.395896233493405</v>
      </c>
      <c r="E319" s="102">
        <v>12.950699616356738</v>
      </c>
      <c r="F319" s="102">
        <v>12.779999026846106</v>
      </c>
      <c r="G319" s="102">
        <v>11.875461803688106</v>
      </c>
      <c r="H319" s="102">
        <v>11.313757241169373</v>
      </c>
      <c r="I319" s="102">
        <v>14.158319924662774</v>
      </c>
      <c r="J319" s="102">
        <v>11.241986399263514</v>
      </c>
      <c r="K319" s="102">
        <v>14.356430181976121</v>
      </c>
      <c r="L319" s="102">
        <v>12.963268071250704</v>
      </c>
      <c r="M319" s="102">
        <v>12.680264330703475</v>
      </c>
      <c r="N319" s="102">
        <v>14.638621705745736</v>
      </c>
      <c r="O319" s="102">
        <v>13.722100355028095</v>
      </c>
      <c r="P319" s="102">
        <v>12.824833421517365</v>
      </c>
      <c r="Q319" s="102">
        <v>14.576233844190677</v>
      </c>
      <c r="R319" s="102">
        <v>14.831538165043423</v>
      </c>
      <c r="S319" s="102">
        <v>14.006149219244794</v>
      </c>
      <c r="T319" s="102">
        <v>14.850542938718439</v>
      </c>
      <c r="U319" s="102">
        <v>13.994789235511684</v>
      </c>
      <c r="V319" s="102">
        <v>14.976027829012185</v>
      </c>
      <c r="W319" s="102">
        <v>16.029010214482007</v>
      </c>
      <c r="DA319" s="131" t="s">
        <v>2998</v>
      </c>
    </row>
    <row r="320" spans="1:105" ht="12" customHeight="1" x14ac:dyDescent="0.25">
      <c r="A320" s="103" t="s">
        <v>52</v>
      </c>
      <c r="B320" s="105">
        <v>4.2544970257660486</v>
      </c>
      <c r="C320" s="105">
        <v>3.8747993615207812</v>
      </c>
      <c r="D320" s="105">
        <v>4.124298422074431</v>
      </c>
      <c r="E320" s="105">
        <v>3.7024287733136299</v>
      </c>
      <c r="F320" s="105">
        <v>3.6341949248678715</v>
      </c>
      <c r="G320" s="105">
        <v>3.4019299178032738</v>
      </c>
      <c r="H320" s="105">
        <v>3.1373241352637216</v>
      </c>
      <c r="I320" s="105">
        <v>3.969444117511526</v>
      </c>
      <c r="J320" s="105">
        <v>3.2685538845117748</v>
      </c>
      <c r="K320" s="105">
        <v>4.1821100316547506</v>
      </c>
      <c r="L320" s="105">
        <v>3.736058654062604</v>
      </c>
      <c r="M320" s="105">
        <v>3.5896529538760462</v>
      </c>
      <c r="N320" s="105">
        <v>4.1836674680584531</v>
      </c>
      <c r="O320" s="105">
        <v>3.9433793877481844</v>
      </c>
      <c r="P320" s="105">
        <v>3.7029693777793358</v>
      </c>
      <c r="Q320" s="105">
        <v>4.256831046253712</v>
      </c>
      <c r="R320" s="105">
        <v>4.4165130249357611</v>
      </c>
      <c r="S320" s="105">
        <v>4.1949111614523806</v>
      </c>
      <c r="T320" s="105">
        <v>4.5292630630914044</v>
      </c>
      <c r="U320" s="105">
        <v>4.3211609723294169</v>
      </c>
      <c r="V320" s="105">
        <v>4.4057398799293708</v>
      </c>
      <c r="W320" s="105">
        <v>4.662499192856342</v>
      </c>
      <c r="DA320" s="132" t="s">
        <v>2999</v>
      </c>
    </row>
    <row r="321" spans="1:105" ht="12" customHeight="1" x14ac:dyDescent="0.25">
      <c r="A321" s="106" t="s">
        <v>124</v>
      </c>
      <c r="B321" s="102">
        <v>18.799949575206789</v>
      </c>
      <c r="C321" s="102">
        <v>18.22293598754867</v>
      </c>
      <c r="D321" s="102">
        <v>17.731982807017229</v>
      </c>
      <c r="E321" s="102">
        <v>17.184628280373875</v>
      </c>
      <c r="F321" s="102">
        <v>16.865400460154422</v>
      </c>
      <c r="G321" s="102">
        <v>16.513190145178225</v>
      </c>
      <c r="H321" s="102">
        <v>16.30441496955229</v>
      </c>
      <c r="I321" s="102">
        <v>16.435241711645912</v>
      </c>
      <c r="J321" s="102">
        <v>16.388604766260816</v>
      </c>
      <c r="K321" s="102">
        <v>16.519523752107119</v>
      </c>
      <c r="L321" s="102">
        <v>16.635524936842252</v>
      </c>
      <c r="M321" s="102">
        <v>17.800317320269563</v>
      </c>
      <c r="N321" s="102">
        <v>16.667734496510413</v>
      </c>
      <c r="O321" s="102">
        <v>18.632894993841187</v>
      </c>
      <c r="P321" s="102">
        <v>17.185140053906036</v>
      </c>
      <c r="Q321" s="102">
        <v>15.654141189686632</v>
      </c>
      <c r="R321" s="102">
        <v>18.871809889577705</v>
      </c>
      <c r="S321" s="102">
        <v>19.014318942369535</v>
      </c>
      <c r="T321" s="102">
        <v>19.604321088062658</v>
      </c>
      <c r="U321" s="102">
        <v>18.890065788647878</v>
      </c>
      <c r="V321" s="102">
        <v>21.073675170515237</v>
      </c>
      <c r="W321" s="102">
        <v>18.817645440581749</v>
      </c>
      <c r="DA321" s="131" t="s">
        <v>3000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0</v>
      </c>
      <c r="L322" s="105">
        <v>0</v>
      </c>
      <c r="M322" s="105">
        <v>0</v>
      </c>
      <c r="N322" s="105">
        <v>0</v>
      </c>
      <c r="O322" s="105">
        <v>0</v>
      </c>
      <c r="P322" s="105">
        <v>0</v>
      </c>
      <c r="Q322" s="105">
        <v>0</v>
      </c>
      <c r="R322" s="105">
        <v>0</v>
      </c>
      <c r="S322" s="105">
        <v>0</v>
      </c>
      <c r="T322" s="105">
        <v>0</v>
      </c>
      <c r="U322" s="105">
        <v>0</v>
      </c>
      <c r="V322" s="105">
        <v>0</v>
      </c>
      <c r="W322" s="105">
        <v>0</v>
      </c>
      <c r="DA322" s="132" t="s">
        <v>3001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0</v>
      </c>
      <c r="M323" s="99">
        <v>0</v>
      </c>
      <c r="N323" s="99">
        <v>0</v>
      </c>
      <c r="O323" s="99">
        <v>0</v>
      </c>
      <c r="P323" s="99">
        <v>0</v>
      </c>
      <c r="Q323" s="99">
        <v>0</v>
      </c>
      <c r="R323" s="99">
        <v>0</v>
      </c>
      <c r="S323" s="99">
        <v>0</v>
      </c>
      <c r="T323" s="99">
        <v>0</v>
      </c>
      <c r="U323" s="99">
        <v>0</v>
      </c>
      <c r="V323" s="99">
        <v>0</v>
      </c>
      <c r="W323" s="99">
        <v>0</v>
      </c>
      <c r="DA323" s="63" t="s">
        <v>3002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0</v>
      </c>
      <c r="M324" s="99">
        <v>0</v>
      </c>
      <c r="N324" s="99">
        <v>0</v>
      </c>
      <c r="O324" s="99">
        <v>0</v>
      </c>
      <c r="P324" s="99">
        <v>0</v>
      </c>
      <c r="Q324" s="99">
        <v>0</v>
      </c>
      <c r="R324" s="99">
        <v>0</v>
      </c>
      <c r="S324" s="99">
        <v>0</v>
      </c>
      <c r="T324" s="99">
        <v>0</v>
      </c>
      <c r="U324" s="99">
        <v>0</v>
      </c>
      <c r="V324" s="99">
        <v>0</v>
      </c>
      <c r="W324" s="99">
        <v>0</v>
      </c>
      <c r="DA324" s="63" t="s">
        <v>3003</v>
      </c>
    </row>
    <row r="325" spans="1:105" ht="12" customHeight="1" x14ac:dyDescent="0.25">
      <c r="A325" s="106" t="s">
        <v>122</v>
      </c>
      <c r="B325" s="102">
        <v>18.811191088225396</v>
      </c>
      <c r="C325" s="102">
        <v>18.33783099881402</v>
      </c>
      <c r="D325" s="102">
        <v>17.762301411620712</v>
      </c>
      <c r="E325" s="102">
        <v>16.845921349285629</v>
      </c>
      <c r="F325" s="102">
        <v>17.190399787344937</v>
      </c>
      <c r="G325" s="102">
        <v>16.189891962619669</v>
      </c>
      <c r="H325" s="102">
        <v>16.216770637944581</v>
      </c>
      <c r="I325" s="102">
        <v>16.124507291737892</v>
      </c>
      <c r="J325" s="102">
        <v>16.811248196391276</v>
      </c>
      <c r="K325" s="102">
        <v>16.727777399068721</v>
      </c>
      <c r="L325" s="102">
        <v>17.07834441237496</v>
      </c>
      <c r="M325" s="102">
        <v>17.607730239046997</v>
      </c>
      <c r="N325" s="102">
        <v>17.736639221688716</v>
      </c>
      <c r="O325" s="102">
        <v>17.586176295907084</v>
      </c>
      <c r="P325" s="102">
        <v>17.496125755107212</v>
      </c>
      <c r="Q325" s="102">
        <v>17.562971015107017</v>
      </c>
      <c r="R325" s="102">
        <v>18.040694208547013</v>
      </c>
      <c r="S325" s="102">
        <v>18.565529076507673</v>
      </c>
      <c r="T325" s="102">
        <v>19.19856860727014</v>
      </c>
      <c r="U325" s="102">
        <v>19.129013731112838</v>
      </c>
      <c r="V325" s="102">
        <v>20.228753442459293</v>
      </c>
      <c r="W325" s="102">
        <v>19.708003904189642</v>
      </c>
      <c r="DA325" s="131" t="s">
        <v>3004</v>
      </c>
    </row>
    <row r="326" spans="1:105" ht="12" customHeight="1" x14ac:dyDescent="0.25">
      <c r="A326" s="107" t="s">
        <v>121</v>
      </c>
      <c r="B326" s="105">
        <v>18.811191088225392</v>
      </c>
      <c r="C326" s="105">
        <v>18.337526517811618</v>
      </c>
      <c r="D326" s="105">
        <v>17.754727964670476</v>
      </c>
      <c r="E326" s="105">
        <v>16.834899689267264</v>
      </c>
      <c r="F326" s="105">
        <v>17.179635399660622</v>
      </c>
      <c r="G326" s="105">
        <v>16.169312991355184</v>
      </c>
      <c r="H326" s="105">
        <v>16.202848412830882</v>
      </c>
      <c r="I326" s="105">
        <v>16.080678169094693</v>
      </c>
      <c r="J326" s="105">
        <v>16.741475424087731</v>
      </c>
      <c r="K326" s="105">
        <v>16.646744643047796</v>
      </c>
      <c r="L326" s="105">
        <v>16.995611900523425</v>
      </c>
      <c r="M326" s="105">
        <v>17.538405153444838</v>
      </c>
      <c r="N326" s="105">
        <v>17.70935582219521</v>
      </c>
      <c r="O326" s="105">
        <v>17.57230519085055</v>
      </c>
      <c r="P326" s="105">
        <v>17.441216777794189</v>
      </c>
      <c r="Q326" s="105">
        <v>17.451400094549228</v>
      </c>
      <c r="R326" s="105">
        <v>17.906440860609194</v>
      </c>
      <c r="S326" s="105">
        <v>18.426959654806573</v>
      </c>
      <c r="T326" s="105">
        <v>19.056683820802103</v>
      </c>
      <c r="U326" s="105">
        <v>18.994087766341497</v>
      </c>
      <c r="V326" s="105">
        <v>20.114044369317252</v>
      </c>
      <c r="W326" s="105">
        <v>19.717448808861992</v>
      </c>
      <c r="DA326" s="132" t="s">
        <v>3005</v>
      </c>
    </row>
    <row r="327" spans="1:105" ht="12" customHeight="1" x14ac:dyDescent="0.25">
      <c r="A327" s="108" t="s">
        <v>53</v>
      </c>
      <c r="B327" s="99">
        <v>14.677213153581066</v>
      </c>
      <c r="C327" s="99">
        <v>14.326645810556093</v>
      </c>
      <c r="D327" s="99">
        <v>13.800818996715309</v>
      </c>
      <c r="E327" s="99">
        <v>13.09206086516812</v>
      </c>
      <c r="F327" s="99">
        <v>13.375640128159716</v>
      </c>
      <c r="G327" s="99">
        <v>12.562383481164526</v>
      </c>
      <c r="H327" s="99">
        <v>12.688169623708832</v>
      </c>
      <c r="I327" s="99">
        <v>12.556943128494352</v>
      </c>
      <c r="J327" s="99">
        <v>12.97521157705873</v>
      </c>
      <c r="K327" s="99">
        <v>12.889214508021135</v>
      </c>
      <c r="L327" s="99">
        <v>13.194737902534095</v>
      </c>
      <c r="M327" s="99">
        <v>13.675424387105254</v>
      </c>
      <c r="N327" s="99">
        <v>13.769706377439695</v>
      </c>
      <c r="O327" s="99">
        <v>13.650691544605797</v>
      </c>
      <c r="P327" s="99">
        <v>13.539488875617245</v>
      </c>
      <c r="Q327" s="99">
        <v>13.505477550101354</v>
      </c>
      <c r="R327" s="99">
        <v>13.79516785841246</v>
      </c>
      <c r="S327" s="99">
        <v>14.174824774907414</v>
      </c>
      <c r="T327" s="99">
        <v>14.600221337400892</v>
      </c>
      <c r="U327" s="99">
        <v>14.507921719522569</v>
      </c>
      <c r="V327" s="99">
        <v>15.535584493953289</v>
      </c>
      <c r="W327" s="99">
        <v>15.275741107224174</v>
      </c>
      <c r="DA327" s="63" t="s">
        <v>3006</v>
      </c>
    </row>
    <row r="328" spans="1:105" ht="12" customHeight="1" x14ac:dyDescent="0.25">
      <c r="A328" s="108" t="s">
        <v>52</v>
      </c>
      <c r="B328" s="99">
        <v>4.1339779346443262</v>
      </c>
      <c r="C328" s="99">
        <v>4.0108807072555237</v>
      </c>
      <c r="D328" s="99">
        <v>3.95390896795517</v>
      </c>
      <c r="E328" s="99">
        <v>3.7428388240991435</v>
      </c>
      <c r="F328" s="99">
        <v>3.803995271500904</v>
      </c>
      <c r="G328" s="99">
        <v>3.6069295101906569</v>
      </c>
      <c r="H328" s="99">
        <v>3.5146787891220472</v>
      </c>
      <c r="I328" s="99">
        <v>3.523735040600342</v>
      </c>
      <c r="J328" s="99">
        <v>3.7662638470290037</v>
      </c>
      <c r="K328" s="99">
        <v>3.7575301350266606</v>
      </c>
      <c r="L328" s="99">
        <v>3.8008739979893273</v>
      </c>
      <c r="M328" s="99">
        <v>3.8629807663395797</v>
      </c>
      <c r="N328" s="99">
        <v>3.9396494447555139</v>
      </c>
      <c r="O328" s="99">
        <v>3.92161364624475</v>
      </c>
      <c r="P328" s="99">
        <v>3.9017279021769484</v>
      </c>
      <c r="Q328" s="99">
        <v>3.9459225444478765</v>
      </c>
      <c r="R328" s="99">
        <v>4.1112730021967332</v>
      </c>
      <c r="S328" s="99">
        <v>4.2521348798991587</v>
      </c>
      <c r="T328" s="99">
        <v>4.456462483401209</v>
      </c>
      <c r="U328" s="99">
        <v>4.4861660468189308</v>
      </c>
      <c r="V328" s="99">
        <v>4.5784598753639605</v>
      </c>
      <c r="W328" s="99">
        <v>4.4417077016378155</v>
      </c>
      <c r="DA328" s="63" t="s">
        <v>3007</v>
      </c>
    </row>
    <row r="329" spans="1:105" ht="12" customHeight="1" x14ac:dyDescent="0.25">
      <c r="A329" s="121" t="s">
        <v>54</v>
      </c>
      <c r="B329" s="123">
        <v>3.3904015177358793</v>
      </c>
      <c r="C329" s="123">
        <v>3.3075762770414951</v>
      </c>
      <c r="D329" s="123">
        <v>3.2744328543790617</v>
      </c>
      <c r="E329" s="123">
        <v>3.2553070453593214</v>
      </c>
      <c r="F329" s="123">
        <v>3.225700768062103</v>
      </c>
      <c r="G329" s="123">
        <v>3.1237902167249976</v>
      </c>
      <c r="H329" s="123">
        <v>3.0395707212831238</v>
      </c>
      <c r="I329" s="123">
        <v>3.0582842337177887</v>
      </c>
      <c r="J329" s="123">
        <v>2.9359590510071314</v>
      </c>
      <c r="K329" s="123">
        <v>2.9065745062057506</v>
      </c>
      <c r="L329" s="123">
        <v>2.8371423665176811</v>
      </c>
      <c r="M329" s="123">
        <v>2.8759446478685398</v>
      </c>
      <c r="N329" s="123">
        <v>2.8987761462930122</v>
      </c>
      <c r="O329" s="123">
        <v>2.7690596085546155</v>
      </c>
      <c r="P329" s="123">
        <v>2.8406859884118987</v>
      </c>
      <c r="Q329" s="123">
        <v>2.878021895981171</v>
      </c>
      <c r="R329" s="123">
        <v>2.890020010918005</v>
      </c>
      <c r="S329" s="123">
        <v>2.8734489835136325</v>
      </c>
      <c r="T329" s="123">
        <v>2.8774050570485206</v>
      </c>
      <c r="U329" s="123">
        <v>2.8450263252296653</v>
      </c>
      <c r="V329" s="123">
        <v>2.9825557324143905</v>
      </c>
      <c r="W329" s="123">
        <v>2.9797304098444846</v>
      </c>
      <c r="DA329" s="130" t="s">
        <v>3008</v>
      </c>
    </row>
    <row r="330" spans="1:105" ht="12" customHeight="1" x14ac:dyDescent="0.25">
      <c r="A330" s="97" t="s">
        <v>207</v>
      </c>
      <c r="B330" s="99">
        <v>0</v>
      </c>
      <c r="C330" s="99">
        <v>0</v>
      </c>
      <c r="D330" s="99">
        <v>0</v>
      </c>
      <c r="E330" s="99">
        <v>0</v>
      </c>
      <c r="F330" s="99">
        <v>0</v>
      </c>
      <c r="G330" s="99">
        <v>0</v>
      </c>
      <c r="H330" s="99">
        <v>0</v>
      </c>
      <c r="I330" s="99">
        <v>0</v>
      </c>
      <c r="J330" s="99">
        <v>0</v>
      </c>
      <c r="K330" s="99">
        <v>0</v>
      </c>
      <c r="L330" s="99">
        <v>0</v>
      </c>
      <c r="M330" s="99">
        <v>0</v>
      </c>
      <c r="N330" s="99">
        <v>0</v>
      </c>
      <c r="O330" s="99">
        <v>0</v>
      </c>
      <c r="P330" s="99">
        <v>0</v>
      </c>
      <c r="Q330" s="99">
        <v>0</v>
      </c>
      <c r="R330" s="99">
        <v>0</v>
      </c>
      <c r="S330" s="99">
        <v>0</v>
      </c>
      <c r="T330" s="99">
        <v>0</v>
      </c>
      <c r="U330" s="99">
        <v>0</v>
      </c>
      <c r="V330" s="99">
        <v>0</v>
      </c>
      <c r="W330" s="99">
        <v>0</v>
      </c>
      <c r="DA330" s="63" t="s">
        <v>3009</v>
      </c>
    </row>
    <row r="331" spans="1:105" ht="12" customHeight="1" x14ac:dyDescent="0.25">
      <c r="A331" s="97" t="s">
        <v>50</v>
      </c>
      <c r="B331" s="99">
        <v>3.3778288022877994</v>
      </c>
      <c r="C331" s="99">
        <v>3.3062642673897207</v>
      </c>
      <c r="D331" s="99">
        <v>3.2689779783581683</v>
      </c>
      <c r="E331" s="99">
        <v>3.2555618472306742</v>
      </c>
      <c r="F331" s="99">
        <v>3.1569785532313581</v>
      </c>
      <c r="G331" s="99">
        <v>3.1590944779610259</v>
      </c>
      <c r="H331" s="99">
        <v>3.0505705356811528</v>
      </c>
      <c r="I331" s="99">
        <v>3.0527430670342639</v>
      </c>
      <c r="J331" s="99">
        <v>2.9666166295650198</v>
      </c>
      <c r="K331" s="99">
        <v>2.842476880944798</v>
      </c>
      <c r="L331" s="99">
        <v>2.8713035683559975</v>
      </c>
      <c r="M331" s="99">
        <v>2.8792637509004964</v>
      </c>
      <c r="N331" s="99">
        <v>2.8688231843594614</v>
      </c>
      <c r="O331" s="99">
        <v>2.8895169585102733</v>
      </c>
      <c r="P331" s="99">
        <v>2.7547953091910395</v>
      </c>
      <c r="Q331" s="99">
        <v>2.5823794469877854</v>
      </c>
      <c r="R331" s="99">
        <v>3.0225684063866298</v>
      </c>
      <c r="S331" s="99">
        <v>2.9541102994659973</v>
      </c>
      <c r="T331" s="99">
        <v>3.0878744707192132</v>
      </c>
      <c r="U331" s="99">
        <v>2.9402790292134489</v>
      </c>
      <c r="V331" s="99">
        <v>3.2514794072604531</v>
      </c>
      <c r="W331" s="99">
        <v>2.8357295586022144</v>
      </c>
      <c r="DA331" s="63" t="s">
        <v>3010</v>
      </c>
    </row>
    <row r="332" spans="1:105" ht="12" customHeight="1" x14ac:dyDescent="0.25">
      <c r="A332" s="109" t="s">
        <v>120</v>
      </c>
      <c r="B332" s="110">
        <v>3.3905907210521082</v>
      </c>
      <c r="C332" s="110">
        <v>3.3075957425663822</v>
      </c>
      <c r="D332" s="110">
        <v>3.274513240528039</v>
      </c>
      <c r="E332" s="110">
        <v>3.2553033175616917</v>
      </c>
      <c r="F332" s="110">
        <v>3.2267105638718618</v>
      </c>
      <c r="G332" s="110">
        <v>3.1232709069735818</v>
      </c>
      <c r="H332" s="110">
        <v>3.0394085142698817</v>
      </c>
      <c r="I332" s="110">
        <v>3.058361325615818</v>
      </c>
      <c r="J332" s="110">
        <v>2.9355462132970147</v>
      </c>
      <c r="K332" s="110">
        <v>2.9073965617695734</v>
      </c>
      <c r="L332" s="110">
        <v>2.8366851420188892</v>
      </c>
      <c r="M332" s="110">
        <v>2.8758970715156562</v>
      </c>
      <c r="N332" s="110">
        <v>2.8992252973759256</v>
      </c>
      <c r="O332" s="110">
        <v>2.7671952643592577</v>
      </c>
      <c r="P332" s="110">
        <v>2.8420497476739315</v>
      </c>
      <c r="Q332" s="110">
        <v>2.8829724446121419</v>
      </c>
      <c r="R332" s="110">
        <v>2.8876131658641002</v>
      </c>
      <c r="S332" s="110">
        <v>2.8719455885489493</v>
      </c>
      <c r="T332" s="110">
        <v>2.8735083795832237</v>
      </c>
      <c r="U332" s="110">
        <v>2.8432865279293669</v>
      </c>
      <c r="V332" s="110">
        <v>2.9779981929286374</v>
      </c>
      <c r="W332" s="110">
        <v>2.9821009830421428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0.11305617969496221</v>
      </c>
      <c r="C334" s="118">
        <f t="shared" si="143"/>
        <v>0.113306963875486</v>
      </c>
      <c r="D334" s="118">
        <f t="shared" si="143"/>
        <v>0.1177218557331354</v>
      </c>
      <c r="E334" s="118">
        <f t="shared" si="143"/>
        <v>0.12018632356570889</v>
      </c>
      <c r="F334" s="118">
        <f t="shared" si="143"/>
        <v>0.12098440725118149</v>
      </c>
      <c r="G334" s="118">
        <f t="shared" si="143"/>
        <v>0.11886001190990628</v>
      </c>
      <c r="H334" s="118">
        <f t="shared" si="143"/>
        <v>0.11387249298707458</v>
      </c>
      <c r="I334" s="118">
        <f t="shared" si="143"/>
        <v>0.11068650799928302</v>
      </c>
      <c r="J334" s="118">
        <f t="shared" si="143"/>
        <v>0.10515706616801465</v>
      </c>
      <c r="K334" s="118">
        <f t="shared" si="143"/>
        <v>9.5707317674001632E-2</v>
      </c>
      <c r="L334" s="118">
        <f t="shared" si="143"/>
        <v>9.3218537755984557E-2</v>
      </c>
      <c r="M334" s="118">
        <f t="shared" si="143"/>
        <v>9.1830114975284011E-2</v>
      </c>
      <c r="N334" s="118">
        <f t="shared" si="143"/>
        <v>8.8470242836954607E-2</v>
      </c>
      <c r="O334" s="118">
        <f t="shared" si="143"/>
        <v>0.10311277416025469</v>
      </c>
      <c r="P334" s="118">
        <f t="shared" si="143"/>
        <v>0.10226370506522336</v>
      </c>
      <c r="Q334" s="118">
        <f t="shared" si="143"/>
        <v>0.10046360499071766</v>
      </c>
      <c r="R334" s="118">
        <f t="shared" ref="R334:V334" si="144">R335+R338+R340+R353</f>
        <v>0.13114718047873258</v>
      </c>
      <c r="S334" s="118">
        <f t="shared" si="144"/>
        <v>0.13399288266211123</v>
      </c>
      <c r="T334" s="118">
        <f t="shared" si="144"/>
        <v>0.13785289337780737</v>
      </c>
      <c r="U334" s="118">
        <f t="shared" si="144"/>
        <v>0.12638888686901703</v>
      </c>
      <c r="V334" s="118">
        <f t="shared" si="144"/>
        <v>0.12213576328620945</v>
      </c>
      <c r="W334" s="118">
        <f t="shared" ref="W334" si="145">W335+W338+W340+W353</f>
        <v>0.10535147666662836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9.3617690758449584E-2</v>
      </c>
      <c r="C340" s="123">
        <v>9.4570554760791792E-2</v>
      </c>
      <c r="D340" s="123">
        <v>9.9352137980045302E-2</v>
      </c>
      <c r="E340" s="123">
        <v>0.10205874961096789</v>
      </c>
      <c r="F340" s="123">
        <v>0.10337966686512409</v>
      </c>
      <c r="G340" s="123">
        <v>0.10128906424079172</v>
      </c>
      <c r="H340" s="123">
        <v>9.6925784886203001E-2</v>
      </c>
      <c r="I340" s="123">
        <v>9.4706662202524217E-2</v>
      </c>
      <c r="J340" s="123">
        <v>9.0131537027562103E-2</v>
      </c>
      <c r="K340" s="123">
        <v>8.2004782553754652E-2</v>
      </c>
      <c r="L340" s="123">
        <v>7.8799659839392203E-2</v>
      </c>
      <c r="M340" s="123">
        <v>7.6379548703831276E-2</v>
      </c>
      <c r="N340" s="123">
        <v>7.2394201102146574E-2</v>
      </c>
      <c r="O340" s="123">
        <v>8.6420663562345193E-2</v>
      </c>
      <c r="P340" s="123">
        <v>8.5951102543335017E-2</v>
      </c>
      <c r="Q340" s="123">
        <v>8.4354710034707098E-2</v>
      </c>
      <c r="R340" s="123">
        <v>0.11074533971157781</v>
      </c>
      <c r="S340" s="123">
        <v>0.11355729514190492</v>
      </c>
      <c r="T340" s="123">
        <v>0.11665983639917971</v>
      </c>
      <c r="U340" s="123">
        <v>0.10652400396824629</v>
      </c>
      <c r="V340" s="123">
        <v>0.10181251538930784</v>
      </c>
      <c r="W340" s="123">
        <v>8.8262977315933605E-2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7.4794172548668119</v>
      </c>
      <c r="C345" s="102">
        <v>7.20807761667254</v>
      </c>
      <c r="D345" s="102">
        <v>6.9644953659705617</v>
      </c>
      <c r="E345" s="102">
        <v>6.7054388998785051</v>
      </c>
      <c r="F345" s="102">
        <v>6.5339453854245386</v>
      </c>
      <c r="G345" s="102">
        <v>6.3422537147695737</v>
      </c>
      <c r="H345" s="102">
        <v>6.2066157113588742</v>
      </c>
      <c r="I345" s="102">
        <v>6.2198049781378693</v>
      </c>
      <c r="J345" s="102">
        <v>6.1837205901009185</v>
      </c>
      <c r="K345" s="102">
        <v>6.2019913323987783</v>
      </c>
      <c r="L345" s="102">
        <v>6.2110295986228614</v>
      </c>
      <c r="M345" s="102">
        <v>6.6028938727420323</v>
      </c>
      <c r="N345" s="102">
        <v>6.0607917133235683</v>
      </c>
      <c r="O345" s="102">
        <v>6.58469701078256</v>
      </c>
      <c r="P345" s="102">
        <v>5.869052917235388</v>
      </c>
      <c r="Q345" s="102">
        <v>5.1594221061959757</v>
      </c>
      <c r="R345" s="102">
        <v>6.0740675405127389</v>
      </c>
      <c r="S345" s="102">
        <v>6.0249162658435393</v>
      </c>
      <c r="T345" s="102">
        <v>6.1114162505059531</v>
      </c>
      <c r="U345" s="102">
        <v>5.7949630868424737</v>
      </c>
      <c r="V345" s="102">
        <v>6.329734153482149</v>
      </c>
      <c r="W345" s="102">
        <v>5.414877079500914</v>
      </c>
      <c r="DA345" s="131" t="s">
        <v>3168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0</v>
      </c>
      <c r="L346" s="105">
        <v>0</v>
      </c>
      <c r="M346" s="105">
        <v>0</v>
      </c>
      <c r="N346" s="105">
        <v>0</v>
      </c>
      <c r="O346" s="105">
        <v>0</v>
      </c>
      <c r="P346" s="105">
        <v>0</v>
      </c>
      <c r="Q346" s="105">
        <v>0</v>
      </c>
      <c r="R346" s="105">
        <v>0</v>
      </c>
      <c r="S346" s="105">
        <v>0</v>
      </c>
      <c r="T346" s="105">
        <v>0</v>
      </c>
      <c r="U346" s="105">
        <v>0</v>
      </c>
      <c r="V346" s="105">
        <v>0</v>
      </c>
      <c r="W346" s="105">
        <v>0</v>
      </c>
      <c r="DA346" s="132" t="s">
        <v>3169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0</v>
      </c>
      <c r="M347" s="99">
        <v>0</v>
      </c>
      <c r="N347" s="99">
        <v>0</v>
      </c>
      <c r="O347" s="99">
        <v>0</v>
      </c>
      <c r="P347" s="99">
        <v>0</v>
      </c>
      <c r="Q347" s="99">
        <v>0</v>
      </c>
      <c r="R347" s="99">
        <v>0</v>
      </c>
      <c r="S347" s="99">
        <v>0</v>
      </c>
      <c r="T347" s="99">
        <v>0</v>
      </c>
      <c r="U347" s="99">
        <v>0</v>
      </c>
      <c r="V347" s="99">
        <v>0</v>
      </c>
      <c r="W347" s="99">
        <v>0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1.9438488936512628E-2</v>
      </c>
      <c r="C353" s="123">
        <v>1.8736409114694205E-2</v>
      </c>
      <c r="D353" s="123">
        <v>1.8369717753090101E-2</v>
      </c>
      <c r="E353" s="123">
        <v>1.8127573954741003E-2</v>
      </c>
      <c r="F353" s="123">
        <v>1.7604740386057399E-2</v>
      </c>
      <c r="G353" s="123">
        <v>1.7570947669114562E-2</v>
      </c>
      <c r="H353" s="123">
        <v>1.6946708100871573E-2</v>
      </c>
      <c r="I353" s="123">
        <v>1.5979845796758808E-2</v>
      </c>
      <c r="J353" s="123">
        <v>1.5025529140452546E-2</v>
      </c>
      <c r="K353" s="123">
        <v>1.3702535120246986E-2</v>
      </c>
      <c r="L353" s="123">
        <v>1.4418877916592352E-2</v>
      </c>
      <c r="M353" s="123">
        <v>1.5450566271452736E-2</v>
      </c>
      <c r="N353" s="123">
        <v>1.6076041734808033E-2</v>
      </c>
      <c r="O353" s="123">
        <v>1.6692110597909489E-2</v>
      </c>
      <c r="P353" s="123">
        <v>1.6312602521888351E-2</v>
      </c>
      <c r="Q353" s="123">
        <v>1.6108894956010564E-2</v>
      </c>
      <c r="R353" s="123">
        <v>2.0401840767154775E-2</v>
      </c>
      <c r="S353" s="123">
        <v>2.0435587520206324E-2</v>
      </c>
      <c r="T353" s="123">
        <v>2.1193056978627674E-2</v>
      </c>
      <c r="U353" s="123">
        <v>1.986488290077074E-2</v>
      </c>
      <c r="V353" s="123">
        <v>2.0323247896901604E-2</v>
      </c>
      <c r="W353" s="123">
        <v>1.7088499350694751E-2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1.3111420119554296</v>
      </c>
      <c r="C355" s="99">
        <v>1.2816024114948521</v>
      </c>
      <c r="D355" s="99">
        <v>1.2649095029804787</v>
      </c>
      <c r="E355" s="99">
        <v>1.2571808233426862</v>
      </c>
      <c r="F355" s="99">
        <v>1.2157051277705193</v>
      </c>
      <c r="G355" s="99">
        <v>1.2120975764965471</v>
      </c>
      <c r="H355" s="99">
        <v>1.1661611596875878</v>
      </c>
      <c r="I355" s="99">
        <v>1.1645699233560483</v>
      </c>
      <c r="J355" s="99">
        <v>1.1308304294917559</v>
      </c>
      <c r="K355" s="99">
        <v>1.082121751429892</v>
      </c>
      <c r="L355" s="99">
        <v>1.091715042256278</v>
      </c>
      <c r="M355" s="99">
        <v>1.0933394385592146</v>
      </c>
      <c r="N355" s="99">
        <v>1.088154200829843</v>
      </c>
      <c r="O355" s="99">
        <v>1.095187923118395</v>
      </c>
      <c r="P355" s="99">
        <v>1.043693716968928</v>
      </c>
      <c r="Q355" s="99">
        <v>0.97811806007718405</v>
      </c>
      <c r="R355" s="99">
        <v>1.1439603573011785</v>
      </c>
      <c r="S355" s="99">
        <v>1.1168616235001652</v>
      </c>
      <c r="T355" s="99">
        <v>1.1658837109796425</v>
      </c>
      <c r="U355" s="99">
        <v>1.107453540669139</v>
      </c>
      <c r="V355" s="99">
        <v>1.2195235019653425</v>
      </c>
      <c r="W355" s="99">
        <v>1.0551321486182199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0.32576802456307424</v>
      </c>
      <c r="D360" s="117">
        <f t="shared" si="150"/>
        <v>0.34692322747400572</v>
      </c>
      <c r="E360" s="117">
        <f t="shared" si="150"/>
        <v>0.28394906770648776</v>
      </c>
      <c r="F360" s="117">
        <f t="shared" si="150"/>
        <v>0.44497761966241328</v>
      </c>
      <c r="G360" s="117">
        <f t="shared" si="150"/>
        <v>1.148454811946795</v>
      </c>
      <c r="H360" s="117">
        <f t="shared" si="150"/>
        <v>1.2666650796213439</v>
      </c>
      <c r="I360" s="117">
        <f t="shared" si="150"/>
        <v>2.6577479857770232</v>
      </c>
      <c r="J360" s="117">
        <f t="shared" si="150"/>
        <v>1.4770968148566521</v>
      </c>
      <c r="K360" s="117">
        <f t="shared" si="150"/>
        <v>2.3010857961341271</v>
      </c>
      <c r="L360" s="117">
        <f t="shared" si="150"/>
        <v>1.2236231079955235</v>
      </c>
      <c r="M360" s="117">
        <f t="shared" si="150"/>
        <v>0.75437495861082682</v>
      </c>
      <c r="N360" s="117">
        <f t="shared" si="150"/>
        <v>1.3453679961889593</v>
      </c>
      <c r="O360" s="117">
        <f t="shared" si="150"/>
        <v>1.0866406818841923</v>
      </c>
      <c r="P360" s="117">
        <f t="shared" si="150"/>
        <v>1.414823476990781</v>
      </c>
      <c r="Q360" s="117">
        <f t="shared" si="150"/>
        <v>1.2611855155274867</v>
      </c>
      <c r="R360" s="117">
        <f t="shared" ref="R360:V360" si="151">R361+R364+R366+R379</f>
        <v>0.41557265213439626</v>
      </c>
      <c r="S360" s="117">
        <f t="shared" si="151"/>
        <v>0</v>
      </c>
      <c r="T360" s="117">
        <f t="shared" si="151"/>
        <v>0</v>
      </c>
      <c r="U360" s="117">
        <f t="shared" si="151"/>
        <v>0</v>
      </c>
      <c r="V360" s="117">
        <f t="shared" si="151"/>
        <v>0</v>
      </c>
      <c r="W360" s="117">
        <f t="shared" ref="W360" si="152">W361+W364+W366+W379</f>
        <v>0.54384361967759964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0.27199278194909149</v>
      </c>
      <c r="D361" s="122">
        <f t="shared" si="153"/>
        <v>0.29059215855325476</v>
      </c>
      <c r="E361" s="122">
        <f t="shared" si="153"/>
        <v>0.23974702019475988</v>
      </c>
      <c r="F361" s="122">
        <f t="shared" si="153"/>
        <v>0.37476274918571911</v>
      </c>
      <c r="G361" s="122">
        <f t="shared" si="153"/>
        <v>0.97782917499911992</v>
      </c>
      <c r="H361" s="122">
        <f t="shared" si="153"/>
        <v>1.0768875646527252</v>
      </c>
      <c r="I361" s="122">
        <f t="shared" si="153"/>
        <v>2.2640063363098064</v>
      </c>
      <c r="J361" s="122">
        <f t="shared" si="153"/>
        <v>1.2495118211521947</v>
      </c>
      <c r="K361" s="122">
        <f t="shared" si="153"/>
        <v>1.9373352008183671</v>
      </c>
      <c r="L361" s="122">
        <f t="shared" si="153"/>
        <v>1.0325132603596627</v>
      </c>
      <c r="M361" s="122">
        <f t="shared" si="153"/>
        <v>0.60563591592189547</v>
      </c>
      <c r="N361" s="122">
        <f t="shared" si="153"/>
        <v>1.0751556663244812</v>
      </c>
      <c r="O361" s="122">
        <f t="shared" si="153"/>
        <v>0.86146325254506739</v>
      </c>
      <c r="P361" s="122">
        <f t="shared" si="153"/>
        <v>1.0800553545631506</v>
      </c>
      <c r="Q361" s="122">
        <f t="shared" si="153"/>
        <v>0.98647806208817246</v>
      </c>
      <c r="R361" s="122">
        <f t="shared" ref="R361:V361" si="154">SUM(R362:R363)</f>
        <v>0.32171990753085683</v>
      </c>
      <c r="S361" s="122">
        <f t="shared" si="154"/>
        <v>0</v>
      </c>
      <c r="T361" s="122">
        <f t="shared" si="154"/>
        <v>0</v>
      </c>
      <c r="U361" s="122">
        <f t="shared" si="154"/>
        <v>0</v>
      </c>
      <c r="V361" s="122">
        <f t="shared" si="154"/>
        <v>0</v>
      </c>
      <c r="W361" s="122">
        <f t="shared" ref="W361" si="155">SUM(W362:W363)</f>
        <v>0.36671543437353243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0.27053900346567933</v>
      </c>
      <c r="D362" s="98">
        <v>0.2890401946461163</v>
      </c>
      <c r="E362" s="98">
        <v>0.23847595820104239</v>
      </c>
      <c r="F362" s="98">
        <v>0.37277361589065944</v>
      </c>
      <c r="G362" s="98">
        <v>0.97263552508918572</v>
      </c>
      <c r="H362" s="98">
        <v>1.0711613322430413</v>
      </c>
      <c r="I362" s="98">
        <v>2.251882374614588</v>
      </c>
      <c r="J362" s="98">
        <v>1.2427021297950558</v>
      </c>
      <c r="K362" s="98">
        <v>1.9266403129366194</v>
      </c>
      <c r="L362" s="98">
        <v>1.0267741568514637</v>
      </c>
      <c r="M362" s="98">
        <v>0.60229032051583986</v>
      </c>
      <c r="N362" s="98">
        <v>1.0691641849921936</v>
      </c>
      <c r="O362" s="98">
        <v>0.85670369423594572</v>
      </c>
      <c r="P362" s="98">
        <v>1.0741404605240552</v>
      </c>
      <c r="Q362" s="98">
        <v>0.98099764308444837</v>
      </c>
      <c r="R362" s="98">
        <v>0.31992608254543359</v>
      </c>
      <c r="S362" s="98">
        <v>0</v>
      </c>
      <c r="T362" s="98">
        <v>0</v>
      </c>
      <c r="U362" s="98">
        <v>0</v>
      </c>
      <c r="V362" s="98">
        <v>0</v>
      </c>
      <c r="W362" s="98">
        <v>0.36454923513594045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1.4537784834121759E-3</v>
      </c>
      <c r="D363" s="98">
        <v>1.5519639071384728E-3</v>
      </c>
      <c r="E363" s="98">
        <v>1.2710619937174748E-3</v>
      </c>
      <c r="F363" s="98">
        <v>1.9891332950596873E-3</v>
      </c>
      <c r="G363" s="98">
        <v>5.1936499099342094E-3</v>
      </c>
      <c r="H363" s="98">
        <v>5.7262324096839078E-3</v>
      </c>
      <c r="I363" s="98">
        <v>1.2123961695218611E-2</v>
      </c>
      <c r="J363" s="98">
        <v>6.8096913571388641E-3</v>
      </c>
      <c r="K363" s="98">
        <v>1.0694887881747578E-2</v>
      </c>
      <c r="L363" s="98">
        <v>5.7391035081990477E-3</v>
      </c>
      <c r="M363" s="98">
        <v>3.3455954060556152E-3</v>
      </c>
      <c r="N363" s="98">
        <v>5.991481332287588E-3</v>
      </c>
      <c r="O363" s="98">
        <v>4.7595583091216698E-3</v>
      </c>
      <c r="P363" s="98">
        <v>5.9148940390954382E-3</v>
      </c>
      <c r="Q363" s="98">
        <v>5.4804190037241107E-3</v>
      </c>
      <c r="R363" s="98">
        <v>1.7938249854232175E-3</v>
      </c>
      <c r="S363" s="98">
        <v>0</v>
      </c>
      <c r="T363" s="98">
        <v>0</v>
      </c>
      <c r="U363" s="98">
        <v>0</v>
      </c>
      <c r="V363" s="98">
        <v>0</v>
      </c>
      <c r="W363" s="98">
        <v>2.1661992375919862E-3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0</v>
      </c>
      <c r="D364" s="122">
        <f t="shared" si="156"/>
        <v>1.7283742975555665E-5</v>
      </c>
      <c r="E364" s="122">
        <f t="shared" si="156"/>
        <v>8.4465711764752679E-6</v>
      </c>
      <c r="F364" s="122">
        <f t="shared" si="156"/>
        <v>2.4269659268047137E-5</v>
      </c>
      <c r="G364" s="122">
        <f t="shared" si="156"/>
        <v>8.6841449869821697E-5</v>
      </c>
      <c r="H364" s="122">
        <f t="shared" si="156"/>
        <v>1.2984811575838276E-4</v>
      </c>
      <c r="I364" s="122">
        <f t="shared" si="156"/>
        <v>2.618680005982529E-4</v>
      </c>
      <c r="J364" s="122">
        <f t="shared" si="156"/>
        <v>1.3257216721540305E-4</v>
      </c>
      <c r="K364" s="122">
        <f t="shared" si="156"/>
        <v>1.4580534531430424E-4</v>
      </c>
      <c r="L364" s="122">
        <f t="shared" si="156"/>
        <v>8.8155351797342937E-5</v>
      </c>
      <c r="M364" s="122">
        <f t="shared" si="156"/>
        <v>5.7259922472670789E-5</v>
      </c>
      <c r="N364" s="122">
        <f t="shared" si="156"/>
        <v>9.3393100869364705E-5</v>
      </c>
      <c r="O364" s="122">
        <f t="shared" si="156"/>
        <v>4.7258398823199957E-5</v>
      </c>
      <c r="P364" s="122">
        <f t="shared" si="156"/>
        <v>1.0897823190261698E-4</v>
      </c>
      <c r="Q364" s="122">
        <f t="shared" si="156"/>
        <v>2.8100311121258885E-5</v>
      </c>
      <c r="R364" s="122">
        <f t="shared" si="156"/>
        <v>1.0843637890704421E-5</v>
      </c>
      <c r="S364" s="122">
        <f t="shared" si="156"/>
        <v>0</v>
      </c>
      <c r="T364" s="122">
        <f t="shared" si="156"/>
        <v>0</v>
      </c>
      <c r="U364" s="122">
        <f t="shared" si="156"/>
        <v>0</v>
      </c>
      <c r="V364" s="122">
        <f t="shared" si="156"/>
        <v>0</v>
      </c>
      <c r="W364" s="122">
        <f t="shared" si="156"/>
        <v>3.0078568935701511E-5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0</v>
      </c>
      <c r="D365" s="98">
        <v>1.7283742975555665E-5</v>
      </c>
      <c r="E365" s="98">
        <v>8.4465711764752679E-6</v>
      </c>
      <c r="F365" s="98">
        <v>2.4269659268047137E-5</v>
      </c>
      <c r="G365" s="98">
        <v>8.6841449869821697E-5</v>
      </c>
      <c r="H365" s="98">
        <v>1.2984811575838276E-4</v>
      </c>
      <c r="I365" s="98">
        <v>2.618680005982529E-4</v>
      </c>
      <c r="J365" s="98">
        <v>1.3257216721540305E-4</v>
      </c>
      <c r="K365" s="98">
        <v>1.4580534531430424E-4</v>
      </c>
      <c r="L365" s="98">
        <v>8.8155351797342937E-5</v>
      </c>
      <c r="M365" s="98">
        <v>5.7259922472670789E-5</v>
      </c>
      <c r="N365" s="98">
        <v>9.3393100869364705E-5</v>
      </c>
      <c r="O365" s="98">
        <v>4.7258398823199957E-5</v>
      </c>
      <c r="P365" s="98">
        <v>1.0897823190261698E-4</v>
      </c>
      <c r="Q365" s="98">
        <v>2.8100311121258885E-5</v>
      </c>
      <c r="R365" s="98">
        <v>1.0843637890704421E-5</v>
      </c>
      <c r="S365" s="98">
        <v>0</v>
      </c>
      <c r="T365" s="98">
        <v>0</v>
      </c>
      <c r="U365" s="98">
        <v>0</v>
      </c>
      <c r="V365" s="98">
        <v>0</v>
      </c>
      <c r="W365" s="98">
        <v>3.0078568935701511E-5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4.6543048620303069E-2</v>
      </c>
      <c r="D366" s="122">
        <v>4.870313040809001E-2</v>
      </c>
      <c r="E366" s="122">
        <v>3.7801317389720417E-2</v>
      </c>
      <c r="F366" s="122">
        <v>6.0033305851293045E-2</v>
      </c>
      <c r="G366" s="122">
        <v>0.14463893682485779</v>
      </c>
      <c r="H366" s="122">
        <v>0.16022376243669362</v>
      </c>
      <c r="I366" s="122">
        <v>0.33910995420571266</v>
      </c>
      <c r="J366" s="122">
        <v>0.1917131879209113</v>
      </c>
      <c r="K366" s="122">
        <v>0.31486506765812694</v>
      </c>
      <c r="L366" s="122">
        <v>0.16366254318253595</v>
      </c>
      <c r="M366" s="122">
        <v>0.12661688041898111</v>
      </c>
      <c r="N366" s="122">
        <v>0.23340247818115706</v>
      </c>
      <c r="O366" s="122">
        <v>0.19417560419785901</v>
      </c>
      <c r="P366" s="122">
        <v>0.28549990709156836</v>
      </c>
      <c r="Q366" s="122">
        <v>0.23586020102808497</v>
      </c>
      <c r="R366" s="122">
        <v>8.0749018364585701E-2</v>
      </c>
      <c r="S366" s="122">
        <v>0</v>
      </c>
      <c r="T366" s="122">
        <v>0</v>
      </c>
      <c r="U366" s="122">
        <v>0</v>
      </c>
      <c r="V366" s="122">
        <v>0</v>
      </c>
      <c r="W366" s="122">
        <v>0.15290625106558725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2.0431604900981334E-2</v>
      </c>
      <c r="D367" s="98">
        <v>1.9804767493749178E-2</v>
      </c>
      <c r="E367" s="98">
        <v>1.1997760170962853E-2</v>
      </c>
      <c r="F367" s="98">
        <v>3.1042156891211661E-2</v>
      </c>
      <c r="G367" s="98">
        <v>9.5134039099849327E-2</v>
      </c>
      <c r="H367" s="98">
        <v>0.10658538142758812</v>
      </c>
      <c r="I367" s="98">
        <v>0.2666977057688229</v>
      </c>
      <c r="J367" s="98">
        <v>0.14536033316133337</v>
      </c>
      <c r="K367" s="98">
        <v>0.25260132009308622</v>
      </c>
      <c r="L367" s="98">
        <v>0.12913813773708027</v>
      </c>
      <c r="M367" s="98">
        <v>0.10166408510258597</v>
      </c>
      <c r="N367" s="98">
        <v>0.15404144086319577</v>
      </c>
      <c r="O367" s="98">
        <v>0.12282768621472548</v>
      </c>
      <c r="P367" s="98">
        <v>0.15604437613291716</v>
      </c>
      <c r="Q367" s="98">
        <v>0.14336867174361043</v>
      </c>
      <c r="R367" s="98">
        <v>3.8456279300580001E-2</v>
      </c>
      <c r="S367" s="98">
        <v>0</v>
      </c>
      <c r="T367" s="98">
        <v>0</v>
      </c>
      <c r="U367" s="98">
        <v>0</v>
      </c>
      <c r="V367" s="98">
        <v>0</v>
      </c>
      <c r="W367" s="98">
        <v>5.9422878300604547E-2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1.7864578253200849E-4</v>
      </c>
      <c r="I368" s="98">
        <v>1.1056604307728738E-3</v>
      </c>
      <c r="J368" s="98">
        <v>8.6957120943875115E-4</v>
      </c>
      <c r="K368" s="98">
        <v>3.2832648230853908E-3</v>
      </c>
      <c r="L368" s="98">
        <v>1.5501980492398817E-3</v>
      </c>
      <c r="M368" s="98">
        <v>7.4239590148130234E-4</v>
      </c>
      <c r="N368" s="98">
        <v>1.9023086156922438E-3</v>
      </c>
      <c r="O368" s="98">
        <v>7.8296645257085727E-4</v>
      </c>
      <c r="P368" s="98">
        <v>1.0869260489698633E-3</v>
      </c>
      <c r="Q368" s="98">
        <v>3.2663876490119535E-3</v>
      </c>
      <c r="R368" s="98">
        <v>4.0949411548876291E-4</v>
      </c>
      <c r="S368" s="98">
        <v>0</v>
      </c>
      <c r="T368" s="98">
        <v>0</v>
      </c>
      <c r="U368" s="98">
        <v>0</v>
      </c>
      <c r="V368" s="98">
        <v>0</v>
      </c>
      <c r="W368" s="98">
        <v>3.9976135739153471E-4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1.5018046129778803E-4</v>
      </c>
      <c r="I369" s="101">
        <v>9.2453493145662805E-4</v>
      </c>
      <c r="J369" s="101">
        <v>7.2007662689228737E-4</v>
      </c>
      <c r="K369" s="101">
        <v>2.7079589697829361E-3</v>
      </c>
      <c r="L369" s="101">
        <v>1.276352501727871E-3</v>
      </c>
      <c r="M369" s="101">
        <v>6.1117853310665147E-4</v>
      </c>
      <c r="N369" s="101">
        <v>1.5589827209327451E-3</v>
      </c>
      <c r="O369" s="101">
        <v>6.3950652644571187E-4</v>
      </c>
      <c r="P369" s="101">
        <v>8.8516707855624448E-4</v>
      </c>
      <c r="Q369" s="101">
        <v>2.6478420643091822E-3</v>
      </c>
      <c r="R369" s="101">
        <v>3.2949385820603541E-4</v>
      </c>
      <c r="S369" s="101">
        <v>0</v>
      </c>
      <c r="T369" s="101">
        <v>0</v>
      </c>
      <c r="U369" s="101">
        <v>0</v>
      </c>
      <c r="V369" s="101">
        <v>0</v>
      </c>
      <c r="W369" s="101">
        <v>3.1752459162146332E-4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2.846532123422046E-5</v>
      </c>
      <c r="I370" s="104">
        <v>1.8112549931624574E-4</v>
      </c>
      <c r="J370" s="104">
        <v>1.494945825464638E-4</v>
      </c>
      <c r="K370" s="104">
        <v>5.7530585330245454E-4</v>
      </c>
      <c r="L370" s="104">
        <v>2.7384554751201066E-4</v>
      </c>
      <c r="M370" s="104">
        <v>1.3121736837465089E-4</v>
      </c>
      <c r="N370" s="104">
        <v>3.4332589475949865E-4</v>
      </c>
      <c r="O370" s="104">
        <v>1.4345992612514535E-4</v>
      </c>
      <c r="P370" s="104">
        <v>2.0175897041361883E-4</v>
      </c>
      <c r="Q370" s="104">
        <v>6.1854558470277119E-4</v>
      </c>
      <c r="R370" s="104">
        <v>8.0000257282727478E-5</v>
      </c>
      <c r="S370" s="104">
        <v>0</v>
      </c>
      <c r="T370" s="104">
        <v>0</v>
      </c>
      <c r="U370" s="104">
        <v>0</v>
      </c>
      <c r="V370" s="104">
        <v>0</v>
      </c>
      <c r="W370" s="104">
        <v>8.2236765770071408E-5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2.2208501956177233E-3</v>
      </c>
      <c r="D371" s="101">
        <v>2.6957396859961995E-3</v>
      </c>
      <c r="E371" s="101">
        <v>2.3451530799587722E-3</v>
      </c>
      <c r="F371" s="101">
        <v>2.2941059955868086E-3</v>
      </c>
      <c r="G371" s="101">
        <v>3.9843450634633416E-3</v>
      </c>
      <c r="H371" s="101">
        <v>3.9199679309034757E-3</v>
      </c>
      <c r="I371" s="101">
        <v>5.6631849538306611E-3</v>
      </c>
      <c r="J371" s="101">
        <v>3.1784581548255733E-3</v>
      </c>
      <c r="K371" s="101">
        <v>4.1672570607447709E-3</v>
      </c>
      <c r="L371" s="101">
        <v>3.1812051493007409E-3</v>
      </c>
      <c r="M371" s="101">
        <v>1.79514413561488E-3</v>
      </c>
      <c r="N371" s="101">
        <v>4.8874185860093055E-3</v>
      </c>
      <c r="O371" s="101">
        <v>6.2177960854719388E-3</v>
      </c>
      <c r="P371" s="101">
        <v>1.1152061341835549E-2</v>
      </c>
      <c r="Q371" s="101">
        <v>9.3477314378260581E-3</v>
      </c>
      <c r="R371" s="101">
        <v>6.469703050432196E-3</v>
      </c>
      <c r="S371" s="101">
        <v>0</v>
      </c>
      <c r="T371" s="101">
        <v>0</v>
      </c>
      <c r="U371" s="101">
        <v>0</v>
      </c>
      <c r="V371" s="101">
        <v>0</v>
      </c>
      <c r="W371" s="101">
        <v>5.9770779551477273E-3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0</v>
      </c>
      <c r="M372" s="104">
        <v>0</v>
      </c>
      <c r="N372" s="104">
        <v>0</v>
      </c>
      <c r="O372" s="104">
        <v>0</v>
      </c>
      <c r="P372" s="104">
        <v>0</v>
      </c>
      <c r="Q372" s="104">
        <v>0</v>
      </c>
      <c r="R372" s="104">
        <v>0</v>
      </c>
      <c r="S372" s="104">
        <v>0</v>
      </c>
      <c r="T372" s="104">
        <v>0</v>
      </c>
      <c r="U372" s="104">
        <v>0</v>
      </c>
      <c r="V372" s="104">
        <v>0</v>
      </c>
      <c r="W372" s="104">
        <v>0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2.3659912695164716E-2</v>
      </c>
      <c r="D375" s="101">
        <v>2.5310466908006819E-2</v>
      </c>
      <c r="E375" s="101">
        <v>2.26125781272207E-2</v>
      </c>
      <c r="F375" s="101">
        <v>2.5834560936916197E-2</v>
      </c>
      <c r="G375" s="101">
        <v>4.1865618484439045E-2</v>
      </c>
      <c r="H375" s="101">
        <v>4.6280564831502391E-2</v>
      </c>
      <c r="I375" s="101">
        <v>3.7707540243391603E-2</v>
      </c>
      <c r="J375" s="101">
        <v>0</v>
      </c>
      <c r="K375" s="101">
        <v>6.3090534345114852E-3</v>
      </c>
      <c r="L375" s="101">
        <v>0</v>
      </c>
      <c r="M375" s="101">
        <v>1.1948336515354317E-2</v>
      </c>
      <c r="N375" s="101">
        <v>4.8844749824153405E-2</v>
      </c>
      <c r="O375" s="101">
        <v>2.4371555989175977E-2</v>
      </c>
      <c r="P375" s="101">
        <v>2.4649157150563546E-2</v>
      </c>
      <c r="Q375" s="101">
        <v>4.358358012924067E-4</v>
      </c>
      <c r="R375" s="101">
        <v>3.3015904197943738E-3</v>
      </c>
      <c r="S375" s="101">
        <v>0</v>
      </c>
      <c r="T375" s="101">
        <v>0</v>
      </c>
      <c r="U375" s="101">
        <v>0</v>
      </c>
      <c r="V375" s="101">
        <v>0</v>
      </c>
      <c r="W375" s="101">
        <v>2.4483734295412188E-2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2.3068082853929355E-4</v>
      </c>
      <c r="D376" s="104">
        <v>8.9215632033780843E-4</v>
      </c>
      <c r="E376" s="104">
        <v>8.4582601157808944E-4</v>
      </c>
      <c r="F376" s="104">
        <v>8.6248202757837386E-4</v>
      </c>
      <c r="G376" s="104">
        <v>3.6549341771060658E-3</v>
      </c>
      <c r="H376" s="104">
        <v>3.2592024641676107E-3</v>
      </c>
      <c r="I376" s="104">
        <v>2.7935862808894599E-2</v>
      </c>
      <c r="J376" s="104">
        <v>4.2304825395313606E-2</v>
      </c>
      <c r="K376" s="104">
        <v>4.850417224669909E-2</v>
      </c>
      <c r="L376" s="104">
        <v>2.9793002246915057E-2</v>
      </c>
      <c r="M376" s="104">
        <v>1.0466918763944658E-2</v>
      </c>
      <c r="N376" s="104">
        <v>2.3726560292106336E-2</v>
      </c>
      <c r="O376" s="104">
        <v>3.9975599455914737E-2</v>
      </c>
      <c r="P376" s="104">
        <v>9.2567386417282266E-2</v>
      </c>
      <c r="Q376" s="104">
        <v>7.9441574396344097E-2</v>
      </c>
      <c r="R376" s="104">
        <v>3.2111951478290372E-2</v>
      </c>
      <c r="S376" s="104">
        <v>0</v>
      </c>
      <c r="T376" s="104">
        <v>0</v>
      </c>
      <c r="U376" s="104">
        <v>0</v>
      </c>
      <c r="V376" s="104">
        <v>0</v>
      </c>
      <c r="W376" s="104">
        <v>6.2622799157031256E-2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1.9457863960745472E-4</v>
      </c>
      <c r="D377" s="98">
        <v>7.4954411484165224E-4</v>
      </c>
      <c r="E377" s="98">
        <v>7.1061123409084566E-4</v>
      </c>
      <c r="F377" s="98">
        <v>7.2495081243663091E-4</v>
      </c>
      <c r="G377" s="98">
        <v>3.0662638886685156E-3</v>
      </c>
      <c r="H377" s="98">
        <v>2.7488015667516486E-3</v>
      </c>
      <c r="I377" s="98">
        <v>2.3503064426353127E-2</v>
      </c>
      <c r="J377" s="98">
        <v>3.5381917422080147E-2</v>
      </c>
      <c r="K377" s="98">
        <v>4.051576690928857E-2</v>
      </c>
      <c r="L377" s="98">
        <v>2.4919707519130318E-2</v>
      </c>
      <c r="M377" s="98">
        <v>8.7730552656338032E-3</v>
      </c>
      <c r="N377" s="98">
        <v>1.9810140151693956E-2</v>
      </c>
      <c r="O377" s="98">
        <v>3.3264200715199761E-2</v>
      </c>
      <c r="P377" s="98">
        <v>7.6715664757526961E-2</v>
      </c>
      <c r="Q377" s="98">
        <v>6.5453077560991252E-2</v>
      </c>
      <c r="R377" s="98">
        <v>2.6297894117089365E-2</v>
      </c>
      <c r="S377" s="98">
        <v>0</v>
      </c>
      <c r="T377" s="98">
        <v>0</v>
      </c>
      <c r="U377" s="98">
        <v>0</v>
      </c>
      <c r="V377" s="98">
        <v>0</v>
      </c>
      <c r="W377" s="98">
        <v>5.0970823796853915E-2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3.610218893183883E-5</v>
      </c>
      <c r="D378" s="98">
        <v>1.4261220549615622E-4</v>
      </c>
      <c r="E378" s="98">
        <v>1.3521477748724376E-4</v>
      </c>
      <c r="F378" s="98">
        <v>1.3753121514174292E-4</v>
      </c>
      <c r="G378" s="98">
        <v>5.8867028843755033E-4</v>
      </c>
      <c r="H378" s="98">
        <v>5.1040089741596223E-4</v>
      </c>
      <c r="I378" s="98">
        <v>4.4327983825414715E-3</v>
      </c>
      <c r="J378" s="98">
        <v>6.9229079732334589E-3</v>
      </c>
      <c r="K378" s="98">
        <v>7.9884053374105219E-3</v>
      </c>
      <c r="L378" s="98">
        <v>4.8732947277847398E-3</v>
      </c>
      <c r="M378" s="98">
        <v>1.6938634983108545E-3</v>
      </c>
      <c r="N378" s="98">
        <v>3.9164201404123808E-3</v>
      </c>
      <c r="O378" s="98">
        <v>6.7113987407149793E-3</v>
      </c>
      <c r="P378" s="98">
        <v>1.5851721659755309E-2</v>
      </c>
      <c r="Q378" s="98">
        <v>1.3988496835352849E-2</v>
      </c>
      <c r="R378" s="98">
        <v>5.8140573612010049E-3</v>
      </c>
      <c r="S378" s="98">
        <v>0</v>
      </c>
      <c r="T378" s="98">
        <v>0</v>
      </c>
      <c r="U378" s="98">
        <v>0</v>
      </c>
      <c r="V378" s="98">
        <v>0</v>
      </c>
      <c r="W378" s="98">
        <v>1.165197536017734E-2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7.2321939936796911E-3</v>
      </c>
      <c r="D379" s="122">
        <v>7.6106547696854158E-3</v>
      </c>
      <c r="E379" s="122">
        <v>6.3922835508309905E-3</v>
      </c>
      <c r="F379" s="122">
        <v>1.0157294966133124E-2</v>
      </c>
      <c r="G379" s="122">
        <v>2.5899858672947623E-2</v>
      </c>
      <c r="H379" s="122">
        <v>2.9423904416166741E-2</v>
      </c>
      <c r="I379" s="122">
        <v>5.4369827260905772E-2</v>
      </c>
      <c r="J379" s="122">
        <v>3.5739233616330732E-2</v>
      </c>
      <c r="K379" s="122">
        <v>4.8739722312318712E-2</v>
      </c>
      <c r="L379" s="122">
        <v>2.7359149101527484E-2</v>
      </c>
      <c r="M379" s="122">
        <v>2.2064902347477586E-2</v>
      </c>
      <c r="N379" s="122">
        <v>3.6716458582451747E-2</v>
      </c>
      <c r="O379" s="122">
        <v>3.0954566742442728E-2</v>
      </c>
      <c r="P379" s="122">
        <v>4.9159237104159502E-2</v>
      </c>
      <c r="Q379" s="122">
        <v>3.8819152100108008E-2</v>
      </c>
      <c r="R379" s="122">
        <v>1.3092882601063009E-2</v>
      </c>
      <c r="S379" s="122">
        <v>0</v>
      </c>
      <c r="T379" s="122">
        <v>0</v>
      </c>
      <c r="U379" s="122">
        <v>0</v>
      </c>
      <c r="V379" s="122">
        <v>0</v>
      </c>
      <c r="W379" s="122">
        <v>2.4191855669544324E-2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1.0072449947120082E-4</v>
      </c>
      <c r="D381" s="98">
        <v>1.4964847980148641E-4</v>
      </c>
      <c r="E381" s="98">
        <v>9.9547505641043197E-5</v>
      </c>
      <c r="F381" s="98">
        <v>1.9334686683385253E-4</v>
      </c>
      <c r="G381" s="98">
        <v>4.8496969322791395E-4</v>
      </c>
      <c r="H381" s="98">
        <v>5.6307031555307893E-4</v>
      </c>
      <c r="I381" s="98">
        <v>8.9489429022278355E-4</v>
      </c>
      <c r="J381" s="98">
        <v>5.5137797672938078E-4</v>
      </c>
      <c r="K381" s="98">
        <v>7.5124813811835902E-4</v>
      </c>
      <c r="L381" s="98">
        <v>5.8185661608677541E-4</v>
      </c>
      <c r="M381" s="98">
        <v>4.9480501248785208E-4</v>
      </c>
      <c r="N381" s="98">
        <v>8.0971585589277009E-4</v>
      </c>
      <c r="O381" s="98">
        <v>6.8192567738816813E-4</v>
      </c>
      <c r="P381" s="98">
        <v>1.0004397076364439E-3</v>
      </c>
      <c r="Q381" s="98">
        <v>8.1865227829029978E-4</v>
      </c>
      <c r="R381" s="98">
        <v>4.3128520993647446E-4</v>
      </c>
      <c r="S381" s="98">
        <v>0</v>
      </c>
      <c r="T381" s="98">
        <v>0</v>
      </c>
      <c r="U381" s="98">
        <v>0</v>
      </c>
      <c r="V381" s="98">
        <v>0</v>
      </c>
      <c r="W381" s="98">
        <v>4.901873732104672E-4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7.1314694942084906E-3</v>
      </c>
      <c r="D382" s="33">
        <v>7.4610062898839294E-3</v>
      </c>
      <c r="E382" s="33">
        <v>6.2927360451899474E-3</v>
      </c>
      <c r="F382" s="33">
        <v>9.9639480992992722E-3</v>
      </c>
      <c r="G382" s="33">
        <v>2.5414888979719708E-2</v>
      </c>
      <c r="H382" s="33">
        <v>2.8860834100613662E-2</v>
      </c>
      <c r="I382" s="33">
        <v>5.3474932970682988E-2</v>
      </c>
      <c r="J382" s="33">
        <v>3.5187855639601348E-2</v>
      </c>
      <c r="K382" s="33">
        <v>4.7988474174200352E-2</v>
      </c>
      <c r="L382" s="33">
        <v>2.677729248544071E-2</v>
      </c>
      <c r="M382" s="33">
        <v>2.1570097334989734E-2</v>
      </c>
      <c r="N382" s="33">
        <v>3.5906742726558978E-2</v>
      </c>
      <c r="O382" s="33">
        <v>3.0272641065054558E-2</v>
      </c>
      <c r="P382" s="33">
        <v>4.8158797396523061E-2</v>
      </c>
      <c r="Q382" s="33">
        <v>3.8000499821817711E-2</v>
      </c>
      <c r="R382" s="33">
        <v>1.2661597391126534E-2</v>
      </c>
      <c r="S382" s="33">
        <v>0</v>
      </c>
      <c r="T382" s="33">
        <v>0</v>
      </c>
      <c r="U382" s="33">
        <v>0</v>
      </c>
      <c r="V382" s="33">
        <v>0</v>
      </c>
      <c r="W382" s="33">
        <v>2.3701668296333859E-2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0.18966521928897262</v>
      </c>
      <c r="D384" s="117">
        <f t="shared" si="157"/>
        <v>0.2056950916097332</v>
      </c>
      <c r="E384" s="117">
        <f t="shared" si="157"/>
        <v>0.17135370282143755</v>
      </c>
      <c r="F384" s="117">
        <f t="shared" si="157"/>
        <v>0.27325219109010646</v>
      </c>
      <c r="G384" s="117">
        <f t="shared" si="157"/>
        <v>0.71761639759877538</v>
      </c>
      <c r="H384" s="117">
        <f t="shared" si="157"/>
        <v>0.80618515825067616</v>
      </c>
      <c r="I384" s="117">
        <f t="shared" si="157"/>
        <v>1.7237424994002859</v>
      </c>
      <c r="J384" s="117">
        <f t="shared" si="157"/>
        <v>0.97739412055575292</v>
      </c>
      <c r="K384" s="117">
        <f t="shared" si="157"/>
        <v>1.5494599715641992</v>
      </c>
      <c r="L384" s="117">
        <f t="shared" si="157"/>
        <v>0.83814816488886956</v>
      </c>
      <c r="M384" s="117">
        <f t="shared" si="157"/>
        <v>0.52650651642551716</v>
      </c>
      <c r="N384" s="117">
        <f t="shared" si="157"/>
        <v>0.94975928296322787</v>
      </c>
      <c r="O384" s="117">
        <f t="shared" si="157"/>
        <v>0.77682789566166188</v>
      </c>
      <c r="P384" s="117">
        <f t="shared" si="157"/>
        <v>1.0250845993450475</v>
      </c>
      <c r="Q384" s="117">
        <f t="shared" si="157"/>
        <v>0.92463171950164857</v>
      </c>
      <c r="R384" s="117">
        <f t="shared" ref="R384:V384" si="158">R385+R388+R390+R403</f>
        <v>0.30949340140585407</v>
      </c>
      <c r="S384" s="117">
        <f t="shared" si="158"/>
        <v>0</v>
      </c>
      <c r="T384" s="117">
        <f t="shared" si="158"/>
        <v>0</v>
      </c>
      <c r="U384" s="117">
        <f t="shared" si="158"/>
        <v>0</v>
      </c>
      <c r="V384" s="117">
        <f t="shared" si="158"/>
        <v>0</v>
      </c>
      <c r="W384" s="117">
        <f t="shared" ref="W384" si="159">W385+W388+W390+W403</f>
        <v>0.439240197868906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0.15464256121150513</v>
      </c>
      <c r="D385" s="122">
        <f t="shared" si="160"/>
        <v>0.16852963911138755</v>
      </c>
      <c r="E385" s="122">
        <f t="shared" si="160"/>
        <v>0.14179722466295627</v>
      </c>
      <c r="F385" s="122">
        <f t="shared" si="160"/>
        <v>0.22600222663493877</v>
      </c>
      <c r="G385" s="122">
        <f t="shared" si="160"/>
        <v>0.60111886857469754</v>
      </c>
      <c r="H385" s="122">
        <f t="shared" si="160"/>
        <v>0.67468787434065403</v>
      </c>
      <c r="I385" s="122">
        <f t="shared" si="160"/>
        <v>1.4452332351920172</v>
      </c>
      <c r="J385" s="122">
        <f t="shared" si="160"/>
        <v>0.81246470449429509</v>
      </c>
      <c r="K385" s="122">
        <f t="shared" si="160"/>
        <v>1.2826292234035739</v>
      </c>
      <c r="L385" s="122">
        <f t="shared" si="160"/>
        <v>0.69571262040411774</v>
      </c>
      <c r="M385" s="122">
        <f t="shared" si="160"/>
        <v>0.41461856331980657</v>
      </c>
      <c r="N385" s="122">
        <f t="shared" si="160"/>
        <v>0.74619697262058216</v>
      </c>
      <c r="O385" s="122">
        <f t="shared" si="160"/>
        <v>0.60458259810262971</v>
      </c>
      <c r="P385" s="122">
        <f t="shared" si="160"/>
        <v>0.76534423059142942</v>
      </c>
      <c r="Q385" s="122">
        <f t="shared" si="160"/>
        <v>0.70706727529738578</v>
      </c>
      <c r="R385" s="122">
        <f t="shared" ref="R385:V385" si="161">SUM(R386:R387)</f>
        <v>0.23444950250061319</v>
      </c>
      <c r="S385" s="122">
        <f t="shared" si="161"/>
        <v>0</v>
      </c>
      <c r="T385" s="122">
        <f t="shared" si="161"/>
        <v>0</v>
      </c>
      <c r="U385" s="122">
        <f t="shared" si="161"/>
        <v>0</v>
      </c>
      <c r="V385" s="122">
        <f t="shared" si="161"/>
        <v>0</v>
      </c>
      <c r="W385" s="122">
        <f t="shared" ref="W385" si="162">SUM(W386:W387)</f>
        <v>0.28857503834909981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0.15318878272809294</v>
      </c>
      <c r="D386" s="98">
        <v>0.16697767520424908</v>
      </c>
      <c r="E386" s="98">
        <v>0.14052616266923879</v>
      </c>
      <c r="F386" s="98">
        <v>0.22401309333987909</v>
      </c>
      <c r="G386" s="98">
        <v>0.59592521866476333</v>
      </c>
      <c r="H386" s="98">
        <v>0.66896164193097007</v>
      </c>
      <c r="I386" s="98">
        <v>1.4331092734967985</v>
      </c>
      <c r="J386" s="98">
        <v>0.80565501313715626</v>
      </c>
      <c r="K386" s="98">
        <v>1.2719343355218262</v>
      </c>
      <c r="L386" s="98">
        <v>0.68997351689591868</v>
      </c>
      <c r="M386" s="98">
        <v>0.41127296791375095</v>
      </c>
      <c r="N386" s="98">
        <v>0.7402054912882946</v>
      </c>
      <c r="O386" s="98">
        <v>0.59982303979350804</v>
      </c>
      <c r="P386" s="98">
        <v>0.75942933655233402</v>
      </c>
      <c r="Q386" s="98">
        <v>0.70158685629366169</v>
      </c>
      <c r="R386" s="98">
        <v>0.23265567751518998</v>
      </c>
      <c r="S386" s="98">
        <v>0</v>
      </c>
      <c r="T386" s="98">
        <v>0</v>
      </c>
      <c r="U386" s="98">
        <v>0</v>
      </c>
      <c r="V386" s="98">
        <v>0</v>
      </c>
      <c r="W386" s="98">
        <v>0.28640883911150783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1.4537784834121759E-3</v>
      </c>
      <c r="D387" s="98">
        <v>1.5519639071384728E-3</v>
      </c>
      <c r="E387" s="98">
        <v>1.2710619937174748E-3</v>
      </c>
      <c r="F387" s="98">
        <v>1.9891332950596873E-3</v>
      </c>
      <c r="G387" s="98">
        <v>5.1936499099342094E-3</v>
      </c>
      <c r="H387" s="98">
        <v>5.7262324096839078E-3</v>
      </c>
      <c r="I387" s="98">
        <v>1.2123961695218611E-2</v>
      </c>
      <c r="J387" s="98">
        <v>6.8096913571388641E-3</v>
      </c>
      <c r="K387" s="98">
        <v>1.0694887881747578E-2</v>
      </c>
      <c r="L387" s="98">
        <v>5.7391035081990477E-3</v>
      </c>
      <c r="M387" s="98">
        <v>3.3455954060556152E-3</v>
      </c>
      <c r="N387" s="98">
        <v>5.991481332287588E-3</v>
      </c>
      <c r="O387" s="98">
        <v>4.7595583091216698E-3</v>
      </c>
      <c r="P387" s="98">
        <v>5.9148940390954382E-3</v>
      </c>
      <c r="Q387" s="98">
        <v>5.4804190037241107E-3</v>
      </c>
      <c r="R387" s="98">
        <v>1.7938249854232175E-3</v>
      </c>
      <c r="S387" s="98">
        <v>0</v>
      </c>
      <c r="T387" s="98">
        <v>0</v>
      </c>
      <c r="U387" s="98">
        <v>0</v>
      </c>
      <c r="V387" s="98">
        <v>0</v>
      </c>
      <c r="W387" s="98">
        <v>2.1661992375919862E-3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0</v>
      </c>
      <c r="D388" s="122">
        <f t="shared" si="163"/>
        <v>5.4090652283187159E-5</v>
      </c>
      <c r="E388" s="122">
        <f t="shared" si="163"/>
        <v>2.744086406373755E-5</v>
      </c>
      <c r="F388" s="122">
        <f t="shared" si="163"/>
        <v>8.1742043060181266E-5</v>
      </c>
      <c r="G388" s="122">
        <f t="shared" si="163"/>
        <v>3.0294873069658959E-4</v>
      </c>
      <c r="H388" s="122">
        <f t="shared" si="163"/>
        <v>4.6874942229645623E-4</v>
      </c>
      <c r="I388" s="122">
        <f t="shared" si="163"/>
        <v>9.7747031311521152E-4</v>
      </c>
      <c r="J388" s="122">
        <f t="shared" si="163"/>
        <v>5.1141462753402948E-4</v>
      </c>
      <c r="K388" s="122">
        <f t="shared" si="163"/>
        <v>5.8113219783191344E-4</v>
      </c>
      <c r="L388" s="122">
        <f t="shared" si="163"/>
        <v>3.6293647837726419E-4</v>
      </c>
      <c r="M388" s="122">
        <f t="shared" si="163"/>
        <v>2.4472214580896641E-4</v>
      </c>
      <c r="N388" s="122">
        <f t="shared" si="163"/>
        <v>4.1686597613594431E-4</v>
      </c>
      <c r="O388" s="122">
        <f t="shared" si="163"/>
        <v>2.2164546737190913E-4</v>
      </c>
      <c r="P388" s="122">
        <f t="shared" si="163"/>
        <v>5.3788647202430929E-4</v>
      </c>
      <c r="Q388" s="122">
        <f t="shared" si="163"/>
        <v>1.446275265938326E-4</v>
      </c>
      <c r="R388" s="122">
        <f t="shared" si="163"/>
        <v>5.72464838842798E-5</v>
      </c>
      <c r="S388" s="122">
        <f t="shared" si="163"/>
        <v>0</v>
      </c>
      <c r="T388" s="122">
        <f t="shared" si="163"/>
        <v>0</v>
      </c>
      <c r="U388" s="122">
        <f t="shared" si="163"/>
        <v>0</v>
      </c>
      <c r="V388" s="122">
        <f t="shared" si="163"/>
        <v>0</v>
      </c>
      <c r="W388" s="122">
        <f t="shared" si="163"/>
        <v>1.7189130735608297E-4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5.4090652283187159E-5</v>
      </c>
      <c r="E389" s="98">
        <v>2.744086406373755E-5</v>
      </c>
      <c r="F389" s="98">
        <v>8.1742043060181266E-5</v>
      </c>
      <c r="G389" s="98">
        <v>3.0294873069658959E-4</v>
      </c>
      <c r="H389" s="98">
        <v>4.6874942229645623E-4</v>
      </c>
      <c r="I389" s="98">
        <v>9.7747031311521152E-4</v>
      </c>
      <c r="J389" s="98">
        <v>5.1141462753402948E-4</v>
      </c>
      <c r="K389" s="98">
        <v>5.8113219783191344E-4</v>
      </c>
      <c r="L389" s="98">
        <v>3.6293647837726419E-4</v>
      </c>
      <c r="M389" s="98">
        <v>2.4472214580896641E-4</v>
      </c>
      <c r="N389" s="98">
        <v>4.1686597613594431E-4</v>
      </c>
      <c r="O389" s="98">
        <v>2.2164546737190913E-4</v>
      </c>
      <c r="P389" s="98">
        <v>5.3788647202430929E-4</v>
      </c>
      <c r="Q389" s="98">
        <v>1.446275265938326E-4</v>
      </c>
      <c r="R389" s="98">
        <v>5.72464838842798E-5</v>
      </c>
      <c r="S389" s="98">
        <v>0</v>
      </c>
      <c r="T389" s="98">
        <v>0</v>
      </c>
      <c r="U389" s="98">
        <v>0</v>
      </c>
      <c r="V389" s="98">
        <v>0</v>
      </c>
      <c r="W389" s="98">
        <v>1.7189130735608297E-4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2.9594177110173387E-2</v>
      </c>
      <c r="D390" s="122">
        <v>3.1393891427511755E-2</v>
      </c>
      <c r="E390" s="122">
        <v>2.4712227614153728E-2</v>
      </c>
      <c r="F390" s="122">
        <v>3.9503456027882564E-2</v>
      </c>
      <c r="G390" s="122">
        <v>9.6605363406409392E-2</v>
      </c>
      <c r="H390" s="122">
        <v>0.10872489970043091</v>
      </c>
      <c r="I390" s="122">
        <v>0.23619732109073352</v>
      </c>
      <c r="J390" s="122">
        <v>0.13717337423059542</v>
      </c>
      <c r="K390" s="122">
        <v>0.22899484807216963</v>
      </c>
      <c r="L390" s="122">
        <v>0.12112745315502201</v>
      </c>
      <c r="M390" s="122">
        <v>9.4690209071383882E-2</v>
      </c>
      <c r="N390" s="122">
        <v>0.17478930352859823</v>
      </c>
      <c r="O390" s="122">
        <v>0.14795305752869015</v>
      </c>
      <c r="P390" s="122">
        <v>0.22061957392447196</v>
      </c>
      <c r="Q390" s="122">
        <v>0.18661081981819572</v>
      </c>
      <c r="R390" s="122">
        <v>6.4467785875460773E-2</v>
      </c>
      <c r="S390" s="122">
        <v>0</v>
      </c>
      <c r="T390" s="122">
        <v>0</v>
      </c>
      <c r="U390" s="122">
        <v>0</v>
      </c>
      <c r="V390" s="122">
        <v>0</v>
      </c>
      <c r="W390" s="122">
        <v>0.12929386794149778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1.2436546119201119E-2</v>
      </c>
      <c r="D391" s="98">
        <v>1.2346414694539129E-2</v>
      </c>
      <c r="E391" s="98">
        <v>7.6576985237529812E-3</v>
      </c>
      <c r="F391" s="98">
        <v>2.0278002317774605E-2</v>
      </c>
      <c r="G391" s="98">
        <v>6.358114766755428E-2</v>
      </c>
      <c r="H391" s="98">
        <v>7.2853054369221362E-2</v>
      </c>
      <c r="I391" s="98">
        <v>0.186362093345881</v>
      </c>
      <c r="J391" s="98">
        <v>0.10379586599727653</v>
      </c>
      <c r="K391" s="98">
        <v>0.18422278226022068</v>
      </c>
      <c r="L391" s="98">
        <v>9.6136960152689729E-2</v>
      </c>
      <c r="M391" s="98">
        <v>7.7102175486621446E-2</v>
      </c>
      <c r="N391" s="98">
        <v>0.11869867221424633</v>
      </c>
      <c r="O391" s="98">
        <v>9.5881301782807613E-2</v>
      </c>
      <c r="P391" s="98">
        <v>0.12318485975127691</v>
      </c>
      <c r="Q391" s="98">
        <v>0.11468135332354376</v>
      </c>
      <c r="R391" s="98">
        <v>3.1355808353324049E-2</v>
      </c>
      <c r="S391" s="98">
        <v>0</v>
      </c>
      <c r="T391" s="98">
        <v>0</v>
      </c>
      <c r="U391" s="98">
        <v>0</v>
      </c>
      <c r="V391" s="98">
        <v>0</v>
      </c>
      <c r="W391" s="98">
        <v>5.2909088043735911E-2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1.3111640870587017E-4</v>
      </c>
      <c r="I392" s="98">
        <v>8.2716879654280012E-4</v>
      </c>
      <c r="J392" s="98">
        <v>6.6367183742196544E-4</v>
      </c>
      <c r="K392" s="98">
        <v>2.5502271857645946E-3</v>
      </c>
      <c r="L392" s="98">
        <v>1.2240268940110566E-3</v>
      </c>
      <c r="M392" s="98">
        <v>5.9473596951776261E-4</v>
      </c>
      <c r="N392" s="98">
        <v>1.5446206758438434E-3</v>
      </c>
      <c r="O392" s="98">
        <v>6.4266918540422519E-4</v>
      </c>
      <c r="P392" s="98">
        <v>9.0052931466184677E-4</v>
      </c>
      <c r="Q392" s="98">
        <v>2.7365683551516863E-3</v>
      </c>
      <c r="R392" s="98">
        <v>3.4865719600404453E-4</v>
      </c>
      <c r="S392" s="98">
        <v>0</v>
      </c>
      <c r="T392" s="98">
        <v>0</v>
      </c>
      <c r="U392" s="98">
        <v>0</v>
      </c>
      <c r="V392" s="98">
        <v>0</v>
      </c>
      <c r="W392" s="98">
        <v>3.6495509000143694E-4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1.0265108747164971E-4</v>
      </c>
      <c r="I393" s="101">
        <v>6.4604329722655436E-4</v>
      </c>
      <c r="J393" s="101">
        <v>5.1417725487550167E-4</v>
      </c>
      <c r="K393" s="101">
        <v>1.97492133246214E-3</v>
      </c>
      <c r="L393" s="101">
        <v>9.5018134649904585E-4</v>
      </c>
      <c r="M393" s="101">
        <v>4.6351860114311175E-4</v>
      </c>
      <c r="N393" s="101">
        <v>1.2012947810843447E-3</v>
      </c>
      <c r="O393" s="101">
        <v>4.9920925927907978E-4</v>
      </c>
      <c r="P393" s="101">
        <v>6.9877034424822794E-4</v>
      </c>
      <c r="Q393" s="101">
        <v>2.118022770448915E-3</v>
      </c>
      <c r="R393" s="101">
        <v>2.6865693872131703E-4</v>
      </c>
      <c r="S393" s="101">
        <v>0</v>
      </c>
      <c r="T393" s="101">
        <v>0</v>
      </c>
      <c r="U393" s="101">
        <v>0</v>
      </c>
      <c r="V393" s="101">
        <v>0</v>
      </c>
      <c r="W393" s="101">
        <v>2.8271832423136555E-4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2.846532123422046E-5</v>
      </c>
      <c r="I394" s="104">
        <v>1.8112549931624574E-4</v>
      </c>
      <c r="J394" s="104">
        <v>1.494945825464638E-4</v>
      </c>
      <c r="K394" s="104">
        <v>5.7530585330245454E-4</v>
      </c>
      <c r="L394" s="104">
        <v>2.7384554751201066E-4</v>
      </c>
      <c r="M394" s="104">
        <v>1.3121736837465089E-4</v>
      </c>
      <c r="N394" s="104">
        <v>3.4332589475949865E-4</v>
      </c>
      <c r="O394" s="104">
        <v>1.4345992612514535E-4</v>
      </c>
      <c r="P394" s="104">
        <v>2.0175897041361883E-4</v>
      </c>
      <c r="Q394" s="104">
        <v>6.1854558470277119E-4</v>
      </c>
      <c r="R394" s="104">
        <v>8.0000257282727478E-5</v>
      </c>
      <c r="S394" s="104">
        <v>0</v>
      </c>
      <c r="T394" s="104">
        <v>0</v>
      </c>
      <c r="U394" s="104">
        <v>0</v>
      </c>
      <c r="V394" s="104">
        <v>0</v>
      </c>
      <c r="W394" s="104">
        <v>8.2236765770071408E-5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1.3122043996771173E-3</v>
      </c>
      <c r="D395" s="101">
        <v>1.5982433903204557E-3</v>
      </c>
      <c r="E395" s="101">
        <v>1.3959118544953613E-3</v>
      </c>
      <c r="F395" s="101">
        <v>1.3710347522974536E-3</v>
      </c>
      <c r="G395" s="101">
        <v>2.3919716105019282E-3</v>
      </c>
      <c r="H395" s="101">
        <v>2.3650238550765837E-3</v>
      </c>
      <c r="I395" s="101">
        <v>3.4355871784373781E-3</v>
      </c>
      <c r="J395" s="101">
        <v>1.9407152327219667E-3</v>
      </c>
      <c r="K395" s="101">
        <v>2.5643036241125004E-3</v>
      </c>
      <c r="L395" s="101">
        <v>1.9755238371196885E-3</v>
      </c>
      <c r="M395" s="101">
        <v>1.1361250269843691E-3</v>
      </c>
      <c r="N395" s="101">
        <v>3.190068675422163E-3</v>
      </c>
      <c r="O395" s="101">
        <v>4.2398042230969279E-3</v>
      </c>
      <c r="P395" s="101">
        <v>8.0007865248111817E-3</v>
      </c>
      <c r="Q395" s="101">
        <v>7.0079889106657916E-3</v>
      </c>
      <c r="R395" s="101">
        <v>4.9912437509179799E-3</v>
      </c>
      <c r="S395" s="101">
        <v>0</v>
      </c>
      <c r="T395" s="101">
        <v>0</v>
      </c>
      <c r="U395" s="101">
        <v>0</v>
      </c>
      <c r="V395" s="101">
        <v>0</v>
      </c>
      <c r="W395" s="101">
        <v>5.0458611497054863E-3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0</v>
      </c>
      <c r="L397" s="98">
        <v>0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0</v>
      </c>
      <c r="S397" s="98">
        <v>0</v>
      </c>
      <c r="T397" s="98">
        <v>0</v>
      </c>
      <c r="U397" s="98">
        <v>0</v>
      </c>
      <c r="V397" s="98">
        <v>0</v>
      </c>
      <c r="W397" s="98">
        <v>0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1.5680369364414515E-2</v>
      </c>
      <c r="D399" s="101">
        <v>1.6808844063701367E-2</v>
      </c>
      <c r="E399" s="101">
        <v>1.5050435232222065E-2</v>
      </c>
      <c r="F399" s="101">
        <v>1.7233299328690888E-2</v>
      </c>
      <c r="G399" s="101">
        <v>2.799332531511722E-2</v>
      </c>
      <c r="H399" s="101">
        <v>3.1022730907683323E-2</v>
      </c>
      <c r="I399" s="101">
        <v>2.5343253807449041E-2</v>
      </c>
      <c r="J399" s="101">
        <v>0</v>
      </c>
      <c r="K399" s="101">
        <v>4.2670154377917758E-3</v>
      </c>
      <c r="L399" s="101">
        <v>0</v>
      </c>
      <c r="M399" s="101">
        <v>8.1668251325164084E-3</v>
      </c>
      <c r="N399" s="101">
        <v>3.3751005587819446E-2</v>
      </c>
      <c r="O399" s="101">
        <v>1.7116267102373399E-2</v>
      </c>
      <c r="P399" s="101">
        <v>1.7674199358111441E-2</v>
      </c>
      <c r="Q399" s="101">
        <v>3.18805106094776E-4</v>
      </c>
      <c r="R399" s="101">
        <v>2.4492448773663976E-3</v>
      </c>
      <c r="S399" s="101">
        <v>0</v>
      </c>
      <c r="T399" s="101">
        <v>0</v>
      </c>
      <c r="U399" s="101">
        <v>0</v>
      </c>
      <c r="V399" s="101">
        <v>0</v>
      </c>
      <c r="W399" s="101">
        <v>1.9248986888038722E-2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1.6505722688063567E-4</v>
      </c>
      <c r="D400" s="104">
        <v>6.4038927895080635E-4</v>
      </c>
      <c r="E400" s="104">
        <v>6.0818200368332109E-4</v>
      </c>
      <c r="F400" s="104">
        <v>6.2111962911961941E-4</v>
      </c>
      <c r="G400" s="104">
        <v>2.6389188132359587E-3</v>
      </c>
      <c r="H400" s="104">
        <v>2.3529741597437641E-3</v>
      </c>
      <c r="I400" s="104">
        <v>2.0229217962423322E-2</v>
      </c>
      <c r="J400" s="104">
        <v>3.0773121163174957E-2</v>
      </c>
      <c r="K400" s="104">
        <v>3.539051956428009E-2</v>
      </c>
      <c r="L400" s="104">
        <v>2.1790942271201531E-2</v>
      </c>
      <c r="M400" s="104">
        <v>7.690347455743895E-3</v>
      </c>
      <c r="N400" s="104">
        <v>1.7604936375266445E-2</v>
      </c>
      <c r="O400" s="104">
        <v>3.0073015235007997E-2</v>
      </c>
      <c r="P400" s="104">
        <v>7.0859198975610563E-2</v>
      </c>
      <c r="Q400" s="104">
        <v>6.1866104122739699E-2</v>
      </c>
      <c r="R400" s="104">
        <v>2.53228316978483E-2</v>
      </c>
      <c r="S400" s="104">
        <v>0</v>
      </c>
      <c r="T400" s="104">
        <v>0</v>
      </c>
      <c r="U400" s="104">
        <v>0</v>
      </c>
      <c r="V400" s="104">
        <v>0</v>
      </c>
      <c r="W400" s="104">
        <v>5.1724976770016216E-2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1.2895503794879684E-4</v>
      </c>
      <c r="D401" s="98">
        <v>4.9777707345465016E-4</v>
      </c>
      <c r="E401" s="98">
        <v>4.7296722619607736E-4</v>
      </c>
      <c r="F401" s="98">
        <v>4.8358841397787647E-4</v>
      </c>
      <c r="G401" s="98">
        <v>2.0502485247984085E-3</v>
      </c>
      <c r="H401" s="98">
        <v>1.842573262327802E-3</v>
      </c>
      <c r="I401" s="98">
        <v>1.579641957988185E-2</v>
      </c>
      <c r="J401" s="98">
        <v>2.3850213189941499E-2</v>
      </c>
      <c r="K401" s="98">
        <v>2.740211422686957E-2</v>
      </c>
      <c r="L401" s="98">
        <v>1.6917647543416792E-2</v>
      </c>
      <c r="M401" s="98">
        <v>5.9964839574330403E-3</v>
      </c>
      <c r="N401" s="98">
        <v>1.3688516234854065E-2</v>
      </c>
      <c r="O401" s="98">
        <v>2.3361616494293018E-2</v>
      </c>
      <c r="P401" s="98">
        <v>5.5007477315855251E-2</v>
      </c>
      <c r="Q401" s="98">
        <v>4.7877607287386846E-2</v>
      </c>
      <c r="R401" s="98">
        <v>1.9508774336647296E-2</v>
      </c>
      <c r="S401" s="98">
        <v>0</v>
      </c>
      <c r="T401" s="98">
        <v>0</v>
      </c>
      <c r="U401" s="98">
        <v>0</v>
      </c>
      <c r="V401" s="98">
        <v>0</v>
      </c>
      <c r="W401" s="98">
        <v>4.0073001409838875E-2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3.610218893183883E-5</v>
      </c>
      <c r="D402" s="98">
        <v>1.4261220549615622E-4</v>
      </c>
      <c r="E402" s="98">
        <v>1.3521477748724376E-4</v>
      </c>
      <c r="F402" s="98">
        <v>1.3753121514174292E-4</v>
      </c>
      <c r="G402" s="98">
        <v>5.8867028843755033E-4</v>
      </c>
      <c r="H402" s="98">
        <v>5.1040089741596223E-4</v>
      </c>
      <c r="I402" s="98">
        <v>4.4327983825414715E-3</v>
      </c>
      <c r="J402" s="98">
        <v>6.9229079732334589E-3</v>
      </c>
      <c r="K402" s="98">
        <v>7.9884053374105219E-3</v>
      </c>
      <c r="L402" s="98">
        <v>4.8732947277847398E-3</v>
      </c>
      <c r="M402" s="98">
        <v>1.6938634983108545E-3</v>
      </c>
      <c r="N402" s="98">
        <v>3.9164201404123808E-3</v>
      </c>
      <c r="O402" s="98">
        <v>6.7113987407149793E-3</v>
      </c>
      <c r="P402" s="98">
        <v>1.5851721659755309E-2</v>
      </c>
      <c r="Q402" s="98">
        <v>1.3988496835352849E-2</v>
      </c>
      <c r="R402" s="98">
        <v>5.8140573612010049E-3</v>
      </c>
      <c r="S402" s="98">
        <v>0</v>
      </c>
      <c r="T402" s="98">
        <v>0</v>
      </c>
      <c r="U402" s="98">
        <v>0</v>
      </c>
      <c r="V402" s="98">
        <v>0</v>
      </c>
      <c r="W402" s="98">
        <v>1.165197536017734E-2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5.4284809672940776E-3</v>
      </c>
      <c r="D403" s="122">
        <v>5.7174704185507103E-3</v>
      </c>
      <c r="E403" s="122">
        <v>4.8168096802638227E-3</v>
      </c>
      <c r="F403" s="122">
        <v>7.664766384224901E-3</v>
      </c>
      <c r="G403" s="122">
        <v>1.9589216886971902E-2</v>
      </c>
      <c r="H403" s="122">
        <v>2.2303634787294781E-2</v>
      </c>
      <c r="I403" s="122">
        <v>4.1334472804419944E-2</v>
      </c>
      <c r="J403" s="122">
        <v>2.7244627203328407E-2</v>
      </c>
      <c r="K403" s="122">
        <v>3.7254767890623562E-2</v>
      </c>
      <c r="L403" s="122">
        <v>2.0945154851352524E-2</v>
      </c>
      <c r="M403" s="122">
        <v>1.6953021888517748E-2</v>
      </c>
      <c r="N403" s="122">
        <v>2.8356140837911516E-2</v>
      </c>
      <c r="O403" s="122">
        <v>2.4070594562970088E-2</v>
      </c>
      <c r="P403" s="122">
        <v>3.8582908357121651E-2</v>
      </c>
      <c r="Q403" s="122">
        <v>3.0808996859473255E-2</v>
      </c>
      <c r="R403" s="122">
        <v>1.0518866545895848E-2</v>
      </c>
      <c r="S403" s="122">
        <v>0</v>
      </c>
      <c r="T403" s="122">
        <v>0</v>
      </c>
      <c r="U403" s="122">
        <v>0</v>
      </c>
      <c r="V403" s="122">
        <v>0</v>
      </c>
      <c r="W403" s="122">
        <v>2.1199400270952368E-2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0</v>
      </c>
      <c r="D404" s="98">
        <v>0</v>
      </c>
      <c r="E404" s="98">
        <v>0</v>
      </c>
      <c r="F404" s="98">
        <v>0</v>
      </c>
      <c r="G404" s="98">
        <v>0</v>
      </c>
      <c r="H404" s="98">
        <v>0</v>
      </c>
      <c r="I404" s="98">
        <v>0</v>
      </c>
      <c r="J404" s="98">
        <v>0</v>
      </c>
      <c r="K404" s="98">
        <v>0</v>
      </c>
      <c r="L404" s="98">
        <v>0</v>
      </c>
      <c r="M404" s="98">
        <v>0</v>
      </c>
      <c r="N404" s="98">
        <v>0</v>
      </c>
      <c r="O404" s="98">
        <v>0</v>
      </c>
      <c r="P404" s="98">
        <v>0</v>
      </c>
      <c r="Q404" s="98">
        <v>0</v>
      </c>
      <c r="R404" s="98">
        <v>0</v>
      </c>
      <c r="S404" s="98">
        <v>0</v>
      </c>
      <c r="T404" s="98">
        <v>0</v>
      </c>
      <c r="U404" s="98">
        <v>0</v>
      </c>
      <c r="V404" s="98">
        <v>0</v>
      </c>
      <c r="W404" s="98">
        <v>0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5.9629887167217274E-5</v>
      </c>
      <c r="D405" s="98">
        <v>8.8724697572495508E-5</v>
      </c>
      <c r="E405" s="98">
        <v>5.9106595429606844E-5</v>
      </c>
      <c r="F405" s="98">
        <v>1.1496718288064484E-4</v>
      </c>
      <c r="G405" s="98">
        <v>2.8878412114750782E-4</v>
      </c>
      <c r="H405" s="98">
        <v>3.3576465448308785E-4</v>
      </c>
      <c r="I405" s="98">
        <v>5.3437690876681856E-4</v>
      </c>
      <c r="J405" s="98">
        <v>3.2969461444941258E-4</v>
      </c>
      <c r="K405" s="98">
        <v>4.4978943422117971E-4</v>
      </c>
      <c r="L405" s="98">
        <v>3.4880331671640756E-4</v>
      </c>
      <c r="M405" s="98">
        <v>2.9681673432978663E-4</v>
      </c>
      <c r="N405" s="98">
        <v>4.8572106186381983E-4</v>
      </c>
      <c r="O405" s="98">
        <v>4.0906407071402285E-4</v>
      </c>
      <c r="P405" s="98">
        <v>6.0012982775065581E-4</v>
      </c>
      <c r="Q405" s="98">
        <v>4.9108171837635155E-4</v>
      </c>
      <c r="R405" s="98">
        <v>2.5980314764664688E-4</v>
      </c>
      <c r="S405" s="98">
        <v>0</v>
      </c>
      <c r="T405" s="98">
        <v>0</v>
      </c>
      <c r="U405" s="98">
        <v>0</v>
      </c>
      <c r="V405" s="98">
        <v>0</v>
      </c>
      <c r="W405" s="98">
        <v>3.0650964861312691E-4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5.36885108012686E-3</v>
      </c>
      <c r="D406" s="33">
        <v>5.6287457209782147E-3</v>
      </c>
      <c r="E406" s="33">
        <v>4.7577030848342155E-3</v>
      </c>
      <c r="F406" s="33">
        <v>7.5497992013442558E-3</v>
      </c>
      <c r="G406" s="33">
        <v>1.9300432765824393E-2</v>
      </c>
      <c r="H406" s="33">
        <v>2.1967870132811693E-2</v>
      </c>
      <c r="I406" s="33">
        <v>4.0800095895653123E-2</v>
      </c>
      <c r="J406" s="33">
        <v>2.6914932588878993E-2</v>
      </c>
      <c r="K406" s="33">
        <v>3.6804978456402383E-2</v>
      </c>
      <c r="L406" s="33">
        <v>2.0596351534636115E-2</v>
      </c>
      <c r="M406" s="33">
        <v>1.6656205154187961E-2</v>
      </c>
      <c r="N406" s="33">
        <v>2.7870419776047695E-2</v>
      </c>
      <c r="O406" s="33">
        <v>2.3661530492256066E-2</v>
      </c>
      <c r="P406" s="33">
        <v>3.7982778529370993E-2</v>
      </c>
      <c r="Q406" s="33">
        <v>3.0317915141096902E-2</v>
      </c>
      <c r="R406" s="33">
        <v>1.0259063398249202E-2</v>
      </c>
      <c r="S406" s="33">
        <v>0</v>
      </c>
      <c r="T406" s="33">
        <v>0</v>
      </c>
      <c r="U406" s="33">
        <v>0</v>
      </c>
      <c r="V406" s="33">
        <v>0</v>
      </c>
      <c r="W406" s="33">
        <v>2.089289062233924E-2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0.58220944042422496</v>
      </c>
      <c r="D408" s="119">
        <f t="shared" si="164"/>
        <v>0.59291242361437313</v>
      </c>
      <c r="E408" s="119">
        <f t="shared" si="164"/>
        <v>0.6034663336122037</v>
      </c>
      <c r="F408" s="119">
        <f t="shared" si="164"/>
        <v>0.61408075151602448</v>
      </c>
      <c r="G408" s="119">
        <f t="shared" si="164"/>
        <v>0.624853838508729</v>
      </c>
      <c r="H408" s="119">
        <f t="shared" si="164"/>
        <v>0.63646276448362871</v>
      </c>
      <c r="I408" s="119">
        <f t="shared" si="164"/>
        <v>0.64857259176751103</v>
      </c>
      <c r="J408" s="119">
        <f t="shared" si="164"/>
        <v>0.66169943007466725</v>
      </c>
      <c r="K408" s="119">
        <f t="shared" si="164"/>
        <v>0.67336036499261553</v>
      </c>
      <c r="L408" s="119">
        <f t="shared" si="164"/>
        <v>0.68497248818868806</v>
      </c>
      <c r="M408" s="119">
        <f t="shared" si="164"/>
        <v>0.69793742543505566</v>
      </c>
      <c r="N408" s="119">
        <f t="shared" si="164"/>
        <v>0.70594758137076463</v>
      </c>
      <c r="O408" s="119">
        <f t="shared" si="164"/>
        <v>0.71488939132544971</v>
      </c>
      <c r="P408" s="119">
        <f t="shared" si="164"/>
        <v>0.72453179920743349</v>
      </c>
      <c r="Q408" s="119">
        <f t="shared" si="164"/>
        <v>0.73314489273604155</v>
      </c>
      <c r="R408" s="119">
        <f t="shared" ref="R408:V408" si="165">IF(R384=0,"",R384/R360)</f>
        <v>0.74473957758356979</v>
      </c>
      <c r="S408" s="119" t="str">
        <f t="shared" si="165"/>
        <v/>
      </c>
      <c r="T408" s="119" t="str">
        <f t="shared" si="165"/>
        <v/>
      </c>
      <c r="U408" s="119" t="str">
        <f t="shared" si="165"/>
        <v/>
      </c>
      <c r="V408" s="119" t="str">
        <f t="shared" si="165"/>
        <v/>
      </c>
      <c r="W408" s="119">
        <f t="shared" ref="W408" si="166">IF(W384=0,"",W384/W360)</f>
        <v>0.80765900706768534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0.56855391567137015</v>
      </c>
      <c r="D409" s="124">
        <f t="shared" si="167"/>
        <v>0.57995246654428323</v>
      </c>
      <c r="E409" s="124">
        <f t="shared" si="167"/>
        <v>0.59144520147848545</v>
      </c>
      <c r="F409" s="124">
        <f t="shared" si="167"/>
        <v>0.60305413792057572</v>
      </c>
      <c r="G409" s="124">
        <f t="shared" si="167"/>
        <v>0.61474834658644606</v>
      </c>
      <c r="H409" s="124">
        <f t="shared" si="167"/>
        <v>0.62651654312511951</v>
      </c>
      <c r="I409" s="124">
        <f t="shared" si="167"/>
        <v>0.6383521158989599</v>
      </c>
      <c r="J409" s="124">
        <f t="shared" si="167"/>
        <v>0.65022570474372021</v>
      </c>
      <c r="K409" s="124">
        <f t="shared" si="167"/>
        <v>0.6620584929555644</v>
      </c>
      <c r="L409" s="124">
        <f t="shared" si="167"/>
        <v>0.67380502228298278</v>
      </c>
      <c r="M409" s="124">
        <f t="shared" si="167"/>
        <v>0.68460035546055187</v>
      </c>
      <c r="N409" s="124">
        <f t="shared" si="167"/>
        <v>0.69403621818924632</v>
      </c>
      <c r="O409" s="124">
        <f t="shared" si="167"/>
        <v>0.70180892373119652</v>
      </c>
      <c r="P409" s="124">
        <f t="shared" si="167"/>
        <v>0.70861574581146147</v>
      </c>
      <c r="Q409" s="124">
        <f t="shared" si="167"/>
        <v>0.71675924936502777</v>
      </c>
      <c r="R409" s="124">
        <f t="shared" ref="R409:V409" si="168">IF(R385=0,"",R385/R361)</f>
        <v>0.72873793947030352</v>
      </c>
      <c r="S409" s="124" t="str">
        <f t="shared" si="168"/>
        <v/>
      </c>
      <c r="T409" s="124" t="str">
        <f t="shared" si="168"/>
        <v/>
      </c>
      <c r="U409" s="124" t="str">
        <f t="shared" si="168"/>
        <v/>
      </c>
      <c r="V409" s="124" t="str">
        <f t="shared" si="168"/>
        <v/>
      </c>
      <c r="W409" s="124">
        <f t="shared" ref="W409" si="169">IF(W385=0,"",W385/W361)</f>
        <v>0.78691816951222282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0.56623548089444531</v>
      </c>
      <c r="D410" s="111">
        <f t="shared" si="170"/>
        <v>0.57769707569110473</v>
      </c>
      <c r="E410" s="111">
        <f t="shared" si="170"/>
        <v>0.58926762986636583</v>
      </c>
      <c r="F410" s="111">
        <f t="shared" si="170"/>
        <v>0.60093602065867713</v>
      </c>
      <c r="G410" s="111">
        <f t="shared" si="170"/>
        <v>0.61269119139990291</v>
      </c>
      <c r="H410" s="111">
        <f t="shared" si="170"/>
        <v>0.62451996892955985</v>
      </c>
      <c r="I410" s="111">
        <f t="shared" si="170"/>
        <v>0.63640503147597871</v>
      </c>
      <c r="J410" s="111">
        <f t="shared" si="170"/>
        <v>0.64830903063634682</v>
      </c>
      <c r="K410" s="111">
        <f t="shared" si="170"/>
        <v>0.66018256079315674</v>
      </c>
      <c r="L410" s="111">
        <f t="shared" si="170"/>
        <v>0.67198177154329408</v>
      </c>
      <c r="M410" s="111">
        <f t="shared" si="170"/>
        <v>0.68284837711074375</v>
      </c>
      <c r="N410" s="111">
        <f t="shared" si="170"/>
        <v>0.69232162999707958</v>
      </c>
      <c r="O410" s="111">
        <f t="shared" si="170"/>
        <v>0.70015227415175607</v>
      </c>
      <c r="P410" s="111">
        <f t="shared" si="170"/>
        <v>0.70701120054803734</v>
      </c>
      <c r="Q410" s="111">
        <f t="shared" si="170"/>
        <v>0.71517690306343185</v>
      </c>
      <c r="R410" s="111">
        <f t="shared" ref="R410:V410" si="171">IF(R386=0,"",R386/R362)</f>
        <v>0.72721697357123083</v>
      </c>
      <c r="S410" s="111" t="str">
        <f t="shared" si="171"/>
        <v/>
      </c>
      <c r="T410" s="111" t="str">
        <f t="shared" si="171"/>
        <v/>
      </c>
      <c r="U410" s="111" t="str">
        <f t="shared" si="171"/>
        <v/>
      </c>
      <c r="V410" s="111" t="str">
        <f t="shared" si="171"/>
        <v/>
      </c>
      <c r="W410" s="111">
        <f t="shared" ref="W410" si="172">IF(W386=0,"",W386/W362)</f>
        <v>0.78565200940472679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 t="str">
        <f t="shared" si="174"/>
        <v/>
      </c>
      <c r="T411" s="111" t="str">
        <f t="shared" si="174"/>
        <v/>
      </c>
      <c r="U411" s="111" t="str">
        <f t="shared" si="174"/>
        <v/>
      </c>
      <c r="V411" s="111" t="str">
        <f t="shared" si="174"/>
        <v/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 t="str">
        <f t="shared" ref="C412:Q412" si="176">IF(C388=0,"",C388/C364)</f>
        <v/>
      </c>
      <c r="D412" s="124">
        <f t="shared" si="176"/>
        <v>3.1295681936307065</v>
      </c>
      <c r="E412" s="124">
        <f t="shared" si="176"/>
        <v>3.2487578083949269</v>
      </c>
      <c r="F412" s="124">
        <f t="shared" si="176"/>
        <v>3.3680754293819408</v>
      </c>
      <c r="G412" s="124">
        <f t="shared" si="176"/>
        <v>3.4885268630443194</v>
      </c>
      <c r="H412" s="124">
        <f t="shared" si="176"/>
        <v>3.6099824749763041</v>
      </c>
      <c r="I412" s="124">
        <f t="shared" si="176"/>
        <v>3.7326833018242889</v>
      </c>
      <c r="J412" s="124">
        <f t="shared" si="176"/>
        <v>3.8576319470065221</v>
      </c>
      <c r="K412" s="124">
        <f t="shared" si="176"/>
        <v>3.9856714208878969</v>
      </c>
      <c r="L412" s="124">
        <f t="shared" si="176"/>
        <v>4.11701015284478</v>
      </c>
      <c r="M412" s="124">
        <f t="shared" si="176"/>
        <v>4.2738818922740984</v>
      </c>
      <c r="N412" s="124">
        <f t="shared" si="176"/>
        <v>4.4635628569506771</v>
      </c>
      <c r="O412" s="124">
        <f t="shared" si="176"/>
        <v>4.6900756879452201</v>
      </c>
      <c r="P412" s="124">
        <f t="shared" si="176"/>
        <v>4.935723975637309</v>
      </c>
      <c r="Q412" s="124">
        <f t="shared" si="176"/>
        <v>5.1468300820490462</v>
      </c>
      <c r="R412" s="124">
        <f t="shared" ref="R412:V412" si="177">IF(R388=0,"",R388/R364)</f>
        <v>5.2792692324550661</v>
      </c>
      <c r="S412" s="124" t="str">
        <f t="shared" si="177"/>
        <v/>
      </c>
      <c r="T412" s="124" t="str">
        <f t="shared" si="177"/>
        <v/>
      </c>
      <c r="U412" s="124" t="str">
        <f t="shared" si="177"/>
        <v/>
      </c>
      <c r="V412" s="124" t="str">
        <f t="shared" si="177"/>
        <v/>
      </c>
      <c r="W412" s="124">
        <f t="shared" ref="W412" si="178">IF(W388=0,"",W388/W364)</f>
        <v>5.7147435346253452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 t="str">
        <f t="shared" ref="C413:Q413" si="179">IF(C389=0,"",C389/C365)</f>
        <v/>
      </c>
      <c r="D413" s="111">
        <f t="shared" si="179"/>
        <v>3.1295681936307065</v>
      </c>
      <c r="E413" s="111">
        <f t="shared" si="179"/>
        <v>3.2487578083949269</v>
      </c>
      <c r="F413" s="111">
        <f t="shared" si="179"/>
        <v>3.3680754293819408</v>
      </c>
      <c r="G413" s="111">
        <f t="shared" si="179"/>
        <v>3.4885268630443194</v>
      </c>
      <c r="H413" s="111">
        <f t="shared" si="179"/>
        <v>3.6099824749763041</v>
      </c>
      <c r="I413" s="111">
        <f t="shared" si="179"/>
        <v>3.7326833018242889</v>
      </c>
      <c r="J413" s="111">
        <f t="shared" si="179"/>
        <v>3.8576319470065221</v>
      </c>
      <c r="K413" s="111">
        <f t="shared" si="179"/>
        <v>3.9856714208878969</v>
      </c>
      <c r="L413" s="111">
        <f t="shared" si="179"/>
        <v>4.11701015284478</v>
      </c>
      <c r="M413" s="111">
        <f t="shared" si="179"/>
        <v>4.2738818922740984</v>
      </c>
      <c r="N413" s="111">
        <f t="shared" si="179"/>
        <v>4.4635628569506771</v>
      </c>
      <c r="O413" s="111">
        <f t="shared" si="179"/>
        <v>4.6900756879452201</v>
      </c>
      <c r="P413" s="111">
        <f t="shared" si="179"/>
        <v>4.935723975637309</v>
      </c>
      <c r="Q413" s="111">
        <f t="shared" si="179"/>
        <v>5.1468300820490462</v>
      </c>
      <c r="R413" s="111">
        <f t="shared" ref="R413:V413" si="180">IF(R389=0,"",R389/R365)</f>
        <v>5.2792692324550661</v>
      </c>
      <c r="S413" s="111" t="str">
        <f t="shared" si="180"/>
        <v/>
      </c>
      <c r="T413" s="111" t="str">
        <f t="shared" si="180"/>
        <v/>
      </c>
      <c r="U413" s="111" t="str">
        <f t="shared" si="180"/>
        <v/>
      </c>
      <c r="V413" s="111" t="str">
        <f t="shared" si="180"/>
        <v/>
      </c>
      <c r="W413" s="111">
        <f t="shared" ref="W413" si="181">IF(W389=0,"",W389/W365)</f>
        <v>5.7147435346253452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0.63584526556482968</v>
      </c>
      <c r="D414" s="124">
        <f t="shared" si="182"/>
        <v>0.64459699334433251</v>
      </c>
      <c r="E414" s="124">
        <f t="shared" si="182"/>
        <v>0.65373985142840285</v>
      </c>
      <c r="F414" s="124">
        <f t="shared" si="182"/>
        <v>0.6580256653820723</v>
      </c>
      <c r="G414" s="124">
        <f t="shared" si="182"/>
        <v>0.66790703476608171</v>
      </c>
      <c r="H414" s="124">
        <f t="shared" si="182"/>
        <v>0.67858161640280701</v>
      </c>
      <c r="I414" s="124">
        <f t="shared" si="182"/>
        <v>0.69652134406957056</v>
      </c>
      <c r="J414" s="124">
        <f t="shared" si="182"/>
        <v>0.71551350075710207</v>
      </c>
      <c r="K414" s="124">
        <f t="shared" si="182"/>
        <v>0.72727930657841933</v>
      </c>
      <c r="L414" s="124">
        <f t="shared" si="182"/>
        <v>0.74010491832530212</v>
      </c>
      <c r="M414" s="124">
        <f t="shared" si="182"/>
        <v>0.74784822338103418</v>
      </c>
      <c r="N414" s="124">
        <f t="shared" si="182"/>
        <v>0.74887509717413636</v>
      </c>
      <c r="O414" s="124">
        <f t="shared" si="182"/>
        <v>0.76195492291570521</v>
      </c>
      <c r="P414" s="124">
        <f t="shared" si="182"/>
        <v>0.77274832125851678</v>
      </c>
      <c r="Q414" s="124">
        <f t="shared" si="182"/>
        <v>0.79119249031749572</v>
      </c>
      <c r="R414" s="124">
        <f t="shared" ref="R414:V414" si="183">IF(R390=0,"",R390/R366)</f>
        <v>0.79837237877475642</v>
      </c>
      <c r="S414" s="124" t="str">
        <f t="shared" si="183"/>
        <v/>
      </c>
      <c r="T414" s="124" t="str">
        <f t="shared" si="183"/>
        <v/>
      </c>
      <c r="U414" s="124" t="str">
        <f t="shared" si="183"/>
        <v/>
      </c>
      <c r="V414" s="124" t="str">
        <f t="shared" si="183"/>
        <v/>
      </c>
      <c r="W414" s="124">
        <f t="shared" ref="W414" si="184">IF(W390=0,"",W390/W366)</f>
        <v>0.84557607710909588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0.60869159224020575</v>
      </c>
      <c r="D415" s="111">
        <f t="shared" si="185"/>
        <v>0.6234061923946308</v>
      </c>
      <c r="E415" s="111">
        <f t="shared" si="185"/>
        <v>0.6382606765457981</v>
      </c>
      <c r="F415" s="111">
        <f t="shared" si="185"/>
        <v>0.65324076509372664</v>
      </c>
      <c r="G415" s="111">
        <f t="shared" si="185"/>
        <v>0.6683322632903429</v>
      </c>
      <c r="H415" s="111">
        <f t="shared" si="185"/>
        <v>0.68351825919688813</v>
      </c>
      <c r="I415" s="111">
        <f t="shared" si="185"/>
        <v>0.69877651481344993</v>
      </c>
      <c r="J415" s="111">
        <f t="shared" si="185"/>
        <v>0.71405908159329112</v>
      </c>
      <c r="K415" s="111">
        <f t="shared" si="185"/>
        <v>0.72930253172205384</v>
      </c>
      <c r="L415" s="111">
        <f t="shared" si="185"/>
        <v>0.744450569268859</v>
      </c>
      <c r="M415" s="111">
        <f t="shared" si="185"/>
        <v>0.7584013116217011</v>
      </c>
      <c r="N415" s="111">
        <f t="shared" si="185"/>
        <v>0.77056324291112444</v>
      </c>
      <c r="O415" s="111">
        <f t="shared" si="185"/>
        <v>0.78061636376662991</v>
      </c>
      <c r="P415" s="111">
        <f t="shared" si="185"/>
        <v>0.78942197600475639</v>
      </c>
      <c r="Q415" s="111">
        <f t="shared" si="185"/>
        <v>0.79990525076936703</v>
      </c>
      <c r="R415" s="111">
        <f t="shared" ref="R415:V415" si="186">IF(R391=0,"",R391/R367)</f>
        <v>0.81536250837587243</v>
      </c>
      <c r="S415" s="111" t="str">
        <f t="shared" si="186"/>
        <v/>
      </c>
      <c r="T415" s="111" t="str">
        <f t="shared" si="186"/>
        <v/>
      </c>
      <c r="U415" s="111" t="str">
        <f t="shared" si="186"/>
        <v/>
      </c>
      <c r="V415" s="111" t="str">
        <f t="shared" si="186"/>
        <v/>
      </c>
      <c r="W415" s="111">
        <f t="shared" ref="W415" si="187">IF(W391=0,"",W391/W367)</f>
        <v>0.89038245128556204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>
        <f t="shared" si="188"/>
        <v>0.73394628659860839</v>
      </c>
      <c r="I416" s="111">
        <f t="shared" si="188"/>
        <v>0.7481219129498885</v>
      </c>
      <c r="J416" s="111">
        <f t="shared" si="188"/>
        <v>0.76321735381547451</v>
      </c>
      <c r="K416" s="111">
        <f t="shared" si="188"/>
        <v>0.77673514723313219</v>
      </c>
      <c r="L416" s="111">
        <f t="shared" si="188"/>
        <v>0.78959388099555494</v>
      </c>
      <c r="M416" s="111">
        <f t="shared" si="188"/>
        <v>0.80110351947133074</v>
      </c>
      <c r="N416" s="111">
        <f t="shared" si="188"/>
        <v>0.81197165544128125</v>
      </c>
      <c r="O416" s="111">
        <f t="shared" si="188"/>
        <v>0.82081318208977105</v>
      </c>
      <c r="P416" s="111">
        <f t="shared" si="188"/>
        <v>0.82851019672895454</v>
      </c>
      <c r="Q416" s="111">
        <f t="shared" si="188"/>
        <v>0.83779656587284368</v>
      </c>
      <c r="R416" s="111">
        <f t="shared" ref="R416:V416" si="189">IF(R392=0,"",R392/R368)</f>
        <v>0.85143395916177012</v>
      </c>
      <c r="S416" s="111" t="str">
        <f t="shared" si="189"/>
        <v/>
      </c>
      <c r="T416" s="111" t="str">
        <f t="shared" si="189"/>
        <v/>
      </c>
      <c r="U416" s="111" t="str">
        <f t="shared" si="189"/>
        <v/>
      </c>
      <c r="V416" s="111" t="str">
        <f t="shared" si="189"/>
        <v/>
      </c>
      <c r="W416" s="111">
        <f t="shared" ref="W416" si="190">IF(W392=0,"",W392/W368)</f>
        <v>0.91293238641871088</v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>
        <f t="shared" si="191"/>
        <v>0.68351825919688813</v>
      </c>
      <c r="I417" s="112">
        <f t="shared" si="191"/>
        <v>0.69877651481344993</v>
      </c>
      <c r="J417" s="112">
        <f t="shared" si="191"/>
        <v>0.71405908159329112</v>
      </c>
      <c r="K417" s="112">
        <f t="shared" si="191"/>
        <v>0.72930253172205384</v>
      </c>
      <c r="L417" s="112">
        <f t="shared" si="191"/>
        <v>0.744450569268859</v>
      </c>
      <c r="M417" s="112">
        <f t="shared" si="191"/>
        <v>0.7584013116217011</v>
      </c>
      <c r="N417" s="112">
        <f t="shared" si="191"/>
        <v>0.77056324291112444</v>
      </c>
      <c r="O417" s="112">
        <f t="shared" si="191"/>
        <v>0.78061636376663002</v>
      </c>
      <c r="P417" s="112">
        <f t="shared" si="191"/>
        <v>0.78942197600475639</v>
      </c>
      <c r="Q417" s="112">
        <f t="shared" si="191"/>
        <v>0.79990525076936703</v>
      </c>
      <c r="R417" s="112">
        <f t="shared" ref="R417:V417" si="192">IF(R393=0,"",R393/R369)</f>
        <v>0.81536250837587232</v>
      </c>
      <c r="S417" s="112" t="str">
        <f t="shared" si="192"/>
        <v/>
      </c>
      <c r="T417" s="112" t="str">
        <f t="shared" si="192"/>
        <v/>
      </c>
      <c r="U417" s="112" t="str">
        <f t="shared" si="192"/>
        <v/>
      </c>
      <c r="V417" s="112" t="str">
        <f t="shared" si="192"/>
        <v/>
      </c>
      <c r="W417" s="112">
        <f t="shared" ref="W417" si="193">IF(W393=0,"",W393/W369)</f>
        <v>0.89038245128556204</v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>
        <f t="shared" si="194"/>
        <v>1</v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>
        <f t="shared" si="194"/>
        <v>1</v>
      </c>
      <c r="Q418" s="113">
        <f t="shared" si="194"/>
        <v>1</v>
      </c>
      <c r="R418" s="113">
        <f t="shared" ref="R418:V418" si="195">IF(R394=0,"",R394/R370)</f>
        <v>1</v>
      </c>
      <c r="S418" s="113" t="str">
        <f t="shared" si="195"/>
        <v/>
      </c>
      <c r="T418" s="113" t="str">
        <f t="shared" si="195"/>
        <v/>
      </c>
      <c r="U418" s="113" t="str">
        <f t="shared" si="195"/>
        <v/>
      </c>
      <c r="V418" s="113" t="str">
        <f t="shared" si="195"/>
        <v/>
      </c>
      <c r="W418" s="113">
        <f t="shared" ref="W418" si="196">IF(W394=0,"",W394/W370)</f>
        <v>1</v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0.5908567819056032</v>
      </c>
      <c r="D419" s="112">
        <f t="shared" si="197"/>
        <v>0.59287749430072711</v>
      </c>
      <c r="E419" s="112">
        <f t="shared" si="197"/>
        <v>0.59523272336657074</v>
      </c>
      <c r="F419" s="112">
        <f t="shared" si="197"/>
        <v>0.59763356834205783</v>
      </c>
      <c r="G419" s="112">
        <f t="shared" si="197"/>
        <v>0.60034248349532682</v>
      </c>
      <c r="H419" s="112">
        <f t="shared" si="197"/>
        <v>0.60332734776518748</v>
      </c>
      <c r="I419" s="112">
        <f t="shared" si="197"/>
        <v>0.60665282989097802</v>
      </c>
      <c r="J419" s="112">
        <f t="shared" si="197"/>
        <v>0.61058385487175582</v>
      </c>
      <c r="K419" s="112">
        <f t="shared" si="197"/>
        <v>0.61534567864028256</v>
      </c>
      <c r="L419" s="112">
        <f t="shared" si="197"/>
        <v>0.62099856639359696</v>
      </c>
      <c r="M419" s="112">
        <f t="shared" si="197"/>
        <v>0.63288791381379472</v>
      </c>
      <c r="N419" s="112">
        <f t="shared" si="197"/>
        <v>0.65271034581609888</v>
      </c>
      <c r="O419" s="112">
        <f t="shared" si="197"/>
        <v>0.68188215966158072</v>
      </c>
      <c r="P419" s="112">
        <f t="shared" si="197"/>
        <v>0.71742669624648148</v>
      </c>
      <c r="Q419" s="112">
        <f t="shared" si="197"/>
        <v>0.74969942785343802</v>
      </c>
      <c r="R419" s="112">
        <f t="shared" ref="R419:V419" si="198">IF(R395=0,"",R395/R371)</f>
        <v>0.77147957363893993</v>
      </c>
      <c r="S419" s="112" t="str">
        <f t="shared" si="198"/>
        <v/>
      </c>
      <c r="T419" s="112" t="str">
        <f t="shared" si="198"/>
        <v/>
      </c>
      <c r="U419" s="112" t="str">
        <f t="shared" si="198"/>
        <v/>
      </c>
      <c r="V419" s="112" t="str">
        <f t="shared" si="198"/>
        <v/>
      </c>
      <c r="W419" s="112">
        <f t="shared" ref="W419" si="199">IF(W395=0,"",W395/W371)</f>
        <v>0.84420199762657677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 t="str">
        <f t="shared" si="200"/>
        <v/>
      </c>
      <c r="L420" s="113" t="str">
        <f t="shared" si="200"/>
        <v/>
      </c>
      <c r="M420" s="113" t="str">
        <f t="shared" si="200"/>
        <v/>
      </c>
      <c r="N420" s="113" t="str">
        <f t="shared" si="200"/>
        <v/>
      </c>
      <c r="O420" s="113" t="str">
        <f t="shared" si="200"/>
        <v/>
      </c>
      <c r="P420" s="113" t="str">
        <f t="shared" si="200"/>
        <v/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 t="str">
        <f t="shared" si="201"/>
        <v/>
      </c>
      <c r="W420" s="113" t="str">
        <f t="shared" ref="W420" si="202">IF(W396=0,"",W396/W372)</f>
        <v/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 t="str">
        <f t="shared" si="203"/>
        <v/>
      </c>
      <c r="L421" s="111" t="str">
        <f t="shared" si="203"/>
        <v/>
      </c>
      <c r="M421" s="111" t="str">
        <f t="shared" si="203"/>
        <v/>
      </c>
      <c r="N421" s="111" t="str">
        <f t="shared" si="203"/>
        <v/>
      </c>
      <c r="O421" s="111" t="str">
        <f t="shared" si="203"/>
        <v/>
      </c>
      <c r="P421" s="111" t="str">
        <f t="shared" si="203"/>
        <v/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 t="str">
        <f t="shared" si="204"/>
        <v/>
      </c>
      <c r="W421" s="111" t="str">
        <f t="shared" ref="W421" si="205">IF(W397=0,"",W397/W373)</f>
        <v/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 t="str">
        <f t="shared" si="206"/>
        <v/>
      </c>
      <c r="L422" s="111" t="str">
        <f t="shared" si="206"/>
        <v/>
      </c>
      <c r="M422" s="111" t="str">
        <f t="shared" si="206"/>
        <v/>
      </c>
      <c r="N422" s="111" t="str">
        <f t="shared" si="206"/>
        <v/>
      </c>
      <c r="O422" s="111" t="str">
        <f t="shared" si="206"/>
        <v/>
      </c>
      <c r="P422" s="111" t="str">
        <f t="shared" si="206"/>
        <v/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 t="str">
        <f t="shared" si="207"/>
        <v/>
      </c>
      <c r="W422" s="111" t="str">
        <f t="shared" ref="W422" si="208">IF(W398=0,"",W398/W374)</f>
        <v/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0.6627399503303768</v>
      </c>
      <c r="D423" s="112">
        <f t="shared" si="209"/>
        <v>0.6641064396320554</v>
      </c>
      <c r="E423" s="112">
        <f t="shared" si="209"/>
        <v>0.66557803128624971</v>
      </c>
      <c r="F423" s="112">
        <f t="shared" si="209"/>
        <v>0.6670637589224685</v>
      </c>
      <c r="G423" s="112">
        <f t="shared" si="209"/>
        <v>0.66864712211338784</v>
      </c>
      <c r="H423" s="112">
        <f t="shared" si="209"/>
        <v>0.67031876167956095</v>
      </c>
      <c r="I423" s="112">
        <f t="shared" si="209"/>
        <v>0.67210042457994978</v>
      </c>
      <c r="J423" s="112" t="str">
        <f t="shared" si="209"/>
        <v/>
      </c>
      <c r="K423" s="112">
        <f t="shared" si="209"/>
        <v>0.67633211258769033</v>
      </c>
      <c r="L423" s="112" t="str">
        <f t="shared" si="209"/>
        <v/>
      </c>
      <c r="M423" s="112">
        <f t="shared" si="209"/>
        <v>0.68351147643201682</v>
      </c>
      <c r="N423" s="112">
        <f t="shared" si="209"/>
        <v>0.69098533024177344</v>
      </c>
      <c r="O423" s="112">
        <f t="shared" si="209"/>
        <v>0.70230506045552299</v>
      </c>
      <c r="P423" s="112">
        <f t="shared" si="209"/>
        <v>0.71703057634598921</v>
      </c>
      <c r="Q423" s="112">
        <f t="shared" si="209"/>
        <v>0.73147984894633833</v>
      </c>
      <c r="R423" s="112">
        <f t="shared" ref="R423:V423" si="210">IF(R399=0,"",R399/R375)</f>
        <v>0.74183789202990813</v>
      </c>
      <c r="S423" s="112" t="str">
        <f t="shared" si="210"/>
        <v/>
      </c>
      <c r="T423" s="112" t="str">
        <f t="shared" si="210"/>
        <v/>
      </c>
      <c r="U423" s="112" t="str">
        <f t="shared" si="210"/>
        <v/>
      </c>
      <c r="V423" s="112" t="str">
        <f t="shared" si="210"/>
        <v/>
      </c>
      <c r="W423" s="112">
        <f t="shared" ref="W423" si="211">IF(W399=0,"",W399/W375)</f>
        <v>0.78619489395641895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0.71552208272271001</v>
      </c>
      <c r="D424" s="113">
        <f t="shared" si="212"/>
        <v>0.71779940841345791</v>
      </c>
      <c r="E424" s="113">
        <f t="shared" si="212"/>
        <v>0.71903913495000349</v>
      </c>
      <c r="F424" s="113">
        <f t="shared" si="212"/>
        <v>0.72015370669643108</v>
      </c>
      <c r="G424" s="113">
        <f t="shared" si="212"/>
        <v>0.72201541405744929</v>
      </c>
      <c r="H424" s="113">
        <f t="shared" si="212"/>
        <v>0.72194783405231189</v>
      </c>
      <c r="I424" s="113">
        <f t="shared" si="212"/>
        <v>0.72413077415251581</v>
      </c>
      <c r="J424" s="113">
        <f t="shared" si="212"/>
        <v>0.72741397407076658</v>
      </c>
      <c r="K424" s="113">
        <f t="shared" si="212"/>
        <v>0.7296386666342618</v>
      </c>
      <c r="L424" s="113">
        <f t="shared" si="212"/>
        <v>0.7314114264351419</v>
      </c>
      <c r="M424" s="113">
        <f t="shared" si="212"/>
        <v>0.73472887572556655</v>
      </c>
      <c r="N424" s="113">
        <f t="shared" si="212"/>
        <v>0.74199277765195004</v>
      </c>
      <c r="O424" s="113">
        <f t="shared" si="212"/>
        <v>0.75228428452142782</v>
      </c>
      <c r="P424" s="113">
        <f t="shared" si="212"/>
        <v>0.76548773513153012</v>
      </c>
      <c r="Q424" s="113">
        <f t="shared" si="212"/>
        <v>0.77876231170950683</v>
      </c>
      <c r="R424" s="113">
        <f t="shared" ref="R424:V424" si="213">IF(R400=0,"",R400/R376)</f>
        <v>0.7885796574826065</v>
      </c>
      <c r="S424" s="113" t="str">
        <f t="shared" si="213"/>
        <v/>
      </c>
      <c r="T424" s="113" t="str">
        <f t="shared" si="213"/>
        <v/>
      </c>
      <c r="U424" s="113" t="str">
        <f t="shared" si="213"/>
        <v/>
      </c>
      <c r="V424" s="113" t="str">
        <f t="shared" si="213"/>
        <v/>
      </c>
      <c r="W424" s="113">
        <f t="shared" ref="W424" si="214">IF(W400=0,"",W400/W376)</f>
        <v>0.82597676032194034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0.66273995033037691</v>
      </c>
      <c r="D425" s="111">
        <f t="shared" si="215"/>
        <v>0.6641064396320554</v>
      </c>
      <c r="E425" s="111">
        <f t="shared" si="215"/>
        <v>0.66557803128624971</v>
      </c>
      <c r="F425" s="111">
        <f t="shared" si="215"/>
        <v>0.6670637589224685</v>
      </c>
      <c r="G425" s="111">
        <f t="shared" si="215"/>
        <v>0.66864712211338784</v>
      </c>
      <c r="H425" s="111">
        <f t="shared" si="215"/>
        <v>0.67031876167956095</v>
      </c>
      <c r="I425" s="111">
        <f t="shared" si="215"/>
        <v>0.67210042457994978</v>
      </c>
      <c r="J425" s="111">
        <f t="shared" si="215"/>
        <v>0.67407916042045057</v>
      </c>
      <c r="K425" s="111">
        <f t="shared" si="215"/>
        <v>0.67633211258769022</v>
      </c>
      <c r="L425" s="111">
        <f t="shared" si="215"/>
        <v>0.67888628028356601</v>
      </c>
      <c r="M425" s="111">
        <f t="shared" si="215"/>
        <v>0.68351147643201682</v>
      </c>
      <c r="N425" s="111">
        <f t="shared" si="215"/>
        <v>0.69098533024177344</v>
      </c>
      <c r="O425" s="111">
        <f t="shared" si="215"/>
        <v>0.70230506045552299</v>
      </c>
      <c r="P425" s="111">
        <f t="shared" si="215"/>
        <v>0.71703057634598921</v>
      </c>
      <c r="Q425" s="111">
        <f t="shared" si="215"/>
        <v>0.73147984894633833</v>
      </c>
      <c r="R425" s="111">
        <f t="shared" ref="R425:V425" si="216">IF(R401=0,"",R401/R377)</f>
        <v>0.74183789202990813</v>
      </c>
      <c r="S425" s="111" t="str">
        <f t="shared" si="216"/>
        <v/>
      </c>
      <c r="T425" s="111" t="str">
        <f t="shared" si="216"/>
        <v/>
      </c>
      <c r="U425" s="111" t="str">
        <f t="shared" si="216"/>
        <v/>
      </c>
      <c r="V425" s="111" t="str">
        <f t="shared" si="216"/>
        <v/>
      </c>
      <c r="W425" s="111">
        <f t="shared" ref="W425" si="217">IF(W401=0,"",W401/W377)</f>
        <v>0.78619489395641884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 t="str">
        <f t="shared" si="219"/>
        <v/>
      </c>
      <c r="T426" s="111" t="str">
        <f t="shared" si="219"/>
        <v/>
      </c>
      <c r="U426" s="111" t="str">
        <f t="shared" si="219"/>
        <v/>
      </c>
      <c r="V426" s="111" t="str">
        <f t="shared" si="219"/>
        <v/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0.75059946843766889</v>
      </c>
      <c r="D427" s="124">
        <f t="shared" si="221"/>
        <v>0.75124553557788565</v>
      </c>
      <c r="E427" s="124">
        <f t="shared" si="221"/>
        <v>0.75353504611628852</v>
      </c>
      <c r="F427" s="124">
        <f t="shared" si="221"/>
        <v>0.75460704939465517</v>
      </c>
      <c r="G427" s="124">
        <f t="shared" si="221"/>
        <v>0.75634454744854729</v>
      </c>
      <c r="H427" s="124">
        <f t="shared" si="221"/>
        <v>0.75801071373247864</v>
      </c>
      <c r="I427" s="124">
        <f t="shared" si="221"/>
        <v>0.76024653538197273</v>
      </c>
      <c r="J427" s="124">
        <f t="shared" si="221"/>
        <v>0.76231705178141285</v>
      </c>
      <c r="K427" s="124">
        <f t="shared" si="221"/>
        <v>0.76436151301599875</v>
      </c>
      <c r="L427" s="124">
        <f t="shared" si="221"/>
        <v>0.76556309458407601</v>
      </c>
      <c r="M427" s="124">
        <f t="shared" si="221"/>
        <v>0.76832526251609634</v>
      </c>
      <c r="N427" s="124">
        <f t="shared" si="221"/>
        <v>0.77230054130177039</v>
      </c>
      <c r="O427" s="124">
        <f t="shared" si="221"/>
        <v>0.77761044963895998</v>
      </c>
      <c r="P427" s="124">
        <f t="shared" si="221"/>
        <v>0.7848557184760917</v>
      </c>
      <c r="Q427" s="124">
        <f t="shared" si="221"/>
        <v>0.79365455432983389</v>
      </c>
      <c r="R427" s="124">
        <f t="shared" ref="R427:V427" si="222">IF(R403=0,"",R403/R379)</f>
        <v>0.80340341133447746</v>
      </c>
      <c r="S427" s="124" t="str">
        <f t="shared" si="222"/>
        <v/>
      </c>
      <c r="T427" s="124" t="str">
        <f t="shared" si="222"/>
        <v/>
      </c>
      <c r="U427" s="124" t="str">
        <f t="shared" si="222"/>
        <v/>
      </c>
      <c r="V427" s="124" t="str">
        <f t="shared" si="222"/>
        <v/>
      </c>
      <c r="W427" s="124">
        <f t="shared" ref="W427" si="223">IF(W403=0,"",W403/W379)</f>
        <v>0.87630318899598814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 t="str">
        <f t="shared" ref="C428:Q428" si="224">IF(C404=0,"",C404/C380)</f>
        <v/>
      </c>
      <c r="D428" s="111" t="str">
        <f t="shared" si="224"/>
        <v/>
      </c>
      <c r="E428" s="111" t="str">
        <f t="shared" si="224"/>
        <v/>
      </c>
      <c r="F428" s="111" t="str">
        <f t="shared" si="224"/>
        <v/>
      </c>
      <c r="G428" s="111" t="str">
        <f t="shared" si="224"/>
        <v/>
      </c>
      <c r="H428" s="111" t="str">
        <f t="shared" si="224"/>
        <v/>
      </c>
      <c r="I428" s="111" t="str">
        <f t="shared" si="224"/>
        <v/>
      </c>
      <c r="J428" s="111" t="str">
        <f t="shared" si="224"/>
        <v/>
      </c>
      <c r="K428" s="111" t="str">
        <f t="shared" si="224"/>
        <v/>
      </c>
      <c r="L428" s="111" t="str">
        <f t="shared" si="224"/>
        <v/>
      </c>
      <c r="M428" s="111" t="str">
        <f t="shared" si="224"/>
        <v/>
      </c>
      <c r="N428" s="111" t="str">
        <f t="shared" si="224"/>
        <v/>
      </c>
      <c r="O428" s="111" t="str">
        <f t="shared" si="224"/>
        <v/>
      </c>
      <c r="P428" s="111" t="str">
        <f t="shared" si="224"/>
        <v/>
      </c>
      <c r="Q428" s="111" t="str">
        <f t="shared" si="224"/>
        <v/>
      </c>
      <c r="R428" s="111" t="str">
        <f t="shared" ref="R428:V428" si="225">IF(R404=0,"",R404/R380)</f>
        <v/>
      </c>
      <c r="S428" s="111" t="str">
        <f t="shared" si="225"/>
        <v/>
      </c>
      <c r="T428" s="111" t="str">
        <f t="shared" si="225"/>
        <v/>
      </c>
      <c r="U428" s="111" t="str">
        <f t="shared" si="225"/>
        <v/>
      </c>
      <c r="V428" s="111" t="str">
        <f t="shared" si="225"/>
        <v/>
      </c>
      <c r="W428" s="111" t="str">
        <f t="shared" ref="W428" si="226">IF(W404=0,"",W404/W380)</f>
        <v/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0.59200976406208572</v>
      </c>
      <c r="D429" s="111">
        <f t="shared" si="227"/>
        <v>0.59288739645194999</v>
      </c>
      <c r="E429" s="111">
        <f t="shared" si="227"/>
        <v>0.59375265155049084</v>
      </c>
      <c r="F429" s="111">
        <f t="shared" si="227"/>
        <v>0.59461621883657845</v>
      </c>
      <c r="G429" s="111">
        <f t="shared" si="227"/>
        <v>0.59546838736537766</v>
      </c>
      <c r="H429" s="111">
        <f t="shared" si="227"/>
        <v>0.59631034563290941</v>
      </c>
      <c r="I429" s="111">
        <f t="shared" si="227"/>
        <v>0.59713970086208246</v>
      </c>
      <c r="J429" s="111">
        <f t="shared" si="227"/>
        <v>0.59794665068972896</v>
      </c>
      <c r="K429" s="111">
        <f t="shared" si="227"/>
        <v>0.59872286052882762</v>
      </c>
      <c r="L429" s="111">
        <f t="shared" si="227"/>
        <v>0.59946610053564919</v>
      </c>
      <c r="M429" s="111">
        <f t="shared" si="227"/>
        <v>0.59986606206232351</v>
      </c>
      <c r="N429" s="111">
        <f t="shared" si="227"/>
        <v>0.59986606206232351</v>
      </c>
      <c r="O429" s="111">
        <f t="shared" si="227"/>
        <v>0.59986606206232351</v>
      </c>
      <c r="P429" s="111">
        <f t="shared" si="227"/>
        <v>0.59986606206232351</v>
      </c>
      <c r="Q429" s="111">
        <f t="shared" si="227"/>
        <v>0.59986606206232362</v>
      </c>
      <c r="R429" s="111">
        <f t="shared" ref="R429:V429" si="228">IF(R405=0,"",R405/R381)</f>
        <v>0.60239289839063626</v>
      </c>
      <c r="S429" s="111" t="str">
        <f t="shared" si="228"/>
        <v/>
      </c>
      <c r="T429" s="111" t="str">
        <f t="shared" si="228"/>
        <v/>
      </c>
      <c r="U429" s="111" t="str">
        <f t="shared" si="228"/>
        <v/>
      </c>
      <c r="V429" s="111" t="str">
        <f t="shared" si="228"/>
        <v/>
      </c>
      <c r="W429" s="111">
        <f t="shared" ref="W429" si="229">IF(W405=0,"",W405/W381)</f>
        <v>0.62529078749142675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0.75283938106822668</v>
      </c>
      <c r="D430" s="45">
        <f t="shared" si="230"/>
        <v>0.75442179007542165</v>
      </c>
      <c r="E430" s="45">
        <f t="shared" si="230"/>
        <v>0.75606271273223302</v>
      </c>
      <c r="F430" s="45">
        <f t="shared" si="230"/>
        <v>0.757711614523083</v>
      </c>
      <c r="G430" s="45">
        <f t="shared" si="230"/>
        <v>0.75941440394351278</v>
      </c>
      <c r="H430" s="45">
        <f t="shared" si="230"/>
        <v>0.76116546237811589</v>
      </c>
      <c r="I430" s="45">
        <f t="shared" si="230"/>
        <v>0.76297610168153562</v>
      </c>
      <c r="J430" s="45">
        <f t="shared" si="230"/>
        <v>0.76489266252951804</v>
      </c>
      <c r="K430" s="45">
        <f t="shared" si="230"/>
        <v>0.76695454668549434</v>
      </c>
      <c r="L430" s="45">
        <f t="shared" si="230"/>
        <v>0.76917229573657298</v>
      </c>
      <c r="M430" s="45">
        <f t="shared" si="230"/>
        <v>0.77218961488733073</v>
      </c>
      <c r="N430" s="45">
        <f t="shared" si="230"/>
        <v>0.77618902912719256</v>
      </c>
      <c r="O430" s="45">
        <f t="shared" si="230"/>
        <v>0.78161434416668474</v>
      </c>
      <c r="P430" s="45">
        <f t="shared" si="230"/>
        <v>0.78869865077057033</v>
      </c>
      <c r="Q430" s="45">
        <f t="shared" si="230"/>
        <v>0.79782937812018173</v>
      </c>
      <c r="R430" s="45">
        <f t="shared" ref="R430:V430" si="231">IF(R406=0,"",R406/R382)</f>
        <v>0.81025032476857384</v>
      </c>
      <c r="S430" s="45" t="str">
        <f t="shared" si="231"/>
        <v/>
      </c>
      <c r="T430" s="45" t="str">
        <f t="shared" si="231"/>
        <v/>
      </c>
      <c r="U430" s="45" t="str">
        <f t="shared" si="231"/>
        <v/>
      </c>
      <c r="V430" s="45" t="str">
        <f t="shared" si="231"/>
        <v/>
      </c>
      <c r="W430" s="45">
        <f t="shared" ref="W430" si="232">IF(W406=0,"",W406/W382)</f>
        <v>0.88149451596075723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6.1333003969743331E-3</v>
      </c>
      <c r="D432" s="117">
        <f t="shared" si="233"/>
        <v>7.5171479098864675E-3</v>
      </c>
      <c r="E432" s="117">
        <f t="shared" si="233"/>
        <v>6.4585830918390541E-3</v>
      </c>
      <c r="F432" s="117">
        <f t="shared" si="233"/>
        <v>6.571529083605563E-3</v>
      </c>
      <c r="G432" s="117">
        <f t="shared" si="233"/>
        <v>1.1807352151711735E-2</v>
      </c>
      <c r="H432" s="117">
        <f t="shared" si="233"/>
        <v>1.1843607838596778E-2</v>
      </c>
      <c r="I432" s="117">
        <f t="shared" si="233"/>
        <v>1.732559805895087E-2</v>
      </c>
      <c r="J432" s="117">
        <f t="shared" si="233"/>
        <v>9.853745164739993E-3</v>
      </c>
      <c r="K432" s="117">
        <f t="shared" si="233"/>
        <v>1.2994055264524698E-2</v>
      </c>
      <c r="L432" s="117">
        <f t="shared" si="233"/>
        <v>9.941522996573731E-3</v>
      </c>
      <c r="M432" s="117">
        <f t="shared" si="233"/>
        <v>6.0497497878574842E-3</v>
      </c>
      <c r="N432" s="117">
        <f t="shared" si="233"/>
        <v>1.5051093125735392E-2</v>
      </c>
      <c r="O432" s="117">
        <f t="shared" si="233"/>
        <v>1.8228173453424642E-2</v>
      </c>
      <c r="P432" s="117">
        <f t="shared" si="233"/>
        <v>3.2105337669569418E-2</v>
      </c>
      <c r="Q432" s="117">
        <f t="shared" si="233"/>
        <v>2.6858272281203299E-2</v>
      </c>
      <c r="R432" s="117">
        <f t="shared" ref="R432:V432" si="234">R433+R436+R438+R451</f>
        <v>1.823151937621079E-2</v>
      </c>
      <c r="S432" s="117">
        <f t="shared" si="234"/>
        <v>0</v>
      </c>
      <c r="T432" s="117">
        <f t="shared" si="234"/>
        <v>0</v>
      </c>
      <c r="U432" s="117">
        <f t="shared" si="234"/>
        <v>0</v>
      </c>
      <c r="V432" s="117">
        <f t="shared" si="234"/>
        <v>0</v>
      </c>
      <c r="W432" s="117">
        <f t="shared" ref="W432" si="235">W433+W436+W438+W451</f>
        <v>1.7085679426841929E-2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5.8671992829767523E-3</v>
      </c>
      <c r="D438" s="122">
        <v>7.1217959608345302E-3</v>
      </c>
      <c r="E438" s="122">
        <v>6.1955914434731465E-3</v>
      </c>
      <c r="F438" s="122">
        <v>6.0607316418457196E-3</v>
      </c>
      <c r="G438" s="122">
        <v>1.0526124880287951E-2</v>
      </c>
      <c r="H438" s="122">
        <v>1.0356048813590313E-2</v>
      </c>
      <c r="I438" s="122">
        <v>1.4961402964524573E-2</v>
      </c>
      <c r="J438" s="122">
        <v>8.3970757882555619E-3</v>
      </c>
      <c r="K438" s="122">
        <v>1.1009354744875438E-2</v>
      </c>
      <c r="L438" s="122">
        <v>8.4043329927472685E-3</v>
      </c>
      <c r="M438" s="122">
        <v>4.742538873672192E-3</v>
      </c>
      <c r="N438" s="122">
        <v>1.2911928449755274E-2</v>
      </c>
      <c r="O438" s="122">
        <v>1.6426613918562621E-2</v>
      </c>
      <c r="P438" s="122">
        <v>2.946230521880416E-2</v>
      </c>
      <c r="Q438" s="122">
        <v>2.4695498731834683E-2</v>
      </c>
      <c r="R438" s="122">
        <v>1.7092119573607747E-2</v>
      </c>
      <c r="S438" s="122">
        <v>0</v>
      </c>
      <c r="T438" s="122">
        <v>0</v>
      </c>
      <c r="U438" s="122">
        <v>0</v>
      </c>
      <c r="V438" s="122">
        <v>0</v>
      </c>
      <c r="W438" s="122">
        <v>1.5790667719028494E-2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5.8671992829767523E-3</v>
      </c>
      <c r="D443" s="101">
        <v>7.1217959608345302E-3</v>
      </c>
      <c r="E443" s="101">
        <v>6.1955914434731465E-3</v>
      </c>
      <c r="F443" s="101">
        <v>6.0607316418457196E-3</v>
      </c>
      <c r="G443" s="101">
        <v>1.0526124880287951E-2</v>
      </c>
      <c r="H443" s="101">
        <v>1.0356048813590313E-2</v>
      </c>
      <c r="I443" s="101">
        <v>1.4961402964524573E-2</v>
      </c>
      <c r="J443" s="101">
        <v>8.3970757882555619E-3</v>
      </c>
      <c r="K443" s="101">
        <v>1.1009354744875438E-2</v>
      </c>
      <c r="L443" s="101">
        <v>8.4043329927472685E-3</v>
      </c>
      <c r="M443" s="101">
        <v>4.742538873672192E-3</v>
      </c>
      <c r="N443" s="101">
        <v>1.2911928449755274E-2</v>
      </c>
      <c r="O443" s="101">
        <v>1.6426613918562621E-2</v>
      </c>
      <c r="P443" s="101">
        <v>2.946230521880416E-2</v>
      </c>
      <c r="Q443" s="101">
        <v>2.4695498731834683E-2</v>
      </c>
      <c r="R443" s="101">
        <v>1.7092119573607747E-2</v>
      </c>
      <c r="S443" s="101">
        <v>0</v>
      </c>
      <c r="T443" s="101">
        <v>0</v>
      </c>
      <c r="U443" s="101">
        <v>0</v>
      </c>
      <c r="V443" s="101">
        <v>0</v>
      </c>
      <c r="W443" s="101">
        <v>1.5790667719028494E-2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0</v>
      </c>
      <c r="L444" s="104">
        <v>0</v>
      </c>
      <c r="M444" s="104">
        <v>0</v>
      </c>
      <c r="N444" s="104">
        <v>0</v>
      </c>
      <c r="O444" s="104">
        <v>0</v>
      </c>
      <c r="P444" s="104">
        <v>0</v>
      </c>
      <c r="Q444" s="104">
        <v>0</v>
      </c>
      <c r="R444" s="104">
        <v>0</v>
      </c>
      <c r="S444" s="104">
        <v>0</v>
      </c>
      <c r="T444" s="104">
        <v>0</v>
      </c>
      <c r="U444" s="104">
        <v>0</v>
      </c>
      <c r="V444" s="104">
        <v>0</v>
      </c>
      <c r="W444" s="104">
        <v>0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2.6610111399758094E-4</v>
      </c>
      <c r="D451" s="122">
        <v>3.9535194905193687E-4</v>
      </c>
      <c r="E451" s="122">
        <v>2.6299164836590737E-4</v>
      </c>
      <c r="F451" s="122">
        <v>5.1079744175984356E-4</v>
      </c>
      <c r="G451" s="122">
        <v>1.2812272714237839E-3</v>
      </c>
      <c r="H451" s="122">
        <v>1.4875590250064655E-3</v>
      </c>
      <c r="I451" s="122">
        <v>2.3641950944262979E-3</v>
      </c>
      <c r="J451" s="122">
        <v>1.4566693764844307E-3</v>
      </c>
      <c r="K451" s="122">
        <v>1.9847005196492601E-3</v>
      </c>
      <c r="L451" s="122">
        <v>1.5371900038264625E-3</v>
      </c>
      <c r="M451" s="122">
        <v>1.307210914185292E-3</v>
      </c>
      <c r="N451" s="122">
        <v>2.1391646759801176E-3</v>
      </c>
      <c r="O451" s="122">
        <v>1.801559534862022E-3</v>
      </c>
      <c r="P451" s="122">
        <v>2.6430324507652585E-3</v>
      </c>
      <c r="Q451" s="122">
        <v>2.1627735493686172E-3</v>
      </c>
      <c r="R451" s="122">
        <v>1.1393998026030419E-3</v>
      </c>
      <c r="S451" s="122">
        <v>0</v>
      </c>
      <c r="T451" s="122">
        <v>0</v>
      </c>
      <c r="U451" s="122">
        <v>0</v>
      </c>
      <c r="V451" s="122">
        <v>0</v>
      </c>
      <c r="W451" s="122">
        <v>1.2950117078134357E-3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2.6610111399758094E-4</v>
      </c>
      <c r="D453" s="98">
        <v>3.9535194905193687E-4</v>
      </c>
      <c r="E453" s="98">
        <v>2.6299164836590737E-4</v>
      </c>
      <c r="F453" s="98">
        <v>5.1079744175984356E-4</v>
      </c>
      <c r="G453" s="98">
        <v>1.2812272714237839E-3</v>
      </c>
      <c r="H453" s="98">
        <v>1.4875590250064655E-3</v>
      </c>
      <c r="I453" s="98">
        <v>2.3641950944262979E-3</v>
      </c>
      <c r="J453" s="98">
        <v>1.4566693764844307E-3</v>
      </c>
      <c r="K453" s="98">
        <v>1.9847005196492601E-3</v>
      </c>
      <c r="L453" s="98">
        <v>1.5371900038264625E-3</v>
      </c>
      <c r="M453" s="98">
        <v>1.307210914185292E-3</v>
      </c>
      <c r="N453" s="98">
        <v>2.1391646759801176E-3</v>
      </c>
      <c r="O453" s="98">
        <v>1.801559534862022E-3</v>
      </c>
      <c r="P453" s="98">
        <v>2.6430324507652585E-3</v>
      </c>
      <c r="Q453" s="98">
        <v>2.1627735493686172E-3</v>
      </c>
      <c r="R453" s="98">
        <v>1.1393998026030419E-3</v>
      </c>
      <c r="S453" s="98">
        <v>0</v>
      </c>
      <c r="T453" s="98">
        <v>0</v>
      </c>
      <c r="U453" s="98">
        <v>0</v>
      </c>
      <c r="V453" s="98">
        <v>0</v>
      </c>
      <c r="W453" s="98">
        <v>1.2950117078134357E-3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20816.934756420625</v>
      </c>
      <c r="D456" s="117">
        <f t="shared" si="240"/>
        <v>20905.270132241902</v>
      </c>
      <c r="E456" s="117">
        <f t="shared" si="240"/>
        <v>20259.67887991689</v>
      </c>
      <c r="F456" s="117">
        <f t="shared" si="240"/>
        <v>19827.929948942015</v>
      </c>
      <c r="G456" s="117">
        <f t="shared" si="240"/>
        <v>19470.15956696972</v>
      </c>
      <c r="H456" s="117">
        <f t="shared" si="240"/>
        <v>18414.143594995287</v>
      </c>
      <c r="I456" s="117">
        <f t="shared" si="240"/>
        <v>21069.944836119143</v>
      </c>
      <c r="J456" s="117">
        <f t="shared" si="240"/>
        <v>17144.347262258347</v>
      </c>
      <c r="K456" s="117">
        <f t="shared" si="240"/>
        <v>19434.733339898256</v>
      </c>
      <c r="L456" s="117">
        <f t="shared" si="240"/>
        <v>18013.590817706248</v>
      </c>
      <c r="M456" s="117">
        <f t="shared" si="240"/>
        <v>13948.141126619899</v>
      </c>
      <c r="N456" s="117">
        <f t="shared" si="240"/>
        <v>15044.83634199769</v>
      </c>
      <c r="O456" s="117">
        <f t="shared" si="240"/>
        <v>13721.640749525684</v>
      </c>
      <c r="P456" s="117">
        <f t="shared" si="240"/>
        <v>11474.474921480325</v>
      </c>
      <c r="Q456" s="117">
        <f t="shared" si="240"/>
        <v>13026.276683467735</v>
      </c>
      <c r="R456" s="117">
        <f t="shared" ref="R456:V456" si="241">R457+R460+R462+R475</f>
        <v>12685.327937855718</v>
      </c>
      <c r="S456" s="117">
        <f t="shared" si="241"/>
        <v>0</v>
      </c>
      <c r="T456" s="117">
        <f t="shared" si="241"/>
        <v>0</v>
      </c>
      <c r="U456" s="117">
        <f t="shared" si="241"/>
        <v>0</v>
      </c>
      <c r="V456" s="117">
        <f t="shared" si="241"/>
        <v>0</v>
      </c>
      <c r="W456" s="117">
        <f t="shared" ref="W456" si="242">W457+W460+W462+W475</f>
        <v>8736.051514986857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17380.637659713924</v>
      </c>
      <c r="D457" s="122">
        <f t="shared" si="243"/>
        <v>17510.812455825664</v>
      </c>
      <c r="E457" s="122">
        <f t="shared" si="243"/>
        <v>17105.876348865386</v>
      </c>
      <c r="F457" s="122">
        <f t="shared" si="243"/>
        <v>16699.198364099284</v>
      </c>
      <c r="G457" s="122">
        <f t="shared" si="243"/>
        <v>16577.482952244554</v>
      </c>
      <c r="H457" s="122">
        <f t="shared" si="243"/>
        <v>15655.252971138993</v>
      </c>
      <c r="I457" s="122">
        <f t="shared" si="243"/>
        <v>17948.461957248161</v>
      </c>
      <c r="J457" s="122">
        <f t="shared" si="243"/>
        <v>14502.816846307411</v>
      </c>
      <c r="K457" s="122">
        <f t="shared" si="243"/>
        <v>16362.533322815983</v>
      </c>
      <c r="L457" s="122">
        <f t="shared" si="243"/>
        <v>15200.163567066933</v>
      </c>
      <c r="M457" s="122">
        <f t="shared" si="243"/>
        <v>11198.005885805476</v>
      </c>
      <c r="N457" s="122">
        <f t="shared" si="243"/>
        <v>12023.134999378573</v>
      </c>
      <c r="O457" s="122">
        <f t="shared" si="243"/>
        <v>10878.195034852479</v>
      </c>
      <c r="P457" s="122">
        <f t="shared" si="243"/>
        <v>8759.4447514431267</v>
      </c>
      <c r="Q457" s="122">
        <f t="shared" si="243"/>
        <v>10188.93415815759</v>
      </c>
      <c r="R457" s="122">
        <f t="shared" ref="R457:V457" si="244">SUM(R458:R459)</f>
        <v>9820.4790671492519</v>
      </c>
      <c r="S457" s="122">
        <f t="shared" si="244"/>
        <v>0</v>
      </c>
      <c r="T457" s="122">
        <f t="shared" si="244"/>
        <v>0</v>
      </c>
      <c r="U457" s="122">
        <f t="shared" si="244"/>
        <v>0</v>
      </c>
      <c r="V457" s="122">
        <f t="shared" si="244"/>
        <v>0</v>
      </c>
      <c r="W457" s="122">
        <f t="shared" ref="W457" si="245">SUM(W458:W459)</f>
        <v>5890.7465493980417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17287.739617065112</v>
      </c>
      <c r="D458" s="98">
        <v>17417.292558208977</v>
      </c>
      <c r="E458" s="98">
        <v>17015.18646550996</v>
      </c>
      <c r="F458" s="98">
        <v>16610.563803863482</v>
      </c>
      <c r="G458" s="98">
        <v>16489.433173159228</v>
      </c>
      <c r="H458" s="98">
        <v>15572.007867483213</v>
      </c>
      <c r="I458" s="98">
        <v>17852.34629636514</v>
      </c>
      <c r="J458" s="98">
        <v>14423.77821309032</v>
      </c>
      <c r="K458" s="98">
        <v>16272.205402652786</v>
      </c>
      <c r="L458" s="98">
        <v>15115.675245800661</v>
      </c>
      <c r="M458" s="98">
        <v>11136.146943718948</v>
      </c>
      <c r="N458" s="98">
        <v>11956.134107172318</v>
      </c>
      <c r="O458" s="98">
        <v>10818.093337637403</v>
      </c>
      <c r="P458" s="98">
        <v>8711.4738883506016</v>
      </c>
      <c r="Q458" s="98">
        <v>10132.329119957491</v>
      </c>
      <c r="R458" s="98">
        <v>9765.7226771742589</v>
      </c>
      <c r="S458" s="98">
        <v>0</v>
      </c>
      <c r="T458" s="98">
        <v>0</v>
      </c>
      <c r="U458" s="98">
        <v>0</v>
      </c>
      <c r="V458" s="98">
        <v>0</v>
      </c>
      <c r="W458" s="98">
        <v>5855.9497301532974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92.898042648811028</v>
      </c>
      <c r="D459" s="98">
        <v>93.519897616686208</v>
      </c>
      <c r="E459" s="98">
        <v>90.68988335542474</v>
      </c>
      <c r="F459" s="98">
        <v>88.634560235801388</v>
      </c>
      <c r="G459" s="98">
        <v>88.049779085327785</v>
      </c>
      <c r="H459" s="98">
        <v>83.245103655779801</v>
      </c>
      <c r="I459" s="98">
        <v>96.115660883021448</v>
      </c>
      <c r="J459" s="98">
        <v>79.038633217090805</v>
      </c>
      <c r="K459" s="98">
        <v>90.327920163198499</v>
      </c>
      <c r="L459" s="98">
        <v>84.488321266272067</v>
      </c>
      <c r="M459" s="98">
        <v>61.858942086529098</v>
      </c>
      <c r="N459" s="98">
        <v>67.000892206254477</v>
      </c>
      <c r="O459" s="98">
        <v>60.10169721507603</v>
      </c>
      <c r="P459" s="98">
        <v>47.970863092524375</v>
      </c>
      <c r="Q459" s="98">
        <v>56.605038200098946</v>
      </c>
      <c r="R459" s="98">
        <v>54.756389974992175</v>
      </c>
      <c r="S459" s="98">
        <v>0</v>
      </c>
      <c r="T459" s="98">
        <v>0</v>
      </c>
      <c r="U459" s="98">
        <v>0</v>
      </c>
      <c r="V459" s="98">
        <v>0</v>
      </c>
      <c r="W459" s="98">
        <v>34.796819244744199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0</v>
      </c>
      <c r="D460" s="122">
        <f t="shared" si="246"/>
        <v>1.0415022321539502</v>
      </c>
      <c r="E460" s="122">
        <f t="shared" si="246"/>
        <v>0.60266026246875681</v>
      </c>
      <c r="F460" s="122">
        <f t="shared" si="246"/>
        <v>1.0814411390321388</v>
      </c>
      <c r="G460" s="122">
        <f t="shared" si="246"/>
        <v>1.4722537346735078</v>
      </c>
      <c r="H460" s="122">
        <f t="shared" si="246"/>
        <v>1.8876669828374892</v>
      </c>
      <c r="I460" s="122">
        <f t="shared" si="246"/>
        <v>2.0760223905641997</v>
      </c>
      <c r="J460" s="122">
        <f t="shared" si="246"/>
        <v>1.5387368310530314</v>
      </c>
      <c r="K460" s="122">
        <f t="shared" si="246"/>
        <v>1.2314569106792728</v>
      </c>
      <c r="L460" s="122">
        <f t="shared" si="246"/>
        <v>1.2977806853203777</v>
      </c>
      <c r="M460" s="122">
        <f t="shared" si="246"/>
        <v>1.0587168495344377</v>
      </c>
      <c r="N460" s="122">
        <f t="shared" si="246"/>
        <v>1.0443863106833764</v>
      </c>
      <c r="O460" s="122">
        <f t="shared" si="246"/>
        <v>0.59675915126364332</v>
      </c>
      <c r="P460" s="122">
        <f t="shared" si="246"/>
        <v>0.88383321968440398</v>
      </c>
      <c r="Q460" s="122">
        <f t="shared" si="246"/>
        <v>0.29023678360589772</v>
      </c>
      <c r="R460" s="122">
        <f t="shared" si="246"/>
        <v>0.33100133508895652</v>
      </c>
      <c r="S460" s="122">
        <f t="shared" si="246"/>
        <v>0</v>
      </c>
      <c r="T460" s="122">
        <f t="shared" si="246"/>
        <v>0</v>
      </c>
      <c r="U460" s="122">
        <f t="shared" si="246"/>
        <v>0</v>
      </c>
      <c r="V460" s="122">
        <f t="shared" si="246"/>
        <v>0</v>
      </c>
      <c r="W460" s="122">
        <f t="shared" si="246"/>
        <v>0.48316817226824388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0</v>
      </c>
      <c r="D461" s="98">
        <f>RES_hhdet_in_fech!D86</f>
        <v>1.0415022321539502</v>
      </c>
      <c r="E461" s="98">
        <f>RES_hhdet_in_fech!E86</f>
        <v>0.60266026246875681</v>
      </c>
      <c r="F461" s="98">
        <f>RES_hhdet_in_fech!F86</f>
        <v>1.0814411390321388</v>
      </c>
      <c r="G461" s="98">
        <f>RES_hhdet_in_fech!G86</f>
        <v>1.4722537346735078</v>
      </c>
      <c r="H461" s="98">
        <f>RES_hhdet_in_fech!H86</f>
        <v>1.8876669828374892</v>
      </c>
      <c r="I461" s="98">
        <f>RES_hhdet_in_fech!I86</f>
        <v>2.0760223905641997</v>
      </c>
      <c r="J461" s="98">
        <f>RES_hhdet_in_fech!J86</f>
        <v>1.5387368310530314</v>
      </c>
      <c r="K461" s="98">
        <f>RES_hhdet_in_fech!K86</f>
        <v>1.2314569106792728</v>
      </c>
      <c r="L461" s="98">
        <f>RES_hhdet_in_fech!L86</f>
        <v>1.2977806853203777</v>
      </c>
      <c r="M461" s="98">
        <f>RES_hhdet_in_fech!M86</f>
        <v>1.0587168495344377</v>
      </c>
      <c r="N461" s="98">
        <f>RES_hhdet_in_fech!N86</f>
        <v>1.0443863106833764</v>
      </c>
      <c r="O461" s="98">
        <f>RES_hhdet_in_fech!O86</f>
        <v>0.59675915126364332</v>
      </c>
      <c r="P461" s="98">
        <f>RES_hhdet_in_fech!P86</f>
        <v>0.88383321968440398</v>
      </c>
      <c r="Q461" s="98">
        <f>RES_hhdet_in_fech!Q86</f>
        <v>0.29023678360589772</v>
      </c>
      <c r="R461" s="98">
        <f>RES_hhdet_in_fech!R86</f>
        <v>0.33100133508895652</v>
      </c>
      <c r="S461" s="98">
        <f>RES_hhdet_in_fech!S86</f>
        <v>0</v>
      </c>
      <c r="T461" s="98">
        <f>RES_hhdet_in_fech!T86</f>
        <v>0</v>
      </c>
      <c r="U461" s="98">
        <f>RES_hhdet_in_fech!U86</f>
        <v>0</v>
      </c>
      <c r="V461" s="98">
        <f>RES_hhdet_in_fech!V86</f>
        <v>0</v>
      </c>
      <c r="W461" s="98">
        <f>RES_hhdet_in_fech!W86</f>
        <v>0.48316817226824388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2974.1519530446412</v>
      </c>
      <c r="D462" s="122">
        <v>2934.8052157828333</v>
      </c>
      <c r="E462" s="122">
        <v>2697.1124002604201</v>
      </c>
      <c r="F462" s="122">
        <v>2675.0473067070429</v>
      </c>
      <c r="G462" s="122">
        <v>2452.1149202231722</v>
      </c>
      <c r="H462" s="122">
        <v>2329.2529464234335</v>
      </c>
      <c r="I462" s="122">
        <v>2688.3768012354726</v>
      </c>
      <c r="J462" s="122">
        <v>2225.174027465268</v>
      </c>
      <c r="K462" s="122">
        <v>2659.317891695001</v>
      </c>
      <c r="L462" s="122">
        <v>2409.3612369783459</v>
      </c>
      <c r="M462" s="122">
        <v>2341.1038462205888</v>
      </c>
      <c r="N462" s="122">
        <v>2610.0680973527469</v>
      </c>
      <c r="O462" s="122">
        <v>2451.9677272758959</v>
      </c>
      <c r="P462" s="122">
        <v>2315.4560107914504</v>
      </c>
      <c r="Q462" s="122">
        <v>2436.1049182563306</v>
      </c>
      <c r="R462" s="122">
        <v>2464.8584870869595</v>
      </c>
      <c r="S462" s="122">
        <v>0</v>
      </c>
      <c r="T462" s="122">
        <v>0</v>
      </c>
      <c r="U462" s="122">
        <v>0</v>
      </c>
      <c r="V462" s="122">
        <v>0</v>
      </c>
      <c r="W462" s="122">
        <v>2456.2150551005248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3046.404679466832</v>
      </c>
      <c r="D463" s="98">
        <v>3112.5600804365258</v>
      </c>
      <c r="E463" s="98">
        <v>2735.9598193783918</v>
      </c>
      <c r="F463" s="98">
        <v>2635.1845594510337</v>
      </c>
      <c r="G463" s="98">
        <v>2400.019251043921</v>
      </c>
      <c r="H463" s="98">
        <v>2229.4747949691546</v>
      </c>
      <c r="I463" s="98">
        <v>2749.7290054001865</v>
      </c>
      <c r="J463" s="98">
        <v>2159.0557786287445</v>
      </c>
      <c r="K463" s="98">
        <v>2707.6067766659839</v>
      </c>
      <c r="L463" s="98">
        <v>2387.721052277017</v>
      </c>
      <c r="M463" s="98">
        <v>2278.1373983488916</v>
      </c>
      <c r="N463" s="98">
        <v>2588.8756607499522</v>
      </c>
      <c r="O463" s="98">
        <v>2392.7738537307491</v>
      </c>
      <c r="P463" s="98">
        <v>2210.4702733566705</v>
      </c>
      <c r="Q463" s="98">
        <v>2484.914534095662</v>
      </c>
      <c r="R463" s="98">
        <v>2484.7029348096967</v>
      </c>
      <c r="S463" s="98">
        <v>0</v>
      </c>
      <c r="T463" s="98">
        <v>0</v>
      </c>
      <c r="U463" s="98">
        <v>0</v>
      </c>
      <c r="V463" s="98">
        <v>0</v>
      </c>
      <c r="W463" s="98">
        <v>2383.0623263311413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2077.650450847259</v>
      </c>
      <c r="I464" s="98">
        <v>2571.7661619777041</v>
      </c>
      <c r="J464" s="98">
        <v>2022.6226331545354</v>
      </c>
      <c r="K464" s="98">
        <v>2545.6246594988729</v>
      </c>
      <c r="L464" s="98">
        <v>2253.600414082478</v>
      </c>
      <c r="M464" s="98">
        <v>2158.5160835568863</v>
      </c>
      <c r="N464" s="98">
        <v>2458.205466722311</v>
      </c>
      <c r="O464" s="98">
        <v>2276.4749608497677</v>
      </c>
      <c r="P464" s="98">
        <v>2106.8249915865849</v>
      </c>
      <c r="Q464" s="98">
        <v>2374.2555223755635</v>
      </c>
      <c r="R464" s="98">
        <v>2381.2082815671561</v>
      </c>
      <c r="S464" s="98">
        <v>0</v>
      </c>
      <c r="T464" s="98">
        <v>0</v>
      </c>
      <c r="U464" s="98">
        <v>0</v>
      </c>
      <c r="V464" s="98">
        <v>0</v>
      </c>
      <c r="W464" s="98">
        <v>2324.6122932317744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1746.5987648932748</v>
      </c>
      <c r="I465" s="101">
        <v>2150.4682505681167</v>
      </c>
      <c r="J465" s="101">
        <v>1674.8982341514607</v>
      </c>
      <c r="K465" s="101">
        <v>2099.5708545717034</v>
      </c>
      <c r="L465" s="101">
        <v>1855.4974493868924</v>
      </c>
      <c r="M465" s="101">
        <v>1777.001585007589</v>
      </c>
      <c r="N465" s="101">
        <v>2014.5521160497583</v>
      </c>
      <c r="O465" s="101">
        <v>1859.3652256409073</v>
      </c>
      <c r="P465" s="101">
        <v>1715.748853934854</v>
      </c>
      <c r="Q465" s="101">
        <v>1924.6502004947367</v>
      </c>
      <c r="R465" s="101">
        <v>1916.006785468096</v>
      </c>
      <c r="S465" s="101">
        <v>0</v>
      </c>
      <c r="T465" s="101">
        <v>0</v>
      </c>
      <c r="U465" s="101">
        <v>0</v>
      </c>
      <c r="V465" s="101">
        <v>0</v>
      </c>
      <c r="W465" s="101">
        <v>1846.4055002788091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331.05168595398391</v>
      </c>
      <c r="I466" s="104">
        <v>421.29791140958758</v>
      </c>
      <c r="J466" s="104">
        <v>347.72439900307484</v>
      </c>
      <c r="K466" s="104">
        <v>446.05380492716978</v>
      </c>
      <c r="L466" s="104">
        <v>398.10296469558546</v>
      </c>
      <c r="M466" s="104">
        <v>381.51449854929746</v>
      </c>
      <c r="N466" s="104">
        <v>443.65335067255211</v>
      </c>
      <c r="O466" s="104">
        <v>417.10973520886006</v>
      </c>
      <c r="P466" s="104">
        <v>391.07613765173119</v>
      </c>
      <c r="Q466" s="104">
        <v>449.60532188082681</v>
      </c>
      <c r="R466" s="104">
        <v>465.20149609906031</v>
      </c>
      <c r="S466" s="104">
        <v>0</v>
      </c>
      <c r="T466" s="104">
        <v>0</v>
      </c>
      <c r="U466" s="104">
        <v>0</v>
      </c>
      <c r="V466" s="104">
        <v>0</v>
      </c>
      <c r="W466" s="104">
        <v>478.20679295296526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3228.5609718792653</v>
      </c>
      <c r="D467" s="101">
        <v>3135.1452548135799</v>
      </c>
      <c r="E467" s="101">
        <v>3030.4589244356134</v>
      </c>
      <c r="F467" s="101">
        <v>2964.4947476305092</v>
      </c>
      <c r="G467" s="101">
        <v>2896.1208180049166</v>
      </c>
      <c r="H467" s="101">
        <v>2849.3266897754638</v>
      </c>
      <c r="I467" s="101">
        <v>2863.6017831761123</v>
      </c>
      <c r="J467" s="101">
        <v>2843.497564663186</v>
      </c>
      <c r="K467" s="101">
        <v>2850.8940950859815</v>
      </c>
      <c r="L467" s="101">
        <v>2845.9550681821247</v>
      </c>
      <c r="M467" s="101">
        <v>2982.5037567430077</v>
      </c>
      <c r="N467" s="101">
        <v>2706.6989597756296</v>
      </c>
      <c r="O467" s="101">
        <v>2892.5187389615462</v>
      </c>
      <c r="P467" s="101">
        <v>2543.1073216774007</v>
      </c>
      <c r="Q467" s="101">
        <v>2218.6554412636133</v>
      </c>
      <c r="R467" s="101">
        <v>2594.5740164319463</v>
      </c>
      <c r="S467" s="101">
        <v>0</v>
      </c>
      <c r="T467" s="101">
        <v>0</v>
      </c>
      <c r="U467" s="101">
        <v>0</v>
      </c>
      <c r="V467" s="101">
        <v>0</v>
      </c>
      <c r="W467" s="101">
        <v>2317.1138872789356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0</v>
      </c>
      <c r="M468" s="104">
        <v>0</v>
      </c>
      <c r="N468" s="104">
        <v>0</v>
      </c>
      <c r="O468" s="104">
        <v>0</v>
      </c>
      <c r="P468" s="104">
        <v>0</v>
      </c>
      <c r="Q468" s="104">
        <v>0</v>
      </c>
      <c r="R468" s="104">
        <v>0</v>
      </c>
      <c r="S468" s="104">
        <v>0</v>
      </c>
      <c r="T468" s="104">
        <v>0</v>
      </c>
      <c r="U468" s="104">
        <v>0</v>
      </c>
      <c r="V468" s="104">
        <v>0</v>
      </c>
      <c r="W468" s="104">
        <v>0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0</v>
      </c>
      <c r="L469" s="98">
        <v>0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0</v>
      </c>
      <c r="S469" s="98">
        <v>0</v>
      </c>
      <c r="T469" s="98">
        <v>0</v>
      </c>
      <c r="U469" s="98">
        <v>0</v>
      </c>
      <c r="V469" s="98">
        <v>0</v>
      </c>
      <c r="W469" s="98">
        <v>0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0</v>
      </c>
      <c r="L470" s="98">
        <v>0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0</v>
      </c>
      <c r="S470" s="98">
        <v>0</v>
      </c>
      <c r="T470" s="98">
        <v>0</v>
      </c>
      <c r="U470" s="98">
        <v>0</v>
      </c>
      <c r="V470" s="98">
        <v>0</v>
      </c>
      <c r="W470" s="98">
        <v>0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2896.471417313322</v>
      </c>
      <c r="D471" s="101">
        <v>2803.4355251439938</v>
      </c>
      <c r="E471" s="101">
        <v>2656.4069052482496</v>
      </c>
      <c r="F471" s="101">
        <v>2706.8103035705894</v>
      </c>
      <c r="G471" s="101">
        <v>2549.1997014346916</v>
      </c>
      <c r="H471" s="101">
        <v>2550.9145449780704</v>
      </c>
      <c r="I471" s="101">
        <v>2534.9057400615284</v>
      </c>
      <c r="J471" s="101">
        <v>0</v>
      </c>
      <c r="K471" s="101">
        <v>2620.5104086917349</v>
      </c>
      <c r="L471" s="101">
        <v>0</v>
      </c>
      <c r="M471" s="101">
        <v>2724.6892877170731</v>
      </c>
      <c r="N471" s="101">
        <v>2718.0116768177231</v>
      </c>
      <c r="O471" s="101">
        <v>2648.9831416272577</v>
      </c>
      <c r="P471" s="101">
        <v>2582.6098888383244</v>
      </c>
      <c r="Q471" s="101">
        <v>2534.3851845153449</v>
      </c>
      <c r="R471" s="101">
        <v>2559.8331054805708</v>
      </c>
      <c r="S471" s="101">
        <v>0</v>
      </c>
      <c r="T471" s="101">
        <v>0</v>
      </c>
      <c r="U471" s="101">
        <v>0</v>
      </c>
      <c r="V471" s="101">
        <v>0</v>
      </c>
      <c r="W471" s="101">
        <v>2612.3470628958139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2682.8180359119842</v>
      </c>
      <c r="D472" s="104">
        <v>2593.9445013821778</v>
      </c>
      <c r="E472" s="104">
        <v>2459.2391286632947</v>
      </c>
      <c r="F472" s="104">
        <v>2507.6664951841221</v>
      </c>
      <c r="G472" s="104">
        <v>2361.4935822079747</v>
      </c>
      <c r="H472" s="104">
        <v>2369.0327911418317</v>
      </c>
      <c r="I472" s="104">
        <v>2354.3049599090159</v>
      </c>
      <c r="J472" s="104">
        <v>2447.7866634203842</v>
      </c>
      <c r="K472" s="104">
        <v>2431.4807035737522</v>
      </c>
      <c r="L472" s="104">
        <v>2474.9472580830152</v>
      </c>
      <c r="M472" s="104">
        <v>2536.047192180758</v>
      </c>
      <c r="N472" s="104">
        <v>2531.5586807082263</v>
      </c>
      <c r="O472" s="104">
        <v>2472.9586259164275</v>
      </c>
      <c r="P472" s="104">
        <v>2419.2330427707707</v>
      </c>
      <c r="Q472" s="104">
        <v>2381.1997686326854</v>
      </c>
      <c r="R472" s="104">
        <v>2409.4322302743035</v>
      </c>
      <c r="S472" s="104">
        <v>0</v>
      </c>
      <c r="T472" s="104">
        <v>0</v>
      </c>
      <c r="U472" s="104">
        <v>0</v>
      </c>
      <c r="V472" s="104">
        <v>0</v>
      </c>
      <c r="W472" s="104">
        <v>2485.6762941852335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2262.9495786346984</v>
      </c>
      <c r="D473" s="98">
        <v>2179.2995139021041</v>
      </c>
      <c r="E473" s="98">
        <v>2066.1021631191338</v>
      </c>
      <c r="F473" s="98">
        <v>2107.7944871595046</v>
      </c>
      <c r="G473" s="98">
        <v>1981.1471680674908</v>
      </c>
      <c r="H473" s="98">
        <v>1998.0351388326046</v>
      </c>
      <c r="I473" s="98">
        <v>1980.7292701339629</v>
      </c>
      <c r="J473" s="98">
        <v>2047.2223861631448</v>
      </c>
      <c r="K473" s="98">
        <v>2031.0274532544227</v>
      </c>
      <c r="L473" s="98">
        <v>2070.1157031963253</v>
      </c>
      <c r="M473" s="98">
        <v>2125.6381820691904</v>
      </c>
      <c r="N473" s="98">
        <v>2113.6874308642268</v>
      </c>
      <c r="O473" s="98">
        <v>2057.780076158368</v>
      </c>
      <c r="P473" s="98">
        <v>2004.950968831547</v>
      </c>
      <c r="Q473" s="98">
        <v>1961.9053918410525</v>
      </c>
      <c r="R473" s="98">
        <v>1973.19037794677</v>
      </c>
      <c r="S473" s="98">
        <v>0</v>
      </c>
      <c r="T473" s="98">
        <v>0</v>
      </c>
      <c r="U473" s="98">
        <v>0</v>
      </c>
      <c r="V473" s="98">
        <v>0</v>
      </c>
      <c r="W473" s="98">
        <v>2023.1763848375799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419.86845727728559</v>
      </c>
      <c r="D474" s="98">
        <v>414.64498748007424</v>
      </c>
      <c r="E474" s="98">
        <v>393.13696554416123</v>
      </c>
      <c r="F474" s="98">
        <v>399.87200802461751</v>
      </c>
      <c r="G474" s="98">
        <v>380.34641414048394</v>
      </c>
      <c r="H474" s="98">
        <v>370.99765230922753</v>
      </c>
      <c r="I474" s="98">
        <v>373.57568977505298</v>
      </c>
      <c r="J474" s="98">
        <v>400.5642772572395</v>
      </c>
      <c r="K474" s="98">
        <v>400.45325031932913</v>
      </c>
      <c r="L474" s="98">
        <v>404.83155488668945</v>
      </c>
      <c r="M474" s="98">
        <v>410.40901011156751</v>
      </c>
      <c r="N474" s="98">
        <v>417.87124984399992</v>
      </c>
      <c r="O474" s="98">
        <v>415.1785497580596</v>
      </c>
      <c r="P474" s="98">
        <v>414.28207393922304</v>
      </c>
      <c r="Q474" s="98">
        <v>419.29437679163306</v>
      </c>
      <c r="R474" s="98">
        <v>436.24185232753348</v>
      </c>
      <c r="S474" s="98">
        <v>0</v>
      </c>
      <c r="T474" s="98">
        <v>0</v>
      </c>
      <c r="U474" s="98">
        <v>0</v>
      </c>
      <c r="V474" s="98">
        <v>0</v>
      </c>
      <c r="W474" s="98">
        <v>462.49990934765339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462.14514366205941</v>
      </c>
      <c r="D475" s="122">
        <v>458.61095840125068</v>
      </c>
      <c r="E475" s="122">
        <v>456.08747052861611</v>
      </c>
      <c r="F475" s="122">
        <v>452.6028369966599</v>
      </c>
      <c r="G475" s="122">
        <v>439.08944076731899</v>
      </c>
      <c r="H475" s="122">
        <v>427.75001045002398</v>
      </c>
      <c r="I475" s="122">
        <v>431.03005524494489</v>
      </c>
      <c r="J475" s="122">
        <v>414.81765165461718</v>
      </c>
      <c r="K475" s="122">
        <v>411.65066847659165</v>
      </c>
      <c r="L475" s="122">
        <v>402.76823297565142</v>
      </c>
      <c r="M475" s="122">
        <v>407.97267774429935</v>
      </c>
      <c r="N475" s="122">
        <v>410.58885895568642</v>
      </c>
      <c r="O475" s="122">
        <v>390.88122824604665</v>
      </c>
      <c r="P475" s="122">
        <v>398.69032602606347</v>
      </c>
      <c r="Q475" s="122">
        <v>400.94737027020972</v>
      </c>
      <c r="R475" s="122">
        <v>399.65938228441678</v>
      </c>
      <c r="S475" s="122">
        <v>0</v>
      </c>
      <c r="T475" s="122">
        <v>0</v>
      </c>
      <c r="U475" s="122">
        <v>0</v>
      </c>
      <c r="V475" s="122">
        <v>0</v>
      </c>
      <c r="W475" s="122">
        <v>388.6067423160228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0</v>
      </c>
      <c r="D476" s="98">
        <v>0</v>
      </c>
      <c r="E476" s="98">
        <v>0</v>
      </c>
      <c r="F476" s="98">
        <v>0</v>
      </c>
      <c r="G476" s="98">
        <v>0</v>
      </c>
      <c r="H476" s="98">
        <v>0</v>
      </c>
      <c r="I476" s="98">
        <v>0</v>
      </c>
      <c r="J476" s="98">
        <v>0</v>
      </c>
      <c r="K476" s="98">
        <v>0</v>
      </c>
      <c r="L476" s="98">
        <v>0</v>
      </c>
      <c r="M476" s="98">
        <v>0</v>
      </c>
      <c r="N476" s="98">
        <v>0</v>
      </c>
      <c r="O476" s="98">
        <v>0</v>
      </c>
      <c r="P476" s="98">
        <v>0</v>
      </c>
      <c r="Q476" s="98">
        <v>0</v>
      </c>
      <c r="R476" s="98">
        <v>0</v>
      </c>
      <c r="S476" s="98">
        <v>0</v>
      </c>
      <c r="T476" s="98">
        <v>0</v>
      </c>
      <c r="U476" s="98">
        <v>0</v>
      </c>
      <c r="V476" s="98">
        <v>0</v>
      </c>
      <c r="W476" s="98">
        <v>0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585.71296442503274</v>
      </c>
      <c r="D477" s="98">
        <v>580.13727336376235</v>
      </c>
      <c r="E477" s="98">
        <v>578.86874530266618</v>
      </c>
      <c r="F477" s="98">
        <v>562.15601531942627</v>
      </c>
      <c r="G477" s="98">
        <v>564.01975322406395</v>
      </c>
      <c r="H477" s="98">
        <v>545.70898082352562</v>
      </c>
      <c r="I477" s="98">
        <v>547.76950501531439</v>
      </c>
      <c r="J477" s="98">
        <v>534.37715578022483</v>
      </c>
      <c r="K477" s="98">
        <v>513.94210860685382</v>
      </c>
      <c r="L477" s="98">
        <v>520.53788039147673</v>
      </c>
      <c r="M477" s="98">
        <v>523.14384502124722</v>
      </c>
      <c r="N477" s="98">
        <v>523.16641133516202</v>
      </c>
      <c r="O477" s="98">
        <v>528.71970853495964</v>
      </c>
      <c r="P477" s="98">
        <v>505.87451303529753</v>
      </c>
      <c r="Q477" s="98">
        <v>476.04629982580934</v>
      </c>
      <c r="R477" s="98">
        <v>557.31633239568873</v>
      </c>
      <c r="S477" s="98">
        <v>0</v>
      </c>
      <c r="T477" s="98">
        <v>0</v>
      </c>
      <c r="U477" s="98">
        <v>0</v>
      </c>
      <c r="V477" s="98">
        <v>0</v>
      </c>
      <c r="W477" s="98">
        <v>518.26174094888495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460.77216787580414</v>
      </c>
      <c r="D478" s="33">
        <v>456.69212184921105</v>
      </c>
      <c r="E478" s="33">
        <v>454.56223730160917</v>
      </c>
      <c r="F478" s="33">
        <v>450.89772916284255</v>
      </c>
      <c r="G478" s="33">
        <v>437.24135922210093</v>
      </c>
      <c r="H478" s="33">
        <v>425.95368095195039</v>
      </c>
      <c r="I478" s="33">
        <v>429.49825307254366</v>
      </c>
      <c r="J478" s="33">
        <v>413.36844554400375</v>
      </c>
      <c r="K478" s="33">
        <v>410.37202547496332</v>
      </c>
      <c r="L478" s="33">
        <v>400.79782703433136</v>
      </c>
      <c r="M478" s="33">
        <v>405.92270551121459</v>
      </c>
      <c r="N478" s="33">
        <v>408.60608406054877</v>
      </c>
      <c r="O478" s="33">
        <v>388.59913420152816</v>
      </c>
      <c r="P478" s="33">
        <v>396.9431706035175</v>
      </c>
      <c r="Q478" s="33">
        <v>399.58934261097647</v>
      </c>
      <c r="R478" s="33">
        <v>395.84510123333763</v>
      </c>
      <c r="S478" s="33">
        <v>0</v>
      </c>
      <c r="T478" s="33">
        <v>0</v>
      </c>
      <c r="U478" s="33">
        <v>0</v>
      </c>
      <c r="V478" s="33">
        <v>0</v>
      </c>
      <c r="W478" s="33">
        <v>386.60645481958323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12119.815935883249</v>
      </c>
      <c r="D480" s="117">
        <f t="shared" si="247"/>
        <v>12394.994380420712</v>
      </c>
      <c r="E480" s="117">
        <f t="shared" si="247"/>
        <v>12226.03413382404</v>
      </c>
      <c r="F480" s="117">
        <f t="shared" si="247"/>
        <v>12175.950124053401</v>
      </c>
      <c r="G480" s="117">
        <f t="shared" si="247"/>
        <v>12166.003941798479</v>
      </c>
      <c r="H480" s="117">
        <f t="shared" si="247"/>
        <v>11719.916738069203</v>
      </c>
      <c r="I480" s="117">
        <f t="shared" si="247"/>
        <v>13665.388730760274</v>
      </c>
      <c r="J480" s="117">
        <f t="shared" si="247"/>
        <v>11344.40481243853</v>
      </c>
      <c r="K480" s="117">
        <f t="shared" si="247"/>
        <v>13086.579135288041</v>
      </c>
      <c r="L480" s="117">
        <f t="shared" si="247"/>
        <v>12338.814123617156</v>
      </c>
      <c r="M480" s="117">
        <f t="shared" si="247"/>
        <v>9734.9297075179074</v>
      </c>
      <c r="N480" s="117">
        <f t="shared" si="247"/>
        <v>10620.865827752252</v>
      </c>
      <c r="O480" s="117">
        <f t="shared" si="247"/>
        <v>9809.455403414906</v>
      </c>
      <c r="P480" s="117">
        <f t="shared" si="247"/>
        <v>8313.6219598207117</v>
      </c>
      <c r="Q480" s="117">
        <f t="shared" si="247"/>
        <v>9550.1482218509536</v>
      </c>
      <c r="R480" s="117">
        <f t="shared" ref="R480:V480" si="248">R481+R484+R486+R499</f>
        <v>9447.2657699477222</v>
      </c>
      <c r="S480" s="117">
        <f t="shared" si="248"/>
        <v>0</v>
      </c>
      <c r="T480" s="117">
        <f t="shared" si="248"/>
        <v>0</v>
      </c>
      <c r="U480" s="117">
        <f t="shared" si="248"/>
        <v>0</v>
      </c>
      <c r="V480" s="117">
        <f t="shared" si="248"/>
        <v>0</v>
      </c>
      <c r="W480" s="117">
        <f t="shared" ref="W480" si="249">W481+W484+W486+W499</f>
        <v>7055.7506922864322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9881.8295982956297</v>
      </c>
      <c r="D481" s="122">
        <f t="shared" si="250"/>
        <v>10155.438874950452</v>
      </c>
      <c r="E481" s="122">
        <f t="shared" si="250"/>
        <v>10117.188483620745</v>
      </c>
      <c r="F481" s="122">
        <f t="shared" si="250"/>
        <v>10070.520673426583</v>
      </c>
      <c r="G481" s="122">
        <f t="shared" si="250"/>
        <v>10190.980235457335</v>
      </c>
      <c r="H481" s="122">
        <f t="shared" si="250"/>
        <v>9808.2749732272569</v>
      </c>
      <c r="I481" s="122">
        <f t="shared" si="250"/>
        <v>11457.438667541348</v>
      </c>
      <c r="J481" s="122">
        <f t="shared" si="250"/>
        <v>9430.1043046593331</v>
      </c>
      <c r="K481" s="122">
        <f t="shared" si="250"/>
        <v>10832.954152638753</v>
      </c>
      <c r="L481" s="122">
        <f t="shared" si="250"/>
        <v>10241.946551012517</v>
      </c>
      <c r="M481" s="122">
        <f t="shared" si="250"/>
        <v>7666.1588098717802</v>
      </c>
      <c r="N481" s="122">
        <f t="shared" si="250"/>
        <v>8344.4911457474718</v>
      </c>
      <c r="O481" s="122">
        <f t="shared" si="250"/>
        <v>7634.4143495478656</v>
      </c>
      <c r="P481" s="122">
        <f t="shared" si="250"/>
        <v>6207.0804754381625</v>
      </c>
      <c r="Q481" s="122">
        <f t="shared" si="250"/>
        <v>7303.0127990307255</v>
      </c>
      <c r="R481" s="122">
        <f t="shared" ref="R481:V481" si="251">SUM(R482:R483)</f>
        <v>7156.5556800055938</v>
      </c>
      <c r="S481" s="122">
        <f t="shared" si="251"/>
        <v>0</v>
      </c>
      <c r="T481" s="122">
        <f t="shared" si="251"/>
        <v>0</v>
      </c>
      <c r="U481" s="122">
        <f t="shared" si="251"/>
        <v>0</v>
      </c>
      <c r="V481" s="122">
        <f t="shared" si="251"/>
        <v>0</v>
      </c>
      <c r="W481" s="122">
        <f t="shared" ref="W481" si="252">SUM(W482:W483)</f>
        <v>4635.5354917127497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9788.9315556468191</v>
      </c>
      <c r="D482" s="98">
        <v>10061.918977333766</v>
      </c>
      <c r="E482" s="98">
        <v>10026.49860026532</v>
      </c>
      <c r="F482" s="98">
        <v>9981.8861131907815</v>
      </c>
      <c r="G482" s="98">
        <v>10102.930456372007</v>
      </c>
      <c r="H482" s="98">
        <v>9725.0298695714773</v>
      </c>
      <c r="I482" s="98">
        <v>11361.323006658327</v>
      </c>
      <c r="J482" s="98">
        <v>9351.0656714422421</v>
      </c>
      <c r="K482" s="98">
        <v>10742.626232475555</v>
      </c>
      <c r="L482" s="98">
        <v>10157.458229746246</v>
      </c>
      <c r="M482" s="98">
        <v>7604.2998677852511</v>
      </c>
      <c r="N482" s="98">
        <v>8277.4902535412166</v>
      </c>
      <c r="O482" s="98">
        <v>7574.3126523327892</v>
      </c>
      <c r="P482" s="98">
        <v>6159.1096123456382</v>
      </c>
      <c r="Q482" s="98">
        <v>7246.407760830627</v>
      </c>
      <c r="R482" s="98">
        <v>7101.7992900306017</v>
      </c>
      <c r="S482" s="98">
        <v>0</v>
      </c>
      <c r="T482" s="98">
        <v>0</v>
      </c>
      <c r="U482" s="98">
        <v>0</v>
      </c>
      <c r="V482" s="98">
        <v>0</v>
      </c>
      <c r="W482" s="98">
        <v>4600.7386724680055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92.898042648811028</v>
      </c>
      <c r="D483" s="98">
        <v>93.519897616686208</v>
      </c>
      <c r="E483" s="98">
        <v>90.68988335542474</v>
      </c>
      <c r="F483" s="98">
        <v>88.634560235801388</v>
      </c>
      <c r="G483" s="98">
        <v>88.049779085327785</v>
      </c>
      <c r="H483" s="98">
        <v>83.245103655779801</v>
      </c>
      <c r="I483" s="98">
        <v>96.115660883021448</v>
      </c>
      <c r="J483" s="98">
        <v>79.038633217090805</v>
      </c>
      <c r="K483" s="98">
        <v>90.327920163198499</v>
      </c>
      <c r="L483" s="98">
        <v>84.488321266272067</v>
      </c>
      <c r="M483" s="98">
        <v>61.858942086529098</v>
      </c>
      <c r="N483" s="98">
        <v>67.000892206254477</v>
      </c>
      <c r="O483" s="98">
        <v>60.10169721507603</v>
      </c>
      <c r="P483" s="98">
        <v>47.970863092524375</v>
      </c>
      <c r="Q483" s="98">
        <v>56.605038200098946</v>
      </c>
      <c r="R483" s="98">
        <v>54.756389974992175</v>
      </c>
      <c r="S483" s="98">
        <v>0</v>
      </c>
      <c r="T483" s="98">
        <v>0</v>
      </c>
      <c r="U483" s="98">
        <v>0</v>
      </c>
      <c r="V483" s="98">
        <v>0</v>
      </c>
      <c r="W483" s="98">
        <v>34.796819244744199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0</v>
      </c>
      <c r="D484" s="122">
        <f t="shared" si="253"/>
        <v>3.2594522593443864</v>
      </c>
      <c r="E484" s="122">
        <f t="shared" si="253"/>
        <v>1.9578972335047098</v>
      </c>
      <c r="F484" s="122">
        <f t="shared" si="253"/>
        <v>3.6423753286969656</v>
      </c>
      <c r="G484" s="122">
        <f t="shared" si="253"/>
        <v>5.1359967026258557</v>
      </c>
      <c r="H484" s="122">
        <f t="shared" si="253"/>
        <v>6.8144447266347319</v>
      </c>
      <c r="I484" s="122">
        <f t="shared" si="253"/>
        <v>7.7491341114723307</v>
      </c>
      <c r="J484" s="122">
        <f t="shared" si="253"/>
        <v>5.9358803575057504</v>
      </c>
      <c r="K484" s="122">
        <f t="shared" si="253"/>
        <v>4.9081826149492755</v>
      </c>
      <c r="L484" s="122">
        <f t="shared" si="253"/>
        <v>5.342976257629851</v>
      </c>
      <c r="M484" s="122">
        <f t="shared" si="253"/>
        <v>4.5248307722707146</v>
      </c>
      <c r="N484" s="122">
        <f t="shared" si="253"/>
        <v>4.6616839446740697</v>
      </c>
      <c r="O484" s="122">
        <f t="shared" si="253"/>
        <v>2.7988455869004376</v>
      </c>
      <c r="P484" s="122">
        <f t="shared" si="253"/>
        <v>4.3623568128610302</v>
      </c>
      <c r="Q484" s="122">
        <f t="shared" si="253"/>
        <v>1.493799408779994</v>
      </c>
      <c r="R484" s="122">
        <f t="shared" si="253"/>
        <v>1.7474451642366775</v>
      </c>
      <c r="S484" s="122">
        <f t="shared" si="253"/>
        <v>0</v>
      </c>
      <c r="T484" s="122">
        <f t="shared" si="253"/>
        <v>0</v>
      </c>
      <c r="U484" s="122">
        <f t="shared" si="253"/>
        <v>0</v>
      </c>
      <c r="V484" s="122">
        <f t="shared" si="253"/>
        <v>0</v>
      </c>
      <c r="W484" s="122">
        <f t="shared" si="253"/>
        <v>2.7611821886066918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0</v>
      </c>
      <c r="D485" s="98">
        <f>RES_hhdet_in_tesh!D86</f>
        <v>3.2594522593443864</v>
      </c>
      <c r="E485" s="98">
        <f>RES_hhdet_in_tesh!E86</f>
        <v>1.9578972335047098</v>
      </c>
      <c r="F485" s="98">
        <f>RES_hhdet_in_tesh!F86</f>
        <v>3.6423753286969656</v>
      </c>
      <c r="G485" s="98">
        <f>RES_hhdet_in_tesh!G86</f>
        <v>5.1359967026258557</v>
      </c>
      <c r="H485" s="98">
        <f>RES_hhdet_in_tesh!H86</f>
        <v>6.8144447266347319</v>
      </c>
      <c r="I485" s="98">
        <f>RES_hhdet_in_tesh!I86</f>
        <v>7.7491341114723307</v>
      </c>
      <c r="J485" s="98">
        <f>RES_hhdet_in_tesh!J86</f>
        <v>5.9358803575057504</v>
      </c>
      <c r="K485" s="98">
        <f>RES_hhdet_in_tesh!K86</f>
        <v>4.9081826149492755</v>
      </c>
      <c r="L485" s="98">
        <f>RES_hhdet_in_tesh!L86</f>
        <v>5.342976257629851</v>
      </c>
      <c r="M485" s="98">
        <f>RES_hhdet_in_tesh!M86</f>
        <v>4.5248307722707146</v>
      </c>
      <c r="N485" s="98">
        <f>RES_hhdet_in_tesh!N86</f>
        <v>4.6616839446740697</v>
      </c>
      <c r="O485" s="98">
        <f>RES_hhdet_in_tesh!O86</f>
        <v>2.7988455869004376</v>
      </c>
      <c r="P485" s="98">
        <f>RES_hhdet_in_tesh!P86</f>
        <v>4.3623568128610302</v>
      </c>
      <c r="Q485" s="98">
        <f>RES_hhdet_in_tesh!Q86</f>
        <v>1.493799408779994</v>
      </c>
      <c r="R485" s="98">
        <f>RES_hhdet_in_tesh!R86</f>
        <v>1.7474451642366775</v>
      </c>
      <c r="S485" s="98">
        <f>RES_hhdet_in_tesh!S86</f>
        <v>0</v>
      </c>
      <c r="T485" s="98">
        <f>RES_hhdet_in_tesh!T86</f>
        <v>0</v>
      </c>
      <c r="U485" s="98">
        <f>RES_hhdet_in_tesh!U86</f>
        <v>0</v>
      </c>
      <c r="V485" s="98">
        <f>RES_hhdet_in_tesh!V86</f>
        <v>0</v>
      </c>
      <c r="W485" s="98">
        <f>RES_hhdet_in_tesh!W86</f>
        <v>2.7611821886066918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1891.1004384138269</v>
      </c>
      <c r="D486" s="122">
        <v>1891.7666181448794</v>
      </c>
      <c r="E486" s="122">
        <v>1763.2098598319501</v>
      </c>
      <c r="F486" s="122">
        <v>1760.2497839244224</v>
      </c>
      <c r="G486" s="122">
        <v>1637.784805271926</v>
      </c>
      <c r="H486" s="122">
        <v>1580.5882293950144</v>
      </c>
      <c r="I486" s="122">
        <v>1872.5118229619843</v>
      </c>
      <c r="J486" s="122">
        <v>1592.1420581854538</v>
      </c>
      <c r="K486" s="122">
        <v>1934.0668722435244</v>
      </c>
      <c r="L486" s="122">
        <v>1783.1801015100073</v>
      </c>
      <c r="M486" s="122">
        <v>1750.7903521465732</v>
      </c>
      <c r="N486" s="122">
        <v>1954.6150000361513</v>
      </c>
      <c r="O486" s="122">
        <v>1868.2888806283024</v>
      </c>
      <c r="P486" s="122">
        <v>1789.2647452870353</v>
      </c>
      <c r="Q486" s="122">
        <v>1927.4279169499259</v>
      </c>
      <c r="R486" s="122">
        <v>1967.8749336787632</v>
      </c>
      <c r="S486" s="122">
        <v>0</v>
      </c>
      <c r="T486" s="122">
        <v>0</v>
      </c>
      <c r="U486" s="122">
        <v>0</v>
      </c>
      <c r="V486" s="122">
        <v>0</v>
      </c>
      <c r="W486" s="122">
        <v>2076.9166908282032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1854.3209149526795</v>
      </c>
      <c r="D487" s="98">
        <v>1940.3892283444604</v>
      </c>
      <c r="E487" s="98">
        <v>1746.2555653185721</v>
      </c>
      <c r="F487" s="98">
        <v>1721.4099777789684</v>
      </c>
      <c r="G487" s="98">
        <v>1604.0102979905776</v>
      </c>
      <c r="H487" s="98">
        <v>1523.8867307806554</v>
      </c>
      <c r="I487" s="98">
        <v>1921.4460510749966</v>
      </c>
      <c r="J487" s="98">
        <v>1541.6933863963295</v>
      </c>
      <c r="K487" s="98">
        <v>1974.6644771302917</v>
      </c>
      <c r="L487" s="98">
        <v>1777.5402966228639</v>
      </c>
      <c r="M487" s="98">
        <v>1727.7423909622494</v>
      </c>
      <c r="N487" s="98">
        <v>1994.8924246411632</v>
      </c>
      <c r="O487" s="98">
        <v>1867.8384250151632</v>
      </c>
      <c r="P487" s="98">
        <v>1744.9938110929968</v>
      </c>
      <c r="Q487" s="98">
        <v>1987.6961835362354</v>
      </c>
      <c r="R487" s="98">
        <v>2025.9336174953264</v>
      </c>
      <c r="S487" s="98">
        <v>0</v>
      </c>
      <c r="T487" s="98">
        <v>0</v>
      </c>
      <c r="U487" s="98">
        <v>0</v>
      </c>
      <c r="V487" s="98">
        <v>0</v>
      </c>
      <c r="W487" s="98">
        <v>2121.8368756849954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1524.8838332492701</v>
      </c>
      <c r="I488" s="98">
        <v>1923.9946207585533</v>
      </c>
      <c r="J488" s="98">
        <v>1543.7006938434915</v>
      </c>
      <c r="K488" s="98">
        <v>1977.2761446961492</v>
      </c>
      <c r="L488" s="98">
        <v>1779.4290971685737</v>
      </c>
      <c r="M488" s="98">
        <v>1729.1948313728949</v>
      </c>
      <c r="N488" s="98">
        <v>1995.993162229322</v>
      </c>
      <c r="O488" s="98">
        <v>1868.5606565627847</v>
      </c>
      <c r="P488" s="98">
        <v>1745.5259882528796</v>
      </c>
      <c r="Q488" s="98">
        <v>1989.143123150882</v>
      </c>
      <c r="R488" s="98">
        <v>2027.4415947635189</v>
      </c>
      <c r="S488" s="98">
        <v>0</v>
      </c>
      <c r="T488" s="98">
        <v>0</v>
      </c>
      <c r="U488" s="98">
        <v>0</v>
      </c>
      <c r="V488" s="98">
        <v>0</v>
      </c>
      <c r="W488" s="98">
        <v>2122.2138483583558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1193.8321472952859</v>
      </c>
      <c r="I489" s="101">
        <v>1502.6967093489654</v>
      </c>
      <c r="J489" s="101">
        <v>1195.9762948404168</v>
      </c>
      <c r="K489" s="101">
        <v>1531.2223397689791</v>
      </c>
      <c r="L489" s="101">
        <v>1381.3261324729879</v>
      </c>
      <c r="M489" s="101">
        <v>1347.6803328235974</v>
      </c>
      <c r="N489" s="101">
        <v>1552.3398115567697</v>
      </c>
      <c r="O489" s="101">
        <v>1451.4509213539243</v>
      </c>
      <c r="P489" s="101">
        <v>1354.4498506011485</v>
      </c>
      <c r="Q489" s="101">
        <v>1539.5378012700551</v>
      </c>
      <c r="R489" s="101">
        <v>1562.2400986644584</v>
      </c>
      <c r="S489" s="101">
        <v>0</v>
      </c>
      <c r="T489" s="101">
        <v>0</v>
      </c>
      <c r="U489" s="101">
        <v>0</v>
      </c>
      <c r="V489" s="101">
        <v>0</v>
      </c>
      <c r="W489" s="101">
        <v>1644.0070554053907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331.05168595398391</v>
      </c>
      <c r="I490" s="104">
        <v>421.29791140958758</v>
      </c>
      <c r="J490" s="104">
        <v>347.72439900307484</v>
      </c>
      <c r="K490" s="104">
        <v>446.05380492716978</v>
      </c>
      <c r="L490" s="104">
        <v>398.10296469558546</v>
      </c>
      <c r="M490" s="104">
        <v>381.51449854929746</v>
      </c>
      <c r="N490" s="104">
        <v>443.65335067255211</v>
      </c>
      <c r="O490" s="104">
        <v>417.10973520886006</v>
      </c>
      <c r="P490" s="104">
        <v>391.07613765173119</v>
      </c>
      <c r="Q490" s="104">
        <v>449.60532188082681</v>
      </c>
      <c r="R490" s="104">
        <v>465.20149609906031</v>
      </c>
      <c r="S490" s="104">
        <v>0</v>
      </c>
      <c r="T490" s="104">
        <v>0</v>
      </c>
      <c r="U490" s="104">
        <v>0</v>
      </c>
      <c r="V490" s="104">
        <v>0</v>
      </c>
      <c r="W490" s="104">
        <v>478.20679295296526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1907.6171460306093</v>
      </c>
      <c r="D491" s="101">
        <v>1858.75706294269</v>
      </c>
      <c r="E491" s="101">
        <v>1803.8283186423394</v>
      </c>
      <c r="F491" s="101">
        <v>1771.6815743577095</v>
      </c>
      <c r="G491" s="101">
        <v>1738.6643643835891</v>
      </c>
      <c r="H491" s="101">
        <v>1719.0767146587918</v>
      </c>
      <c r="I491" s="101">
        <v>1737.2121254446395</v>
      </c>
      <c r="J491" s="101">
        <v>1736.1937043504977</v>
      </c>
      <c r="K491" s="101">
        <v>1754.2853616722577</v>
      </c>
      <c r="L491" s="101">
        <v>1767.3340173616905</v>
      </c>
      <c r="M491" s="101">
        <v>1887.5905805468878</v>
      </c>
      <c r="N491" s="101">
        <v>1766.6904140552267</v>
      </c>
      <c r="O491" s="101">
        <v>1972.3569245846911</v>
      </c>
      <c r="P491" s="101">
        <v>1824.4930839912558</v>
      </c>
      <c r="Q491" s="101">
        <v>1663.3247149192482</v>
      </c>
      <c r="R491" s="101">
        <v>2001.6608559715899</v>
      </c>
      <c r="S491" s="101">
        <v>0</v>
      </c>
      <c r="T491" s="101">
        <v>0</v>
      </c>
      <c r="U491" s="101">
        <v>0</v>
      </c>
      <c r="V491" s="101">
        <v>0</v>
      </c>
      <c r="W491" s="101">
        <v>1956.1121723691601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0</v>
      </c>
      <c r="M492" s="104">
        <v>0</v>
      </c>
      <c r="N492" s="104">
        <v>0</v>
      </c>
      <c r="O492" s="104">
        <v>0</v>
      </c>
      <c r="P492" s="104">
        <v>0</v>
      </c>
      <c r="Q492" s="104">
        <v>0</v>
      </c>
      <c r="R492" s="104">
        <v>0</v>
      </c>
      <c r="S492" s="104">
        <v>0</v>
      </c>
      <c r="T492" s="104">
        <v>0</v>
      </c>
      <c r="U492" s="104">
        <v>0</v>
      </c>
      <c r="V492" s="104">
        <v>0</v>
      </c>
      <c r="W492" s="104">
        <v>0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0</v>
      </c>
      <c r="L493" s="98">
        <v>0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0</v>
      </c>
      <c r="W493" s="98">
        <v>0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0</v>
      </c>
      <c r="L494" s="98">
        <v>0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0</v>
      </c>
      <c r="W494" s="98">
        <v>0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1919.6073232435876</v>
      </c>
      <c r="D495" s="101">
        <v>1861.7795853413991</v>
      </c>
      <c r="E495" s="101">
        <v>1768.0460782903294</v>
      </c>
      <c r="F495" s="101">
        <v>1805.615055789865</v>
      </c>
      <c r="G495" s="101">
        <v>1704.5150440566142</v>
      </c>
      <c r="H495" s="101">
        <v>1709.9258789400806</v>
      </c>
      <c r="I495" s="101">
        <v>1703.7112241655047</v>
      </c>
      <c r="J495" s="101">
        <v>0</v>
      </c>
      <c r="K495" s="101">
        <v>1772.3353407685124</v>
      </c>
      <c r="L495" s="101">
        <v>0</v>
      </c>
      <c r="M495" s="101">
        <v>1862.3563978659968</v>
      </c>
      <c r="N495" s="101">
        <v>1878.1061961068906</v>
      </c>
      <c r="O495" s="101">
        <v>1860.3942654261928</v>
      </c>
      <c r="P495" s="101">
        <v>1851.8102570705951</v>
      </c>
      <c r="Q495" s="101">
        <v>1853.8516919411225</v>
      </c>
      <c r="R495" s="101">
        <v>1898.9811949180803</v>
      </c>
      <c r="S495" s="101">
        <v>0</v>
      </c>
      <c r="T495" s="101">
        <v>0</v>
      </c>
      <c r="U495" s="101">
        <v>0</v>
      </c>
      <c r="V495" s="101">
        <v>0</v>
      </c>
      <c r="W495" s="101">
        <v>2053.8139220907369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1919.6155486217929</v>
      </c>
      <c r="D496" s="104">
        <v>1861.9318285494694</v>
      </c>
      <c r="E496" s="104">
        <v>1768.2891757092561</v>
      </c>
      <c r="F496" s="104">
        <v>1805.9053216652933</v>
      </c>
      <c r="G496" s="104">
        <v>1705.0347665519</v>
      </c>
      <c r="H496" s="104">
        <v>1710.3180923637485</v>
      </c>
      <c r="I496" s="104">
        <v>1704.8246732100235</v>
      </c>
      <c r="J496" s="104">
        <v>1780.5542245160436</v>
      </c>
      <c r="K496" s="104">
        <v>1774.1023385024889</v>
      </c>
      <c r="L496" s="104">
        <v>1810.2047043862415</v>
      </c>
      <c r="M496" s="104">
        <v>1863.3071022979482</v>
      </c>
      <c r="N496" s="104">
        <v>1878.3982572876032</v>
      </c>
      <c r="O496" s="104">
        <v>1860.3679105486331</v>
      </c>
      <c r="P496" s="104">
        <v>1851.893222665957</v>
      </c>
      <c r="Q496" s="104">
        <v>1854.3886364625325</v>
      </c>
      <c r="R496" s="104">
        <v>1900.029242877263</v>
      </c>
      <c r="S496" s="104">
        <v>0</v>
      </c>
      <c r="T496" s="104">
        <v>0</v>
      </c>
      <c r="U496" s="104">
        <v>0</v>
      </c>
      <c r="V496" s="104">
        <v>0</v>
      </c>
      <c r="W496" s="104">
        <v>2053.1108526801659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1499.7470913445072</v>
      </c>
      <c r="D497" s="98">
        <v>1447.2868410693952</v>
      </c>
      <c r="E497" s="98">
        <v>1375.1522101650949</v>
      </c>
      <c r="F497" s="98">
        <v>1406.0333136406757</v>
      </c>
      <c r="G497" s="98">
        <v>1324.688352411416</v>
      </c>
      <c r="H497" s="98">
        <v>1339.3204400545212</v>
      </c>
      <c r="I497" s="98">
        <v>1331.2489834349703</v>
      </c>
      <c r="J497" s="98">
        <v>1379.989947258804</v>
      </c>
      <c r="K497" s="98">
        <v>1373.6490881831598</v>
      </c>
      <c r="L497" s="98">
        <v>1405.3731494995523</v>
      </c>
      <c r="M497" s="98">
        <v>1452.8980921863804</v>
      </c>
      <c r="N497" s="98">
        <v>1460.5270074436035</v>
      </c>
      <c r="O497" s="98">
        <v>1445.1893607905733</v>
      </c>
      <c r="P497" s="98">
        <v>1437.611148726734</v>
      </c>
      <c r="Q497" s="98">
        <v>1435.0942596708996</v>
      </c>
      <c r="R497" s="98">
        <v>1463.7873905497293</v>
      </c>
      <c r="S497" s="98">
        <v>0</v>
      </c>
      <c r="T497" s="98">
        <v>0</v>
      </c>
      <c r="U497" s="98">
        <v>0</v>
      </c>
      <c r="V497" s="98">
        <v>0</v>
      </c>
      <c r="W497" s="98">
        <v>1590.6109433325123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419.86845727728559</v>
      </c>
      <c r="D498" s="98">
        <v>414.64498748007424</v>
      </c>
      <c r="E498" s="98">
        <v>393.13696554416123</v>
      </c>
      <c r="F498" s="98">
        <v>399.87200802461751</v>
      </c>
      <c r="G498" s="98">
        <v>380.34641414048394</v>
      </c>
      <c r="H498" s="98">
        <v>370.99765230922753</v>
      </c>
      <c r="I498" s="98">
        <v>373.57568977505298</v>
      </c>
      <c r="J498" s="98">
        <v>400.5642772572395</v>
      </c>
      <c r="K498" s="98">
        <v>400.45325031932913</v>
      </c>
      <c r="L498" s="98">
        <v>404.83155488668945</v>
      </c>
      <c r="M498" s="98">
        <v>410.40901011156751</v>
      </c>
      <c r="N498" s="98">
        <v>417.87124984399992</v>
      </c>
      <c r="O498" s="98">
        <v>415.1785497580596</v>
      </c>
      <c r="P498" s="98">
        <v>414.28207393922304</v>
      </c>
      <c r="Q498" s="98">
        <v>419.29437679163306</v>
      </c>
      <c r="R498" s="98">
        <v>436.24185232753348</v>
      </c>
      <c r="S498" s="98">
        <v>0</v>
      </c>
      <c r="T498" s="98">
        <v>0</v>
      </c>
      <c r="U498" s="98">
        <v>0</v>
      </c>
      <c r="V498" s="98">
        <v>0</v>
      </c>
      <c r="W498" s="98">
        <v>462.49990934765339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346.88589917379187</v>
      </c>
      <c r="D499" s="122">
        <v>344.52943506603503</v>
      </c>
      <c r="E499" s="122">
        <v>343.67789313784209</v>
      </c>
      <c r="F499" s="122">
        <v>341.53729137369959</v>
      </c>
      <c r="G499" s="122">
        <v>332.10290436659363</v>
      </c>
      <c r="H499" s="122">
        <v>324.23909072029784</v>
      </c>
      <c r="I499" s="122">
        <v>327.68910614546962</v>
      </c>
      <c r="J499" s="122">
        <v>316.22256923623689</v>
      </c>
      <c r="K499" s="122">
        <v>314.64992779081484</v>
      </c>
      <c r="L499" s="122">
        <v>308.34449483699984</v>
      </c>
      <c r="M499" s="122">
        <v>313.45571472728363</v>
      </c>
      <c r="N499" s="122">
        <v>317.09799802395281</v>
      </c>
      <c r="O499" s="122">
        <v>303.95332765183718</v>
      </c>
      <c r="P499" s="122">
        <v>312.91438228265326</v>
      </c>
      <c r="Q499" s="122">
        <v>318.21370646152218</v>
      </c>
      <c r="R499" s="122">
        <v>321.08771109913044</v>
      </c>
      <c r="S499" s="122">
        <v>0</v>
      </c>
      <c r="T499" s="122">
        <v>0</v>
      </c>
      <c r="U499" s="122">
        <v>0</v>
      </c>
      <c r="V499" s="122">
        <v>0</v>
      </c>
      <c r="W499" s="122">
        <v>340.53732755687298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0</v>
      </c>
      <c r="D500" s="98">
        <v>0</v>
      </c>
      <c r="E500" s="98">
        <v>0</v>
      </c>
      <c r="F500" s="98">
        <v>0</v>
      </c>
      <c r="G500" s="98">
        <v>0</v>
      </c>
      <c r="H500" s="98">
        <v>0</v>
      </c>
      <c r="I500" s="98">
        <v>0</v>
      </c>
      <c r="J500" s="98">
        <v>0</v>
      </c>
      <c r="K500" s="98">
        <v>0</v>
      </c>
      <c r="L500" s="98">
        <v>0</v>
      </c>
      <c r="M500" s="98">
        <v>0</v>
      </c>
      <c r="N500" s="98">
        <v>0</v>
      </c>
      <c r="O500" s="98">
        <v>0</v>
      </c>
      <c r="P500" s="98">
        <v>0</v>
      </c>
      <c r="Q500" s="98">
        <v>0</v>
      </c>
      <c r="R500" s="98">
        <v>0</v>
      </c>
      <c r="S500" s="98">
        <v>0</v>
      </c>
      <c r="T500" s="98">
        <v>0</v>
      </c>
      <c r="U500" s="98">
        <v>0</v>
      </c>
      <c r="V500" s="98">
        <v>0</v>
      </c>
      <c r="W500" s="98">
        <v>0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346.74779387736845</v>
      </c>
      <c r="D501" s="98">
        <v>343.95607758937427</v>
      </c>
      <c r="E501" s="98">
        <v>343.7048524231638</v>
      </c>
      <c r="F501" s="98">
        <v>334.26708422547489</v>
      </c>
      <c r="G501" s="98">
        <v>335.85593289455159</v>
      </c>
      <c r="H501" s="98">
        <v>325.41191096985932</v>
      </c>
      <c r="I501" s="98">
        <v>327.09491836621578</v>
      </c>
      <c r="J501" s="98">
        <v>319.52903050388903</v>
      </c>
      <c r="K501" s="98">
        <v>307.70888941131295</v>
      </c>
      <c r="L501" s="98">
        <v>312.04481333937076</v>
      </c>
      <c r="M501" s="98">
        <v>313.81623820503808</v>
      </c>
      <c r="N501" s="98">
        <v>313.82977497090138</v>
      </c>
      <c r="O501" s="98">
        <v>317.16100949360572</v>
      </c>
      <c r="P501" s="98">
        <v>303.4569520321794</v>
      </c>
      <c r="Q501" s="98">
        <v>285.56401923584843</v>
      </c>
      <c r="R501" s="98">
        <v>335.7234007922782</v>
      </c>
      <c r="S501" s="98">
        <v>0</v>
      </c>
      <c r="T501" s="98">
        <v>0</v>
      </c>
      <c r="U501" s="98">
        <v>0</v>
      </c>
      <c r="V501" s="98">
        <v>0</v>
      </c>
      <c r="W501" s="98">
        <v>324.06429212460603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346.88743367708543</v>
      </c>
      <c r="D502" s="33">
        <v>344.5384880788244</v>
      </c>
      <c r="E502" s="33">
        <v>343.67755823988773</v>
      </c>
      <c r="F502" s="33">
        <v>341.65044634876921</v>
      </c>
      <c r="G502" s="33">
        <v>332.04738619310308</v>
      </c>
      <c r="H502" s="33">
        <v>324.22123051345176</v>
      </c>
      <c r="I502" s="33">
        <v>327.69690280831895</v>
      </c>
      <c r="J502" s="33">
        <v>316.18249091784111</v>
      </c>
      <c r="K502" s="33">
        <v>314.73669077055865</v>
      </c>
      <c r="L502" s="33">
        <v>308.28258474622652</v>
      </c>
      <c r="M502" s="33">
        <v>313.44929764272814</v>
      </c>
      <c r="N502" s="33">
        <v>317.15555968242148</v>
      </c>
      <c r="O502" s="33">
        <v>303.73465742266893</v>
      </c>
      <c r="P502" s="33">
        <v>313.06854308758659</v>
      </c>
      <c r="Q502" s="33">
        <v>318.8041167187676</v>
      </c>
      <c r="R502" s="33">
        <v>320.73362183236077</v>
      </c>
      <c r="S502" s="33">
        <v>0</v>
      </c>
      <c r="T502" s="33">
        <v>0</v>
      </c>
      <c r="U502" s="33">
        <v>0</v>
      </c>
      <c r="V502" s="33">
        <v>0</v>
      </c>
      <c r="W502" s="33">
        <v>340.79146975849284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33.699452730628209</v>
      </c>
      <c r="D504" s="117">
        <f t="shared" si="254"/>
        <v>38.948952900966148</v>
      </c>
      <c r="E504" s="117">
        <f t="shared" si="254"/>
        <v>39.623209152386835</v>
      </c>
      <c r="F504" s="117">
        <f t="shared" si="254"/>
        <v>25.178272350979171</v>
      </c>
      <c r="G504" s="117">
        <f t="shared" si="254"/>
        <v>17.211883603078331</v>
      </c>
      <c r="H504" s="117">
        <f t="shared" si="254"/>
        <v>14.804509798245974</v>
      </c>
      <c r="I504" s="117">
        <f t="shared" si="254"/>
        <v>11.810223625733382</v>
      </c>
      <c r="J504" s="117">
        <f t="shared" si="254"/>
        <v>9.8340770107185573</v>
      </c>
      <c r="K504" s="117">
        <f t="shared" si="254"/>
        <v>9.4364961979119073</v>
      </c>
      <c r="L504" s="117">
        <f t="shared" si="254"/>
        <v>12.584206324776876</v>
      </c>
      <c r="M504" s="117">
        <f t="shared" si="254"/>
        <v>9.6180441778338377</v>
      </c>
      <c r="N504" s="117">
        <f t="shared" si="254"/>
        <v>14.472204928591722</v>
      </c>
      <c r="O504" s="117">
        <f t="shared" si="254"/>
        <v>19.791719276248255</v>
      </c>
      <c r="P504" s="117">
        <f t="shared" si="254"/>
        <v>22.388659462740179</v>
      </c>
      <c r="Q504" s="117">
        <f t="shared" si="254"/>
        <v>23.852817301246269</v>
      </c>
      <c r="R504" s="117">
        <f t="shared" ref="R504:V504" si="255">R505+R508+R510+R523</f>
        <v>47.851756892941701</v>
      </c>
      <c r="S504" s="117">
        <f t="shared" si="255"/>
        <v>0</v>
      </c>
      <c r="T504" s="117">
        <f t="shared" si="255"/>
        <v>0</v>
      </c>
      <c r="U504" s="117">
        <f t="shared" si="255"/>
        <v>0</v>
      </c>
      <c r="V504" s="117">
        <f t="shared" si="255"/>
        <v>0</v>
      </c>
      <c r="W504" s="117">
        <f t="shared" ref="W504" si="256">W505+W508+W510+W523</f>
        <v>23.599004733207085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32.237358697674466</v>
      </c>
      <c r="D510" s="122">
        <v>36.90049720639653</v>
      </c>
      <c r="E510" s="122">
        <v>38.009763456890468</v>
      </c>
      <c r="F510" s="122">
        <v>23.221194030060229</v>
      </c>
      <c r="G510" s="122">
        <v>15.34420536485124</v>
      </c>
      <c r="H510" s="122">
        <v>12.945061016987891</v>
      </c>
      <c r="I510" s="122">
        <v>10.19863869429078</v>
      </c>
      <c r="J510" s="122">
        <v>8.380315157939684</v>
      </c>
      <c r="K510" s="122">
        <v>7.9951741066633533</v>
      </c>
      <c r="L510" s="122">
        <v>10.638396193350973</v>
      </c>
      <c r="M510" s="122">
        <v>7.5398074303214493</v>
      </c>
      <c r="N510" s="122">
        <v>12.415315817072379</v>
      </c>
      <c r="O510" s="122">
        <v>17.835628576072335</v>
      </c>
      <c r="P510" s="122">
        <v>20.54554059888714</v>
      </c>
      <c r="Q510" s="122">
        <v>21.932059264506822</v>
      </c>
      <c r="R510" s="122">
        <v>44.861206229941594</v>
      </c>
      <c r="S510" s="122">
        <v>0</v>
      </c>
      <c r="T510" s="122">
        <v>0</v>
      </c>
      <c r="U510" s="122">
        <v>0</v>
      </c>
      <c r="V510" s="122">
        <v>0</v>
      </c>
      <c r="W510" s="122">
        <v>21.810314529044881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733.39991037209404</v>
      </c>
      <c r="D515" s="101">
        <v>712.17959608345302</v>
      </c>
      <c r="E515" s="101">
        <v>688.39904927479404</v>
      </c>
      <c r="F515" s="101">
        <v>673.41462687174658</v>
      </c>
      <c r="G515" s="101">
        <v>657.88280501799693</v>
      </c>
      <c r="H515" s="101">
        <v>647.25305084939453</v>
      </c>
      <c r="I515" s="101">
        <v>650.49578106628576</v>
      </c>
      <c r="J515" s="101">
        <v>645.92890678888944</v>
      </c>
      <c r="K515" s="101">
        <v>647.60910263973165</v>
      </c>
      <c r="L515" s="101">
        <v>646.48715328825142</v>
      </c>
      <c r="M515" s="101">
        <v>677.50555338174161</v>
      </c>
      <c r="N515" s="101">
        <v>614.85373570263209</v>
      </c>
      <c r="O515" s="101">
        <v>657.06455674250481</v>
      </c>
      <c r="P515" s="101">
        <v>577.69225919223845</v>
      </c>
      <c r="Q515" s="101">
        <v>503.9897700374425</v>
      </c>
      <c r="R515" s="101">
        <v>589.38343357268093</v>
      </c>
      <c r="S515" s="101">
        <v>0</v>
      </c>
      <c r="T515" s="101">
        <v>0</v>
      </c>
      <c r="U515" s="101">
        <v>0</v>
      </c>
      <c r="V515" s="101">
        <v>0</v>
      </c>
      <c r="W515" s="101">
        <v>526.35559063428309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0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0</v>
      </c>
      <c r="V516" s="104">
        <v>0</v>
      </c>
      <c r="W516" s="104">
        <v>0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0</v>
      </c>
      <c r="L517" s="98">
        <v>0</v>
      </c>
      <c r="M517" s="98">
        <v>0</v>
      </c>
      <c r="N517" s="98">
        <v>0</v>
      </c>
      <c r="O517" s="98">
        <v>0</v>
      </c>
      <c r="P517" s="98">
        <v>0</v>
      </c>
      <c r="Q517" s="98">
        <v>0</v>
      </c>
      <c r="R517" s="98">
        <v>0</v>
      </c>
      <c r="S517" s="98">
        <v>0</v>
      </c>
      <c r="T517" s="98">
        <v>0</v>
      </c>
      <c r="U517" s="98">
        <v>0</v>
      </c>
      <c r="V517" s="98">
        <v>0</v>
      </c>
      <c r="W517" s="98">
        <v>0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1.4620940329537415</v>
      </c>
      <c r="D523" s="122">
        <v>2.0484556945696211</v>
      </c>
      <c r="E523" s="122">
        <v>1.6134456954963643</v>
      </c>
      <c r="F523" s="122">
        <v>1.9570783209189409</v>
      </c>
      <c r="G523" s="122">
        <v>1.86767823822709</v>
      </c>
      <c r="H523" s="122">
        <v>1.8594487812580818</v>
      </c>
      <c r="I523" s="122">
        <v>1.6115849314426027</v>
      </c>
      <c r="J523" s="122">
        <v>1.4537618527788732</v>
      </c>
      <c r="K523" s="122">
        <v>1.4413220912485549</v>
      </c>
      <c r="L523" s="122">
        <v>1.945810131425902</v>
      </c>
      <c r="M523" s="122">
        <v>2.078236747512388</v>
      </c>
      <c r="N523" s="122">
        <v>2.0568891115193435</v>
      </c>
      <c r="O523" s="122">
        <v>1.9560907001759196</v>
      </c>
      <c r="P523" s="122">
        <v>1.8431188638530394</v>
      </c>
      <c r="Q523" s="122">
        <v>1.920758036739447</v>
      </c>
      <c r="R523" s="122">
        <v>2.9905506630001102</v>
      </c>
      <c r="S523" s="122">
        <v>0</v>
      </c>
      <c r="T523" s="122">
        <v>0</v>
      </c>
      <c r="U523" s="122">
        <v>0</v>
      </c>
      <c r="V523" s="122">
        <v>0</v>
      </c>
      <c r="W523" s="122">
        <v>1.7886902041622039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133.05055699879048</v>
      </c>
      <c r="D525" s="98">
        <v>131.78398301731229</v>
      </c>
      <c r="E525" s="98">
        <v>131.4958241829537</v>
      </c>
      <c r="F525" s="98">
        <v>127.69936043996088</v>
      </c>
      <c r="G525" s="98">
        <v>128.12272714237838</v>
      </c>
      <c r="H525" s="98">
        <v>123.96325208387212</v>
      </c>
      <c r="I525" s="98">
        <v>124.43132075927885</v>
      </c>
      <c r="J525" s="98">
        <v>121.3891147070359</v>
      </c>
      <c r="K525" s="98">
        <v>116.74708939113295</v>
      </c>
      <c r="L525" s="98">
        <v>118.24538490972789</v>
      </c>
      <c r="M525" s="98">
        <v>118.83735583502654</v>
      </c>
      <c r="N525" s="98">
        <v>118.84248199889541</v>
      </c>
      <c r="O525" s="98">
        <v>120.10396899080146</v>
      </c>
      <c r="P525" s="98">
        <v>114.9144543810982</v>
      </c>
      <c r="Q525" s="98">
        <v>108.13867746843087</v>
      </c>
      <c r="R525" s="98">
        <v>126.59997806700466</v>
      </c>
      <c r="S525" s="98">
        <v>0</v>
      </c>
      <c r="T525" s="98">
        <v>0</v>
      </c>
      <c r="U525" s="98">
        <v>0</v>
      </c>
      <c r="V525" s="98">
        <v>0</v>
      </c>
      <c r="W525" s="98">
        <v>117.72833707394869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187.43245998345725</v>
      </c>
      <c r="D528" s="118">
        <f t="shared" si="261"/>
        <v>186.23665638181271</v>
      </c>
      <c r="E528" s="118">
        <f t="shared" si="261"/>
        <v>179.47597496395034</v>
      </c>
      <c r="F528" s="118">
        <f t="shared" si="261"/>
        <v>175.22530894004768</v>
      </c>
      <c r="G528" s="118">
        <f t="shared" si="261"/>
        <v>171.48095494384444</v>
      </c>
      <c r="H528" s="118">
        <f t="shared" si="261"/>
        <v>161.58979571198699</v>
      </c>
      <c r="I528" s="118">
        <f t="shared" si="261"/>
        <v>184.31699173376074</v>
      </c>
      <c r="J528" s="118">
        <f t="shared" si="261"/>
        <v>148.44791107819776</v>
      </c>
      <c r="K528" s="118">
        <f t="shared" si="261"/>
        <v>167.2157843566946</v>
      </c>
      <c r="L528" s="118">
        <f t="shared" si="261"/>
        <v>154.00720785805154</v>
      </c>
      <c r="M528" s="118">
        <f t="shared" si="261"/>
        <v>117.60690526542275</v>
      </c>
      <c r="N528" s="118">
        <f t="shared" si="261"/>
        <v>126.32866642893728</v>
      </c>
      <c r="O528" s="118">
        <f t="shared" si="261"/>
        <v>114.61535458197615</v>
      </c>
      <c r="P528" s="118">
        <f t="shared" si="261"/>
        <v>95.392388863165792</v>
      </c>
      <c r="Q528" s="118">
        <f t="shared" si="261"/>
        <v>107.85090628547195</v>
      </c>
      <c r="R528" s="118">
        <f t="shared" ref="R528:V528" si="262">R529+R532+R534+R547</f>
        <v>104.12463438792201</v>
      </c>
      <c r="S528" s="118">
        <f t="shared" si="262"/>
        <v>0</v>
      </c>
      <c r="T528" s="118">
        <f t="shared" si="262"/>
        <v>0</v>
      </c>
      <c r="U528" s="118">
        <f t="shared" si="262"/>
        <v>0</v>
      </c>
      <c r="V528" s="118">
        <f t="shared" si="262"/>
        <v>0</v>
      </c>
      <c r="W528" s="118">
        <f t="shared" ref="W528" si="263">W529+W532+W534+W547</f>
        <v>69.141793830869858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156.49257255016954</v>
      </c>
      <c r="D529" s="123">
        <f t="shared" si="264"/>
        <v>155.99679610321499</v>
      </c>
      <c r="E529" s="123">
        <f t="shared" si="264"/>
        <v>151.53714200123534</v>
      </c>
      <c r="F529" s="123">
        <f t="shared" si="264"/>
        <v>147.57577820455072</v>
      </c>
      <c r="G529" s="123">
        <f t="shared" si="264"/>
        <v>146.00407343547164</v>
      </c>
      <c r="H529" s="123">
        <f t="shared" si="264"/>
        <v>137.37967863536011</v>
      </c>
      <c r="I529" s="123">
        <f t="shared" si="264"/>
        <v>157.01068702072428</v>
      </c>
      <c r="J529" s="123">
        <f t="shared" si="264"/>
        <v>125.57566833258586</v>
      </c>
      <c r="K529" s="123">
        <f t="shared" si="264"/>
        <v>140.78267994653902</v>
      </c>
      <c r="L529" s="123">
        <f t="shared" si="264"/>
        <v>129.95380952301107</v>
      </c>
      <c r="M529" s="123">
        <f t="shared" si="264"/>
        <v>94.418518239692858</v>
      </c>
      <c r="N529" s="123">
        <f t="shared" si="264"/>
        <v>100.95600751246843</v>
      </c>
      <c r="O529" s="123">
        <f t="shared" si="264"/>
        <v>90.8643655588059</v>
      </c>
      <c r="P529" s="123">
        <f t="shared" si="264"/>
        <v>72.821141330908105</v>
      </c>
      <c r="Q529" s="123">
        <f t="shared" si="264"/>
        <v>84.359161849751445</v>
      </c>
      <c r="R529" s="123">
        <f t="shared" ref="R529:V529" si="265">SUM(R530:R531)</f>
        <v>80.609172848392774</v>
      </c>
      <c r="S529" s="123">
        <f t="shared" si="265"/>
        <v>0</v>
      </c>
      <c r="T529" s="123">
        <f t="shared" si="265"/>
        <v>0</v>
      </c>
      <c r="U529" s="123">
        <f t="shared" si="265"/>
        <v>0</v>
      </c>
      <c r="V529" s="123">
        <f t="shared" si="265"/>
        <v>0</v>
      </c>
      <c r="W529" s="123">
        <f t="shared" ref="W529" si="266">SUM(W530:W531)</f>
        <v>46.622525374268029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155.65613294630595</v>
      </c>
      <c r="D530" s="99">
        <v>155.16366489146188</v>
      </c>
      <c r="E530" s="99">
        <v>150.73374055884048</v>
      </c>
      <c r="F530" s="99">
        <v>146.79248825748732</v>
      </c>
      <c r="G530" s="99">
        <v>145.22858620085435</v>
      </c>
      <c r="H530" s="99">
        <v>136.64917714750288</v>
      </c>
      <c r="I530" s="99">
        <v>156.16988038310595</v>
      </c>
      <c r="J530" s="99">
        <v>124.89129582098944</v>
      </c>
      <c r="K530" s="99">
        <v>140.00550159501566</v>
      </c>
      <c r="L530" s="99">
        <v>129.2314765586116</v>
      </c>
      <c r="M530" s="99">
        <v>93.896940584595484</v>
      </c>
      <c r="N530" s="99">
        <v>100.39341359854612</v>
      </c>
      <c r="O530" s="99">
        <v>90.362342698491432</v>
      </c>
      <c r="P530" s="99">
        <v>72.422338313119695</v>
      </c>
      <c r="Q530" s="99">
        <v>83.890501094375935</v>
      </c>
      <c r="R530" s="99">
        <v>80.159717452798773</v>
      </c>
      <c r="S530" s="99">
        <v>0</v>
      </c>
      <c r="T530" s="99">
        <v>0</v>
      </c>
      <c r="U530" s="99">
        <v>0</v>
      </c>
      <c r="V530" s="99">
        <v>0</v>
      </c>
      <c r="W530" s="99">
        <v>46.347124697192953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0.8364396038635955</v>
      </c>
      <c r="D531" s="99">
        <v>0.83313121175312443</v>
      </c>
      <c r="E531" s="99">
        <v>0.803401442394854</v>
      </c>
      <c r="F531" s="99">
        <v>0.78328994706339838</v>
      </c>
      <c r="G531" s="99">
        <v>0.7754872346172812</v>
      </c>
      <c r="H531" s="99">
        <v>0.73050148785722457</v>
      </c>
      <c r="I531" s="99">
        <v>0.84080663761831964</v>
      </c>
      <c r="J531" s="99">
        <v>0.68437251159642176</v>
      </c>
      <c r="K531" s="99">
        <v>0.77717835152335568</v>
      </c>
      <c r="L531" s="99">
        <v>0.72233296439945716</v>
      </c>
      <c r="M531" s="99">
        <v>0.52157765509737741</v>
      </c>
      <c r="N531" s="99">
        <v>0.56259391392231106</v>
      </c>
      <c r="O531" s="99">
        <v>0.50202286031447252</v>
      </c>
      <c r="P531" s="99">
        <v>0.39880301778840926</v>
      </c>
      <c r="Q531" s="99">
        <v>0.46866075537551377</v>
      </c>
      <c r="R531" s="99">
        <v>0.44945539559399822</v>
      </c>
      <c r="S531" s="99">
        <v>0</v>
      </c>
      <c r="T531" s="99">
        <v>0</v>
      </c>
      <c r="U531" s="99">
        <v>0</v>
      </c>
      <c r="V531" s="99">
        <v>0</v>
      </c>
      <c r="W531" s="99">
        <v>0.27540067707507876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0</v>
      </c>
      <c r="D532" s="123">
        <f t="shared" si="267"/>
        <v>9.2783251354114447E-3</v>
      </c>
      <c r="E532" s="123">
        <f t="shared" si="267"/>
        <v>5.3388328028155822E-3</v>
      </c>
      <c r="F532" s="123">
        <f t="shared" si="267"/>
        <v>9.5570167019626145E-3</v>
      </c>
      <c r="G532" s="123">
        <f t="shared" si="267"/>
        <v>1.2966687585331749E-2</v>
      </c>
      <c r="H532" s="123">
        <f t="shared" si="267"/>
        <v>1.6564860622237956E-2</v>
      </c>
      <c r="I532" s="123">
        <f t="shared" si="267"/>
        <v>1.8160759545263389E-2</v>
      </c>
      <c r="J532" s="123">
        <f t="shared" si="267"/>
        <v>1.3323474190922283E-2</v>
      </c>
      <c r="K532" s="123">
        <f t="shared" si="267"/>
        <v>1.0595413357072829E-2</v>
      </c>
      <c r="L532" s="123">
        <f t="shared" si="267"/>
        <v>1.1095376917401856E-2</v>
      </c>
      <c r="M532" s="123">
        <f t="shared" si="267"/>
        <v>8.9268104685629145E-3</v>
      </c>
      <c r="N532" s="123">
        <f t="shared" si="267"/>
        <v>8.7695157904090527E-3</v>
      </c>
      <c r="O532" s="123">
        <f t="shared" si="267"/>
        <v>4.9846634940129819E-3</v>
      </c>
      <c r="P532" s="123">
        <f t="shared" si="267"/>
        <v>7.3476967581747555E-3</v>
      </c>
      <c r="Q532" s="123">
        <f t="shared" si="267"/>
        <v>2.403012073972274E-3</v>
      </c>
      <c r="R532" s="123">
        <f t="shared" si="267"/>
        <v>2.7169493108017808E-3</v>
      </c>
      <c r="S532" s="123">
        <f t="shared" si="267"/>
        <v>0</v>
      </c>
      <c r="T532" s="123">
        <f t="shared" si="267"/>
        <v>0</v>
      </c>
      <c r="U532" s="123">
        <f t="shared" si="267"/>
        <v>0</v>
      </c>
      <c r="V532" s="123">
        <f t="shared" si="267"/>
        <v>0</v>
      </c>
      <c r="W532" s="123">
        <f t="shared" si="267"/>
        <v>3.8240518723245405E-3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0</v>
      </c>
      <c r="D533" s="99">
        <f>RES_hhdet_in_fecs!D86</f>
        <v>9.2783251354114447E-3</v>
      </c>
      <c r="E533" s="99">
        <f>RES_hhdet_in_fecs!E86</f>
        <v>5.3388328028155822E-3</v>
      </c>
      <c r="F533" s="99">
        <f>RES_hhdet_in_fecs!F86</f>
        <v>9.5570167019626145E-3</v>
      </c>
      <c r="G533" s="99">
        <f>RES_hhdet_in_fecs!G86</f>
        <v>1.2966687585331749E-2</v>
      </c>
      <c r="H533" s="99">
        <f>RES_hhdet_in_fecs!H86</f>
        <v>1.6564860622237956E-2</v>
      </c>
      <c r="I533" s="99">
        <f>RES_hhdet_in_fecs!I86</f>
        <v>1.8160759545263389E-2</v>
      </c>
      <c r="J533" s="99">
        <f>RES_hhdet_in_fecs!J86</f>
        <v>1.3323474190922283E-2</v>
      </c>
      <c r="K533" s="99">
        <f>RES_hhdet_in_fecs!K86</f>
        <v>1.0595413357072829E-2</v>
      </c>
      <c r="L533" s="99">
        <f>RES_hhdet_in_fecs!L86</f>
        <v>1.1095376917401856E-2</v>
      </c>
      <c r="M533" s="99">
        <f>RES_hhdet_in_fecs!M86</f>
        <v>8.9268104685629145E-3</v>
      </c>
      <c r="N533" s="99">
        <f>RES_hhdet_in_fecs!N86</f>
        <v>8.7695157904090527E-3</v>
      </c>
      <c r="O533" s="99">
        <f>RES_hhdet_in_fecs!O86</f>
        <v>4.9846634940129819E-3</v>
      </c>
      <c r="P533" s="99">
        <f>RES_hhdet_in_fecs!P86</f>
        <v>7.3476967581747555E-3</v>
      </c>
      <c r="Q533" s="99">
        <f>RES_hhdet_in_fecs!Q86</f>
        <v>2.403012073972274E-3</v>
      </c>
      <c r="R533" s="99">
        <f>RES_hhdet_in_fecs!R86</f>
        <v>2.7169493108017808E-3</v>
      </c>
      <c r="S533" s="99">
        <f>RES_hhdet_in_fecs!S86</f>
        <v>0</v>
      </c>
      <c r="T533" s="99">
        <f>RES_hhdet_in_fecs!T86</f>
        <v>0</v>
      </c>
      <c r="U533" s="99">
        <f>RES_hhdet_in_fecs!U86</f>
        <v>0</v>
      </c>
      <c r="V533" s="99">
        <f>RES_hhdet_in_fecs!V86</f>
        <v>0</v>
      </c>
      <c r="W533" s="99">
        <f>RES_hhdet_in_fecs!W86</f>
        <v>3.8240518723245405E-3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26.7788040576831</v>
      </c>
      <c r="D534" s="123">
        <v>26.145001095983673</v>
      </c>
      <c r="E534" s="123">
        <v>23.893116988342165</v>
      </c>
      <c r="F534" s="123">
        <v>23.640187954769075</v>
      </c>
      <c r="G534" s="123">
        <v>21.596690397199577</v>
      </c>
      <c r="H534" s="123">
        <v>20.439913799542776</v>
      </c>
      <c r="I534" s="123">
        <v>23.517552063122583</v>
      </c>
      <c r="J534" s="123">
        <v>19.267134006895247</v>
      </c>
      <c r="K534" s="123">
        <v>22.880680652338654</v>
      </c>
      <c r="L534" s="123">
        <v>20.598835656005246</v>
      </c>
      <c r="M534" s="123">
        <v>19.739546349550253</v>
      </c>
      <c r="N534" s="123">
        <v>21.916251830992287</v>
      </c>
      <c r="O534" s="123">
        <v>20.481016491778028</v>
      </c>
      <c r="P534" s="123">
        <v>19.249410686626632</v>
      </c>
      <c r="Q534" s="123">
        <v>20.16970233511865</v>
      </c>
      <c r="R534" s="123">
        <v>20.232231286665492</v>
      </c>
      <c r="S534" s="123">
        <v>0</v>
      </c>
      <c r="T534" s="123">
        <v>0</v>
      </c>
      <c r="U534" s="123">
        <v>0</v>
      </c>
      <c r="V534" s="123">
        <v>0</v>
      </c>
      <c r="W534" s="123">
        <v>19.439802369834656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27.429356428254664</v>
      </c>
      <c r="D535" s="99">
        <v>27.728547801637038</v>
      </c>
      <c r="E535" s="99">
        <v>24.237257606875986</v>
      </c>
      <c r="F535" s="99">
        <v>23.287909011827484</v>
      </c>
      <c r="G535" s="99">
        <v>21.137864414363168</v>
      </c>
      <c r="H535" s="99">
        <v>19.564329712406696</v>
      </c>
      <c r="I535" s="99">
        <v>24.054252742494576</v>
      </c>
      <c r="J535" s="99">
        <v>18.694635341662455</v>
      </c>
      <c r="K535" s="99">
        <v>23.296156575517717</v>
      </c>
      <c r="L535" s="99">
        <v>20.413822881089303</v>
      </c>
      <c r="M535" s="99">
        <v>19.208630509043452</v>
      </c>
      <c r="N535" s="99">
        <v>21.738302919249232</v>
      </c>
      <c r="O535" s="99">
        <v>19.986576582637266</v>
      </c>
      <c r="P535" s="99">
        <v>18.376617782463597</v>
      </c>
      <c r="Q535" s="99">
        <v>20.573820981730741</v>
      </c>
      <c r="R535" s="99">
        <v>20.395119930450093</v>
      </c>
      <c r="S535" s="99">
        <v>0</v>
      </c>
      <c r="T535" s="99">
        <v>0</v>
      </c>
      <c r="U535" s="99">
        <v>0</v>
      </c>
      <c r="V535" s="99">
        <v>0</v>
      </c>
      <c r="W535" s="99">
        <v>18.860832467692788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18.232024214505</v>
      </c>
      <c r="I536" s="99">
        <v>22.497458161628462</v>
      </c>
      <c r="J536" s="99">
        <v>17.513300459811354</v>
      </c>
      <c r="K536" s="99">
        <v>21.902467951128376</v>
      </c>
      <c r="L536" s="99">
        <v>19.26715838684656</v>
      </c>
      <c r="M536" s="99">
        <v>18.200016349725875</v>
      </c>
      <c r="N536" s="99">
        <v>20.641089830434037</v>
      </c>
      <c r="O536" s="99">
        <v>19.015144733606697</v>
      </c>
      <c r="P536" s="99">
        <v>17.514968679554681</v>
      </c>
      <c r="Q536" s="99">
        <v>19.657620981325856</v>
      </c>
      <c r="R536" s="99">
        <v>19.545607566025883</v>
      </c>
      <c r="S536" s="99">
        <v>0</v>
      </c>
      <c r="T536" s="99">
        <v>0</v>
      </c>
      <c r="U536" s="99">
        <v>0</v>
      </c>
      <c r="V536" s="99">
        <v>0</v>
      </c>
      <c r="W536" s="99">
        <v>18.398227579084821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15.326943452674065</v>
      </c>
      <c r="I537" s="102">
        <v>18.812001732638858</v>
      </c>
      <c r="J537" s="102">
        <v>14.502456134663881</v>
      </c>
      <c r="K537" s="102">
        <v>18.064636191272843</v>
      </c>
      <c r="L537" s="102">
        <v>15.863576799297956</v>
      </c>
      <c r="M537" s="102">
        <v>14.983190603487841</v>
      </c>
      <c r="N537" s="102">
        <v>16.915815930927376</v>
      </c>
      <c r="O537" s="102">
        <v>15.531073034512675</v>
      </c>
      <c r="P537" s="102">
        <v>14.263779648835524</v>
      </c>
      <c r="Q537" s="102">
        <v>15.935118948403442</v>
      </c>
      <c r="R537" s="102">
        <v>15.727106701458018</v>
      </c>
      <c r="S537" s="102">
        <v>0</v>
      </c>
      <c r="T537" s="102">
        <v>0</v>
      </c>
      <c r="U537" s="102">
        <v>0</v>
      </c>
      <c r="V537" s="102">
        <v>0</v>
      </c>
      <c r="W537" s="102">
        <v>14.613442721743565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2.9050807618309347</v>
      </c>
      <c r="I538" s="105">
        <v>3.6854564289896046</v>
      </c>
      <c r="J538" s="105">
        <v>3.0108443251474757</v>
      </c>
      <c r="K538" s="105">
        <v>3.837831759855534</v>
      </c>
      <c r="L538" s="105">
        <v>3.4035815875486026</v>
      </c>
      <c r="M538" s="105">
        <v>3.2168257462380354</v>
      </c>
      <c r="N538" s="105">
        <v>3.725273899506655</v>
      </c>
      <c r="O538" s="105">
        <v>3.4840716990940184</v>
      </c>
      <c r="P538" s="105">
        <v>3.2511890307191575</v>
      </c>
      <c r="Q538" s="105">
        <v>3.7225020329224154</v>
      </c>
      <c r="R538" s="105">
        <v>3.8185008645678686</v>
      </c>
      <c r="S538" s="105">
        <v>0</v>
      </c>
      <c r="T538" s="105">
        <v>0</v>
      </c>
      <c r="U538" s="105">
        <v>0</v>
      </c>
      <c r="V538" s="105">
        <v>0</v>
      </c>
      <c r="W538" s="105">
        <v>3.7847848573412555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29.069463503951667</v>
      </c>
      <c r="D539" s="102">
        <v>27.929750050312869</v>
      </c>
      <c r="E539" s="102">
        <v>26.846159471483059</v>
      </c>
      <c r="F539" s="102">
        <v>26.198121001149786</v>
      </c>
      <c r="G539" s="102">
        <v>25.507215890862106</v>
      </c>
      <c r="H539" s="102">
        <v>25.003721478671739</v>
      </c>
      <c r="I539" s="102">
        <v>25.050396206716933</v>
      </c>
      <c r="J539" s="102">
        <v>24.62101748017146</v>
      </c>
      <c r="K539" s="102">
        <v>24.528995787609151</v>
      </c>
      <c r="L539" s="102">
        <v>24.331494934889946</v>
      </c>
      <c r="M539" s="102">
        <v>25.147654700999141</v>
      </c>
      <c r="N539" s="102">
        <v>22.727643042452947</v>
      </c>
      <c r="O539" s="102">
        <v>24.160890592660937</v>
      </c>
      <c r="P539" s="102">
        <v>21.141976797219556</v>
      </c>
      <c r="Q539" s="102">
        <v>18.369331919623743</v>
      </c>
      <c r="R539" s="102">
        <v>21.296971759568525</v>
      </c>
      <c r="S539" s="102">
        <v>0</v>
      </c>
      <c r="T539" s="102">
        <v>0</v>
      </c>
      <c r="U539" s="102">
        <v>0</v>
      </c>
      <c r="V539" s="102">
        <v>0</v>
      </c>
      <c r="W539" s="102">
        <v>18.338881175556644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0</v>
      </c>
      <c r="L540" s="105">
        <v>0</v>
      </c>
      <c r="M540" s="105">
        <v>0</v>
      </c>
      <c r="N540" s="105">
        <v>0</v>
      </c>
      <c r="O540" s="105">
        <v>0</v>
      </c>
      <c r="P540" s="105">
        <v>0</v>
      </c>
      <c r="Q540" s="105">
        <v>0</v>
      </c>
      <c r="R540" s="105">
        <v>0</v>
      </c>
      <c r="S540" s="105">
        <v>0</v>
      </c>
      <c r="T540" s="105">
        <v>0</v>
      </c>
      <c r="U540" s="105">
        <v>0</v>
      </c>
      <c r="V540" s="105">
        <v>0</v>
      </c>
      <c r="W540" s="105">
        <v>0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0</v>
      </c>
      <c r="L541" s="99">
        <v>0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</v>
      </c>
      <c r="W541" s="99">
        <v>0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0</v>
      </c>
      <c r="L542" s="99">
        <v>0</v>
      </c>
      <c r="M542" s="99">
        <v>0</v>
      </c>
      <c r="N542" s="99">
        <v>0</v>
      </c>
      <c r="O542" s="99">
        <v>0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0</v>
      </c>
      <c r="W542" s="99">
        <v>0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26.079380531822107</v>
      </c>
      <c r="D543" s="102">
        <v>24.974681278075305</v>
      </c>
      <c r="E543" s="102">
        <v>23.53251609002578</v>
      </c>
      <c r="F543" s="102">
        <v>23.920886996605951</v>
      </c>
      <c r="G543" s="102">
        <v>22.451752264330267</v>
      </c>
      <c r="H543" s="102">
        <v>22.385062768478328</v>
      </c>
      <c r="I543" s="102">
        <v>22.175008239026855</v>
      </c>
      <c r="J543" s="102">
        <v>0</v>
      </c>
      <c r="K543" s="102">
        <v>22.546782389069033</v>
      </c>
      <c r="L543" s="102">
        <v>0</v>
      </c>
      <c r="M543" s="102">
        <v>22.973833719440425</v>
      </c>
      <c r="N543" s="102">
        <v>22.822633803743329</v>
      </c>
      <c r="O543" s="102">
        <v>22.12666455866659</v>
      </c>
      <c r="P543" s="102">
        <v>21.470379122684921</v>
      </c>
      <c r="Q543" s="102">
        <v>20.983412656462022</v>
      </c>
      <c r="R543" s="102">
        <v>21.011808879362622</v>
      </c>
      <c r="S543" s="102">
        <v>0</v>
      </c>
      <c r="T543" s="102">
        <v>0</v>
      </c>
      <c r="U543" s="102">
        <v>0</v>
      </c>
      <c r="V543" s="102">
        <v>0</v>
      </c>
      <c r="W543" s="102">
        <v>20.675514759449367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24.15567853974639</v>
      </c>
      <c r="D544" s="105">
        <v>23.108409875667959</v>
      </c>
      <c r="E544" s="105">
        <v>21.785850748299282</v>
      </c>
      <c r="F544" s="105">
        <v>22.160993985188572</v>
      </c>
      <c r="G544" s="105">
        <v>20.798554484256282</v>
      </c>
      <c r="H544" s="105">
        <v>20.788994219619852</v>
      </c>
      <c r="I544" s="105">
        <v>20.595137348932365</v>
      </c>
      <c r="J544" s="105">
        <v>21.194672004209195</v>
      </c>
      <c r="K544" s="105">
        <v>20.920377238290481</v>
      </c>
      <c r="L544" s="105">
        <v>21.159563391361651</v>
      </c>
      <c r="M544" s="105">
        <v>21.383255243254144</v>
      </c>
      <c r="N544" s="105">
        <v>21.257022997832433</v>
      </c>
      <c r="O544" s="105">
        <v>20.656351157259781</v>
      </c>
      <c r="P544" s="105">
        <v>20.112155087340298</v>
      </c>
      <c r="Q544" s="105">
        <v>19.715115787439611</v>
      </c>
      <c r="R544" s="105">
        <v>19.777277441216508</v>
      </c>
      <c r="S544" s="105">
        <v>0</v>
      </c>
      <c r="T544" s="105">
        <v>0</v>
      </c>
      <c r="U544" s="105">
        <v>0</v>
      </c>
      <c r="V544" s="105">
        <v>0</v>
      </c>
      <c r="W544" s="105">
        <v>19.672974405885768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20.375247907774117</v>
      </c>
      <c r="D545" s="99">
        <v>19.414504197086512</v>
      </c>
      <c r="E545" s="99">
        <v>18.303138085200217</v>
      </c>
      <c r="F545" s="99">
        <v>18.627206226051896</v>
      </c>
      <c r="G545" s="99">
        <v>17.448701799077284</v>
      </c>
      <c r="H545" s="99">
        <v>17.533375269055774</v>
      </c>
      <c r="I545" s="99">
        <v>17.327148378872725</v>
      </c>
      <c r="J545" s="99">
        <v>17.726302558480153</v>
      </c>
      <c r="K545" s="99">
        <v>17.474891098644534</v>
      </c>
      <c r="L545" s="99">
        <v>17.698455717057794</v>
      </c>
      <c r="M545" s="99">
        <v>17.922798890389316</v>
      </c>
      <c r="N545" s="99">
        <v>17.748236558964713</v>
      </c>
      <c r="O545" s="99">
        <v>17.188410437634431</v>
      </c>
      <c r="P545" s="99">
        <v>16.668044836833879</v>
      </c>
      <c r="Q545" s="99">
        <v>16.243572871821041</v>
      </c>
      <c r="R545" s="99">
        <v>16.196485237748057</v>
      </c>
      <c r="S545" s="99">
        <v>0</v>
      </c>
      <c r="T545" s="99">
        <v>0</v>
      </c>
      <c r="U545" s="99">
        <v>0</v>
      </c>
      <c r="V545" s="99">
        <v>0</v>
      </c>
      <c r="W545" s="99">
        <v>16.012502243599123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3.7804306319722718</v>
      </c>
      <c r="D546" s="99">
        <v>3.6939056785814541</v>
      </c>
      <c r="E546" s="99">
        <v>3.4827126630990679</v>
      </c>
      <c r="F546" s="99">
        <v>3.5337877591366778</v>
      </c>
      <c r="G546" s="99">
        <v>3.349852685179</v>
      </c>
      <c r="H546" s="99">
        <v>3.2556189505640813</v>
      </c>
      <c r="I546" s="99">
        <v>3.2679889700596387</v>
      </c>
      <c r="J546" s="99">
        <v>3.4683694457290439</v>
      </c>
      <c r="K546" s="99">
        <v>3.4454861396459449</v>
      </c>
      <c r="L546" s="99">
        <v>3.4611076743038556</v>
      </c>
      <c r="M546" s="99">
        <v>3.4604563528648304</v>
      </c>
      <c r="N546" s="99">
        <v>3.5087864388677232</v>
      </c>
      <c r="O546" s="99">
        <v>3.4679407196253496</v>
      </c>
      <c r="P546" s="99">
        <v>3.4441102505064145</v>
      </c>
      <c r="Q546" s="99">
        <v>3.4715429156185702</v>
      </c>
      <c r="R546" s="99">
        <v>3.5807922034684525</v>
      </c>
      <c r="S546" s="99">
        <v>0</v>
      </c>
      <c r="T546" s="99">
        <v>0</v>
      </c>
      <c r="U546" s="99">
        <v>0</v>
      </c>
      <c r="V546" s="99">
        <v>0</v>
      </c>
      <c r="W546" s="99">
        <v>3.6604721622866436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4.1610833756046288</v>
      </c>
      <c r="D547" s="123">
        <v>4.085580857478643</v>
      </c>
      <c r="E547" s="123">
        <v>4.0403771415700316</v>
      </c>
      <c r="F547" s="123">
        <v>3.9997857640259356</v>
      </c>
      <c r="G547" s="123">
        <v>3.8672244235878774</v>
      </c>
      <c r="H547" s="123">
        <v>3.7536384164618743</v>
      </c>
      <c r="I547" s="123">
        <v>3.7705918903686162</v>
      </c>
      <c r="J547" s="123">
        <v>3.5917852645257211</v>
      </c>
      <c r="K547" s="123">
        <v>3.5418283444598728</v>
      </c>
      <c r="L547" s="123">
        <v>3.4434673021178193</v>
      </c>
      <c r="M547" s="123">
        <v>3.4399138657110728</v>
      </c>
      <c r="N547" s="123">
        <v>3.4476375696861568</v>
      </c>
      <c r="O547" s="123">
        <v>3.2649878678982041</v>
      </c>
      <c r="P547" s="123">
        <v>3.3144891488728865</v>
      </c>
      <c r="Q547" s="123">
        <v>3.3196390885278801</v>
      </c>
      <c r="R547" s="123">
        <v>3.2805133035529557</v>
      </c>
      <c r="S547" s="123">
        <v>0</v>
      </c>
      <c r="T547" s="123">
        <v>0</v>
      </c>
      <c r="U547" s="123">
        <v>0</v>
      </c>
      <c r="V547" s="123">
        <v>0</v>
      </c>
      <c r="W547" s="123">
        <v>3.0756420348948503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0</v>
      </c>
      <c r="D548" s="99">
        <v>0</v>
      </c>
      <c r="E548" s="99">
        <v>0</v>
      </c>
      <c r="F548" s="99">
        <v>0</v>
      </c>
      <c r="G548" s="99">
        <v>0</v>
      </c>
      <c r="H548" s="99">
        <v>0</v>
      </c>
      <c r="I548" s="99">
        <v>0</v>
      </c>
      <c r="J548" s="99">
        <v>0</v>
      </c>
      <c r="K548" s="99">
        <v>0</v>
      </c>
      <c r="L548" s="99">
        <v>0</v>
      </c>
      <c r="M548" s="99">
        <v>0</v>
      </c>
      <c r="N548" s="99">
        <v>0</v>
      </c>
      <c r="O548" s="99">
        <v>0</v>
      </c>
      <c r="P548" s="99">
        <v>0</v>
      </c>
      <c r="Q548" s="99">
        <v>0</v>
      </c>
      <c r="R548" s="99">
        <v>0</v>
      </c>
      <c r="S548" s="99">
        <v>0</v>
      </c>
      <c r="T548" s="99">
        <v>0</v>
      </c>
      <c r="U548" s="99">
        <v>0</v>
      </c>
      <c r="V548" s="99">
        <v>0</v>
      </c>
      <c r="W548" s="99">
        <v>0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5.2736689167230457</v>
      </c>
      <c r="D549" s="99">
        <v>5.1682099944308231</v>
      </c>
      <c r="E549" s="99">
        <v>5.1280690604796426</v>
      </c>
      <c r="F549" s="99">
        <v>4.9679397552092244</v>
      </c>
      <c r="G549" s="99">
        <v>4.9675322668712454</v>
      </c>
      <c r="H549" s="99">
        <v>4.7887648032372532</v>
      </c>
      <c r="I549" s="99">
        <v>4.7918126085853698</v>
      </c>
      <c r="J549" s="99">
        <v>4.6270161989843892</v>
      </c>
      <c r="K549" s="99">
        <v>4.4219404147007708</v>
      </c>
      <c r="L549" s="99">
        <v>4.4503389887506994</v>
      </c>
      <c r="M549" s="99">
        <v>4.4110056001786715</v>
      </c>
      <c r="N549" s="99">
        <v>4.3929301430744685</v>
      </c>
      <c r="O549" s="99">
        <v>4.4163375192801348</v>
      </c>
      <c r="P549" s="99">
        <v>4.2055587374277996</v>
      </c>
      <c r="Q549" s="99">
        <v>3.9414198022693347</v>
      </c>
      <c r="R549" s="99">
        <v>4.5746045851872523</v>
      </c>
      <c r="S549" s="99">
        <v>0</v>
      </c>
      <c r="T549" s="99">
        <v>0</v>
      </c>
      <c r="U549" s="99">
        <v>0</v>
      </c>
      <c r="V549" s="99">
        <v>0</v>
      </c>
      <c r="W549" s="99">
        <v>4.101801183480017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4.1487213140366466</v>
      </c>
      <c r="D550" s="110">
        <v>4.0684867132109774</v>
      </c>
      <c r="E550" s="110">
        <v>4.026865440714011</v>
      </c>
      <c r="F550" s="110">
        <v>3.9847172194160794</v>
      </c>
      <c r="G550" s="110">
        <v>3.8509476803440408</v>
      </c>
      <c r="H550" s="110">
        <v>3.7378750704703716</v>
      </c>
      <c r="I550" s="110">
        <v>3.757191894756656</v>
      </c>
      <c r="J550" s="110">
        <v>3.5792370107747069</v>
      </c>
      <c r="K550" s="110">
        <v>3.5308269435818609</v>
      </c>
      <c r="L550" s="110">
        <v>3.426621315082778</v>
      </c>
      <c r="M550" s="110">
        <v>3.4226290613758894</v>
      </c>
      <c r="N550" s="110">
        <v>3.430988581113759</v>
      </c>
      <c r="O550" s="110">
        <v>3.2459257875773107</v>
      </c>
      <c r="P550" s="110">
        <v>3.299964272517987</v>
      </c>
      <c r="Q550" s="110">
        <v>3.3083953143191742</v>
      </c>
      <c r="R550" s="110">
        <v>3.2492046435134161</v>
      </c>
      <c r="S550" s="110">
        <v>0</v>
      </c>
      <c r="T550" s="110">
        <v>0</v>
      </c>
      <c r="U550" s="110">
        <v>0</v>
      </c>
      <c r="V550" s="110">
        <v>0</v>
      </c>
      <c r="W550" s="110">
        <v>3.0598106875814755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109.12494764430458</v>
      </c>
      <c r="D552" s="118">
        <f t="shared" si="268"/>
        <v>110.42202730117778</v>
      </c>
      <c r="E552" s="118">
        <f t="shared" si="268"/>
        <v>108.30770858297079</v>
      </c>
      <c r="F552" s="118">
        <f t="shared" si="268"/>
        <v>107.60248939853203</v>
      </c>
      <c r="G552" s="118">
        <f t="shared" si="268"/>
        <v>107.15053292780357</v>
      </c>
      <c r="H552" s="118">
        <f t="shared" si="268"/>
        <v>102.84588809119604</v>
      </c>
      <c r="I552" s="118">
        <f t="shared" si="268"/>
        <v>119.54294903555606</v>
      </c>
      <c r="J552" s="118">
        <f t="shared" si="268"/>
        <v>98.22789815621833</v>
      </c>
      <c r="K552" s="118">
        <f t="shared" si="268"/>
        <v>112.59648158695038</v>
      </c>
      <c r="L552" s="118">
        <f t="shared" si="268"/>
        <v>105.490700365522</v>
      </c>
      <c r="M552" s="118">
        <f t="shared" si="268"/>
        <v>82.082260674333625</v>
      </c>
      <c r="N552" s="118">
        <f t="shared" si="268"/>
        <v>89.18141652330236</v>
      </c>
      <c r="O552" s="118">
        <f t="shared" si="268"/>
        <v>81.937301073659526</v>
      </c>
      <c r="P552" s="118">
        <f t="shared" si="268"/>
        <v>69.114819133724652</v>
      </c>
      <c r="Q552" s="118">
        <f t="shared" si="268"/>
        <v>79.070341120147233</v>
      </c>
      <c r="R552" s="118">
        <f t="shared" ref="R552:V552" si="269">R553+R556+R558+R571</f>
        <v>77.545736230104708</v>
      </c>
      <c r="S552" s="118">
        <f t="shared" si="269"/>
        <v>0</v>
      </c>
      <c r="T552" s="118">
        <f t="shared" si="269"/>
        <v>0</v>
      </c>
      <c r="U552" s="118">
        <f t="shared" si="269"/>
        <v>0</v>
      </c>
      <c r="V552" s="118">
        <f t="shared" si="269"/>
        <v>0</v>
      </c>
      <c r="W552" s="118">
        <f t="shared" ref="W552" si="270">W553+W556+W558+W571</f>
        <v>55.842992552318961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88.974464896884868</v>
      </c>
      <c r="D553" s="123">
        <f t="shared" si="271"/>
        <v>90.470726673065172</v>
      </c>
      <c r="E553" s="123">
        <f t="shared" si="271"/>
        <v>89.62591548239449</v>
      </c>
      <c r="F553" s="123">
        <f t="shared" si="271"/>
        <v>88.996183703103426</v>
      </c>
      <c r="G553" s="123">
        <f t="shared" si="271"/>
        <v>89.755762739342217</v>
      </c>
      <c r="H553" s="123">
        <f t="shared" si="271"/>
        <v>86.070641354265646</v>
      </c>
      <c r="I553" s="123">
        <f t="shared" si="271"/>
        <v>100.22810427842867</v>
      </c>
      <c r="J553" s="123">
        <f t="shared" si="271"/>
        <v>81.652527440219302</v>
      </c>
      <c r="K553" s="123">
        <f t="shared" si="271"/>
        <v>93.206368919651183</v>
      </c>
      <c r="L553" s="123">
        <f t="shared" si="271"/>
        <v>87.563529521410956</v>
      </c>
      <c r="M553" s="123">
        <f t="shared" si="271"/>
        <v>64.638951148952316</v>
      </c>
      <c r="N553" s="123">
        <f t="shared" si="271"/>
        <v>70.067125657438723</v>
      </c>
      <c r="O553" s="123">
        <f t="shared" si="271"/>
        <v>63.769422598343581</v>
      </c>
      <c r="P553" s="123">
        <f t="shared" si="271"/>
        <v>51.602207375043292</v>
      </c>
      <c r="Q553" s="123">
        <f t="shared" si="271"/>
        <v>60.465209524490746</v>
      </c>
      <c r="R553" s="123">
        <f t="shared" ref="R553:V553" si="272">SUM(R554:R555)</f>
        <v>58.742962523943291</v>
      </c>
      <c r="S553" s="123">
        <f t="shared" si="272"/>
        <v>0</v>
      </c>
      <c r="T553" s="123">
        <f t="shared" si="272"/>
        <v>0</v>
      </c>
      <c r="U553" s="123">
        <f t="shared" si="272"/>
        <v>0</v>
      </c>
      <c r="V553" s="123">
        <f t="shared" si="272"/>
        <v>0</v>
      </c>
      <c r="W553" s="123">
        <f t="shared" ref="W553" si="273">SUM(W554:W555)</f>
        <v>36.688112325556155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88.138025293021272</v>
      </c>
      <c r="D554" s="99">
        <v>89.637595461312046</v>
      </c>
      <c r="E554" s="99">
        <v>88.822514039999632</v>
      </c>
      <c r="F554" s="99">
        <v>88.212893756040032</v>
      </c>
      <c r="G554" s="99">
        <v>88.980275504724929</v>
      </c>
      <c r="H554" s="99">
        <v>85.340139866408421</v>
      </c>
      <c r="I554" s="99">
        <v>99.38729764081036</v>
      </c>
      <c r="J554" s="99">
        <v>80.96815492862288</v>
      </c>
      <c r="K554" s="99">
        <v>92.429190568127822</v>
      </c>
      <c r="L554" s="99">
        <v>86.8411965570115</v>
      </c>
      <c r="M554" s="99">
        <v>64.117373493854942</v>
      </c>
      <c r="N554" s="99">
        <v>69.504531743516409</v>
      </c>
      <c r="O554" s="99">
        <v>63.267399738029106</v>
      </c>
      <c r="P554" s="99">
        <v>51.203404357254882</v>
      </c>
      <c r="Q554" s="99">
        <v>59.996548769115229</v>
      </c>
      <c r="R554" s="99">
        <v>58.29350712834929</v>
      </c>
      <c r="S554" s="99">
        <v>0</v>
      </c>
      <c r="T554" s="99">
        <v>0</v>
      </c>
      <c r="U554" s="99">
        <v>0</v>
      </c>
      <c r="V554" s="99">
        <v>0</v>
      </c>
      <c r="W554" s="99">
        <v>36.412711648481078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0.8364396038635955</v>
      </c>
      <c r="D555" s="99">
        <v>0.83313121175312443</v>
      </c>
      <c r="E555" s="99">
        <v>0.803401442394854</v>
      </c>
      <c r="F555" s="99">
        <v>0.78328994706339838</v>
      </c>
      <c r="G555" s="99">
        <v>0.7754872346172812</v>
      </c>
      <c r="H555" s="99">
        <v>0.73050148785722457</v>
      </c>
      <c r="I555" s="99">
        <v>0.84080663761831964</v>
      </c>
      <c r="J555" s="99">
        <v>0.68437251159642176</v>
      </c>
      <c r="K555" s="99">
        <v>0.77717835152335568</v>
      </c>
      <c r="L555" s="99">
        <v>0.72233296439945716</v>
      </c>
      <c r="M555" s="99">
        <v>0.52157765509737741</v>
      </c>
      <c r="N555" s="99">
        <v>0.56259391392231106</v>
      </c>
      <c r="O555" s="99">
        <v>0.50202286031447252</v>
      </c>
      <c r="P555" s="99">
        <v>0.39880301778840926</v>
      </c>
      <c r="Q555" s="99">
        <v>0.46866075537551377</v>
      </c>
      <c r="R555" s="99">
        <v>0.44945539559399822</v>
      </c>
      <c r="S555" s="99">
        <v>0</v>
      </c>
      <c r="T555" s="99">
        <v>0</v>
      </c>
      <c r="U555" s="99">
        <v>0</v>
      </c>
      <c r="V555" s="99">
        <v>0</v>
      </c>
      <c r="W555" s="99">
        <v>0.27540067707507876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0</v>
      </c>
      <c r="D556" s="123">
        <f t="shared" si="274"/>
        <v>2.9037151233947973E-2</v>
      </c>
      <c r="E556" s="123">
        <f t="shared" si="274"/>
        <v>1.7344574755862097E-2</v>
      </c>
      <c r="F556" s="123">
        <f t="shared" si="274"/>
        <v>3.218875313207311E-2</v>
      </c>
      <c r="G556" s="123">
        <f t="shared" si="274"/>
        <v>4.5234637966133084E-2</v>
      </c>
      <c r="H556" s="123">
        <f t="shared" si="274"/>
        <v>5.9798856546704103E-2</v>
      </c>
      <c r="I556" s="123">
        <f t="shared" si="274"/>
        <v>6.7788363903050722E-2</v>
      </c>
      <c r="J556" s="123">
        <f t="shared" si="274"/>
        <v>5.1397059684018663E-2</v>
      </c>
      <c r="K556" s="123">
        <f t="shared" si="274"/>
        <v>4.2229836209779048E-2</v>
      </c>
      <c r="L556" s="123">
        <f t="shared" si="274"/>
        <v>4.5679779418583054E-2</v>
      </c>
      <c r="M556" s="123">
        <f t="shared" si="274"/>
        <v>3.8152133617353902E-2</v>
      </c>
      <c r="N556" s="123">
        <f t="shared" si="274"/>
        <v>3.9143284955512309E-2</v>
      </c>
      <c r="O556" s="123">
        <f t="shared" si="274"/>
        <v>2.3378449065858359E-2</v>
      </c>
      <c r="P556" s="123">
        <f t="shared" si="274"/>
        <v>3.6266203055035674E-2</v>
      </c>
      <c r="Q556" s="123">
        <f t="shared" si="274"/>
        <v>1.2367894829847568E-2</v>
      </c>
      <c r="R556" s="123">
        <f t="shared" si="274"/>
        <v>1.4343506902655836E-2</v>
      </c>
      <c r="S556" s="123">
        <f t="shared" si="274"/>
        <v>0</v>
      </c>
      <c r="T556" s="123">
        <f t="shared" si="274"/>
        <v>0</v>
      </c>
      <c r="U556" s="123">
        <f t="shared" si="274"/>
        <v>0</v>
      </c>
      <c r="V556" s="123">
        <f t="shared" si="274"/>
        <v>0</v>
      </c>
      <c r="W556" s="123">
        <f t="shared" si="274"/>
        <v>2.1853475713438614E-2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0</v>
      </c>
      <c r="D557" s="99">
        <f>RES_hhdet_in_tess!D86</f>
        <v>2.9037151233947973E-2</v>
      </c>
      <c r="E557" s="99">
        <f>RES_hhdet_in_tess!E86</f>
        <v>1.7344574755862097E-2</v>
      </c>
      <c r="F557" s="99">
        <f>RES_hhdet_in_tess!F86</f>
        <v>3.218875313207311E-2</v>
      </c>
      <c r="G557" s="99">
        <f>RES_hhdet_in_tess!G86</f>
        <v>4.5234637966133084E-2</v>
      </c>
      <c r="H557" s="99">
        <f>RES_hhdet_in_tess!H86</f>
        <v>5.9798856546704103E-2</v>
      </c>
      <c r="I557" s="99">
        <f>RES_hhdet_in_tess!I86</f>
        <v>6.7788363903050722E-2</v>
      </c>
      <c r="J557" s="99">
        <f>RES_hhdet_in_tess!J86</f>
        <v>5.1397059684018663E-2</v>
      </c>
      <c r="K557" s="99">
        <f>RES_hhdet_in_tess!K86</f>
        <v>4.2229836209779048E-2</v>
      </c>
      <c r="L557" s="99">
        <f>RES_hhdet_in_tess!L86</f>
        <v>4.5679779418583054E-2</v>
      </c>
      <c r="M557" s="99">
        <f>RES_hhdet_in_tess!M86</f>
        <v>3.8152133617353902E-2</v>
      </c>
      <c r="N557" s="99">
        <f>RES_hhdet_in_tess!N86</f>
        <v>3.9143284955512309E-2</v>
      </c>
      <c r="O557" s="99">
        <f>RES_hhdet_in_tess!O86</f>
        <v>2.3378449065858359E-2</v>
      </c>
      <c r="P557" s="99">
        <f>RES_hhdet_in_tess!P86</f>
        <v>3.6266203055035674E-2</v>
      </c>
      <c r="Q557" s="99">
        <f>RES_hhdet_in_tess!Q86</f>
        <v>1.2367894829847568E-2</v>
      </c>
      <c r="R557" s="99">
        <f>RES_hhdet_in_tess!R86</f>
        <v>1.4343506902655836E-2</v>
      </c>
      <c r="S557" s="99">
        <f>RES_hhdet_in_tess!S86</f>
        <v>0</v>
      </c>
      <c r="T557" s="99">
        <f>RES_hhdet_in_tess!T86</f>
        <v>0</v>
      </c>
      <c r="U557" s="99">
        <f>RES_hhdet_in_tess!U86</f>
        <v>0</v>
      </c>
      <c r="V557" s="99">
        <f>RES_hhdet_in_tess!V86</f>
        <v>0</v>
      </c>
      <c r="W557" s="99">
        <f>RES_hhdet_in_tess!W86</f>
        <v>2.1853475713438614E-2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17.02717577756605</v>
      </c>
      <c r="D558" s="123">
        <v>16.852989097455357</v>
      </c>
      <c r="E558" s="123">
        <v>15.619882750120256</v>
      </c>
      <c r="F558" s="123">
        <v>15.555850408694173</v>
      </c>
      <c r="G558" s="123">
        <v>14.424581443954681</v>
      </c>
      <c r="H558" s="123">
        <v>13.870149745227778</v>
      </c>
      <c r="I558" s="123">
        <v>16.380476972232245</v>
      </c>
      <c r="J558" s="123">
        <v>13.78589450282983</v>
      </c>
      <c r="K558" s="123">
        <v>16.640645558875111</v>
      </c>
      <c r="L558" s="123">
        <v>15.245299580784081</v>
      </c>
      <c r="M558" s="123">
        <v>14.762184667858737</v>
      </c>
      <c r="N558" s="123">
        <v>16.412535219627191</v>
      </c>
      <c r="O558" s="123">
        <v>15.605611342228016</v>
      </c>
      <c r="P558" s="123">
        <v>14.874949793306484</v>
      </c>
      <c r="Q558" s="123">
        <v>15.958117019485137</v>
      </c>
      <c r="R558" s="123">
        <v>16.152854620256182</v>
      </c>
      <c r="S558" s="123">
        <v>0</v>
      </c>
      <c r="T558" s="123">
        <v>0</v>
      </c>
      <c r="U558" s="123">
        <v>0</v>
      </c>
      <c r="V558" s="123">
        <v>0</v>
      </c>
      <c r="W558" s="123">
        <v>16.43783182766089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16.696018638438453</v>
      </c>
      <c r="D559" s="99">
        <v>17.286148405651058</v>
      </c>
      <c r="E559" s="99">
        <v>15.469688437779459</v>
      </c>
      <c r="F559" s="99">
        <v>15.212611500319278</v>
      </c>
      <c r="G559" s="99">
        <v>14.127116765175737</v>
      </c>
      <c r="H559" s="99">
        <v>13.372576587378179</v>
      </c>
      <c r="I559" s="99">
        <v>16.808546897842231</v>
      </c>
      <c r="J559" s="99">
        <v>13.349074142788977</v>
      </c>
      <c r="K559" s="99">
        <v>16.989945969918441</v>
      </c>
      <c r="L559" s="99">
        <v>15.197082064780588</v>
      </c>
      <c r="M559" s="99">
        <v>14.567850572515182</v>
      </c>
      <c r="N559" s="99">
        <v>16.750737192841051</v>
      </c>
      <c r="O559" s="99">
        <v>15.601848736081578</v>
      </c>
      <c r="P559" s="99">
        <v>14.506905922116557</v>
      </c>
      <c r="Q559" s="99">
        <v>16.457107431675393</v>
      </c>
      <c r="R559" s="99">
        <v>16.62941614511854</v>
      </c>
      <c r="S559" s="99">
        <v>0</v>
      </c>
      <c r="T559" s="99">
        <v>0</v>
      </c>
      <c r="U559" s="99">
        <v>0</v>
      </c>
      <c r="V559" s="99">
        <v>0</v>
      </c>
      <c r="W559" s="99">
        <v>16.793354245870617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13.381326469411853</v>
      </c>
      <c r="I560" s="99">
        <v>16.830841436387569</v>
      </c>
      <c r="J560" s="99">
        <v>13.366454833512552</v>
      </c>
      <c r="K560" s="99">
        <v>17.01241666878866</v>
      </c>
      <c r="L560" s="99">
        <v>15.213230366426233</v>
      </c>
      <c r="M560" s="99">
        <v>14.580097152201162</v>
      </c>
      <c r="N560" s="99">
        <v>16.759979879729716</v>
      </c>
      <c r="O560" s="99">
        <v>15.607881456689263</v>
      </c>
      <c r="P560" s="99">
        <v>14.511330146399326</v>
      </c>
      <c r="Q560" s="99">
        <v>16.469087351384765</v>
      </c>
      <c r="R560" s="99">
        <v>16.641794034163667</v>
      </c>
      <c r="S560" s="99">
        <v>0</v>
      </c>
      <c r="T560" s="99">
        <v>0</v>
      </c>
      <c r="U560" s="99">
        <v>0</v>
      </c>
      <c r="V560" s="99">
        <v>0</v>
      </c>
      <c r="W560" s="99">
        <v>16.796337809648445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10.476245707580917</v>
      </c>
      <c r="I561" s="102">
        <v>13.145385007397964</v>
      </c>
      <c r="J561" s="102">
        <v>10.355610508365078</v>
      </c>
      <c r="K561" s="102">
        <v>13.174584908933122</v>
      </c>
      <c r="L561" s="102">
        <v>11.809648778877627</v>
      </c>
      <c r="M561" s="102">
        <v>11.363271405963127</v>
      </c>
      <c r="N561" s="102">
        <v>13.034705980223061</v>
      </c>
      <c r="O561" s="102">
        <v>12.123809757595243</v>
      </c>
      <c r="P561" s="102">
        <v>11.260141115680169</v>
      </c>
      <c r="Q561" s="102">
        <v>12.746585318462348</v>
      </c>
      <c r="R561" s="102">
        <v>12.823293169595798</v>
      </c>
      <c r="S561" s="102">
        <v>0</v>
      </c>
      <c r="T561" s="102">
        <v>0</v>
      </c>
      <c r="U561" s="102">
        <v>0</v>
      </c>
      <c r="V561" s="102">
        <v>0</v>
      </c>
      <c r="W561" s="102">
        <v>13.011552952307193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2.9050807618309347</v>
      </c>
      <c r="I562" s="105">
        <v>3.6854564289896046</v>
      </c>
      <c r="J562" s="105">
        <v>3.0108443251474757</v>
      </c>
      <c r="K562" s="105">
        <v>3.837831759855534</v>
      </c>
      <c r="L562" s="105">
        <v>3.4035815875486026</v>
      </c>
      <c r="M562" s="105">
        <v>3.2168257462380354</v>
      </c>
      <c r="N562" s="105">
        <v>3.725273899506655</v>
      </c>
      <c r="O562" s="105">
        <v>3.4840716990940184</v>
      </c>
      <c r="P562" s="105">
        <v>3.2511890307191575</v>
      </c>
      <c r="Q562" s="105">
        <v>3.7225020329224154</v>
      </c>
      <c r="R562" s="105">
        <v>3.8185008645678686</v>
      </c>
      <c r="S562" s="105">
        <v>0</v>
      </c>
      <c r="T562" s="105">
        <v>0</v>
      </c>
      <c r="U562" s="105">
        <v>0</v>
      </c>
      <c r="V562" s="105">
        <v>0</v>
      </c>
      <c r="W562" s="105">
        <v>3.7847848573412555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17.175889657667263</v>
      </c>
      <c r="D563" s="102">
        <v>16.558920226275102</v>
      </c>
      <c r="E563" s="102">
        <v>15.979712614144121</v>
      </c>
      <c r="F563" s="102">
        <v>15.656876537774153</v>
      </c>
      <c r="G563" s="102">
        <v>15.313065334971624</v>
      </c>
      <c r="H563" s="102">
        <v>15.085428963986475</v>
      </c>
      <c r="I563" s="102">
        <v>15.196893748695048</v>
      </c>
      <c r="J563" s="102">
        <v>15.033195763907973</v>
      </c>
      <c r="K563" s="102">
        <v>15.093811559290989</v>
      </c>
      <c r="L563" s="102">
        <v>15.109823472779718</v>
      </c>
      <c r="M563" s="102">
        <v>15.915646721025015</v>
      </c>
      <c r="N563" s="102">
        <v>14.83456774982432</v>
      </c>
      <c r="O563" s="102">
        <v>16.474880256670808</v>
      </c>
      <c r="P563" s="102">
        <v>15.167818565748995</v>
      </c>
      <c r="Q563" s="102">
        <v>13.771477630191818</v>
      </c>
      <c r="R563" s="102">
        <v>16.430178692872467</v>
      </c>
      <c r="S563" s="102">
        <v>0</v>
      </c>
      <c r="T563" s="102">
        <v>0</v>
      </c>
      <c r="U563" s="102">
        <v>0</v>
      </c>
      <c r="V563" s="102">
        <v>0</v>
      </c>
      <c r="W563" s="102">
        <v>15.481720122641345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0</v>
      </c>
      <c r="L564" s="105">
        <v>0</v>
      </c>
      <c r="M564" s="105">
        <v>0</v>
      </c>
      <c r="N564" s="105">
        <v>0</v>
      </c>
      <c r="O564" s="105">
        <v>0</v>
      </c>
      <c r="P564" s="105">
        <v>0</v>
      </c>
      <c r="Q564" s="105">
        <v>0</v>
      </c>
      <c r="R564" s="105">
        <v>0</v>
      </c>
      <c r="S564" s="105">
        <v>0</v>
      </c>
      <c r="T564" s="105">
        <v>0</v>
      </c>
      <c r="U564" s="105">
        <v>0</v>
      </c>
      <c r="V564" s="105">
        <v>0</v>
      </c>
      <c r="W564" s="105">
        <v>0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0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</v>
      </c>
      <c r="W565" s="99">
        <v>0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0</v>
      </c>
      <c r="L566" s="99">
        <v>0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0</v>
      </c>
      <c r="W566" s="99">
        <v>0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17.283847358306783</v>
      </c>
      <c r="D567" s="102">
        <v>16.585846664527942</v>
      </c>
      <c r="E567" s="102">
        <v>15.662725730411355</v>
      </c>
      <c r="F567" s="102">
        <v>15.95675679671556</v>
      </c>
      <c r="G567" s="102">
        <v>15.012299537947172</v>
      </c>
      <c r="H567" s="102">
        <v>15.005127555085634</v>
      </c>
      <c r="I567" s="102">
        <v>14.903832452513832</v>
      </c>
      <c r="J567" s="102">
        <v>0</v>
      </c>
      <c r="K567" s="102">
        <v>15.249112965253987</v>
      </c>
      <c r="L567" s="102">
        <v>0</v>
      </c>
      <c r="M567" s="102">
        <v>15.702879004878376</v>
      </c>
      <c r="N567" s="102">
        <v>15.770105155866645</v>
      </c>
      <c r="O567" s="102">
        <v>15.539668490553421</v>
      </c>
      <c r="P567" s="102">
        <v>15.394918316705665</v>
      </c>
      <c r="Q567" s="102">
        <v>15.348943520327524</v>
      </c>
      <c r="R567" s="102">
        <v>15.587356006801674</v>
      </c>
      <c r="S567" s="102">
        <v>0</v>
      </c>
      <c r="T567" s="102">
        <v>0</v>
      </c>
      <c r="U567" s="102">
        <v>0</v>
      </c>
      <c r="V567" s="102">
        <v>0</v>
      </c>
      <c r="W567" s="102">
        <v>16.25498413379967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17.283921418339606</v>
      </c>
      <c r="D568" s="105">
        <v>16.587202938130172</v>
      </c>
      <c r="E568" s="105">
        <v>15.664879276207007</v>
      </c>
      <c r="F568" s="105">
        <v>15.959321962510863</v>
      </c>
      <c r="G568" s="105">
        <v>15.01687692774672</v>
      </c>
      <c r="H568" s="105">
        <v>15.008569348980584</v>
      </c>
      <c r="I568" s="105">
        <v>14.913572752259787</v>
      </c>
      <c r="J568" s="105">
        <v>15.41730059170823</v>
      </c>
      <c r="K568" s="105">
        <v>15.264316153632024</v>
      </c>
      <c r="L568" s="105">
        <v>15.476346442820635</v>
      </c>
      <c r="M568" s="105">
        <v>15.710895084228945</v>
      </c>
      <c r="N568" s="105">
        <v>15.77255753877307</v>
      </c>
      <c r="O568" s="105">
        <v>15.539448351162541</v>
      </c>
      <c r="P568" s="105">
        <v>15.395608046422202</v>
      </c>
      <c r="Q568" s="105">
        <v>15.353389146247062</v>
      </c>
      <c r="R568" s="105">
        <v>15.595958670532996</v>
      </c>
      <c r="S568" s="105">
        <v>0</v>
      </c>
      <c r="T568" s="105">
        <v>0</v>
      </c>
      <c r="U568" s="105">
        <v>0</v>
      </c>
      <c r="V568" s="105">
        <v>0</v>
      </c>
      <c r="W568" s="105">
        <v>16.249419665669979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13.503490786367331</v>
      </c>
      <c r="D569" s="99">
        <v>12.893297259548717</v>
      </c>
      <c r="E569" s="99">
        <v>12.182166613107938</v>
      </c>
      <c r="F569" s="99">
        <v>12.425534203374184</v>
      </c>
      <c r="G569" s="99">
        <v>11.667024242567718</v>
      </c>
      <c r="H569" s="99">
        <v>11.752950398416505</v>
      </c>
      <c r="I569" s="99">
        <v>11.645583782200147</v>
      </c>
      <c r="J569" s="99">
        <v>11.948931145979184</v>
      </c>
      <c r="K569" s="99">
        <v>11.81883001398608</v>
      </c>
      <c r="L569" s="99">
        <v>12.015238768516781</v>
      </c>
      <c r="M569" s="99">
        <v>12.250438731364111</v>
      </c>
      <c r="N569" s="99">
        <v>12.263771099905348</v>
      </c>
      <c r="O569" s="99">
        <v>12.071507631537191</v>
      </c>
      <c r="P569" s="99">
        <v>11.951497795915788</v>
      </c>
      <c r="Q569" s="99">
        <v>11.881846230628494</v>
      </c>
      <c r="R569" s="99">
        <v>12.015166467064541</v>
      </c>
      <c r="S569" s="99">
        <v>0</v>
      </c>
      <c r="T569" s="99">
        <v>0</v>
      </c>
      <c r="U569" s="99">
        <v>0</v>
      </c>
      <c r="V569" s="99">
        <v>0</v>
      </c>
      <c r="W569" s="99">
        <v>12.588947503383334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3.7804306319722718</v>
      </c>
      <c r="D570" s="99">
        <v>3.6939056785814541</v>
      </c>
      <c r="E570" s="99">
        <v>3.4827126630990679</v>
      </c>
      <c r="F570" s="99">
        <v>3.5337877591366778</v>
      </c>
      <c r="G570" s="99">
        <v>3.349852685179</v>
      </c>
      <c r="H570" s="99">
        <v>3.2556189505640813</v>
      </c>
      <c r="I570" s="99">
        <v>3.2679889700596387</v>
      </c>
      <c r="J570" s="99">
        <v>3.4683694457290439</v>
      </c>
      <c r="K570" s="99">
        <v>3.4454861396459449</v>
      </c>
      <c r="L570" s="99">
        <v>3.4611076743038556</v>
      </c>
      <c r="M570" s="99">
        <v>3.4604563528648304</v>
      </c>
      <c r="N570" s="99">
        <v>3.5087864388677232</v>
      </c>
      <c r="O570" s="99">
        <v>3.4679407196253496</v>
      </c>
      <c r="P570" s="99">
        <v>3.4441102505064145</v>
      </c>
      <c r="Q570" s="99">
        <v>3.4715429156185702</v>
      </c>
      <c r="R570" s="99">
        <v>3.5807922034684525</v>
      </c>
      <c r="S570" s="99">
        <v>0</v>
      </c>
      <c r="T570" s="99">
        <v>0</v>
      </c>
      <c r="U570" s="99">
        <v>0</v>
      </c>
      <c r="V570" s="99">
        <v>0</v>
      </c>
      <c r="W570" s="99">
        <v>3.6604721622866436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3.1233069698536551</v>
      </c>
      <c r="D571" s="123">
        <v>3.0692743794233008</v>
      </c>
      <c r="E571" s="123">
        <v>3.0445657757001716</v>
      </c>
      <c r="F571" s="123">
        <v>3.0182665336023575</v>
      </c>
      <c r="G571" s="123">
        <v>2.9249541065405427</v>
      </c>
      <c r="H571" s="123">
        <v>2.8452981351559159</v>
      </c>
      <c r="I571" s="123">
        <v>2.8665794209921032</v>
      </c>
      <c r="J571" s="123">
        <v>2.7380791534851698</v>
      </c>
      <c r="K571" s="123">
        <v>2.7072372722142979</v>
      </c>
      <c r="L571" s="123">
        <v>2.6361914839083975</v>
      </c>
      <c r="M571" s="123">
        <v>2.6429727239052201</v>
      </c>
      <c r="N571" s="123">
        <v>2.6626123612809387</v>
      </c>
      <c r="O571" s="123">
        <v>2.538888684022071</v>
      </c>
      <c r="P571" s="123">
        <v>2.6013957623198385</v>
      </c>
      <c r="Q571" s="123">
        <v>2.6346466813414908</v>
      </c>
      <c r="R571" s="123">
        <v>2.6355755790025803</v>
      </c>
      <c r="S571" s="123">
        <v>0</v>
      </c>
      <c r="T571" s="123">
        <v>0</v>
      </c>
      <c r="U571" s="123">
        <v>0</v>
      </c>
      <c r="V571" s="123">
        <v>0</v>
      </c>
      <c r="W571" s="123">
        <v>2.6951949233884673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0</v>
      </c>
      <c r="D572" s="99">
        <v>0</v>
      </c>
      <c r="E572" s="99">
        <v>0</v>
      </c>
      <c r="F572" s="99">
        <v>0</v>
      </c>
      <c r="G572" s="99">
        <v>0</v>
      </c>
      <c r="H572" s="99">
        <v>0</v>
      </c>
      <c r="I572" s="99">
        <v>0</v>
      </c>
      <c r="J572" s="99">
        <v>0</v>
      </c>
      <c r="K572" s="99">
        <v>0</v>
      </c>
      <c r="L572" s="99">
        <v>0</v>
      </c>
      <c r="M572" s="99">
        <v>0</v>
      </c>
      <c r="N572" s="99">
        <v>0</v>
      </c>
      <c r="O572" s="99">
        <v>0</v>
      </c>
      <c r="P572" s="99">
        <v>0</v>
      </c>
      <c r="Q572" s="99">
        <v>0</v>
      </c>
      <c r="R572" s="99">
        <v>0</v>
      </c>
      <c r="S572" s="99">
        <v>0</v>
      </c>
      <c r="T572" s="99">
        <v>0</v>
      </c>
      <c r="U572" s="99">
        <v>0</v>
      </c>
      <c r="V572" s="99">
        <v>0</v>
      </c>
      <c r="W572" s="99">
        <v>0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3.1220634911307656</v>
      </c>
      <c r="D573" s="99">
        <v>3.0641665679150378</v>
      </c>
      <c r="E573" s="99">
        <v>3.0448046019938224</v>
      </c>
      <c r="F573" s="99">
        <v>2.9540175526504258</v>
      </c>
      <c r="G573" s="99">
        <v>2.9580084281392991</v>
      </c>
      <c r="H573" s="99">
        <v>2.8555899949731178</v>
      </c>
      <c r="I573" s="99">
        <v>2.8613815476778224</v>
      </c>
      <c r="J573" s="99">
        <v>2.7667088388698367</v>
      </c>
      <c r="K573" s="99">
        <v>2.6475168141776759</v>
      </c>
      <c r="L573" s="99">
        <v>2.6678273596481463</v>
      </c>
      <c r="M573" s="99">
        <v>2.6460125591140358</v>
      </c>
      <c r="N573" s="99">
        <v>2.6351697058409611</v>
      </c>
      <c r="O573" s="99">
        <v>2.6492109964286654</v>
      </c>
      <c r="P573" s="99">
        <v>2.5227719585926107</v>
      </c>
      <c r="Q573" s="99">
        <v>2.3643239757217676</v>
      </c>
      <c r="R573" s="99">
        <v>2.7557093150620435</v>
      </c>
      <c r="S573" s="99">
        <v>0</v>
      </c>
      <c r="T573" s="99">
        <v>0</v>
      </c>
      <c r="U573" s="99">
        <v>0</v>
      </c>
      <c r="V573" s="99">
        <v>0</v>
      </c>
      <c r="W573" s="99">
        <v>2.5648184921514856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3.1233207862839092</v>
      </c>
      <c r="D574" s="110">
        <v>3.0693550290786944</v>
      </c>
      <c r="E574" s="110">
        <v>3.044562808913915</v>
      </c>
      <c r="F574" s="110">
        <v>3.0192665177416873</v>
      </c>
      <c r="G574" s="110">
        <v>2.9244651372861226</v>
      </c>
      <c r="H574" s="110">
        <v>2.8451414063262126</v>
      </c>
      <c r="I574" s="110">
        <v>2.8666476251308954</v>
      </c>
      <c r="J574" s="110">
        <v>2.7377321269956587</v>
      </c>
      <c r="K574" s="110">
        <v>2.7079837779397558</v>
      </c>
      <c r="L574" s="110">
        <v>2.6356621835420948</v>
      </c>
      <c r="M574" s="110">
        <v>2.6429186168060341</v>
      </c>
      <c r="N574" s="110">
        <v>2.6630956957211733</v>
      </c>
      <c r="O574" s="110">
        <v>2.5370621556709696</v>
      </c>
      <c r="P574" s="110">
        <v>2.6026773693260234</v>
      </c>
      <c r="Q574" s="110">
        <v>2.6395349761989899</v>
      </c>
      <c r="R574" s="110">
        <v>2.6326691176463033</v>
      </c>
      <c r="S574" s="110">
        <v>0</v>
      </c>
      <c r="T574" s="110">
        <v>0</v>
      </c>
      <c r="U574" s="110">
        <v>0</v>
      </c>
      <c r="V574" s="110">
        <v>0</v>
      </c>
      <c r="W574" s="110">
        <v>2.6972063409811842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0.30342465878410396</v>
      </c>
      <c r="D576" s="118">
        <f t="shared" si="275"/>
        <v>0.34698058011033911</v>
      </c>
      <c r="E576" s="118">
        <f t="shared" si="275"/>
        <v>0.35101316935850274</v>
      </c>
      <c r="F576" s="118">
        <f t="shared" si="275"/>
        <v>0.22250787463127966</v>
      </c>
      <c r="G576" s="118">
        <f t="shared" si="275"/>
        <v>0.15159147650979082</v>
      </c>
      <c r="H576" s="118">
        <f t="shared" si="275"/>
        <v>0.1299141446124521</v>
      </c>
      <c r="I576" s="118">
        <f t="shared" si="275"/>
        <v>0.10331421877605226</v>
      </c>
      <c r="J576" s="118">
        <f t="shared" si="275"/>
        <v>8.5150409478523245E-2</v>
      </c>
      <c r="K576" s="118">
        <f t="shared" si="275"/>
        <v>8.1191292194033621E-2</v>
      </c>
      <c r="L576" s="118">
        <f t="shared" si="275"/>
        <v>0.10758868116863887</v>
      </c>
      <c r="M576" s="118">
        <f t="shared" si="275"/>
        <v>8.1096713905652179E-2</v>
      </c>
      <c r="N576" s="118">
        <f t="shared" si="275"/>
        <v>0.12152038794943287</v>
      </c>
      <c r="O576" s="118">
        <f t="shared" si="275"/>
        <v>0.16531805226809618</v>
      </c>
      <c r="P576" s="118">
        <f t="shared" si="275"/>
        <v>0.18612683579940056</v>
      </c>
      <c r="Q576" s="118">
        <f t="shared" si="275"/>
        <v>0.19748912340132757</v>
      </c>
      <c r="R576" s="118">
        <f t="shared" ref="R576:V576" si="276">R577+R580+R582+R595</f>
        <v>0.3927802825205885</v>
      </c>
      <c r="S576" s="118">
        <f t="shared" si="276"/>
        <v>0</v>
      </c>
      <c r="T576" s="118">
        <f t="shared" si="276"/>
        <v>0</v>
      </c>
      <c r="U576" s="118">
        <f t="shared" si="276"/>
        <v>0</v>
      </c>
      <c r="V576" s="118">
        <f t="shared" si="276"/>
        <v>0</v>
      </c>
      <c r="W576" s="118">
        <f t="shared" ref="W576" si="277">W577+W580+W582+W595</f>
        <v>0.18677517149228726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0.29026019031022693</v>
      </c>
      <c r="D582" s="123">
        <v>0.32873171095487425</v>
      </c>
      <c r="E582" s="123">
        <v>0.336720013925637</v>
      </c>
      <c r="F582" s="123">
        <v>0.20521259195245473</v>
      </c>
      <c r="G582" s="123">
        <v>0.13514213788380727</v>
      </c>
      <c r="H582" s="123">
        <v>0.11359690742190148</v>
      </c>
      <c r="I582" s="123">
        <v>8.9216294514866984E-2</v>
      </c>
      <c r="J582" s="123">
        <v>7.2562708882579596E-2</v>
      </c>
      <c r="K582" s="123">
        <v>6.8790205964361681E-2</v>
      </c>
      <c r="L582" s="123">
        <v>9.0952976028259233E-2</v>
      </c>
      <c r="M582" s="123">
        <v>6.3573590927110901E-2</v>
      </c>
      <c r="N582" s="123">
        <v>0.10424907621538063</v>
      </c>
      <c r="O582" s="123">
        <v>0.1489790419931829</v>
      </c>
      <c r="P582" s="123">
        <v>0.17080417288150357</v>
      </c>
      <c r="Q582" s="123">
        <v>0.18158622957746429</v>
      </c>
      <c r="R582" s="123">
        <v>0.36823302635749078</v>
      </c>
      <c r="S582" s="123">
        <v>0</v>
      </c>
      <c r="T582" s="123">
        <v>0</v>
      </c>
      <c r="U582" s="123">
        <v>0</v>
      </c>
      <c r="V582" s="123">
        <v>0</v>
      </c>
      <c r="W582" s="123">
        <v>0.1726185185568832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6.6034193295576618</v>
      </c>
      <c r="D587" s="102">
        <v>6.3445220214290732</v>
      </c>
      <c r="E587" s="102">
        <v>6.0983735855420926</v>
      </c>
      <c r="F587" s="102">
        <v>5.9511651666211867</v>
      </c>
      <c r="G587" s="102">
        <v>5.794219161768237</v>
      </c>
      <c r="H587" s="102">
        <v>5.679845371095074</v>
      </c>
      <c r="I587" s="102">
        <v>5.6904480023178188</v>
      </c>
      <c r="J587" s="102">
        <v>5.5929103307957497</v>
      </c>
      <c r="K587" s="102">
        <v>5.5720066831132957</v>
      </c>
      <c r="L587" s="102">
        <v>5.5271423894095992</v>
      </c>
      <c r="M587" s="102">
        <v>5.7125412418789647</v>
      </c>
      <c r="N587" s="102">
        <v>5.1628113935236115</v>
      </c>
      <c r="O587" s="102">
        <v>5.4883879070288586</v>
      </c>
      <c r="P587" s="102">
        <v>4.8026114492563945</v>
      </c>
      <c r="Q587" s="102">
        <v>4.17277743886173</v>
      </c>
      <c r="R587" s="102">
        <v>4.837820104903586</v>
      </c>
      <c r="S587" s="102">
        <v>0</v>
      </c>
      <c r="T587" s="102">
        <v>0</v>
      </c>
      <c r="U587" s="102">
        <v>0</v>
      </c>
      <c r="V587" s="102">
        <v>0</v>
      </c>
      <c r="W587" s="102">
        <v>4.165860247839448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0</v>
      </c>
      <c r="L588" s="105">
        <v>0</v>
      </c>
      <c r="M588" s="105">
        <v>0</v>
      </c>
      <c r="N588" s="105">
        <v>0</v>
      </c>
      <c r="O588" s="105">
        <v>0</v>
      </c>
      <c r="P588" s="105">
        <v>0</v>
      </c>
      <c r="Q588" s="105">
        <v>0</v>
      </c>
      <c r="R588" s="105">
        <v>0</v>
      </c>
      <c r="S588" s="105">
        <v>0</v>
      </c>
      <c r="T588" s="105">
        <v>0</v>
      </c>
      <c r="U588" s="105">
        <v>0</v>
      </c>
      <c r="V588" s="105">
        <v>0</v>
      </c>
      <c r="W588" s="105">
        <v>0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0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0</v>
      </c>
      <c r="W589" s="99">
        <v>0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1.3164468473877006E-2</v>
      </c>
      <c r="D595" s="123">
        <v>1.8248869155464861E-2</v>
      </c>
      <c r="E595" s="123">
        <v>1.4293155432865719E-2</v>
      </c>
      <c r="F595" s="123">
        <v>1.7295282678824943E-2</v>
      </c>
      <c r="G595" s="123">
        <v>1.6449338625983558E-2</v>
      </c>
      <c r="H595" s="123">
        <v>1.6317237190550622E-2</v>
      </c>
      <c r="I595" s="123">
        <v>1.409792426118528E-2</v>
      </c>
      <c r="J595" s="123">
        <v>1.2587700595943644E-2</v>
      </c>
      <c r="K595" s="123">
        <v>1.2401086229671943E-2</v>
      </c>
      <c r="L595" s="123">
        <v>1.6635705140379643E-2</v>
      </c>
      <c r="M595" s="123">
        <v>1.7523122978541271E-2</v>
      </c>
      <c r="N595" s="123">
        <v>1.7271311734052244E-2</v>
      </c>
      <c r="O595" s="123">
        <v>1.6339010274913284E-2</v>
      </c>
      <c r="P595" s="123">
        <v>1.5322662917896985E-2</v>
      </c>
      <c r="Q595" s="123">
        <v>1.5902893823863271E-2</v>
      </c>
      <c r="R595" s="123">
        <v>2.4547256163097709E-2</v>
      </c>
      <c r="S595" s="123">
        <v>0</v>
      </c>
      <c r="T595" s="123">
        <v>0</v>
      </c>
      <c r="U595" s="123">
        <v>0</v>
      </c>
      <c r="V595" s="123">
        <v>0</v>
      </c>
      <c r="W595" s="123">
        <v>1.4156652935404041E-2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1.1979666311228077</v>
      </c>
      <c r="D597" s="99">
        <v>1.1740105823349061</v>
      </c>
      <c r="E597" s="99">
        <v>1.1648921677785562</v>
      </c>
      <c r="F597" s="99">
        <v>1.1285171947933275</v>
      </c>
      <c r="G597" s="99">
        <v>1.1284246297424723</v>
      </c>
      <c r="H597" s="99">
        <v>1.0878158127033748</v>
      </c>
      <c r="I597" s="99">
        <v>1.088508152166253</v>
      </c>
      <c r="J597" s="99">
        <v>1.0510729997612942</v>
      </c>
      <c r="K597" s="99">
        <v>1.0044879846034274</v>
      </c>
      <c r="L597" s="99">
        <v>1.0109390046846092</v>
      </c>
      <c r="M597" s="99">
        <v>1.0020040321365873</v>
      </c>
      <c r="N597" s="99">
        <v>0.99789801130079625</v>
      </c>
      <c r="O597" s="99">
        <v>1.0032152308796758</v>
      </c>
      <c r="P597" s="99">
        <v>0.95533472279409892</v>
      </c>
      <c r="Q597" s="99">
        <v>0.89533292228350225</v>
      </c>
      <c r="R597" s="99">
        <v>1.0391671775711362</v>
      </c>
      <c r="S597" s="99">
        <v>0</v>
      </c>
      <c r="T597" s="99">
        <v>0</v>
      </c>
      <c r="U597" s="99">
        <v>0</v>
      </c>
      <c r="V597" s="99">
        <v>0</v>
      </c>
      <c r="W597" s="99">
        <v>0.9317651568393206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1113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1114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1115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1117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0</v>
      </c>
      <c r="K79" s="52">
        <f>RES_hhdet_numvin!K126</f>
        <v>0</v>
      </c>
      <c r="L79" s="52">
        <f>RES_hhdet_numvin!L126</f>
        <v>0</v>
      </c>
      <c r="M79" s="52">
        <f>RES_hhdet_numvin!M126</f>
        <v>0</v>
      </c>
      <c r="N79" s="52">
        <f>RES_hhdet_numvin!N126</f>
        <v>0</v>
      </c>
      <c r="O79" s="52">
        <f>RES_hhdet_numvin!O126</f>
        <v>0</v>
      </c>
      <c r="P79" s="52">
        <f>RES_hhdet_numvin!P126</f>
        <v>0</v>
      </c>
      <c r="Q79" s="52">
        <f>RES_hhdet_numvin!Q126</f>
        <v>0</v>
      </c>
      <c r="R79" s="52">
        <f>RES_hhdet_numvin!R126</f>
        <v>0</v>
      </c>
      <c r="S79" s="52">
        <f>RES_hhdet_numvin!S126</f>
        <v>0</v>
      </c>
      <c r="T79" s="52">
        <f>RES_hhdet_numvin!T126</f>
        <v>0</v>
      </c>
      <c r="U79" s="52">
        <f>RES_hhdet_numvin!U126</f>
        <v>0</v>
      </c>
      <c r="V79" s="52">
        <f>RES_hhdet_numvin!V126</f>
        <v>0</v>
      </c>
      <c r="W79" s="52">
        <f>RES_hhdet_numvin!W126</f>
        <v>0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0</v>
      </c>
      <c r="Q82" s="138">
        <f>RES_hhdet_numvin!Q129</f>
        <v>0</v>
      </c>
      <c r="R82" s="138">
        <f>RES_hhdet_numvin!R129</f>
        <v>0</v>
      </c>
      <c r="S82" s="138">
        <f>RES_hhdet_numvin!S129</f>
        <v>0</v>
      </c>
      <c r="T82" s="138">
        <f>RES_hhdet_numvin!T129</f>
        <v>0</v>
      </c>
      <c r="U82" s="138">
        <f>RES_hhdet_numvin!U129</f>
        <v>0</v>
      </c>
      <c r="V82" s="138">
        <f>RES_hhdet_numvin!V129</f>
        <v>0</v>
      </c>
      <c r="W82" s="138">
        <f>RES_hhdet_numvin!W129</f>
        <v>0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0</v>
      </c>
      <c r="K84" s="138">
        <f>RES_hhdet_numvin!K131</f>
        <v>0</v>
      </c>
      <c r="L84" s="138">
        <f>RES_hhdet_numvin!L131</f>
        <v>0</v>
      </c>
      <c r="M84" s="138">
        <f>RES_hhdet_numvin!M131</f>
        <v>0</v>
      </c>
      <c r="N84" s="138">
        <f>RES_hhdet_numvin!N131</f>
        <v>0</v>
      </c>
      <c r="O84" s="138">
        <f>RES_hhdet_numvin!O131</f>
        <v>0</v>
      </c>
      <c r="P84" s="138">
        <f>RES_hhdet_numvin!P131</f>
        <v>0</v>
      </c>
      <c r="Q84" s="138">
        <f>RES_hhdet_numvin!Q131</f>
        <v>0</v>
      </c>
      <c r="R84" s="138">
        <f>RES_hhdet_numvin!R131</f>
        <v>0</v>
      </c>
      <c r="S84" s="138">
        <f>RES_hhdet_numvin!S131</f>
        <v>0</v>
      </c>
      <c r="T84" s="138">
        <f>RES_hhdet_numvin!T131</f>
        <v>0</v>
      </c>
      <c r="U84" s="138">
        <f>RES_hhdet_numvin!U131</f>
        <v>0</v>
      </c>
      <c r="V84" s="138">
        <f>RES_hhdet_numvin!V131</f>
        <v>0</v>
      </c>
      <c r="W84" s="138">
        <f>RES_hhdet_numvin!W131</f>
        <v>0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0</v>
      </c>
      <c r="M85" s="138">
        <f>RES_hhdet_numvin!M132</f>
        <v>0</v>
      </c>
      <c r="N85" s="138">
        <f>RES_hhdet_numvin!N132</f>
        <v>0</v>
      </c>
      <c r="O85" s="138">
        <f>RES_hhdet_numvin!O132</f>
        <v>0</v>
      </c>
      <c r="P85" s="138">
        <f>RES_hhdet_numvin!P132</f>
        <v>0</v>
      </c>
      <c r="Q85" s="138">
        <f>RES_hhdet_numvin!Q132</f>
        <v>0</v>
      </c>
      <c r="R85" s="138">
        <f>RES_hhdet_numvin!R132</f>
        <v>0</v>
      </c>
      <c r="S85" s="138">
        <f>RES_hhdet_numvin!S132</f>
        <v>0</v>
      </c>
      <c r="T85" s="138">
        <f>RES_hhdet_numvin!T132</f>
        <v>0</v>
      </c>
      <c r="U85" s="138">
        <f>RES_hhdet_numvin!U132</f>
        <v>0</v>
      </c>
      <c r="V85" s="138">
        <f>RES_hhdet_numvin!V132</f>
        <v>0</v>
      </c>
      <c r="W85" s="138">
        <f>RES_hhdet_numvin!W132</f>
        <v>0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0</v>
      </c>
      <c r="T88" s="138">
        <f>RES_hhdet_numvin!T135</f>
        <v>0</v>
      </c>
      <c r="U88" s="138">
        <f>RES_hhdet_numvin!U135</f>
        <v>0</v>
      </c>
      <c r="V88" s="138">
        <f>RES_hhdet_numvin!V135</f>
        <v>0</v>
      </c>
      <c r="W88" s="138">
        <f>RES_hhdet_numvin!W135</f>
        <v>0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0</v>
      </c>
      <c r="U89" s="138">
        <f>RES_hhdet_numvin!U136</f>
        <v>0</v>
      </c>
      <c r="V89" s="138">
        <f>RES_hhdet_numvin!V136</f>
        <v>0</v>
      </c>
      <c r="W89" s="138">
        <f>RES_hhdet_numvin!W136</f>
        <v>0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0</v>
      </c>
      <c r="S93" s="138">
        <f>RES_hhdet_numvin!S140</f>
        <v>0</v>
      </c>
      <c r="T93" s="138">
        <f>RES_hhdet_numvin!T140</f>
        <v>0</v>
      </c>
      <c r="U93" s="138">
        <f>RES_hhdet_numvin!U140</f>
        <v>0</v>
      </c>
      <c r="V93" s="138">
        <f>RES_hhdet_numvin!V140</f>
        <v>0</v>
      </c>
      <c r="W93" s="138">
        <f>RES_hhdet_numvin!W140</f>
        <v>0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0</v>
      </c>
      <c r="R94" s="39">
        <f>RES_hhdet_numvin!R141</f>
        <v>0</v>
      </c>
      <c r="S94" s="39">
        <f>RES_hhdet_numvin!S141</f>
        <v>0</v>
      </c>
      <c r="T94" s="39">
        <f>RES_hhdet_numvin!T141</f>
        <v>0</v>
      </c>
      <c r="U94" s="39">
        <f>RES_hhdet_numvin!U141</f>
        <v>0</v>
      </c>
      <c r="V94" s="39">
        <f>RES_hhdet_numvin!V141</f>
        <v>0</v>
      </c>
      <c r="W94" s="39">
        <f>RES_hhdet_numvin!W141</f>
        <v>0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1687</v>
      </c>
    </row>
    <row r="100" spans="1:105" ht="12" customHeight="1" x14ac:dyDescent="0.25">
      <c r="A100" s="97" t="s">
        <v>203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1688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1690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1691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1692</v>
      </c>
    </row>
    <row r="105" spans="1:105" ht="12" customHeight="1" x14ac:dyDescent="0.25">
      <c r="A105" s="97" t="s">
        <v>128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1693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1694</v>
      </c>
    </row>
    <row r="107" spans="1:105" ht="12" customHeight="1" x14ac:dyDescent="0.25">
      <c r="A107" s="100" t="s">
        <v>203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1695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1696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1697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1698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1699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1700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1701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1702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1855</v>
      </c>
    </row>
    <row r="119" spans="1:105" ht="12" customHeight="1" x14ac:dyDescent="0.25">
      <c r="A119" s="97" t="s">
        <v>203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1856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1858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1859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1860</v>
      </c>
    </row>
    <row r="124" spans="1:105" ht="12" customHeight="1" x14ac:dyDescent="0.25">
      <c r="A124" s="97" t="s">
        <v>128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1861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1862</v>
      </c>
    </row>
    <row r="126" spans="1:105" ht="12" customHeight="1" x14ac:dyDescent="0.25">
      <c r="A126" s="100" t="s">
        <v>203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1863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1864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1865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1866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1867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1868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1869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1870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2022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2023</v>
      </c>
    </row>
    <row r="138" spans="1:105" ht="12" customHeight="1" x14ac:dyDescent="0.25">
      <c r="A138" s="97" t="s">
        <v>203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2024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2025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2026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2027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2028</v>
      </c>
    </row>
    <row r="143" spans="1:105" ht="12" customHeight="1" x14ac:dyDescent="0.25">
      <c r="A143" s="97" t="s">
        <v>128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2029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2030</v>
      </c>
    </row>
    <row r="145" spans="1:105" ht="12" customHeight="1" x14ac:dyDescent="0.25">
      <c r="A145" s="100" t="s">
        <v>203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2031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2032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2033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2034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2035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2036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2037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2038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2205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2359</v>
      </c>
    </row>
    <row r="176" spans="1:105" ht="12" customHeight="1" x14ac:dyDescent="0.25">
      <c r="A176" s="97" t="s">
        <v>203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2360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0</v>
      </c>
      <c r="C179" s="98">
        <f>RES_hhdet_fech!C129</f>
        <v>0</v>
      </c>
      <c r="D179" s="98">
        <f>RES_hhdet_fech!D129</f>
        <v>0</v>
      </c>
      <c r="E179" s="98">
        <f>RES_hhdet_fech!E129</f>
        <v>0</v>
      </c>
      <c r="F179" s="98">
        <f>RES_hhdet_fech!F129</f>
        <v>0</v>
      </c>
      <c r="G179" s="98">
        <f>RES_hhdet_fech!G129</f>
        <v>0</v>
      </c>
      <c r="H179" s="98">
        <f>RES_hhdet_fech!H129</f>
        <v>0</v>
      </c>
      <c r="I179" s="98">
        <f>RES_hhdet_fech!I129</f>
        <v>0</v>
      </c>
      <c r="J179" s="98">
        <f>RES_hhdet_fech!J129</f>
        <v>0</v>
      </c>
      <c r="K179" s="98">
        <f>RES_hhdet_fech!K129</f>
        <v>0</v>
      </c>
      <c r="L179" s="98">
        <f>RES_hhdet_fech!L129</f>
        <v>0</v>
      </c>
      <c r="M179" s="98">
        <f>RES_hhdet_fech!M129</f>
        <v>0</v>
      </c>
      <c r="N179" s="98">
        <f>RES_hhdet_fech!N129</f>
        <v>0</v>
      </c>
      <c r="O179" s="98">
        <f>RES_hhdet_fech!O129</f>
        <v>0</v>
      </c>
      <c r="P179" s="98">
        <f>RES_hhdet_fech!P129</f>
        <v>0</v>
      </c>
      <c r="Q179" s="98">
        <f>RES_hhdet_fech!Q129</f>
        <v>0</v>
      </c>
      <c r="R179" s="98">
        <f>RES_hhdet_fech!R129</f>
        <v>0</v>
      </c>
      <c r="S179" s="98">
        <f>RES_hhdet_fech!S129</f>
        <v>0</v>
      </c>
      <c r="T179" s="98">
        <f>RES_hhdet_fech!T129</f>
        <v>0</v>
      </c>
      <c r="U179" s="98">
        <f>RES_hhdet_fech!U129</f>
        <v>0</v>
      </c>
      <c r="V179" s="98">
        <f>RES_hhdet_fech!V129</f>
        <v>0</v>
      </c>
      <c r="W179" s="98">
        <f>RES_hhdet_fech!W129</f>
        <v>0</v>
      </c>
      <c r="DA179" s="63" t="s">
        <v>2363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2364</v>
      </c>
    </row>
    <row r="181" spans="1:105" ht="12" customHeight="1" x14ac:dyDescent="0.25">
      <c r="A181" s="97" t="s">
        <v>128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2365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2366</v>
      </c>
    </row>
    <row r="183" spans="1:105" ht="12" customHeight="1" x14ac:dyDescent="0.25">
      <c r="A183" s="100" t="s">
        <v>203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2367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2368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2369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2370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2371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2372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2373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2374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2527</v>
      </c>
    </row>
    <row r="195" spans="1:105" ht="12" customHeight="1" x14ac:dyDescent="0.25">
      <c r="A195" s="97" t="s">
        <v>203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2528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0</v>
      </c>
      <c r="C198" s="98">
        <f>RES_hhdet_tesh!C129</f>
        <v>0</v>
      </c>
      <c r="D198" s="98">
        <f>RES_hhdet_tesh!D129</f>
        <v>0</v>
      </c>
      <c r="E198" s="98">
        <f>RES_hhdet_tesh!E129</f>
        <v>0</v>
      </c>
      <c r="F198" s="98">
        <f>RES_hhdet_tesh!F129</f>
        <v>0</v>
      </c>
      <c r="G198" s="98">
        <f>RES_hhdet_tesh!G129</f>
        <v>0</v>
      </c>
      <c r="H198" s="98">
        <f>RES_hhdet_tesh!H129</f>
        <v>0</v>
      </c>
      <c r="I198" s="98">
        <f>RES_hhdet_tesh!I129</f>
        <v>0</v>
      </c>
      <c r="J198" s="98">
        <f>RES_hhdet_tesh!J129</f>
        <v>0</v>
      </c>
      <c r="K198" s="98">
        <f>RES_hhdet_tesh!K129</f>
        <v>0</v>
      </c>
      <c r="L198" s="98">
        <f>RES_hhdet_tesh!L129</f>
        <v>0</v>
      </c>
      <c r="M198" s="98">
        <f>RES_hhdet_tesh!M129</f>
        <v>0</v>
      </c>
      <c r="N198" s="98">
        <f>RES_hhdet_tesh!N129</f>
        <v>0</v>
      </c>
      <c r="O198" s="98">
        <f>RES_hhdet_tesh!O129</f>
        <v>0</v>
      </c>
      <c r="P198" s="98">
        <f>RES_hhdet_tesh!P129</f>
        <v>0</v>
      </c>
      <c r="Q198" s="98">
        <f>RES_hhdet_tesh!Q129</f>
        <v>0</v>
      </c>
      <c r="R198" s="98">
        <f>RES_hhdet_tesh!R129</f>
        <v>0</v>
      </c>
      <c r="S198" s="98">
        <f>RES_hhdet_tesh!S129</f>
        <v>0</v>
      </c>
      <c r="T198" s="98">
        <f>RES_hhdet_tesh!T129</f>
        <v>0</v>
      </c>
      <c r="U198" s="98">
        <f>RES_hhdet_tesh!U129</f>
        <v>0</v>
      </c>
      <c r="V198" s="98">
        <f>RES_hhdet_tesh!V129</f>
        <v>0</v>
      </c>
      <c r="W198" s="98">
        <f>RES_hhdet_tesh!W129</f>
        <v>0</v>
      </c>
      <c r="DA198" s="63" t="s">
        <v>2531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2532</v>
      </c>
    </row>
    <row r="200" spans="1:105" ht="12" customHeight="1" x14ac:dyDescent="0.25">
      <c r="A200" s="97" t="s">
        <v>128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2533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2534</v>
      </c>
    </row>
    <row r="202" spans="1:105" ht="12" customHeight="1" x14ac:dyDescent="0.25">
      <c r="A202" s="100" t="s">
        <v>203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2535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2536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2537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2538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2539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2540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2541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2542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2709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2863</v>
      </c>
    </row>
    <row r="233" spans="1:105" ht="12" customHeight="1" x14ac:dyDescent="0.25">
      <c r="A233" s="97" t="s">
        <v>203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2864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0</v>
      </c>
      <c r="C236" s="99">
        <f>RES_hhdet_fecs!C129</f>
        <v>0</v>
      </c>
      <c r="D236" s="99">
        <f>RES_hhdet_fecs!D129</f>
        <v>0</v>
      </c>
      <c r="E236" s="99">
        <f>RES_hhdet_fecs!E129</f>
        <v>0</v>
      </c>
      <c r="F236" s="99">
        <f>RES_hhdet_fecs!F129</f>
        <v>0</v>
      </c>
      <c r="G236" s="99">
        <f>RES_hhdet_fecs!G129</f>
        <v>0</v>
      </c>
      <c r="H236" s="99">
        <f>RES_hhdet_fecs!H129</f>
        <v>0</v>
      </c>
      <c r="I236" s="99">
        <f>RES_hhdet_fecs!I129</f>
        <v>0</v>
      </c>
      <c r="J236" s="99">
        <f>RES_hhdet_fecs!J129</f>
        <v>0</v>
      </c>
      <c r="K236" s="99">
        <f>RES_hhdet_fecs!K129</f>
        <v>0</v>
      </c>
      <c r="L236" s="99">
        <f>RES_hhdet_fecs!L129</f>
        <v>0</v>
      </c>
      <c r="M236" s="99">
        <f>RES_hhdet_fecs!M129</f>
        <v>0</v>
      </c>
      <c r="N236" s="99">
        <f>RES_hhdet_fecs!N129</f>
        <v>0</v>
      </c>
      <c r="O236" s="99">
        <f>RES_hhdet_fecs!O129</f>
        <v>0</v>
      </c>
      <c r="P236" s="99">
        <f>RES_hhdet_fecs!P129</f>
        <v>0</v>
      </c>
      <c r="Q236" s="99">
        <f>RES_hhdet_fecs!Q129</f>
        <v>0</v>
      </c>
      <c r="R236" s="99">
        <f>RES_hhdet_fecs!R129</f>
        <v>0</v>
      </c>
      <c r="S236" s="99">
        <f>RES_hhdet_fecs!S129</f>
        <v>0</v>
      </c>
      <c r="T236" s="99">
        <f>RES_hhdet_fecs!T129</f>
        <v>0</v>
      </c>
      <c r="U236" s="99">
        <f>RES_hhdet_fecs!U129</f>
        <v>0</v>
      </c>
      <c r="V236" s="99">
        <f>RES_hhdet_fecs!V129</f>
        <v>0</v>
      </c>
      <c r="W236" s="99">
        <f>RES_hhdet_fecs!W129</f>
        <v>0</v>
      </c>
      <c r="DA236" s="63" t="s">
        <v>2867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2868</v>
      </c>
    </row>
    <row r="238" spans="1:105" ht="12" customHeight="1" x14ac:dyDescent="0.25">
      <c r="A238" s="97" t="s">
        <v>128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2869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2870</v>
      </c>
    </row>
    <row r="240" spans="1:105" ht="12" customHeight="1" x14ac:dyDescent="0.25">
      <c r="A240" s="100" t="s">
        <v>203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2871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2872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2873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2874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2875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2876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2877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2878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3031</v>
      </c>
    </row>
    <row r="252" spans="1:105" ht="12" customHeight="1" x14ac:dyDescent="0.25">
      <c r="A252" s="97" t="s">
        <v>203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3032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0</v>
      </c>
      <c r="C255" s="99">
        <f>RES_hhdet_tess!C129</f>
        <v>0</v>
      </c>
      <c r="D255" s="99">
        <f>RES_hhdet_tess!D129</f>
        <v>0</v>
      </c>
      <c r="E255" s="99">
        <f>RES_hhdet_tess!E129</f>
        <v>0</v>
      </c>
      <c r="F255" s="99">
        <f>RES_hhdet_tess!F129</f>
        <v>0</v>
      </c>
      <c r="G255" s="99">
        <f>RES_hhdet_tess!G129</f>
        <v>0</v>
      </c>
      <c r="H255" s="99">
        <f>RES_hhdet_tess!H129</f>
        <v>0</v>
      </c>
      <c r="I255" s="99">
        <f>RES_hhdet_tess!I129</f>
        <v>0</v>
      </c>
      <c r="J255" s="99">
        <f>RES_hhdet_tess!J129</f>
        <v>0</v>
      </c>
      <c r="K255" s="99">
        <f>RES_hhdet_tess!K129</f>
        <v>0</v>
      </c>
      <c r="L255" s="99">
        <f>RES_hhdet_tess!L129</f>
        <v>0</v>
      </c>
      <c r="M255" s="99">
        <f>RES_hhdet_tess!M129</f>
        <v>0</v>
      </c>
      <c r="N255" s="99">
        <f>RES_hhdet_tess!N129</f>
        <v>0</v>
      </c>
      <c r="O255" s="99">
        <f>RES_hhdet_tess!O129</f>
        <v>0</v>
      </c>
      <c r="P255" s="99">
        <f>RES_hhdet_tess!P129</f>
        <v>0</v>
      </c>
      <c r="Q255" s="99">
        <f>RES_hhdet_tess!Q129</f>
        <v>0</v>
      </c>
      <c r="R255" s="99">
        <f>RES_hhdet_tess!R129</f>
        <v>0</v>
      </c>
      <c r="S255" s="99">
        <f>RES_hhdet_tess!S129</f>
        <v>0</v>
      </c>
      <c r="T255" s="99">
        <f>RES_hhdet_tess!T129</f>
        <v>0</v>
      </c>
      <c r="U255" s="99">
        <f>RES_hhdet_tess!U129</f>
        <v>0</v>
      </c>
      <c r="V255" s="99">
        <f>RES_hhdet_tess!V129</f>
        <v>0</v>
      </c>
      <c r="W255" s="99">
        <f>RES_hhdet_tess!W129</f>
        <v>0</v>
      </c>
      <c r="DA255" s="63" t="s">
        <v>3035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3036</v>
      </c>
    </row>
    <row r="257" spans="1:105" ht="12" customHeight="1" x14ac:dyDescent="0.25">
      <c r="A257" s="97" t="s">
        <v>128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3037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3038</v>
      </c>
    </row>
    <row r="259" spans="1:105" ht="12" customHeight="1" x14ac:dyDescent="0.25">
      <c r="A259" s="100" t="s">
        <v>203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3039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3040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3041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3042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3043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3044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3045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3046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3213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0</v>
      </c>
      <c r="D371" s="98">
        <f>RES_hhdet_in_fech!D129</f>
        <v>0</v>
      </c>
      <c r="E371" s="98">
        <f>RES_hhdet_in_fech!E129</f>
        <v>0</v>
      </c>
      <c r="F371" s="98">
        <f>RES_hhdet_in_fech!F129</f>
        <v>0</v>
      </c>
      <c r="G371" s="98">
        <f>RES_hhdet_in_fech!G129</f>
        <v>0</v>
      </c>
      <c r="H371" s="98">
        <f>RES_hhdet_in_fech!H129</f>
        <v>0</v>
      </c>
      <c r="I371" s="98">
        <f>RES_hhdet_in_fech!I129</f>
        <v>0</v>
      </c>
      <c r="J371" s="98">
        <f>RES_hhdet_in_fech!J129</f>
        <v>0</v>
      </c>
      <c r="K371" s="98">
        <f>RES_hhdet_in_fech!K129</f>
        <v>0</v>
      </c>
      <c r="L371" s="98">
        <f>RES_hhdet_in_fech!L129</f>
        <v>0</v>
      </c>
      <c r="M371" s="98">
        <f>RES_hhdet_in_fech!M129</f>
        <v>0</v>
      </c>
      <c r="N371" s="98">
        <f>RES_hhdet_in_fech!N129</f>
        <v>0</v>
      </c>
      <c r="O371" s="98">
        <f>RES_hhdet_in_fech!O129</f>
        <v>0</v>
      </c>
      <c r="P371" s="98">
        <f>RES_hhdet_in_fech!P129</f>
        <v>0</v>
      </c>
      <c r="Q371" s="98">
        <f>RES_hhdet_in_fech!Q129</f>
        <v>0</v>
      </c>
      <c r="R371" s="98">
        <f>RES_hhdet_in_fech!R129</f>
        <v>0</v>
      </c>
      <c r="S371" s="98">
        <f>RES_hhdet_in_fech!S129</f>
        <v>0</v>
      </c>
      <c r="T371" s="98">
        <f>RES_hhdet_in_fech!T129</f>
        <v>0</v>
      </c>
      <c r="U371" s="98">
        <f>RES_hhdet_in_fech!U129</f>
        <v>0</v>
      </c>
      <c r="V371" s="98">
        <f>RES_hhdet_in_fech!V129</f>
        <v>0</v>
      </c>
      <c r="W371" s="98">
        <f>RES_hhdet_in_fech!W129</f>
        <v>0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0</v>
      </c>
      <c r="D390" s="98">
        <f>RES_hhdet_in_tesh!D129</f>
        <v>0</v>
      </c>
      <c r="E390" s="98">
        <f>RES_hhdet_in_tesh!E129</f>
        <v>0</v>
      </c>
      <c r="F390" s="98">
        <f>RES_hhdet_in_tesh!F129</f>
        <v>0</v>
      </c>
      <c r="G390" s="98">
        <f>RES_hhdet_in_tesh!G129</f>
        <v>0</v>
      </c>
      <c r="H390" s="98">
        <f>RES_hhdet_in_tesh!H129</f>
        <v>0</v>
      </c>
      <c r="I390" s="98">
        <f>RES_hhdet_in_tesh!I129</f>
        <v>0</v>
      </c>
      <c r="J390" s="98">
        <f>RES_hhdet_in_tesh!J129</f>
        <v>0</v>
      </c>
      <c r="K390" s="98">
        <f>RES_hhdet_in_tesh!K129</f>
        <v>0</v>
      </c>
      <c r="L390" s="98">
        <f>RES_hhdet_in_tesh!L129</f>
        <v>0</v>
      </c>
      <c r="M390" s="98">
        <f>RES_hhdet_in_tesh!M129</f>
        <v>0</v>
      </c>
      <c r="N390" s="98">
        <f>RES_hhdet_in_tesh!N129</f>
        <v>0</v>
      </c>
      <c r="O390" s="98">
        <f>RES_hhdet_in_tesh!O129</f>
        <v>0</v>
      </c>
      <c r="P390" s="98">
        <f>RES_hhdet_in_tesh!P129</f>
        <v>0</v>
      </c>
      <c r="Q390" s="98">
        <f>RES_hhdet_in_tesh!Q129</f>
        <v>0</v>
      </c>
      <c r="R390" s="98">
        <f>RES_hhdet_in_tesh!R129</f>
        <v>0</v>
      </c>
      <c r="S390" s="98">
        <f>RES_hhdet_in_tesh!S129</f>
        <v>0</v>
      </c>
      <c r="T390" s="98">
        <f>RES_hhdet_in_tesh!T129</f>
        <v>0</v>
      </c>
      <c r="U390" s="98">
        <f>RES_hhdet_in_tesh!U129</f>
        <v>0</v>
      </c>
      <c r="V390" s="98">
        <f>RES_hhdet_in_tesh!V129</f>
        <v>0</v>
      </c>
      <c r="W390" s="98">
        <f>RES_hhdet_in_tesh!W129</f>
        <v>0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0</v>
      </c>
      <c r="D428" s="99">
        <f>RES_hhdet_in_fecs!D129</f>
        <v>0</v>
      </c>
      <c r="E428" s="99">
        <f>RES_hhdet_in_fecs!E129</f>
        <v>0</v>
      </c>
      <c r="F428" s="99">
        <f>RES_hhdet_in_fecs!F129</f>
        <v>0</v>
      </c>
      <c r="G428" s="99">
        <f>RES_hhdet_in_fecs!G129</f>
        <v>0</v>
      </c>
      <c r="H428" s="99">
        <f>RES_hhdet_in_fecs!H129</f>
        <v>0</v>
      </c>
      <c r="I428" s="99">
        <f>RES_hhdet_in_fecs!I129</f>
        <v>0</v>
      </c>
      <c r="J428" s="99">
        <f>RES_hhdet_in_fecs!J129</f>
        <v>0</v>
      </c>
      <c r="K428" s="99">
        <f>RES_hhdet_in_fecs!K129</f>
        <v>0</v>
      </c>
      <c r="L428" s="99">
        <f>RES_hhdet_in_fecs!L129</f>
        <v>0</v>
      </c>
      <c r="M428" s="99">
        <f>RES_hhdet_in_fecs!M129</f>
        <v>0</v>
      </c>
      <c r="N428" s="99">
        <f>RES_hhdet_in_fecs!N129</f>
        <v>0</v>
      </c>
      <c r="O428" s="99">
        <f>RES_hhdet_in_fecs!O129</f>
        <v>0</v>
      </c>
      <c r="P428" s="99">
        <f>RES_hhdet_in_fecs!P129</f>
        <v>0</v>
      </c>
      <c r="Q428" s="99">
        <f>RES_hhdet_in_fecs!Q129</f>
        <v>0</v>
      </c>
      <c r="R428" s="99">
        <f>RES_hhdet_in_fecs!R129</f>
        <v>0</v>
      </c>
      <c r="S428" s="99">
        <f>RES_hhdet_in_fecs!S129</f>
        <v>0</v>
      </c>
      <c r="T428" s="99">
        <f>RES_hhdet_in_fecs!T129</f>
        <v>0</v>
      </c>
      <c r="U428" s="99">
        <f>RES_hhdet_in_fecs!U129</f>
        <v>0</v>
      </c>
      <c r="V428" s="99">
        <f>RES_hhdet_in_fecs!V129</f>
        <v>0</v>
      </c>
      <c r="W428" s="99">
        <f>RES_hhdet_in_fecs!W129</f>
        <v>0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0</v>
      </c>
      <c r="D447" s="99">
        <f>RES_hhdet_in_tess!D129</f>
        <v>0</v>
      </c>
      <c r="E447" s="99">
        <f>RES_hhdet_in_tess!E129</f>
        <v>0</v>
      </c>
      <c r="F447" s="99">
        <f>RES_hhdet_in_tess!F129</f>
        <v>0</v>
      </c>
      <c r="G447" s="99">
        <f>RES_hhdet_in_tess!G129</f>
        <v>0</v>
      </c>
      <c r="H447" s="99">
        <f>RES_hhdet_in_tess!H129</f>
        <v>0</v>
      </c>
      <c r="I447" s="99">
        <f>RES_hhdet_in_tess!I129</f>
        <v>0</v>
      </c>
      <c r="J447" s="99">
        <f>RES_hhdet_in_tess!J129</f>
        <v>0</v>
      </c>
      <c r="K447" s="99">
        <f>RES_hhdet_in_tess!K129</f>
        <v>0</v>
      </c>
      <c r="L447" s="99">
        <f>RES_hhdet_in_tess!L129</f>
        <v>0</v>
      </c>
      <c r="M447" s="99">
        <f>RES_hhdet_in_tess!M129</f>
        <v>0</v>
      </c>
      <c r="N447" s="99">
        <f>RES_hhdet_in_tess!N129</f>
        <v>0</v>
      </c>
      <c r="O447" s="99">
        <f>RES_hhdet_in_tess!O129</f>
        <v>0</v>
      </c>
      <c r="P447" s="99">
        <f>RES_hhdet_in_tess!P129</f>
        <v>0</v>
      </c>
      <c r="Q447" s="99">
        <f>RES_hhdet_in_tess!Q129</f>
        <v>0</v>
      </c>
      <c r="R447" s="99">
        <f>RES_hhdet_in_tess!R129</f>
        <v>0</v>
      </c>
      <c r="S447" s="99">
        <f>RES_hhdet_in_tess!S129</f>
        <v>0</v>
      </c>
      <c r="T447" s="99">
        <f>RES_hhdet_in_tess!T129</f>
        <v>0</v>
      </c>
      <c r="U447" s="99">
        <f>RES_hhdet_in_tess!U129</f>
        <v>0</v>
      </c>
      <c r="V447" s="99">
        <f>RES_hhdet_in_tess!V129</f>
        <v>0</v>
      </c>
      <c r="W447" s="99">
        <f>RES_hhdet_in_tess!W129</f>
        <v>0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1097</v>
      </c>
      <c r="C5" s="120">
        <v>1285</v>
      </c>
      <c r="D5" s="120">
        <v>2202</v>
      </c>
      <c r="E5" s="120">
        <v>3734</v>
      </c>
      <c r="F5" s="120">
        <v>5821</v>
      </c>
      <c r="G5" s="120">
        <v>8565</v>
      </c>
      <c r="H5" s="120">
        <v>11680</v>
      </c>
      <c r="I5" s="120">
        <v>15055</v>
      </c>
      <c r="J5" s="120">
        <v>17701</v>
      </c>
      <c r="K5" s="120">
        <v>20015</v>
      </c>
      <c r="L5" s="120">
        <v>21952</v>
      </c>
      <c r="M5" s="120">
        <v>24670</v>
      </c>
      <c r="N5" s="120">
        <v>27677</v>
      </c>
      <c r="O5" s="120">
        <v>30856</v>
      </c>
      <c r="P5" s="120">
        <v>34957</v>
      </c>
      <c r="Q5" s="120">
        <v>38911</v>
      </c>
      <c r="R5" s="120">
        <v>43724</v>
      </c>
      <c r="S5" s="120">
        <v>50479</v>
      </c>
      <c r="T5" s="120">
        <v>57816</v>
      </c>
      <c r="U5" s="120">
        <v>69228</v>
      </c>
      <c r="V5" s="120">
        <v>81559</v>
      </c>
      <c r="W5" s="120">
        <v>93619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1097</v>
      </c>
      <c r="C7" s="52">
        <v>1285</v>
      </c>
      <c r="D7" s="52">
        <v>2202</v>
      </c>
      <c r="E7" s="52">
        <v>3734</v>
      </c>
      <c r="F7" s="52">
        <v>5821</v>
      </c>
      <c r="G7" s="52">
        <v>8565</v>
      </c>
      <c r="H7" s="52">
        <v>11680</v>
      </c>
      <c r="I7" s="52">
        <v>15055</v>
      </c>
      <c r="J7" s="52">
        <v>17701</v>
      </c>
      <c r="K7" s="52">
        <v>20015</v>
      </c>
      <c r="L7" s="52">
        <v>21952</v>
      </c>
      <c r="M7" s="52">
        <v>24670</v>
      </c>
      <c r="N7" s="52">
        <v>27677</v>
      </c>
      <c r="O7" s="52">
        <v>30856</v>
      </c>
      <c r="P7" s="52">
        <v>34957</v>
      </c>
      <c r="Q7" s="52">
        <v>38911</v>
      </c>
      <c r="R7" s="52">
        <v>43724</v>
      </c>
      <c r="S7" s="52">
        <v>50479</v>
      </c>
      <c r="T7" s="52">
        <v>57816</v>
      </c>
      <c r="U7" s="52">
        <v>69228</v>
      </c>
      <c r="V7" s="52">
        <v>81559</v>
      </c>
      <c r="W7" s="52">
        <v>93619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64</v>
      </c>
      <c r="C9" s="52">
        <v>62</v>
      </c>
      <c r="D9" s="52">
        <v>90</v>
      </c>
      <c r="E9" s="52">
        <v>139</v>
      </c>
      <c r="F9" s="52">
        <v>234</v>
      </c>
      <c r="G9" s="52">
        <v>410</v>
      </c>
      <c r="H9" s="52">
        <v>661</v>
      </c>
      <c r="I9" s="52">
        <v>1019</v>
      </c>
      <c r="J9" s="52">
        <v>1400</v>
      </c>
      <c r="K9" s="52">
        <v>1775</v>
      </c>
      <c r="L9" s="52">
        <v>2048</v>
      </c>
      <c r="M9" s="52">
        <v>2219</v>
      </c>
      <c r="N9" s="52">
        <v>2370</v>
      </c>
      <c r="O9" s="52">
        <v>2514</v>
      </c>
      <c r="P9" s="52">
        <v>2840</v>
      </c>
      <c r="Q9" s="52">
        <v>3135</v>
      </c>
      <c r="R9" s="52">
        <v>3618</v>
      </c>
      <c r="S9" s="52">
        <v>4135</v>
      </c>
      <c r="T9" s="52">
        <v>4789</v>
      </c>
      <c r="U9" s="52">
        <v>5518</v>
      </c>
      <c r="V9" s="52">
        <v>7120</v>
      </c>
      <c r="W9" s="52">
        <v>8713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73</v>
      </c>
      <c r="C11" s="52">
        <v>89</v>
      </c>
      <c r="D11" s="52">
        <v>167</v>
      </c>
      <c r="E11" s="52">
        <v>290</v>
      </c>
      <c r="F11" s="52">
        <v>431</v>
      </c>
      <c r="G11" s="52">
        <v>631</v>
      </c>
      <c r="H11" s="52">
        <v>829</v>
      </c>
      <c r="I11" s="52">
        <v>1049</v>
      </c>
      <c r="J11" s="52">
        <v>1202</v>
      </c>
      <c r="K11" s="52">
        <v>1322</v>
      </c>
      <c r="L11" s="52">
        <v>1502</v>
      </c>
      <c r="M11" s="52">
        <v>1691</v>
      </c>
      <c r="N11" s="52">
        <v>1854</v>
      </c>
      <c r="O11" s="52">
        <v>2131</v>
      </c>
      <c r="P11" s="52">
        <v>2542</v>
      </c>
      <c r="Q11" s="52">
        <v>3155</v>
      </c>
      <c r="R11" s="52">
        <v>4178</v>
      </c>
      <c r="S11" s="52">
        <v>5214</v>
      </c>
      <c r="T11" s="52">
        <v>6164</v>
      </c>
      <c r="U11" s="52">
        <v>7008</v>
      </c>
      <c r="V11" s="52">
        <v>7920</v>
      </c>
      <c r="W11" s="52">
        <v>8526</v>
      </c>
      <c r="DA11" s="63" t="s">
        <v>1121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2</v>
      </c>
      <c r="J12" s="52">
        <v>4</v>
      </c>
      <c r="K12" s="52">
        <v>6</v>
      </c>
      <c r="L12" s="52">
        <v>8</v>
      </c>
      <c r="M12" s="52">
        <v>9</v>
      </c>
      <c r="N12" s="52">
        <v>9</v>
      </c>
      <c r="O12" s="52">
        <v>12</v>
      </c>
      <c r="P12" s="52">
        <v>12</v>
      </c>
      <c r="Q12" s="52">
        <v>12</v>
      </c>
      <c r="R12" s="52">
        <v>32</v>
      </c>
      <c r="S12" s="52">
        <v>38</v>
      </c>
      <c r="T12" s="52">
        <v>46</v>
      </c>
      <c r="U12" s="52">
        <v>48</v>
      </c>
      <c r="V12" s="52">
        <v>57</v>
      </c>
      <c r="W12" s="52">
        <v>56</v>
      </c>
      <c r="DA12" s="63" t="s">
        <v>1122</v>
      </c>
    </row>
    <row r="13" spans="1:105" ht="12" customHeight="1" x14ac:dyDescent="0.25">
      <c r="A13" s="97" t="s">
        <v>122</v>
      </c>
      <c r="B13" s="52">
        <v>1015</v>
      </c>
      <c r="C13" s="52">
        <v>1184</v>
      </c>
      <c r="D13" s="52">
        <v>1989</v>
      </c>
      <c r="E13" s="52">
        <v>3340</v>
      </c>
      <c r="F13" s="52">
        <v>5208</v>
      </c>
      <c r="G13" s="52">
        <v>7512</v>
      </c>
      <c r="H13" s="52">
        <v>10200</v>
      </c>
      <c r="I13" s="52">
        <v>11756</v>
      </c>
      <c r="J13" s="52">
        <v>11013</v>
      </c>
      <c r="K13" s="52">
        <v>10198</v>
      </c>
      <c r="L13" s="52">
        <v>8544</v>
      </c>
      <c r="M13" s="52">
        <v>9090</v>
      </c>
      <c r="N13" s="52">
        <v>10723</v>
      </c>
      <c r="O13" s="52">
        <v>10924</v>
      </c>
      <c r="P13" s="52">
        <v>10660</v>
      </c>
      <c r="Q13" s="52">
        <v>9594</v>
      </c>
      <c r="R13" s="52">
        <v>9496</v>
      </c>
      <c r="S13" s="52">
        <v>10412</v>
      </c>
      <c r="T13" s="52">
        <v>11925</v>
      </c>
      <c r="U13" s="52">
        <v>17541</v>
      </c>
      <c r="V13" s="52">
        <v>23098</v>
      </c>
      <c r="W13" s="52">
        <v>26608</v>
      </c>
      <c r="DA13" s="63" t="s">
        <v>1123</v>
      </c>
    </row>
    <row r="14" spans="1:105" ht="12" customHeight="1" x14ac:dyDescent="0.25">
      <c r="A14" s="97" t="s">
        <v>121</v>
      </c>
      <c r="B14" s="52">
        <v>9</v>
      </c>
      <c r="C14" s="52">
        <v>12</v>
      </c>
      <c r="D14" s="52">
        <v>46</v>
      </c>
      <c r="E14" s="52">
        <v>104</v>
      </c>
      <c r="F14" s="52">
        <v>182</v>
      </c>
      <c r="G14" s="52">
        <v>422</v>
      </c>
      <c r="H14" s="52">
        <v>651</v>
      </c>
      <c r="I14" s="52">
        <v>2248</v>
      </c>
      <c r="J14" s="52">
        <v>5482</v>
      </c>
      <c r="K14" s="52">
        <v>8489</v>
      </c>
      <c r="L14" s="52">
        <v>11898</v>
      </c>
      <c r="M14" s="52">
        <v>13880</v>
      </c>
      <c r="N14" s="52">
        <v>15091</v>
      </c>
      <c r="O14" s="52">
        <v>17789</v>
      </c>
      <c r="P14" s="52">
        <v>21743</v>
      </c>
      <c r="Q14" s="52">
        <v>26150</v>
      </c>
      <c r="R14" s="52">
        <v>30018</v>
      </c>
      <c r="S14" s="52">
        <v>34815</v>
      </c>
      <c r="T14" s="52">
        <v>39681</v>
      </c>
      <c r="U14" s="52">
        <v>44631</v>
      </c>
      <c r="V14" s="52">
        <v>50484</v>
      </c>
      <c r="W14" s="52">
        <v>58429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16</v>
      </c>
      <c r="C16" s="52">
        <v>19</v>
      </c>
      <c r="D16" s="52">
        <v>30</v>
      </c>
      <c r="E16" s="52">
        <v>52</v>
      </c>
      <c r="F16" s="52">
        <v>83</v>
      </c>
      <c r="G16" s="52">
        <v>123</v>
      </c>
      <c r="H16" s="52">
        <v>168</v>
      </c>
      <c r="I16" s="52">
        <v>211</v>
      </c>
      <c r="J16" s="52">
        <v>241</v>
      </c>
      <c r="K16" s="52">
        <v>264</v>
      </c>
      <c r="L16" s="52">
        <v>299</v>
      </c>
      <c r="M16" s="52">
        <v>359</v>
      </c>
      <c r="N16" s="52">
        <v>423</v>
      </c>
      <c r="O16" s="52">
        <v>487</v>
      </c>
      <c r="P16" s="52">
        <v>561</v>
      </c>
      <c r="Q16" s="52">
        <v>645</v>
      </c>
      <c r="R16" s="52">
        <v>798</v>
      </c>
      <c r="S16" s="52">
        <v>971</v>
      </c>
      <c r="T16" s="52">
        <v>1079</v>
      </c>
      <c r="U16" s="52">
        <v>1244</v>
      </c>
      <c r="V16" s="52">
        <v>1382</v>
      </c>
      <c r="W16" s="52">
        <v>1543</v>
      </c>
      <c r="DA16" s="63" t="s">
        <v>1125</v>
      </c>
    </row>
    <row r="17" spans="1:105" ht="12" customHeight="1" x14ac:dyDescent="0.25">
      <c r="A17" s="109" t="s">
        <v>120</v>
      </c>
      <c r="B17" s="36">
        <v>1081</v>
      </c>
      <c r="C17" s="36">
        <v>1266</v>
      </c>
      <c r="D17" s="36">
        <v>2172</v>
      </c>
      <c r="E17" s="36">
        <v>3682</v>
      </c>
      <c r="F17" s="36">
        <v>5738</v>
      </c>
      <c r="G17" s="36">
        <v>8442</v>
      </c>
      <c r="H17" s="36">
        <v>11512</v>
      </c>
      <c r="I17" s="36">
        <v>14844</v>
      </c>
      <c r="J17" s="36">
        <v>17460</v>
      </c>
      <c r="K17" s="36">
        <v>19751</v>
      </c>
      <c r="L17" s="36">
        <v>21653</v>
      </c>
      <c r="M17" s="36">
        <v>24311</v>
      </c>
      <c r="N17" s="36">
        <v>27254</v>
      </c>
      <c r="O17" s="36">
        <v>30369</v>
      </c>
      <c r="P17" s="36">
        <v>34396</v>
      </c>
      <c r="Q17" s="36">
        <v>38266</v>
      </c>
      <c r="R17" s="36">
        <v>42926</v>
      </c>
      <c r="S17" s="36">
        <v>49508</v>
      </c>
      <c r="T17" s="36">
        <v>56737</v>
      </c>
      <c r="U17" s="36">
        <v>67984</v>
      </c>
      <c r="V17" s="36">
        <v>80177</v>
      </c>
      <c r="W17" s="36">
        <v>92076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86</v>
      </c>
      <c r="D21" s="52">
        <v>85</v>
      </c>
      <c r="E21" s="52">
        <v>86</v>
      </c>
      <c r="F21" s="52">
        <v>90</v>
      </c>
      <c r="G21" s="52">
        <v>96</v>
      </c>
      <c r="H21" s="52">
        <v>110</v>
      </c>
      <c r="I21" s="52">
        <v>138</v>
      </c>
      <c r="J21" s="52">
        <v>178</v>
      </c>
      <c r="K21" s="52">
        <v>244</v>
      </c>
      <c r="L21" s="52">
        <v>334</v>
      </c>
      <c r="M21" s="52">
        <v>448</v>
      </c>
      <c r="N21" s="52">
        <v>603</v>
      </c>
      <c r="O21" s="52">
        <v>777</v>
      </c>
      <c r="P21" s="52">
        <v>938</v>
      </c>
      <c r="Q21" s="52">
        <v>1216</v>
      </c>
      <c r="R21" s="52">
        <v>1559</v>
      </c>
      <c r="S21" s="52">
        <v>1954</v>
      </c>
      <c r="T21" s="52">
        <v>2378</v>
      </c>
      <c r="U21" s="52">
        <v>2725</v>
      </c>
      <c r="V21" s="52">
        <v>3022</v>
      </c>
      <c r="W21" s="52">
        <v>3315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10</v>
      </c>
      <c r="D23" s="52">
        <v>10</v>
      </c>
      <c r="E23" s="52">
        <v>10</v>
      </c>
      <c r="F23" s="52">
        <v>10</v>
      </c>
      <c r="G23" s="52">
        <v>14</v>
      </c>
      <c r="H23" s="52">
        <v>17</v>
      </c>
      <c r="I23" s="52">
        <v>19</v>
      </c>
      <c r="J23" s="52">
        <v>36</v>
      </c>
      <c r="K23" s="52">
        <v>62</v>
      </c>
      <c r="L23" s="52">
        <v>109</v>
      </c>
      <c r="M23" s="52">
        <v>160</v>
      </c>
      <c r="N23" s="52">
        <v>225</v>
      </c>
      <c r="O23" s="52">
        <v>300</v>
      </c>
      <c r="P23" s="52">
        <v>356</v>
      </c>
      <c r="Q23" s="52">
        <v>386</v>
      </c>
      <c r="R23" s="52">
        <v>401</v>
      </c>
      <c r="S23" s="52">
        <v>420</v>
      </c>
      <c r="T23" s="52">
        <v>425</v>
      </c>
      <c r="U23" s="52">
        <v>464</v>
      </c>
      <c r="V23" s="52">
        <v>562</v>
      </c>
      <c r="W23" s="52">
        <v>684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11</v>
      </c>
      <c r="D25" s="52">
        <v>12</v>
      </c>
      <c r="E25" s="52">
        <v>11</v>
      </c>
      <c r="F25" s="52">
        <v>15</v>
      </c>
      <c r="G25" s="52">
        <v>17</v>
      </c>
      <c r="H25" s="52">
        <v>29</v>
      </c>
      <c r="I25" s="52">
        <v>40</v>
      </c>
      <c r="J25" s="52">
        <v>61</v>
      </c>
      <c r="K25" s="52">
        <v>100</v>
      </c>
      <c r="L25" s="52">
        <v>145</v>
      </c>
      <c r="M25" s="52">
        <v>170</v>
      </c>
      <c r="N25" s="52">
        <v>209</v>
      </c>
      <c r="O25" s="52">
        <v>236</v>
      </c>
      <c r="P25" s="52">
        <v>244</v>
      </c>
      <c r="Q25" s="52">
        <v>267</v>
      </c>
      <c r="R25" s="52">
        <v>293</v>
      </c>
      <c r="S25" s="52">
        <v>337</v>
      </c>
      <c r="T25" s="52">
        <v>437</v>
      </c>
      <c r="U25" s="52">
        <v>528</v>
      </c>
      <c r="V25" s="52">
        <v>652</v>
      </c>
      <c r="W25" s="52">
        <v>817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2</v>
      </c>
      <c r="Q26" s="52">
        <v>2</v>
      </c>
      <c r="R26" s="52">
        <v>2</v>
      </c>
      <c r="S26" s="52">
        <v>2</v>
      </c>
      <c r="T26" s="52">
        <v>1</v>
      </c>
      <c r="U26" s="52">
        <v>1</v>
      </c>
      <c r="V26" s="52">
        <v>3</v>
      </c>
      <c r="W26" s="52">
        <v>4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159</v>
      </c>
      <c r="D27" s="52">
        <v>158</v>
      </c>
      <c r="E27" s="52">
        <v>166</v>
      </c>
      <c r="F27" s="52">
        <v>185</v>
      </c>
      <c r="G27" s="52">
        <v>245</v>
      </c>
      <c r="H27" s="52">
        <v>355</v>
      </c>
      <c r="I27" s="52">
        <v>460</v>
      </c>
      <c r="J27" s="52">
        <v>743</v>
      </c>
      <c r="K27" s="52">
        <v>1188</v>
      </c>
      <c r="L27" s="52">
        <v>1654</v>
      </c>
      <c r="M27" s="52">
        <v>1980</v>
      </c>
      <c r="N27" s="52">
        <v>2122</v>
      </c>
      <c r="O27" s="52">
        <v>2045</v>
      </c>
      <c r="P27" s="52">
        <v>1692</v>
      </c>
      <c r="Q27" s="52">
        <v>1093</v>
      </c>
      <c r="R27" s="52">
        <v>759</v>
      </c>
      <c r="S27" s="52">
        <v>1223</v>
      </c>
      <c r="T27" s="52">
        <v>1663</v>
      </c>
      <c r="U27" s="52">
        <v>2415</v>
      </c>
      <c r="V27" s="52">
        <v>2255</v>
      </c>
      <c r="W27" s="52">
        <v>1652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1</v>
      </c>
      <c r="D28" s="52">
        <v>2</v>
      </c>
      <c r="E28" s="52">
        <v>1</v>
      </c>
      <c r="F28" s="52">
        <v>2</v>
      </c>
      <c r="G28" s="52">
        <v>3</v>
      </c>
      <c r="H28" s="52">
        <v>8</v>
      </c>
      <c r="I28" s="52">
        <v>17</v>
      </c>
      <c r="J28" s="52">
        <v>37</v>
      </c>
      <c r="K28" s="52">
        <v>80</v>
      </c>
      <c r="L28" s="52">
        <v>203</v>
      </c>
      <c r="M28" s="52">
        <v>417</v>
      </c>
      <c r="N28" s="52">
        <v>752</v>
      </c>
      <c r="O28" s="52">
        <v>1229</v>
      </c>
      <c r="P28" s="52">
        <v>1810</v>
      </c>
      <c r="Q28" s="52">
        <v>2649</v>
      </c>
      <c r="R28" s="52">
        <v>3191</v>
      </c>
      <c r="S28" s="52">
        <v>3213</v>
      </c>
      <c r="T28" s="52">
        <v>3453</v>
      </c>
      <c r="U28" s="52">
        <v>3614</v>
      </c>
      <c r="V28" s="52">
        <v>4529</v>
      </c>
      <c r="W28" s="52">
        <v>5960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2</v>
      </c>
      <c r="D30" s="52">
        <v>3</v>
      </c>
      <c r="E30" s="52">
        <v>2</v>
      </c>
      <c r="F30" s="52">
        <v>3</v>
      </c>
      <c r="G30" s="52">
        <v>2</v>
      </c>
      <c r="H30" s="52">
        <v>7</v>
      </c>
      <c r="I30" s="52">
        <v>6</v>
      </c>
      <c r="J30" s="52">
        <v>12</v>
      </c>
      <c r="K30" s="52">
        <v>19</v>
      </c>
      <c r="L30" s="52">
        <v>27</v>
      </c>
      <c r="M30" s="52">
        <v>35</v>
      </c>
      <c r="N30" s="52">
        <v>42</v>
      </c>
      <c r="O30" s="52">
        <v>44</v>
      </c>
      <c r="P30" s="52">
        <v>46</v>
      </c>
      <c r="Q30" s="52">
        <v>55</v>
      </c>
      <c r="R30" s="52">
        <v>65</v>
      </c>
      <c r="S30" s="52">
        <v>66</v>
      </c>
      <c r="T30" s="52">
        <v>92</v>
      </c>
      <c r="U30" s="52">
        <v>115</v>
      </c>
      <c r="V30" s="52">
        <v>133</v>
      </c>
      <c r="W30" s="52">
        <v>148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169</v>
      </c>
      <c r="D31" s="36">
        <v>169</v>
      </c>
      <c r="E31" s="36">
        <v>176</v>
      </c>
      <c r="F31" s="36">
        <v>199</v>
      </c>
      <c r="G31" s="36">
        <v>263</v>
      </c>
      <c r="H31" s="36">
        <v>387</v>
      </c>
      <c r="I31" s="36">
        <v>508</v>
      </c>
      <c r="J31" s="36">
        <v>832</v>
      </c>
      <c r="K31" s="36">
        <v>1354</v>
      </c>
      <c r="L31" s="36">
        <v>1977</v>
      </c>
      <c r="M31" s="36">
        <v>2542</v>
      </c>
      <c r="N31" s="36">
        <v>3045</v>
      </c>
      <c r="O31" s="36">
        <v>3465</v>
      </c>
      <c r="P31" s="36">
        <v>3702</v>
      </c>
      <c r="Q31" s="36">
        <v>3961</v>
      </c>
      <c r="R31" s="36">
        <v>4169</v>
      </c>
      <c r="S31" s="36">
        <v>4713</v>
      </c>
      <c r="T31" s="36">
        <v>5466</v>
      </c>
      <c r="U31" s="36">
        <v>6443</v>
      </c>
      <c r="V31" s="36">
        <v>7318</v>
      </c>
      <c r="W31" s="36">
        <v>8302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274</v>
      </c>
      <c r="D35" s="52">
        <v>1002</v>
      </c>
      <c r="E35" s="52">
        <v>1618</v>
      </c>
      <c r="F35" s="52">
        <v>2177</v>
      </c>
      <c r="G35" s="52">
        <v>2840</v>
      </c>
      <c r="H35" s="52">
        <v>3225</v>
      </c>
      <c r="I35" s="52">
        <v>3513</v>
      </c>
      <c r="J35" s="52">
        <v>2824</v>
      </c>
      <c r="K35" s="52">
        <v>2558</v>
      </c>
      <c r="L35" s="52">
        <v>2271</v>
      </c>
      <c r="M35" s="52">
        <v>3166</v>
      </c>
      <c r="N35" s="52">
        <v>3610</v>
      </c>
      <c r="O35" s="52">
        <v>3956</v>
      </c>
      <c r="P35" s="52">
        <v>5039</v>
      </c>
      <c r="Q35" s="52">
        <v>5170</v>
      </c>
      <c r="R35" s="52">
        <v>6372</v>
      </c>
      <c r="S35" s="52">
        <v>8709</v>
      </c>
      <c r="T35" s="52">
        <v>9715</v>
      </c>
      <c r="U35" s="52">
        <v>14137</v>
      </c>
      <c r="V35" s="52">
        <v>15353</v>
      </c>
      <c r="W35" s="52">
        <v>15375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8</v>
      </c>
      <c r="D37" s="52">
        <v>38</v>
      </c>
      <c r="E37" s="52">
        <v>59</v>
      </c>
      <c r="F37" s="52">
        <v>105</v>
      </c>
      <c r="G37" s="52">
        <v>190</v>
      </c>
      <c r="H37" s="52">
        <v>268</v>
      </c>
      <c r="I37" s="52">
        <v>377</v>
      </c>
      <c r="J37" s="52">
        <v>417</v>
      </c>
      <c r="K37" s="52">
        <v>437</v>
      </c>
      <c r="L37" s="52">
        <v>382</v>
      </c>
      <c r="M37" s="52">
        <v>331</v>
      </c>
      <c r="N37" s="52">
        <v>376</v>
      </c>
      <c r="O37" s="52">
        <v>444</v>
      </c>
      <c r="P37" s="52">
        <v>682</v>
      </c>
      <c r="Q37" s="52">
        <v>681</v>
      </c>
      <c r="R37" s="52">
        <v>884</v>
      </c>
      <c r="S37" s="52">
        <v>937</v>
      </c>
      <c r="T37" s="52">
        <v>1079</v>
      </c>
      <c r="U37" s="52">
        <v>1193</v>
      </c>
      <c r="V37" s="52">
        <v>2164</v>
      </c>
      <c r="W37" s="52">
        <v>2277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27</v>
      </c>
      <c r="D39" s="52">
        <v>90</v>
      </c>
      <c r="E39" s="52">
        <v>134</v>
      </c>
      <c r="F39" s="52">
        <v>156</v>
      </c>
      <c r="G39" s="52">
        <v>217</v>
      </c>
      <c r="H39" s="52">
        <v>227</v>
      </c>
      <c r="I39" s="52">
        <v>260</v>
      </c>
      <c r="J39" s="52">
        <v>214</v>
      </c>
      <c r="K39" s="52">
        <v>220</v>
      </c>
      <c r="L39" s="52">
        <v>325</v>
      </c>
      <c r="M39" s="52">
        <v>359</v>
      </c>
      <c r="N39" s="52">
        <v>372</v>
      </c>
      <c r="O39" s="52">
        <v>513</v>
      </c>
      <c r="P39" s="52">
        <v>655</v>
      </c>
      <c r="Q39" s="52">
        <v>880</v>
      </c>
      <c r="R39" s="52">
        <v>1316</v>
      </c>
      <c r="S39" s="52">
        <v>1373</v>
      </c>
      <c r="T39" s="52">
        <v>1387</v>
      </c>
      <c r="U39" s="52">
        <v>1372</v>
      </c>
      <c r="V39" s="52">
        <v>1564</v>
      </c>
      <c r="W39" s="52">
        <v>1423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2</v>
      </c>
      <c r="J40" s="52">
        <v>2</v>
      </c>
      <c r="K40" s="52">
        <v>2</v>
      </c>
      <c r="L40" s="52">
        <v>2</v>
      </c>
      <c r="M40" s="52">
        <v>1</v>
      </c>
      <c r="N40" s="52">
        <v>0</v>
      </c>
      <c r="O40" s="52">
        <v>3</v>
      </c>
      <c r="P40" s="52">
        <v>2</v>
      </c>
      <c r="Q40" s="52">
        <v>2</v>
      </c>
      <c r="R40" s="52">
        <v>22</v>
      </c>
      <c r="S40" s="52">
        <v>8</v>
      </c>
      <c r="T40" s="52">
        <v>9</v>
      </c>
      <c r="U40" s="52">
        <v>3</v>
      </c>
      <c r="V40" s="52">
        <v>12</v>
      </c>
      <c r="W40" s="52">
        <v>3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328</v>
      </c>
      <c r="D41" s="52">
        <v>963</v>
      </c>
      <c r="E41" s="52">
        <v>1517</v>
      </c>
      <c r="F41" s="52">
        <v>2053</v>
      </c>
      <c r="G41" s="52">
        <v>2549</v>
      </c>
      <c r="H41" s="52">
        <v>3043</v>
      </c>
      <c r="I41" s="52">
        <v>2016</v>
      </c>
      <c r="J41" s="52">
        <v>0</v>
      </c>
      <c r="K41" s="52">
        <v>373</v>
      </c>
      <c r="L41" s="52">
        <v>0</v>
      </c>
      <c r="M41" s="52">
        <v>2526</v>
      </c>
      <c r="N41" s="52">
        <v>3755</v>
      </c>
      <c r="O41" s="52">
        <v>2246</v>
      </c>
      <c r="P41" s="52">
        <v>1428</v>
      </c>
      <c r="Q41" s="52">
        <v>27</v>
      </c>
      <c r="R41" s="52">
        <v>661</v>
      </c>
      <c r="S41" s="52">
        <v>2139</v>
      </c>
      <c r="T41" s="52">
        <v>3176</v>
      </c>
      <c r="U41" s="52">
        <v>8031</v>
      </c>
      <c r="V41" s="52">
        <v>7812</v>
      </c>
      <c r="W41" s="52">
        <v>5162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4</v>
      </c>
      <c r="D42" s="52">
        <v>36</v>
      </c>
      <c r="E42" s="52">
        <v>59</v>
      </c>
      <c r="F42" s="52">
        <v>80</v>
      </c>
      <c r="G42" s="52">
        <v>243</v>
      </c>
      <c r="H42" s="52">
        <v>237</v>
      </c>
      <c r="I42" s="52">
        <v>1614</v>
      </c>
      <c r="J42" s="52">
        <v>3271</v>
      </c>
      <c r="K42" s="52">
        <v>3087</v>
      </c>
      <c r="L42" s="52">
        <v>3612</v>
      </c>
      <c r="M42" s="52">
        <v>2399</v>
      </c>
      <c r="N42" s="52">
        <v>1963</v>
      </c>
      <c r="O42" s="52">
        <v>3927</v>
      </c>
      <c r="P42" s="52">
        <v>5764</v>
      </c>
      <c r="Q42" s="52">
        <v>7056</v>
      </c>
      <c r="R42" s="52">
        <v>7059</v>
      </c>
      <c r="S42" s="52">
        <v>8010</v>
      </c>
      <c r="T42" s="52">
        <v>8319</v>
      </c>
      <c r="U42" s="52">
        <v>8564</v>
      </c>
      <c r="V42" s="52">
        <v>10382</v>
      </c>
      <c r="W42" s="52">
        <v>13905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5</v>
      </c>
      <c r="D44" s="52">
        <v>14</v>
      </c>
      <c r="E44" s="52">
        <v>24</v>
      </c>
      <c r="F44" s="52">
        <v>34</v>
      </c>
      <c r="G44" s="52">
        <v>42</v>
      </c>
      <c r="H44" s="52">
        <v>52</v>
      </c>
      <c r="I44" s="52">
        <v>49</v>
      </c>
      <c r="J44" s="52">
        <v>42</v>
      </c>
      <c r="K44" s="52">
        <v>42</v>
      </c>
      <c r="L44" s="52">
        <v>62</v>
      </c>
      <c r="M44" s="52">
        <v>95</v>
      </c>
      <c r="N44" s="52">
        <v>106</v>
      </c>
      <c r="O44" s="52">
        <v>108</v>
      </c>
      <c r="P44" s="52">
        <v>120</v>
      </c>
      <c r="Q44" s="52">
        <v>139</v>
      </c>
      <c r="R44" s="52">
        <v>218</v>
      </c>
      <c r="S44" s="52">
        <v>239</v>
      </c>
      <c r="T44" s="52">
        <v>200</v>
      </c>
      <c r="U44" s="52">
        <v>280</v>
      </c>
      <c r="V44" s="52">
        <v>271</v>
      </c>
      <c r="W44" s="52">
        <v>309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354</v>
      </c>
      <c r="D45" s="36">
        <v>1075</v>
      </c>
      <c r="E45" s="36">
        <v>1686</v>
      </c>
      <c r="F45" s="36">
        <v>2255</v>
      </c>
      <c r="G45" s="36">
        <v>2967</v>
      </c>
      <c r="H45" s="36">
        <v>3457</v>
      </c>
      <c r="I45" s="36">
        <v>3840</v>
      </c>
      <c r="J45" s="36">
        <v>3448</v>
      </c>
      <c r="K45" s="36">
        <v>3645</v>
      </c>
      <c r="L45" s="36">
        <v>3879</v>
      </c>
      <c r="M45" s="36">
        <v>5200</v>
      </c>
      <c r="N45" s="36">
        <v>5988</v>
      </c>
      <c r="O45" s="36">
        <v>6580</v>
      </c>
      <c r="P45" s="36">
        <v>7729</v>
      </c>
      <c r="Q45" s="36">
        <v>7831</v>
      </c>
      <c r="R45" s="36">
        <v>8829</v>
      </c>
      <c r="S45" s="36">
        <v>11295</v>
      </c>
      <c r="T45" s="36">
        <v>12695</v>
      </c>
      <c r="U45" s="36">
        <v>17690</v>
      </c>
      <c r="V45" s="36">
        <v>19511</v>
      </c>
      <c r="W45" s="36">
        <v>20201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119</v>
      </c>
      <c r="D49" s="52">
        <v>461</v>
      </c>
      <c r="E49" s="52">
        <v>750</v>
      </c>
      <c r="F49" s="52">
        <v>927</v>
      </c>
      <c r="G49" s="52">
        <v>1463</v>
      </c>
      <c r="H49" s="52">
        <v>1485</v>
      </c>
      <c r="I49" s="52">
        <v>1881</v>
      </c>
      <c r="J49" s="52">
        <v>1565</v>
      </c>
      <c r="K49" s="52">
        <v>1360</v>
      </c>
      <c r="L49" s="52">
        <v>979</v>
      </c>
      <c r="M49" s="52">
        <v>898</v>
      </c>
      <c r="N49" s="52">
        <v>1166</v>
      </c>
      <c r="O49" s="52">
        <v>1196</v>
      </c>
      <c r="P49" s="52">
        <v>2792</v>
      </c>
      <c r="Q49" s="52">
        <v>2438</v>
      </c>
      <c r="R49" s="52">
        <v>2680</v>
      </c>
      <c r="S49" s="52">
        <v>3650</v>
      </c>
      <c r="T49" s="52">
        <v>4516</v>
      </c>
      <c r="U49" s="52">
        <v>5308</v>
      </c>
      <c r="V49" s="52">
        <v>6770</v>
      </c>
      <c r="W49" s="52">
        <v>5583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19</v>
      </c>
      <c r="E51" s="52">
        <v>33</v>
      </c>
      <c r="F51" s="52">
        <v>44</v>
      </c>
      <c r="G51" s="52">
        <v>84</v>
      </c>
      <c r="H51" s="52">
        <v>98</v>
      </c>
      <c r="I51" s="52">
        <v>145</v>
      </c>
      <c r="J51" s="52">
        <v>132</v>
      </c>
      <c r="K51" s="52">
        <v>122</v>
      </c>
      <c r="L51" s="52">
        <v>93</v>
      </c>
      <c r="M51" s="52">
        <v>88</v>
      </c>
      <c r="N51" s="52">
        <v>122</v>
      </c>
      <c r="O51" s="52">
        <v>112</v>
      </c>
      <c r="P51" s="52">
        <v>309</v>
      </c>
      <c r="Q51" s="52">
        <v>95</v>
      </c>
      <c r="R51" s="52">
        <v>141</v>
      </c>
      <c r="S51" s="52">
        <v>184</v>
      </c>
      <c r="T51" s="52">
        <v>238</v>
      </c>
      <c r="U51" s="52">
        <v>189</v>
      </c>
      <c r="V51" s="52">
        <v>804</v>
      </c>
      <c r="W51" s="52">
        <v>623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9</v>
      </c>
      <c r="D53" s="52">
        <v>38</v>
      </c>
      <c r="E53" s="52">
        <v>59</v>
      </c>
      <c r="F53" s="52">
        <v>64</v>
      </c>
      <c r="G53" s="52">
        <v>105</v>
      </c>
      <c r="H53" s="52">
        <v>96</v>
      </c>
      <c r="I53" s="52">
        <v>126</v>
      </c>
      <c r="J53" s="52">
        <v>96</v>
      </c>
      <c r="K53" s="52">
        <v>82</v>
      </c>
      <c r="L53" s="52">
        <v>81</v>
      </c>
      <c r="M53" s="52">
        <v>61</v>
      </c>
      <c r="N53" s="52">
        <v>72</v>
      </c>
      <c r="O53" s="52">
        <v>92</v>
      </c>
      <c r="P53" s="52">
        <v>233</v>
      </c>
      <c r="Q53" s="52">
        <v>270</v>
      </c>
      <c r="R53" s="52">
        <v>390</v>
      </c>
      <c r="S53" s="52">
        <v>435</v>
      </c>
      <c r="T53" s="52">
        <v>484</v>
      </c>
      <c r="U53" s="52">
        <v>405</v>
      </c>
      <c r="V53" s="52">
        <v>537</v>
      </c>
      <c r="W53" s="52">
        <v>389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1</v>
      </c>
      <c r="J54" s="52">
        <v>1</v>
      </c>
      <c r="K54" s="52">
        <v>1</v>
      </c>
      <c r="L54" s="52">
        <v>1</v>
      </c>
      <c r="M54" s="52">
        <v>0</v>
      </c>
      <c r="N54" s="52">
        <v>0</v>
      </c>
      <c r="O54" s="52">
        <v>1</v>
      </c>
      <c r="P54" s="52">
        <v>2</v>
      </c>
      <c r="Q54" s="52">
        <v>2</v>
      </c>
      <c r="R54" s="52">
        <v>7</v>
      </c>
      <c r="S54" s="52">
        <v>4</v>
      </c>
      <c r="T54" s="52">
        <v>5</v>
      </c>
      <c r="U54" s="52">
        <v>2</v>
      </c>
      <c r="V54" s="52">
        <v>5</v>
      </c>
      <c r="W54" s="52">
        <v>2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109</v>
      </c>
      <c r="D55" s="52">
        <v>408</v>
      </c>
      <c r="E55" s="52">
        <v>665</v>
      </c>
      <c r="F55" s="52">
        <v>830</v>
      </c>
      <c r="G55" s="52">
        <v>1240</v>
      </c>
      <c r="H55" s="52">
        <v>1288</v>
      </c>
      <c r="I55" s="52">
        <v>974</v>
      </c>
      <c r="J55" s="52">
        <v>0</v>
      </c>
      <c r="K55" s="52">
        <v>139</v>
      </c>
      <c r="L55" s="52">
        <v>0</v>
      </c>
      <c r="M55" s="52">
        <v>428</v>
      </c>
      <c r="N55" s="52">
        <v>718</v>
      </c>
      <c r="O55" s="52">
        <v>402</v>
      </c>
      <c r="P55" s="52">
        <v>509</v>
      </c>
      <c r="Q55" s="52">
        <v>9</v>
      </c>
      <c r="R55" s="52">
        <v>197</v>
      </c>
      <c r="S55" s="52">
        <v>679</v>
      </c>
      <c r="T55" s="52">
        <v>1116</v>
      </c>
      <c r="U55" s="52">
        <v>2378</v>
      </c>
      <c r="V55" s="52">
        <v>2676</v>
      </c>
      <c r="W55" s="52">
        <v>1403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1</v>
      </c>
      <c r="D56" s="52">
        <v>15</v>
      </c>
      <c r="E56" s="52">
        <v>26</v>
      </c>
      <c r="F56" s="52">
        <v>33</v>
      </c>
      <c r="G56" s="52">
        <v>118</v>
      </c>
      <c r="H56" s="52">
        <v>101</v>
      </c>
      <c r="I56" s="52">
        <v>780</v>
      </c>
      <c r="J56" s="52">
        <v>1468</v>
      </c>
      <c r="K56" s="52">
        <v>1138</v>
      </c>
      <c r="L56" s="52">
        <v>897</v>
      </c>
      <c r="M56" s="52">
        <v>409</v>
      </c>
      <c r="N56" s="52">
        <v>376</v>
      </c>
      <c r="O56" s="52">
        <v>701</v>
      </c>
      <c r="P56" s="52">
        <v>2048</v>
      </c>
      <c r="Q56" s="52">
        <v>2157</v>
      </c>
      <c r="R56" s="52">
        <v>2086</v>
      </c>
      <c r="S56" s="52">
        <v>2532</v>
      </c>
      <c r="T56" s="52">
        <v>2911</v>
      </c>
      <c r="U56" s="52">
        <v>2523</v>
      </c>
      <c r="V56" s="52">
        <v>3552</v>
      </c>
      <c r="W56" s="52">
        <v>3789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2</v>
      </c>
      <c r="D58" s="52">
        <v>6</v>
      </c>
      <c r="E58" s="52">
        <v>11</v>
      </c>
      <c r="F58" s="52">
        <v>14</v>
      </c>
      <c r="G58" s="52">
        <v>21</v>
      </c>
      <c r="H58" s="52">
        <v>23</v>
      </c>
      <c r="I58" s="52">
        <v>24</v>
      </c>
      <c r="J58" s="52">
        <v>19</v>
      </c>
      <c r="K58" s="52">
        <v>16</v>
      </c>
      <c r="L58" s="52">
        <v>16</v>
      </c>
      <c r="M58" s="52">
        <v>16</v>
      </c>
      <c r="N58" s="52">
        <v>20</v>
      </c>
      <c r="O58" s="52">
        <v>20</v>
      </c>
      <c r="P58" s="52">
        <v>44</v>
      </c>
      <c r="Q58" s="52">
        <v>44</v>
      </c>
      <c r="R58" s="52">
        <v>66</v>
      </c>
      <c r="S58" s="52">
        <v>78</v>
      </c>
      <c r="T58" s="52">
        <v>74</v>
      </c>
      <c r="U58" s="52">
        <v>86</v>
      </c>
      <c r="V58" s="52">
        <v>97</v>
      </c>
      <c r="W58" s="52">
        <v>87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117</v>
      </c>
      <c r="D59" s="36">
        <v>455</v>
      </c>
      <c r="E59" s="36">
        <v>739</v>
      </c>
      <c r="F59" s="36">
        <v>913</v>
      </c>
      <c r="G59" s="36">
        <v>1442</v>
      </c>
      <c r="H59" s="36">
        <v>1462</v>
      </c>
      <c r="I59" s="36">
        <v>1857</v>
      </c>
      <c r="J59" s="36">
        <v>1546</v>
      </c>
      <c r="K59" s="36">
        <v>1344</v>
      </c>
      <c r="L59" s="36">
        <v>963</v>
      </c>
      <c r="M59" s="36">
        <v>882</v>
      </c>
      <c r="N59" s="36">
        <v>1146</v>
      </c>
      <c r="O59" s="36">
        <v>1176</v>
      </c>
      <c r="P59" s="36">
        <v>2748</v>
      </c>
      <c r="Q59" s="36">
        <v>2394</v>
      </c>
      <c r="R59" s="36">
        <v>2614</v>
      </c>
      <c r="S59" s="36">
        <v>3572</v>
      </c>
      <c r="T59" s="36">
        <v>4442</v>
      </c>
      <c r="U59" s="36">
        <v>5222</v>
      </c>
      <c r="V59" s="36">
        <v>6673</v>
      </c>
      <c r="W59" s="36">
        <v>5496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155</v>
      </c>
      <c r="D63" s="52">
        <v>541</v>
      </c>
      <c r="E63" s="52">
        <v>868</v>
      </c>
      <c r="F63" s="52">
        <v>1250</v>
      </c>
      <c r="G63" s="52">
        <v>1377</v>
      </c>
      <c r="H63" s="52">
        <v>1740</v>
      </c>
      <c r="I63" s="52">
        <v>1632</v>
      </c>
      <c r="J63" s="52">
        <v>1259</v>
      </c>
      <c r="K63" s="52">
        <v>1198</v>
      </c>
      <c r="L63" s="52">
        <v>1292</v>
      </c>
      <c r="M63" s="52">
        <v>2268</v>
      </c>
      <c r="N63" s="52">
        <v>2444</v>
      </c>
      <c r="O63" s="52">
        <v>2760</v>
      </c>
      <c r="P63" s="52">
        <v>2247</v>
      </c>
      <c r="Q63" s="52">
        <v>2732</v>
      </c>
      <c r="R63" s="52">
        <v>3692</v>
      </c>
      <c r="S63" s="52">
        <v>5059</v>
      </c>
      <c r="T63" s="52">
        <v>5199</v>
      </c>
      <c r="U63" s="52">
        <v>8829</v>
      </c>
      <c r="V63" s="52">
        <v>8583</v>
      </c>
      <c r="W63" s="52">
        <v>9792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8</v>
      </c>
      <c r="D65" s="52">
        <v>19</v>
      </c>
      <c r="E65" s="52">
        <v>26</v>
      </c>
      <c r="F65" s="52">
        <v>61</v>
      </c>
      <c r="G65" s="52">
        <v>106</v>
      </c>
      <c r="H65" s="52">
        <v>170</v>
      </c>
      <c r="I65" s="52">
        <v>232</v>
      </c>
      <c r="J65" s="52">
        <v>285</v>
      </c>
      <c r="K65" s="52">
        <v>315</v>
      </c>
      <c r="L65" s="52">
        <v>289</v>
      </c>
      <c r="M65" s="52">
        <v>243</v>
      </c>
      <c r="N65" s="52">
        <v>254</v>
      </c>
      <c r="O65" s="52">
        <v>332</v>
      </c>
      <c r="P65" s="52">
        <v>373</v>
      </c>
      <c r="Q65" s="52">
        <v>586</v>
      </c>
      <c r="R65" s="52">
        <v>743</v>
      </c>
      <c r="S65" s="52">
        <v>753</v>
      </c>
      <c r="T65" s="52">
        <v>841</v>
      </c>
      <c r="U65" s="52">
        <v>1004</v>
      </c>
      <c r="V65" s="52">
        <v>1360</v>
      </c>
      <c r="W65" s="52">
        <v>1654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18</v>
      </c>
      <c r="D67" s="52">
        <f t="shared" si="0"/>
        <v>52</v>
      </c>
      <c r="E67" s="52">
        <f t="shared" si="0"/>
        <v>75</v>
      </c>
      <c r="F67" s="52">
        <f t="shared" si="0"/>
        <v>92</v>
      </c>
      <c r="G67" s="52">
        <f t="shared" si="0"/>
        <v>112</v>
      </c>
      <c r="H67" s="52">
        <f t="shared" si="0"/>
        <v>131</v>
      </c>
      <c r="I67" s="52">
        <f t="shared" si="0"/>
        <v>134</v>
      </c>
      <c r="J67" s="52">
        <f t="shared" si="0"/>
        <v>118</v>
      </c>
      <c r="K67" s="52">
        <f t="shared" si="0"/>
        <v>138</v>
      </c>
      <c r="L67" s="52">
        <f t="shared" si="0"/>
        <v>244</v>
      </c>
      <c r="M67" s="52">
        <f t="shared" si="0"/>
        <v>298</v>
      </c>
      <c r="N67" s="52">
        <f t="shared" si="0"/>
        <v>300</v>
      </c>
      <c r="O67" s="52">
        <f t="shared" si="0"/>
        <v>421</v>
      </c>
      <c r="P67" s="52">
        <f t="shared" si="0"/>
        <v>422</v>
      </c>
      <c r="Q67" s="52">
        <f t="shared" si="0"/>
        <v>610</v>
      </c>
      <c r="R67" s="52">
        <f t="shared" ref="R67:V67" si="1">R39-R53</f>
        <v>926</v>
      </c>
      <c r="S67" s="52">
        <f t="shared" si="1"/>
        <v>938</v>
      </c>
      <c r="T67" s="52">
        <f t="shared" si="1"/>
        <v>903</v>
      </c>
      <c r="U67" s="52">
        <f t="shared" si="1"/>
        <v>967</v>
      </c>
      <c r="V67" s="52">
        <f t="shared" si="1"/>
        <v>1027</v>
      </c>
      <c r="W67" s="52">
        <f t="shared" ref="W67" si="2">W39-W53</f>
        <v>1034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1</v>
      </c>
      <c r="J68" s="52">
        <f t="shared" si="3"/>
        <v>1</v>
      </c>
      <c r="K68" s="52">
        <f t="shared" si="3"/>
        <v>1</v>
      </c>
      <c r="L68" s="52">
        <f t="shared" si="3"/>
        <v>1</v>
      </c>
      <c r="M68" s="52">
        <f t="shared" si="3"/>
        <v>1</v>
      </c>
      <c r="N68" s="52">
        <f t="shared" si="3"/>
        <v>0</v>
      </c>
      <c r="O68" s="52">
        <f t="shared" si="3"/>
        <v>2</v>
      </c>
      <c r="P68" s="52">
        <f t="shared" si="3"/>
        <v>0</v>
      </c>
      <c r="Q68" s="52">
        <f t="shared" si="3"/>
        <v>0</v>
      </c>
      <c r="R68" s="52">
        <f t="shared" ref="R68:V68" si="4">R40-R54</f>
        <v>15</v>
      </c>
      <c r="S68" s="52">
        <f t="shared" si="4"/>
        <v>4</v>
      </c>
      <c r="T68" s="52">
        <f t="shared" si="4"/>
        <v>4</v>
      </c>
      <c r="U68" s="52">
        <f t="shared" si="4"/>
        <v>1</v>
      </c>
      <c r="V68" s="52">
        <f t="shared" si="4"/>
        <v>7</v>
      </c>
      <c r="W68" s="52">
        <f t="shared" ref="W68" si="5">W40-W54</f>
        <v>1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219</v>
      </c>
      <c r="D69" s="52">
        <f t="shared" si="6"/>
        <v>555</v>
      </c>
      <c r="E69" s="52">
        <f t="shared" si="6"/>
        <v>852</v>
      </c>
      <c r="F69" s="52">
        <f t="shared" si="6"/>
        <v>1223</v>
      </c>
      <c r="G69" s="52">
        <f t="shared" si="6"/>
        <v>1309</v>
      </c>
      <c r="H69" s="52">
        <f t="shared" si="6"/>
        <v>1755</v>
      </c>
      <c r="I69" s="52">
        <f t="shared" si="6"/>
        <v>1042</v>
      </c>
      <c r="J69" s="52">
        <f t="shared" si="6"/>
        <v>0</v>
      </c>
      <c r="K69" s="52">
        <f t="shared" si="6"/>
        <v>234</v>
      </c>
      <c r="L69" s="52">
        <f t="shared" si="6"/>
        <v>0</v>
      </c>
      <c r="M69" s="52">
        <f t="shared" si="6"/>
        <v>2098</v>
      </c>
      <c r="N69" s="52">
        <f t="shared" si="6"/>
        <v>3037</v>
      </c>
      <c r="O69" s="52">
        <f t="shared" si="6"/>
        <v>1844</v>
      </c>
      <c r="P69" s="52">
        <f t="shared" si="6"/>
        <v>919</v>
      </c>
      <c r="Q69" s="52">
        <f t="shared" si="6"/>
        <v>18</v>
      </c>
      <c r="R69" s="52">
        <f t="shared" ref="R69:V69" si="7">R41-R55</f>
        <v>464</v>
      </c>
      <c r="S69" s="52">
        <f t="shared" si="7"/>
        <v>1460</v>
      </c>
      <c r="T69" s="52">
        <f t="shared" si="7"/>
        <v>2060</v>
      </c>
      <c r="U69" s="52">
        <f t="shared" si="7"/>
        <v>5653</v>
      </c>
      <c r="V69" s="52">
        <f t="shared" si="7"/>
        <v>5136</v>
      </c>
      <c r="W69" s="52">
        <f t="shared" ref="W69" si="8">W41-W55</f>
        <v>3759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3</v>
      </c>
      <c r="D70" s="52">
        <f t="shared" si="9"/>
        <v>21</v>
      </c>
      <c r="E70" s="52">
        <f t="shared" si="9"/>
        <v>33</v>
      </c>
      <c r="F70" s="52">
        <f t="shared" si="9"/>
        <v>47</v>
      </c>
      <c r="G70" s="52">
        <f t="shared" si="9"/>
        <v>125</v>
      </c>
      <c r="H70" s="52">
        <f t="shared" si="9"/>
        <v>136</v>
      </c>
      <c r="I70" s="52">
        <f t="shared" si="9"/>
        <v>834</v>
      </c>
      <c r="J70" s="52">
        <f t="shared" si="9"/>
        <v>1803</v>
      </c>
      <c r="K70" s="52">
        <f t="shared" si="9"/>
        <v>1949</v>
      </c>
      <c r="L70" s="52">
        <f t="shared" si="9"/>
        <v>2715</v>
      </c>
      <c r="M70" s="52">
        <f t="shared" si="9"/>
        <v>1990</v>
      </c>
      <c r="N70" s="52">
        <f t="shared" si="9"/>
        <v>1587</v>
      </c>
      <c r="O70" s="52">
        <f t="shared" si="9"/>
        <v>3226</v>
      </c>
      <c r="P70" s="52">
        <f t="shared" si="9"/>
        <v>3716</v>
      </c>
      <c r="Q70" s="52">
        <f t="shared" si="9"/>
        <v>4899</v>
      </c>
      <c r="R70" s="52">
        <f t="shared" ref="R70:V70" si="10">R42-R56</f>
        <v>4973</v>
      </c>
      <c r="S70" s="52">
        <f t="shared" si="10"/>
        <v>5478</v>
      </c>
      <c r="T70" s="52">
        <f t="shared" si="10"/>
        <v>5408</v>
      </c>
      <c r="U70" s="52">
        <f t="shared" si="10"/>
        <v>6041</v>
      </c>
      <c r="V70" s="52">
        <f t="shared" si="10"/>
        <v>6830</v>
      </c>
      <c r="W70" s="52">
        <f t="shared" ref="W70" si="11">W42-W56</f>
        <v>10116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3</v>
      </c>
      <c r="D72" s="52">
        <v>8</v>
      </c>
      <c r="E72" s="52">
        <v>13</v>
      </c>
      <c r="F72" s="52">
        <v>20</v>
      </c>
      <c r="G72" s="52">
        <v>21</v>
      </c>
      <c r="H72" s="52">
        <v>29</v>
      </c>
      <c r="I72" s="52">
        <v>25</v>
      </c>
      <c r="J72" s="52">
        <v>23</v>
      </c>
      <c r="K72" s="52">
        <v>26</v>
      </c>
      <c r="L72" s="52">
        <v>46</v>
      </c>
      <c r="M72" s="52">
        <v>79</v>
      </c>
      <c r="N72" s="52">
        <v>86</v>
      </c>
      <c r="O72" s="52">
        <v>88</v>
      </c>
      <c r="P72" s="52">
        <v>76</v>
      </c>
      <c r="Q72" s="52">
        <v>95</v>
      </c>
      <c r="R72" s="52">
        <v>152</v>
      </c>
      <c r="S72" s="52">
        <v>161</v>
      </c>
      <c r="T72" s="52">
        <v>126</v>
      </c>
      <c r="U72" s="52">
        <v>194</v>
      </c>
      <c r="V72" s="52">
        <v>174</v>
      </c>
      <c r="W72" s="52">
        <v>222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237</v>
      </c>
      <c r="D73" s="36">
        <v>620</v>
      </c>
      <c r="E73" s="36">
        <v>947</v>
      </c>
      <c r="F73" s="36">
        <v>1342</v>
      </c>
      <c r="G73" s="36">
        <v>1525</v>
      </c>
      <c r="H73" s="36">
        <v>1995</v>
      </c>
      <c r="I73" s="36">
        <v>1983</v>
      </c>
      <c r="J73" s="36">
        <v>1902</v>
      </c>
      <c r="K73" s="36">
        <v>2301</v>
      </c>
      <c r="L73" s="36">
        <v>2916</v>
      </c>
      <c r="M73" s="36">
        <v>4318</v>
      </c>
      <c r="N73" s="36">
        <v>4842</v>
      </c>
      <c r="O73" s="36">
        <v>5404</v>
      </c>
      <c r="P73" s="36">
        <v>4981</v>
      </c>
      <c r="Q73" s="36">
        <v>5437</v>
      </c>
      <c r="R73" s="36">
        <v>6215</v>
      </c>
      <c r="S73" s="36">
        <v>7723</v>
      </c>
      <c r="T73" s="36">
        <v>8253</v>
      </c>
      <c r="U73" s="36">
        <v>12468</v>
      </c>
      <c r="V73" s="36">
        <v>12838</v>
      </c>
      <c r="W73" s="36">
        <v>14705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567</v>
      </c>
      <c r="I79" s="138">
        <f>RES_hhdet_numvin!I145</f>
        <v>1160</v>
      </c>
      <c r="J79" s="138">
        <f>RES_hhdet_numvin!J145</f>
        <v>1308</v>
      </c>
      <c r="K79" s="138">
        <f>RES_hhdet_numvin!K145</f>
        <v>1479</v>
      </c>
      <c r="L79" s="138">
        <f>RES_hhdet_numvin!L145</f>
        <v>1532</v>
      </c>
      <c r="M79" s="138">
        <f>RES_hhdet_numvin!M145</f>
        <v>2393</v>
      </c>
      <c r="N79" s="138">
        <f>RES_hhdet_numvin!N145</f>
        <v>2966</v>
      </c>
      <c r="O79" s="138">
        <f>RES_hhdet_numvin!O145</f>
        <v>3462</v>
      </c>
      <c r="P79" s="138">
        <f>RES_hhdet_numvin!P145</f>
        <v>4618</v>
      </c>
      <c r="Q79" s="138">
        <f>RES_hhdet_numvin!Q145</f>
        <v>4896</v>
      </c>
      <c r="R79" s="138">
        <f>RES_hhdet_numvin!R145</f>
        <v>6177</v>
      </c>
      <c r="S79" s="138">
        <f>RES_hhdet_numvin!S145</f>
        <v>8572</v>
      </c>
      <c r="T79" s="138">
        <f>RES_hhdet_numvin!T145</f>
        <v>9652</v>
      </c>
      <c r="U79" s="138">
        <f>RES_hhdet_numvin!U145</f>
        <v>14112</v>
      </c>
      <c r="V79" s="138">
        <f>RES_hhdet_numvin!V145</f>
        <v>15350</v>
      </c>
      <c r="W79" s="138">
        <f>RES_hhdet_numvin!W145</f>
        <v>15375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218</v>
      </c>
      <c r="Q81" s="138">
        <f>RES_hhdet_numvin!Q147</f>
        <v>386</v>
      </c>
      <c r="R81" s="138">
        <f>RES_hhdet_numvin!R147</f>
        <v>664</v>
      </c>
      <c r="S81" s="138">
        <f>RES_hhdet_numvin!S147</f>
        <v>814</v>
      </c>
      <c r="T81" s="138">
        <f>RES_hhdet_numvin!T147</f>
        <v>1022</v>
      </c>
      <c r="U81" s="138">
        <f>RES_hhdet_numvin!U147</f>
        <v>1174</v>
      </c>
      <c r="V81" s="138">
        <f>RES_hhdet_numvin!V147</f>
        <v>2158</v>
      </c>
      <c r="W81" s="138">
        <f>RES_hhdet_numvin!W147</f>
        <v>2277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218</v>
      </c>
      <c r="Q83" s="138">
        <f>RES_hhdet_numvin!Q149</f>
        <v>510</v>
      </c>
      <c r="R83" s="138">
        <f>RES_hhdet_numvin!R149</f>
        <v>984</v>
      </c>
      <c r="S83" s="138">
        <f>RES_hhdet_numvin!S149</f>
        <v>1189</v>
      </c>
      <c r="T83" s="138">
        <f>RES_hhdet_numvin!T149</f>
        <v>1297</v>
      </c>
      <c r="U83" s="138">
        <f>RES_hhdet_numvin!U149</f>
        <v>1344</v>
      </c>
      <c r="V83" s="138">
        <f>RES_hhdet_numvin!V149</f>
        <v>1561</v>
      </c>
      <c r="W83" s="138">
        <f>RES_hhdet_numvin!W149</f>
        <v>1423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1</v>
      </c>
      <c r="Q84" s="138">
        <f>RES_hhdet_numvin!Q150</f>
        <v>1</v>
      </c>
      <c r="R84" s="138">
        <f>RES_hhdet_numvin!R150</f>
        <v>19</v>
      </c>
      <c r="S84" s="138">
        <f>RES_hhdet_numvin!S150</f>
        <v>8</v>
      </c>
      <c r="T84" s="138">
        <f>RES_hhdet_numvin!T150</f>
        <v>9</v>
      </c>
      <c r="U84" s="138">
        <f>RES_hhdet_numvin!U150</f>
        <v>3</v>
      </c>
      <c r="V84" s="138">
        <f>RES_hhdet_numvin!V150</f>
        <v>12</v>
      </c>
      <c r="W84" s="138">
        <f>RES_hhdet_numvin!W150</f>
        <v>3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465</v>
      </c>
      <c r="Q87" s="138">
        <f>RES_hhdet_numvin!Q153</f>
        <v>20</v>
      </c>
      <c r="R87" s="138">
        <f>RES_hhdet_numvin!R153</f>
        <v>497</v>
      </c>
      <c r="S87" s="138">
        <f>RES_hhdet_numvin!S153</f>
        <v>1847</v>
      </c>
      <c r="T87" s="138">
        <f>RES_hhdet_numvin!T153</f>
        <v>2967</v>
      </c>
      <c r="U87" s="138">
        <f>RES_hhdet_numvin!U153</f>
        <v>7859</v>
      </c>
      <c r="V87" s="138">
        <f>RES_hhdet_numvin!V153</f>
        <v>7791</v>
      </c>
      <c r="W87" s="138">
        <f>RES_hhdet_numvin!W153</f>
        <v>5162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1881</v>
      </c>
      <c r="Q88" s="138">
        <f>RES_hhdet_numvin!Q154</f>
        <v>4038</v>
      </c>
      <c r="R88" s="138">
        <f>RES_hhdet_numvin!R154</f>
        <v>5257</v>
      </c>
      <c r="S88" s="138">
        <f>RES_hhdet_numvin!S154</f>
        <v>6901</v>
      </c>
      <c r="T88" s="138">
        <f>RES_hhdet_numvin!T154</f>
        <v>7740</v>
      </c>
      <c r="U88" s="138">
        <f>RES_hhdet_numvin!U154</f>
        <v>8367</v>
      </c>
      <c r="V88" s="138">
        <f>RES_hhdet_numvin!V154</f>
        <v>10340</v>
      </c>
      <c r="W88" s="138">
        <f>RES_hhdet_numvin!W154</f>
        <v>13905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39</v>
      </c>
      <c r="Q92" s="138">
        <f>RES_hhdet_numvin!Q158</f>
        <v>81</v>
      </c>
      <c r="R92" s="138">
        <f>RES_hhdet_numvin!R158</f>
        <v>168</v>
      </c>
      <c r="S92" s="138">
        <f>RES_hhdet_numvin!S158</f>
        <v>208</v>
      </c>
      <c r="T92" s="138">
        <f>RES_hhdet_numvin!T158</f>
        <v>191</v>
      </c>
      <c r="U92" s="138">
        <f>RES_hhdet_numvin!U158</f>
        <v>276</v>
      </c>
      <c r="V92" s="138">
        <f>RES_hhdet_numvin!V158</f>
        <v>271</v>
      </c>
      <c r="W92" s="138">
        <f>RES_hhdet_numvin!W158</f>
        <v>309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2533</v>
      </c>
      <c r="Q93" s="39">
        <f>RES_hhdet_numvin!Q159</f>
        <v>4483</v>
      </c>
      <c r="R93" s="39">
        <f>RES_hhdet_numvin!R159</f>
        <v>6578</v>
      </c>
      <c r="S93" s="39">
        <f>RES_hhdet_numvin!S159</f>
        <v>9731</v>
      </c>
      <c r="T93" s="39">
        <f>RES_hhdet_numvin!T159</f>
        <v>11821</v>
      </c>
      <c r="U93" s="39">
        <f>RES_hhdet_numvin!U159</f>
        <v>17283</v>
      </c>
      <c r="V93" s="39">
        <f>RES_hhdet_numvin!V159</f>
        <v>19446</v>
      </c>
      <c r="W93" s="39">
        <f>RES_hhdet_numvin!W159</f>
        <v>20201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0.92453943614158884</v>
      </c>
      <c r="C97" s="117">
        <f t="shared" si="12"/>
        <v>1.2163024245042708</v>
      </c>
      <c r="D97" s="117">
        <f t="shared" si="12"/>
        <v>1.4612582881566931</v>
      </c>
      <c r="E97" s="117">
        <f t="shared" si="12"/>
        <v>2.9021871294067481</v>
      </c>
      <c r="F97" s="117">
        <f t="shared" si="12"/>
        <v>4.5728311451480401</v>
      </c>
      <c r="G97" s="117">
        <f t="shared" si="12"/>
        <v>6.587939061374537</v>
      </c>
      <c r="H97" s="117">
        <f t="shared" si="12"/>
        <v>8.7821839219444051</v>
      </c>
      <c r="I97" s="117">
        <f t="shared" si="12"/>
        <v>11.165409646408758</v>
      </c>
      <c r="J97" s="117">
        <f t="shared" si="12"/>
        <v>13.437235193244343</v>
      </c>
      <c r="K97" s="117">
        <f t="shared" si="12"/>
        <v>14.137027486384186</v>
      </c>
      <c r="L97" s="117">
        <f t="shared" si="12"/>
        <v>15.075395367518873</v>
      </c>
      <c r="M97" s="117">
        <f t="shared" si="12"/>
        <v>15.976201249392073</v>
      </c>
      <c r="N97" s="117">
        <f t="shared" si="12"/>
        <v>16.881454025774506</v>
      </c>
      <c r="O97" s="117">
        <f t="shared" si="12"/>
        <v>17.699381507195593</v>
      </c>
      <c r="P97" s="117">
        <f t="shared" si="12"/>
        <v>18.951219781668097</v>
      </c>
      <c r="Q97" s="117">
        <f t="shared" si="12"/>
        <v>20.707874022735002</v>
      </c>
      <c r="R97" s="117">
        <f t="shared" ref="R97:V97" si="13">R98+R100+R102+R111</f>
        <v>23.285277439503147</v>
      </c>
      <c r="S97" s="117">
        <f t="shared" si="13"/>
        <v>26.406400681284822</v>
      </c>
      <c r="T97" s="117">
        <f t="shared" si="13"/>
        <v>29.912923103079848</v>
      </c>
      <c r="U97" s="117">
        <f t="shared" si="13"/>
        <v>34.969440073712882</v>
      </c>
      <c r="V97" s="117">
        <f t="shared" si="13"/>
        <v>42.78197102796662</v>
      </c>
      <c r="W97" s="117">
        <f t="shared" ref="W97" si="14">W98+W100+W102+W111</f>
        <v>49.642706753279498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0.58613894402618183</v>
      </c>
      <c r="C98" s="122">
        <f t="shared" si="15"/>
        <v>0.83255846921404753</v>
      </c>
      <c r="D98" s="122">
        <f t="shared" si="15"/>
        <v>0.82921375935050123</v>
      </c>
      <c r="E98" s="122">
        <f t="shared" si="15"/>
        <v>1.8825943356688257</v>
      </c>
      <c r="F98" s="122">
        <f t="shared" si="15"/>
        <v>2.9659840986607144</v>
      </c>
      <c r="G98" s="122">
        <f t="shared" si="15"/>
        <v>4.3464580556025831</v>
      </c>
      <c r="H98" s="122">
        <f t="shared" si="15"/>
        <v>5.733017747469761</v>
      </c>
      <c r="I98" s="122">
        <f t="shared" si="15"/>
        <v>7.2594403464561834</v>
      </c>
      <c r="J98" s="122">
        <f t="shared" si="15"/>
        <v>8.7526949445021458</v>
      </c>
      <c r="K98" s="122">
        <f t="shared" si="15"/>
        <v>8.8892717600349371</v>
      </c>
      <c r="L98" s="122">
        <f t="shared" si="15"/>
        <v>9.2724097795540068</v>
      </c>
      <c r="M98" s="122">
        <f t="shared" si="15"/>
        <v>9.2624729997494697</v>
      </c>
      <c r="N98" s="122">
        <f t="shared" si="15"/>
        <v>9.3278162041186015</v>
      </c>
      <c r="O98" s="122">
        <f t="shared" si="15"/>
        <v>9.3755871527131482</v>
      </c>
      <c r="P98" s="122">
        <f t="shared" si="15"/>
        <v>9.6740611323560817</v>
      </c>
      <c r="Q98" s="122">
        <f t="shared" si="15"/>
        <v>10.536570159545811</v>
      </c>
      <c r="R98" s="122">
        <f t="shared" si="15"/>
        <v>11.575987234535736</v>
      </c>
      <c r="S98" s="122">
        <f t="shared" si="15"/>
        <v>12.756711225594907</v>
      </c>
      <c r="T98" s="122">
        <f t="shared" si="15"/>
        <v>14.022142902739278</v>
      </c>
      <c r="U98" s="122">
        <f t="shared" si="15"/>
        <v>16.328334504204026</v>
      </c>
      <c r="V98" s="122">
        <f t="shared" si="15"/>
        <v>19.674247903419971</v>
      </c>
      <c r="W98" s="122">
        <f t="shared" si="15"/>
        <v>23.8089507801566</v>
      </c>
      <c r="DA98" s="130" t="s">
        <v>1705</v>
      </c>
    </row>
    <row r="99" spans="1:105" ht="12" customHeight="1" x14ac:dyDescent="0.25">
      <c r="A99" s="97" t="s">
        <v>53</v>
      </c>
      <c r="B99" s="98">
        <v>0.58613894402618183</v>
      </c>
      <c r="C99" s="98">
        <v>0.83255846921404753</v>
      </c>
      <c r="D99" s="98">
        <v>0.82921375935050123</v>
      </c>
      <c r="E99" s="98">
        <v>1.8825943356688257</v>
      </c>
      <c r="F99" s="98">
        <v>2.9659840986607144</v>
      </c>
      <c r="G99" s="98">
        <v>4.3464580556025831</v>
      </c>
      <c r="H99" s="98">
        <v>5.733017747469761</v>
      </c>
      <c r="I99" s="98">
        <v>7.2594403464561834</v>
      </c>
      <c r="J99" s="98">
        <v>8.7526949445021458</v>
      </c>
      <c r="K99" s="98">
        <v>8.8892717600349371</v>
      </c>
      <c r="L99" s="98">
        <v>9.2724097795540068</v>
      </c>
      <c r="M99" s="98">
        <v>9.2624729997494697</v>
      </c>
      <c r="N99" s="98">
        <v>9.3278162041186015</v>
      </c>
      <c r="O99" s="98">
        <v>9.3755871527131482</v>
      </c>
      <c r="P99" s="98">
        <v>9.6740611323560817</v>
      </c>
      <c r="Q99" s="98">
        <v>10.536570159545811</v>
      </c>
      <c r="R99" s="98">
        <v>11.575987234535736</v>
      </c>
      <c r="S99" s="98">
        <v>12.756711225594907</v>
      </c>
      <c r="T99" s="98">
        <v>14.022142902739278</v>
      </c>
      <c r="U99" s="98">
        <v>16.328334504204026</v>
      </c>
      <c r="V99" s="98">
        <v>19.674247903419971</v>
      </c>
      <c r="W99" s="98">
        <v>23.8089507801566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6.7089156790171704E-4</v>
      </c>
      <c r="C100" s="122">
        <f t="shared" si="16"/>
        <v>6.2318589339534214E-4</v>
      </c>
      <c r="D100" s="122">
        <f t="shared" si="16"/>
        <v>9.0311981823293797E-4</v>
      </c>
      <c r="E100" s="122">
        <f t="shared" si="16"/>
        <v>1.3016418992136669E-3</v>
      </c>
      <c r="F100" s="122">
        <f t="shared" si="16"/>
        <v>2.0398389264887945E-3</v>
      </c>
      <c r="G100" s="122">
        <f t="shared" si="16"/>
        <v>3.1493659698459478E-3</v>
      </c>
      <c r="H100" s="122">
        <f t="shared" si="16"/>
        <v>5.3603809965381078E-3</v>
      </c>
      <c r="I100" s="122">
        <f t="shared" si="16"/>
        <v>7.9452479356062061E-3</v>
      </c>
      <c r="J100" s="122">
        <f t="shared" si="16"/>
        <v>1.0582896844802655E-2</v>
      </c>
      <c r="K100" s="122">
        <f t="shared" si="16"/>
        <v>1.2959102216355184E-2</v>
      </c>
      <c r="L100" s="122">
        <f t="shared" si="16"/>
        <v>1.5617710220007611E-2</v>
      </c>
      <c r="M100" s="122">
        <f t="shared" si="16"/>
        <v>1.6217019820730625E-2</v>
      </c>
      <c r="N100" s="122">
        <f t="shared" si="16"/>
        <v>1.8721940262417455E-2</v>
      </c>
      <c r="O100" s="122">
        <f t="shared" si="16"/>
        <v>1.8101397411322509E-2</v>
      </c>
      <c r="P100" s="122">
        <f t="shared" si="16"/>
        <v>2.1195169366238609E-2</v>
      </c>
      <c r="Q100" s="122">
        <f t="shared" si="16"/>
        <v>2.1941149397653195E-2</v>
      </c>
      <c r="R100" s="122">
        <f t="shared" si="16"/>
        <v>2.4197817407729978E-2</v>
      </c>
      <c r="S100" s="122">
        <f t="shared" si="16"/>
        <v>2.595758114471711E-2</v>
      </c>
      <c r="T100" s="122">
        <f t="shared" si="16"/>
        <v>2.8524760469278716E-2</v>
      </c>
      <c r="U100" s="122">
        <f t="shared" si="16"/>
        <v>3.2791308735894718E-2</v>
      </c>
      <c r="V100" s="122">
        <f t="shared" si="16"/>
        <v>3.9630334598603364E-2</v>
      </c>
      <c r="W100" s="122">
        <f t="shared" si="16"/>
        <v>4.3708272382475079E-2</v>
      </c>
      <c r="DA100" s="130" t="s">
        <v>1707</v>
      </c>
    </row>
    <row r="101" spans="1:105" ht="12" customHeight="1" x14ac:dyDescent="0.25">
      <c r="A101" s="97" t="s">
        <v>53</v>
      </c>
      <c r="B101" s="98">
        <v>6.7089156790171704E-4</v>
      </c>
      <c r="C101" s="98">
        <v>6.2318589339534214E-4</v>
      </c>
      <c r="D101" s="98">
        <v>9.0311981823293797E-4</v>
      </c>
      <c r="E101" s="98">
        <v>1.3016418992136669E-3</v>
      </c>
      <c r="F101" s="98">
        <v>2.0398389264887945E-3</v>
      </c>
      <c r="G101" s="98">
        <v>3.1493659698459478E-3</v>
      </c>
      <c r="H101" s="98">
        <v>5.3603809965381078E-3</v>
      </c>
      <c r="I101" s="98">
        <v>7.9452479356062061E-3</v>
      </c>
      <c r="J101" s="98">
        <v>1.0582896844802655E-2</v>
      </c>
      <c r="K101" s="98">
        <v>1.2959102216355184E-2</v>
      </c>
      <c r="L101" s="98">
        <v>1.5617710220007611E-2</v>
      </c>
      <c r="M101" s="98">
        <v>1.6217019820730625E-2</v>
      </c>
      <c r="N101" s="98">
        <v>1.8721940262417455E-2</v>
      </c>
      <c r="O101" s="98">
        <v>1.8101397411322509E-2</v>
      </c>
      <c r="P101" s="98">
        <v>2.1195169366238609E-2</v>
      </c>
      <c r="Q101" s="98">
        <v>2.1941149397653195E-2</v>
      </c>
      <c r="R101" s="98">
        <v>2.4197817407729978E-2</v>
      </c>
      <c r="S101" s="98">
        <v>2.595758114471711E-2</v>
      </c>
      <c r="T101" s="98">
        <v>2.8524760469278716E-2</v>
      </c>
      <c r="U101" s="98">
        <v>3.2791308735894718E-2</v>
      </c>
      <c r="V101" s="98">
        <v>3.9630334598603364E-2</v>
      </c>
      <c r="W101" s="98">
        <v>4.3708272382475079E-2</v>
      </c>
      <c r="DA101" s="63" t="s">
        <v>1708</v>
      </c>
    </row>
    <row r="102" spans="1:105" ht="12" customHeight="1" x14ac:dyDescent="0.25">
      <c r="A102" s="121" t="s">
        <v>55</v>
      </c>
      <c r="B102" s="122">
        <v>0.29225900157928419</v>
      </c>
      <c r="C102" s="122">
        <v>0.33129384591572975</v>
      </c>
      <c r="D102" s="122">
        <v>0.5436861919400765</v>
      </c>
      <c r="E102" s="122">
        <v>0.87109791883369259</v>
      </c>
      <c r="F102" s="122">
        <v>1.3775071991694965</v>
      </c>
      <c r="G102" s="122">
        <v>1.9138939154806696</v>
      </c>
      <c r="H102" s="122">
        <v>2.6127649524638406</v>
      </c>
      <c r="I102" s="122">
        <v>3.3375694855382183</v>
      </c>
      <c r="J102" s="122">
        <v>4.0390475851613088</v>
      </c>
      <c r="K102" s="122">
        <v>4.5219222509001291</v>
      </c>
      <c r="L102" s="122">
        <v>5.0225964625276029</v>
      </c>
      <c r="M102" s="122">
        <v>5.8260984277328198</v>
      </c>
      <c r="N102" s="122">
        <v>6.5492604555991907</v>
      </c>
      <c r="O102" s="122">
        <v>7.2566348927419666</v>
      </c>
      <c r="P102" s="122">
        <v>8.0396180033375479</v>
      </c>
      <c r="Q102" s="122">
        <v>8.7816680380342245</v>
      </c>
      <c r="R102" s="122">
        <v>10.146080578645606</v>
      </c>
      <c r="S102" s="122">
        <v>11.867691784356794</v>
      </c>
      <c r="T102" s="122">
        <v>13.863470334516483</v>
      </c>
      <c r="U102" s="122">
        <v>16.272974870296675</v>
      </c>
      <c r="V102" s="122">
        <v>20.214343185892481</v>
      </c>
      <c r="W102" s="122">
        <v>22.551553670473769</v>
      </c>
      <c r="DA102" s="130" t="s">
        <v>1709</v>
      </c>
    </row>
    <row r="103" spans="1:105" ht="12" customHeight="1" x14ac:dyDescent="0.25">
      <c r="A103" s="97" t="s">
        <v>124</v>
      </c>
      <c r="B103" s="98">
        <v>2.1617512112001962E-2</v>
      </c>
      <c r="C103" s="98">
        <v>2.5351834443878788E-2</v>
      </c>
      <c r="D103" s="98">
        <v>4.5706955639613682E-2</v>
      </c>
      <c r="E103" s="98">
        <v>7.6511312105497331E-2</v>
      </c>
      <c r="F103" s="98">
        <v>0.11134241909138405</v>
      </c>
      <c r="G103" s="98">
        <v>0.15955769904564518</v>
      </c>
      <c r="H103" s="98">
        <v>0.20699661079391407</v>
      </c>
      <c r="I103" s="98">
        <v>0.26436073398741361</v>
      </c>
      <c r="J103" s="98">
        <v>0.3026741396717601</v>
      </c>
      <c r="K103" s="98">
        <v>0.33612303125543119</v>
      </c>
      <c r="L103" s="98">
        <v>0.38372086872419775</v>
      </c>
      <c r="M103" s="98">
        <v>0.45929264215533533</v>
      </c>
      <c r="N103" s="98">
        <v>0.46706858000957852</v>
      </c>
      <c r="O103" s="98">
        <v>0.58822004209733991</v>
      </c>
      <c r="P103" s="98">
        <v>0.62976949751815325</v>
      </c>
      <c r="Q103" s="98">
        <v>0.68750481592388202</v>
      </c>
      <c r="R103" s="98">
        <v>1.055574697448427</v>
      </c>
      <c r="S103" s="98">
        <v>1.287275256475686</v>
      </c>
      <c r="T103" s="98">
        <v>1.5298649500374601</v>
      </c>
      <c r="U103" s="98">
        <v>1.6412507889438717</v>
      </c>
      <c r="V103" s="98">
        <v>2.031504946623699</v>
      </c>
      <c r="W103" s="98">
        <v>1.9393933566619286</v>
      </c>
      <c r="DA103" s="63" t="s">
        <v>1710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4.5491510928485814E-4</v>
      </c>
      <c r="J104" s="98">
        <v>9.0753007581046341E-4</v>
      </c>
      <c r="K104" s="98">
        <v>1.3753380470265821E-3</v>
      </c>
      <c r="L104" s="98">
        <v>1.8490890860626255E-3</v>
      </c>
      <c r="M104" s="98">
        <v>2.2328709042894958E-3</v>
      </c>
      <c r="N104" s="98">
        <v>2.0994493711027815E-3</v>
      </c>
      <c r="O104" s="98">
        <v>3.0750835031065115E-3</v>
      </c>
      <c r="P104" s="98">
        <v>2.7777224969787536E-3</v>
      </c>
      <c r="Q104" s="98">
        <v>2.4579406521210295E-3</v>
      </c>
      <c r="R104" s="98">
        <v>7.3020738658603999E-3</v>
      </c>
      <c r="S104" s="98">
        <v>8.5871475895461964E-3</v>
      </c>
      <c r="T104" s="98">
        <v>1.0588860909092723E-2</v>
      </c>
      <c r="U104" s="98">
        <v>1.0609556433673454E-2</v>
      </c>
      <c r="V104" s="98">
        <v>1.3934979619236773E-2</v>
      </c>
      <c r="W104" s="98">
        <v>1.2270193784258553E-2</v>
      </c>
      <c r="DA104" s="63" t="s">
        <v>1711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3.887287441560827E-4</v>
      </c>
      <c r="J105" s="101">
        <v>7.7122195484641211E-4</v>
      </c>
      <c r="K105" s="101">
        <v>1.1674085307807063E-3</v>
      </c>
      <c r="L105" s="101">
        <v>1.571355197606972E-3</v>
      </c>
      <c r="M105" s="101">
        <v>1.9019913056830067E-3</v>
      </c>
      <c r="N105" s="101">
        <v>1.7849666975977582E-3</v>
      </c>
      <c r="O105" s="101">
        <v>2.6033371621765077E-3</v>
      </c>
      <c r="P105" s="101">
        <v>2.3402426761689908E-3</v>
      </c>
      <c r="Q105" s="101">
        <v>2.0551846484935035E-3</v>
      </c>
      <c r="R105" s="101">
        <v>5.981866069305561E-3</v>
      </c>
      <c r="S105" s="101">
        <v>6.9951465176492826E-3</v>
      </c>
      <c r="T105" s="101">
        <v>8.5687288077645266E-3</v>
      </c>
      <c r="U105" s="101">
        <v>8.5525382626868793E-3</v>
      </c>
      <c r="V105" s="101">
        <v>1.129759252558408E-2</v>
      </c>
      <c r="W105" s="101">
        <v>9.9531414908305884E-3</v>
      </c>
      <c r="DA105" s="131" t="s">
        <v>1712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6.6186365128775474E-5</v>
      </c>
      <c r="J106" s="104">
        <v>1.3630812096405133E-4</v>
      </c>
      <c r="K106" s="104">
        <v>2.0792951624587573E-4</v>
      </c>
      <c r="L106" s="104">
        <v>2.7773388845565345E-4</v>
      </c>
      <c r="M106" s="104">
        <v>3.308795986064891E-4</v>
      </c>
      <c r="N106" s="104">
        <v>3.1448267350502344E-4</v>
      </c>
      <c r="O106" s="104">
        <v>4.7174634093000373E-4</v>
      </c>
      <c r="P106" s="104">
        <v>4.3747982080976266E-4</v>
      </c>
      <c r="Q106" s="104">
        <v>4.0275600362752622E-4</v>
      </c>
      <c r="R106" s="104">
        <v>1.3202077965548393E-3</v>
      </c>
      <c r="S106" s="104">
        <v>1.592001071896914E-3</v>
      </c>
      <c r="T106" s="104">
        <v>2.0201321013281971E-3</v>
      </c>
      <c r="U106" s="104">
        <v>2.0570181709865742E-3</v>
      </c>
      <c r="V106" s="104">
        <v>2.6373870936526925E-3</v>
      </c>
      <c r="W106" s="104">
        <v>2.3170522934279642E-3</v>
      </c>
      <c r="DA106" s="132" t="s">
        <v>1713</v>
      </c>
    </row>
    <row r="107" spans="1:105" ht="12" customHeight="1" x14ac:dyDescent="0.25">
      <c r="A107" s="106" t="s">
        <v>122</v>
      </c>
      <c r="B107" s="101">
        <v>0.26844963123446391</v>
      </c>
      <c r="C107" s="101">
        <v>0.30311254247116681</v>
      </c>
      <c r="D107" s="101">
        <v>0.48764563175133796</v>
      </c>
      <c r="E107" s="101">
        <v>0.77244281729944941</v>
      </c>
      <c r="F107" s="101">
        <v>1.2265814206973567</v>
      </c>
      <c r="G107" s="101">
        <v>1.6678297414318166</v>
      </c>
      <c r="H107" s="101">
        <v>2.2714477655699539</v>
      </c>
      <c r="I107" s="101">
        <v>2.6119754349257152</v>
      </c>
      <c r="J107" s="101">
        <v>2.5640661580488748</v>
      </c>
      <c r="K107" s="101">
        <v>2.3732985103185467</v>
      </c>
      <c r="L107" s="101">
        <v>2.0369050246146134</v>
      </c>
      <c r="M107" s="101">
        <v>2.2270345285342095</v>
      </c>
      <c r="N107" s="101">
        <v>2.6330927719471218</v>
      </c>
      <c r="O107" s="101">
        <v>2.6458105771692328</v>
      </c>
      <c r="P107" s="101">
        <v>2.5577295800679281</v>
      </c>
      <c r="Q107" s="101">
        <v>2.3139715279067654</v>
      </c>
      <c r="R107" s="101">
        <v>2.3496907583148889</v>
      </c>
      <c r="S107" s="101">
        <v>2.6142957224691132</v>
      </c>
      <c r="T107" s="101">
        <v>3.0305141149418384</v>
      </c>
      <c r="U107" s="101">
        <v>4.284943538465912</v>
      </c>
      <c r="V107" s="101">
        <v>5.8586208549690122</v>
      </c>
      <c r="W107" s="101">
        <v>6.6344884787188256</v>
      </c>
      <c r="DA107" s="131" t="s">
        <v>1714</v>
      </c>
    </row>
    <row r="108" spans="1:105" ht="12" customHeight="1" x14ac:dyDescent="0.25">
      <c r="A108" s="107" t="s">
        <v>121</v>
      </c>
      <c r="B108" s="104">
        <v>2.1918582328183164E-3</v>
      </c>
      <c r="C108" s="104">
        <v>2.8294690006841639E-3</v>
      </c>
      <c r="D108" s="104">
        <v>1.0333604549124922E-2</v>
      </c>
      <c r="E108" s="104">
        <v>2.2143789428745793E-2</v>
      </c>
      <c r="F108" s="104">
        <v>3.9583359380755793E-2</v>
      </c>
      <c r="G108" s="104">
        <v>8.6506475003207878E-2</v>
      </c>
      <c r="H108" s="104">
        <v>0.13432057609997294</v>
      </c>
      <c r="I108" s="104">
        <v>0.46077840151580435</v>
      </c>
      <c r="J108" s="104">
        <v>1.1713997573648631</v>
      </c>
      <c r="K108" s="104">
        <v>1.8111253712791244</v>
      </c>
      <c r="L108" s="104">
        <v>2.6001214801027293</v>
      </c>
      <c r="M108" s="104">
        <v>3.1375383861389854</v>
      </c>
      <c r="N108" s="104">
        <v>3.4469996542713881</v>
      </c>
      <c r="O108" s="104">
        <v>4.0195291899722871</v>
      </c>
      <c r="P108" s="104">
        <v>4.8493412032544887</v>
      </c>
      <c r="Q108" s="104">
        <v>5.7777337535514564</v>
      </c>
      <c r="R108" s="104">
        <v>6.7335130490164294</v>
      </c>
      <c r="S108" s="104">
        <v>7.9575336578224487</v>
      </c>
      <c r="T108" s="104">
        <v>9.2925024086280921</v>
      </c>
      <c r="U108" s="104">
        <v>10.336170986453219</v>
      </c>
      <c r="V108" s="104">
        <v>12.310282404680533</v>
      </c>
      <c r="W108" s="104">
        <v>13.965401641308755</v>
      </c>
      <c r="DA108" s="132" t="s">
        <v>1715</v>
      </c>
    </row>
    <row r="109" spans="1:105" ht="12" customHeight="1" x14ac:dyDescent="0.25">
      <c r="A109" s="108" t="s">
        <v>53</v>
      </c>
      <c r="B109" s="98">
        <v>1.8572338273254961E-3</v>
      </c>
      <c r="C109" s="98">
        <v>2.3954468936659254E-3</v>
      </c>
      <c r="D109" s="98">
        <v>8.6889046366074099E-3</v>
      </c>
      <c r="E109" s="98">
        <v>1.8612409795451756E-2</v>
      </c>
      <c r="F109" s="98">
        <v>3.3284413781429503E-2</v>
      </c>
      <c r="G109" s="98">
        <v>7.2596335600590672E-2</v>
      </c>
      <c r="H109" s="98">
        <v>0.11333405095117299</v>
      </c>
      <c r="I109" s="98">
        <v>0.38775409220552814</v>
      </c>
      <c r="J109" s="98">
        <v>0.97998808979529772</v>
      </c>
      <c r="K109" s="98">
        <v>1.5136335071055533</v>
      </c>
      <c r="L109" s="98">
        <v>2.1765054866331264</v>
      </c>
      <c r="M109" s="98">
        <v>2.6337838141017418</v>
      </c>
      <c r="N109" s="98">
        <v>2.8862413948208347</v>
      </c>
      <c r="O109" s="98">
        <v>3.359096183702702</v>
      </c>
      <c r="P109" s="98">
        <v>4.0417192764664023</v>
      </c>
      <c r="Q109" s="98">
        <v>4.7909477622669501</v>
      </c>
      <c r="R109" s="98">
        <v>5.5492781579824557</v>
      </c>
      <c r="S109" s="98">
        <v>6.532906602333326</v>
      </c>
      <c r="T109" s="98">
        <v>7.5860940799716294</v>
      </c>
      <c r="U109" s="98">
        <v>8.3993016646837777</v>
      </c>
      <c r="V109" s="98">
        <v>10.069929500396533</v>
      </c>
      <c r="W109" s="98">
        <v>11.424134940175616</v>
      </c>
      <c r="DA109" s="63" t="s">
        <v>1716</v>
      </c>
    </row>
    <row r="110" spans="1:105" ht="12" customHeight="1" x14ac:dyDescent="0.25">
      <c r="A110" s="108" t="s">
        <v>52</v>
      </c>
      <c r="B110" s="98">
        <v>3.3462440549282009E-4</v>
      </c>
      <c r="C110" s="98">
        <v>4.3402210701823862E-4</v>
      </c>
      <c r="D110" s="98">
        <v>1.6446999125175124E-3</v>
      </c>
      <c r="E110" s="98">
        <v>3.5313796332940377E-3</v>
      </c>
      <c r="F110" s="98">
        <v>6.298945599326292E-3</v>
      </c>
      <c r="G110" s="98">
        <v>1.3910139402617212E-2</v>
      </c>
      <c r="H110" s="98">
        <v>2.0986525148799964E-2</v>
      </c>
      <c r="I110" s="98">
        <v>7.3024309310276217E-2</v>
      </c>
      <c r="J110" s="98">
        <v>0.19141166756956543</v>
      </c>
      <c r="K110" s="98">
        <v>0.29749186417357121</v>
      </c>
      <c r="L110" s="98">
        <v>0.42361599346960288</v>
      </c>
      <c r="M110" s="98">
        <v>0.5037545720372435</v>
      </c>
      <c r="N110" s="98">
        <v>0.56075825945055324</v>
      </c>
      <c r="O110" s="98">
        <v>0.66043300626958534</v>
      </c>
      <c r="P110" s="98">
        <v>0.80762192678808609</v>
      </c>
      <c r="Q110" s="98">
        <v>0.98678599128450595</v>
      </c>
      <c r="R110" s="98">
        <v>1.1842348910339735</v>
      </c>
      <c r="S110" s="98">
        <v>1.4246270554891223</v>
      </c>
      <c r="T110" s="98">
        <v>1.7064083286564624</v>
      </c>
      <c r="U110" s="98">
        <v>1.9368693217694402</v>
      </c>
      <c r="V110" s="98">
        <v>2.2403529042839998</v>
      </c>
      <c r="W110" s="98">
        <v>2.5412667011331385</v>
      </c>
      <c r="DA110" s="63" t="s">
        <v>1717</v>
      </c>
    </row>
    <row r="111" spans="1:105" ht="12" customHeight="1" x14ac:dyDescent="0.25">
      <c r="A111" s="121" t="s">
        <v>54</v>
      </c>
      <c r="B111" s="122">
        <v>4.5470598968221199E-2</v>
      </c>
      <c r="C111" s="122">
        <v>5.1826923481098248E-2</v>
      </c>
      <c r="D111" s="122">
        <v>8.7455217047882366E-2</v>
      </c>
      <c r="E111" s="122">
        <v>0.14719323300501608</v>
      </c>
      <c r="F111" s="122">
        <v>0.2273000083913404</v>
      </c>
      <c r="G111" s="122">
        <v>0.32443772432143814</v>
      </c>
      <c r="H111" s="122">
        <v>0.43104084101426599</v>
      </c>
      <c r="I111" s="122">
        <v>0.56045456647875069</v>
      </c>
      <c r="J111" s="122">
        <v>0.63490976673608557</v>
      </c>
      <c r="K111" s="122">
        <v>0.71287437323276481</v>
      </c>
      <c r="L111" s="122">
        <v>0.76477141521725467</v>
      </c>
      <c r="M111" s="122">
        <v>0.87141280208905258</v>
      </c>
      <c r="N111" s="122">
        <v>0.98565542579429832</v>
      </c>
      <c r="O111" s="122">
        <v>1.0490580643291552</v>
      </c>
      <c r="P111" s="122">
        <v>1.2163454766082304</v>
      </c>
      <c r="Q111" s="122">
        <v>1.367694675757313</v>
      </c>
      <c r="R111" s="122">
        <v>1.5390118089140774</v>
      </c>
      <c r="S111" s="122">
        <v>1.7560400901884059</v>
      </c>
      <c r="T111" s="122">
        <v>1.9987851053548065</v>
      </c>
      <c r="U111" s="122">
        <v>2.3353393904762836</v>
      </c>
      <c r="V111" s="122">
        <v>2.8537496040555639</v>
      </c>
      <c r="W111" s="122">
        <v>3.2384940302666534</v>
      </c>
      <c r="DA111" s="130" t="s">
        <v>1718</v>
      </c>
    </row>
    <row r="112" spans="1:105" ht="12" customHeight="1" x14ac:dyDescent="0.25">
      <c r="A112" s="97" t="s">
        <v>50</v>
      </c>
      <c r="B112" s="98">
        <v>8.3058637948951156E-4</v>
      </c>
      <c r="C112" s="98">
        <v>9.6506204698259537E-4</v>
      </c>
      <c r="D112" s="98">
        <v>1.5040428418858511E-3</v>
      </c>
      <c r="E112" s="98">
        <v>2.5965155653232446E-3</v>
      </c>
      <c r="F112" s="98">
        <v>4.0213281779944154E-3</v>
      </c>
      <c r="G112" s="98">
        <v>5.9786228290530383E-3</v>
      </c>
      <c r="H112" s="98">
        <v>7.9006073762517785E-3</v>
      </c>
      <c r="I112" s="98">
        <v>9.9642427368561159E-3</v>
      </c>
      <c r="J112" s="98">
        <v>1.1108376744086886E-2</v>
      </c>
      <c r="K112" s="98">
        <v>1.1707321323568063E-2</v>
      </c>
      <c r="L112" s="98">
        <v>1.3429266433179678E-2</v>
      </c>
      <c r="M112" s="98">
        <v>1.619231932006639E-2</v>
      </c>
      <c r="N112" s="98">
        <v>1.9059609050959925E-2</v>
      </c>
      <c r="O112" s="98">
        <v>2.2160830807196646E-2</v>
      </c>
      <c r="P112" s="98">
        <v>2.4413508001818605E-2</v>
      </c>
      <c r="Q112" s="98">
        <v>2.6406535200457184E-2</v>
      </c>
      <c r="R112" s="98">
        <v>3.8359897991689373E-2</v>
      </c>
      <c r="S112" s="98">
        <v>4.5761099657421506E-2</v>
      </c>
      <c r="T112" s="98">
        <v>5.3321066973932151E-2</v>
      </c>
      <c r="U112" s="98">
        <v>5.8530778818116254E-2</v>
      </c>
      <c r="V112" s="98">
        <v>7.195902307995046E-2</v>
      </c>
      <c r="W112" s="98">
        <v>7.001443291874021E-2</v>
      </c>
      <c r="DA112" s="63" t="s">
        <v>1719</v>
      </c>
    </row>
    <row r="113" spans="1:105" ht="12" customHeight="1" x14ac:dyDescent="0.25">
      <c r="A113" s="109" t="s">
        <v>120</v>
      </c>
      <c r="B113" s="33">
        <v>4.4640012588731688E-2</v>
      </c>
      <c r="C113" s="33">
        <v>5.0861861434115654E-2</v>
      </c>
      <c r="D113" s="33">
        <v>8.5951174205996517E-2</v>
      </c>
      <c r="E113" s="33">
        <v>0.14459671743969282</v>
      </c>
      <c r="F113" s="33">
        <v>0.22327868021334599</v>
      </c>
      <c r="G113" s="33">
        <v>0.3184591014923851</v>
      </c>
      <c r="H113" s="33">
        <v>0.42314023363801423</v>
      </c>
      <c r="I113" s="33">
        <v>0.55049032374189455</v>
      </c>
      <c r="J113" s="33">
        <v>0.62380138999199863</v>
      </c>
      <c r="K113" s="33">
        <v>0.7011670519091967</v>
      </c>
      <c r="L113" s="33">
        <v>0.75134214878407501</v>
      </c>
      <c r="M113" s="33">
        <v>0.85522048276898621</v>
      </c>
      <c r="N113" s="33">
        <v>0.96659581674333839</v>
      </c>
      <c r="O113" s="33">
        <v>1.0268972335219586</v>
      </c>
      <c r="P113" s="33">
        <v>1.1919319686064118</v>
      </c>
      <c r="Q113" s="33">
        <v>1.3412881405568557</v>
      </c>
      <c r="R113" s="33">
        <v>1.5006519109223881</v>
      </c>
      <c r="S113" s="33">
        <v>1.7102789905309843</v>
      </c>
      <c r="T113" s="33">
        <v>1.9454640383808743</v>
      </c>
      <c r="U113" s="33">
        <v>2.2768086116581672</v>
      </c>
      <c r="V113" s="33">
        <v>2.7817905809756134</v>
      </c>
      <c r="W113" s="33">
        <v>3.1684795973479134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0.99156443978500131</v>
      </c>
      <c r="C115" s="117">
        <f t="shared" si="17"/>
        <v>1.3785289117035291</v>
      </c>
      <c r="D115" s="117">
        <f t="shared" si="17"/>
        <v>1.6368345738110235</v>
      </c>
      <c r="E115" s="117">
        <f t="shared" si="17"/>
        <v>3.6552113557219563</v>
      </c>
      <c r="F115" s="117">
        <f t="shared" si="17"/>
        <v>6.0593254182634517</v>
      </c>
      <c r="G115" s="117">
        <f t="shared" si="17"/>
        <v>9.2218591581597096</v>
      </c>
      <c r="H115" s="117">
        <f t="shared" si="17"/>
        <v>12.72736633283192</v>
      </c>
      <c r="I115" s="117">
        <f t="shared" si="17"/>
        <v>16.755728604938991</v>
      </c>
      <c r="J115" s="117">
        <f t="shared" si="17"/>
        <v>20.773600900262277</v>
      </c>
      <c r="K115" s="117">
        <f t="shared" si="17"/>
        <v>21.994954293186741</v>
      </c>
      <c r="L115" s="117">
        <f t="shared" si="17"/>
        <v>23.727589572696385</v>
      </c>
      <c r="M115" s="117">
        <f t="shared" si="17"/>
        <v>25.082669357398345</v>
      </c>
      <c r="N115" s="117">
        <f t="shared" si="17"/>
        <v>26.677115440668924</v>
      </c>
      <c r="O115" s="117">
        <f t="shared" si="17"/>
        <v>28.290837006747523</v>
      </c>
      <c r="P115" s="117">
        <f t="shared" si="17"/>
        <v>30.868041324046025</v>
      </c>
      <c r="Q115" s="117">
        <f t="shared" si="17"/>
        <v>34.993610242369634</v>
      </c>
      <c r="R115" s="117">
        <f t="shared" ref="R115:V115" si="18">R116+R118+R120+R129</f>
        <v>40.469316128727257</v>
      </c>
      <c r="S115" s="117">
        <f t="shared" si="18"/>
        <v>47.240252813101158</v>
      </c>
      <c r="T115" s="117">
        <f t="shared" si="18"/>
        <v>54.811230226204884</v>
      </c>
      <c r="U115" s="117">
        <f t="shared" si="18"/>
        <v>66.663507521138229</v>
      </c>
      <c r="V115" s="117">
        <f t="shared" si="18"/>
        <v>83.511194904739341</v>
      </c>
      <c r="W115" s="117">
        <f t="shared" ref="W115" si="19">W116+W118+W120+W129</f>
        <v>101.98280260380984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0.77102996695321302</v>
      </c>
      <c r="C116" s="122">
        <f t="shared" si="20"/>
        <v>1.1263735232721797</v>
      </c>
      <c r="D116" s="122">
        <f t="shared" si="20"/>
        <v>1.2156282047503293</v>
      </c>
      <c r="E116" s="122">
        <f t="shared" si="20"/>
        <v>2.969782641773727</v>
      </c>
      <c r="F116" s="122">
        <f t="shared" si="20"/>
        <v>4.9732927830975155</v>
      </c>
      <c r="G116" s="122">
        <f t="shared" si="20"/>
        <v>7.698650660933624</v>
      </c>
      <c r="H116" s="122">
        <f t="shared" si="20"/>
        <v>10.645915425887646</v>
      </c>
      <c r="I116" s="122">
        <f t="shared" si="20"/>
        <v>14.064255479732193</v>
      </c>
      <c r="J116" s="122">
        <f t="shared" si="20"/>
        <v>17.504715580787618</v>
      </c>
      <c r="K116" s="122">
        <f t="shared" si="20"/>
        <v>18.293914924265376</v>
      </c>
      <c r="L116" s="122">
        <f t="shared" si="20"/>
        <v>19.592186219794772</v>
      </c>
      <c r="M116" s="122">
        <f t="shared" si="20"/>
        <v>20.28224943999022</v>
      </c>
      <c r="N116" s="122">
        <f t="shared" si="20"/>
        <v>21.241143805150408</v>
      </c>
      <c r="O116" s="122">
        <f t="shared" si="20"/>
        <v>22.253833068448319</v>
      </c>
      <c r="P116" s="122">
        <f t="shared" si="20"/>
        <v>24.033648406646716</v>
      </c>
      <c r="Q116" s="122">
        <f t="shared" si="20"/>
        <v>27.381282111394487</v>
      </c>
      <c r="R116" s="122">
        <f t="shared" si="20"/>
        <v>31.584671671337077</v>
      </c>
      <c r="S116" s="122">
        <f t="shared" si="20"/>
        <v>36.727390503324898</v>
      </c>
      <c r="T116" s="122">
        <f t="shared" si="20"/>
        <v>42.386201372214799</v>
      </c>
      <c r="U116" s="122">
        <f t="shared" si="20"/>
        <v>51.870896842983079</v>
      </c>
      <c r="V116" s="122">
        <f t="shared" si="20"/>
        <v>64.961866132138837</v>
      </c>
      <c r="W116" s="122">
        <f t="shared" si="20"/>
        <v>81.0146257586605</v>
      </c>
      <c r="DA116" s="130" t="s">
        <v>1873</v>
      </c>
    </row>
    <row r="117" spans="1:105" ht="12" customHeight="1" x14ac:dyDescent="0.25">
      <c r="A117" s="97" t="s">
        <v>53</v>
      </c>
      <c r="B117" s="98">
        <v>0.77102996695321302</v>
      </c>
      <c r="C117" s="98">
        <v>1.1263735232721797</v>
      </c>
      <c r="D117" s="98">
        <v>1.2156282047503293</v>
      </c>
      <c r="E117" s="98">
        <v>2.969782641773727</v>
      </c>
      <c r="F117" s="98">
        <v>4.9732927830975155</v>
      </c>
      <c r="G117" s="98">
        <v>7.698650660933624</v>
      </c>
      <c r="H117" s="98">
        <v>10.645915425887646</v>
      </c>
      <c r="I117" s="98">
        <v>14.064255479732193</v>
      </c>
      <c r="J117" s="98">
        <v>17.504715580787618</v>
      </c>
      <c r="K117" s="98">
        <v>18.293914924265376</v>
      </c>
      <c r="L117" s="98">
        <v>19.592186219794772</v>
      </c>
      <c r="M117" s="98">
        <v>20.28224943999022</v>
      </c>
      <c r="N117" s="98">
        <v>21.241143805150408</v>
      </c>
      <c r="O117" s="98">
        <v>22.253833068448319</v>
      </c>
      <c r="P117" s="98">
        <v>24.033648406646716</v>
      </c>
      <c r="Q117" s="98">
        <v>27.381282111394487</v>
      </c>
      <c r="R117" s="98">
        <v>31.584671671337077</v>
      </c>
      <c r="S117" s="98">
        <v>36.727390503324898</v>
      </c>
      <c r="T117" s="98">
        <v>42.386201372214799</v>
      </c>
      <c r="U117" s="98">
        <v>51.870896842983079</v>
      </c>
      <c r="V117" s="98">
        <v>64.961866132138837</v>
      </c>
      <c r="W117" s="98">
        <v>81.0146257586605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1.4946234221005978E-3</v>
      </c>
      <c r="C118" s="122">
        <f t="shared" si="21"/>
        <v>1.4365874342545874E-3</v>
      </c>
      <c r="D118" s="122">
        <f t="shared" si="21"/>
        <v>2.3563536543904679E-3</v>
      </c>
      <c r="E118" s="122">
        <f t="shared" si="21"/>
        <v>3.7605579199394786E-3</v>
      </c>
      <c r="F118" s="122">
        <f t="shared" si="21"/>
        <v>6.3810785701996879E-3</v>
      </c>
      <c r="G118" s="122">
        <f t="shared" si="21"/>
        <v>1.0450915391685493E-2</v>
      </c>
      <c r="H118" s="122">
        <f t="shared" si="21"/>
        <v>1.8531145942238363E-2</v>
      </c>
      <c r="I118" s="122">
        <f t="shared" si="21"/>
        <v>2.8316991678180192E-2</v>
      </c>
      <c r="J118" s="122">
        <f t="shared" si="21"/>
        <v>3.8659474698271371E-2</v>
      </c>
      <c r="K118" s="122">
        <f t="shared" si="21"/>
        <v>4.8457692017061425E-2</v>
      </c>
      <c r="L118" s="122">
        <f t="shared" si="21"/>
        <v>5.9666513049530856E-2</v>
      </c>
      <c r="M118" s="122">
        <f t="shared" si="21"/>
        <v>6.3289655454574129E-2</v>
      </c>
      <c r="N118" s="122">
        <f t="shared" si="21"/>
        <v>7.5073441443236813E-2</v>
      </c>
      <c r="O118" s="122">
        <f t="shared" si="21"/>
        <v>7.5184084583761385E-2</v>
      </c>
      <c r="P118" s="122">
        <f t="shared" si="21"/>
        <v>9.2481100118783521E-2</v>
      </c>
      <c r="Q118" s="122">
        <f t="shared" si="21"/>
        <v>0.10042770824543312</v>
      </c>
      <c r="R118" s="122">
        <f t="shared" si="21"/>
        <v>0.11616213931643604</v>
      </c>
      <c r="S118" s="122">
        <f t="shared" si="21"/>
        <v>0.12956361792480797</v>
      </c>
      <c r="T118" s="122">
        <f t="shared" si="21"/>
        <v>0.14683854458003268</v>
      </c>
      <c r="U118" s="122">
        <f t="shared" si="21"/>
        <v>0.17291106268105078</v>
      </c>
      <c r="V118" s="122">
        <f t="shared" si="21"/>
        <v>0.21434170530130048</v>
      </c>
      <c r="W118" s="122">
        <f t="shared" si="21"/>
        <v>0.24095164429394156</v>
      </c>
      <c r="DA118" s="130" t="s">
        <v>1875</v>
      </c>
    </row>
    <row r="119" spans="1:105" ht="12" customHeight="1" x14ac:dyDescent="0.25">
      <c r="A119" s="97" t="s">
        <v>53</v>
      </c>
      <c r="B119" s="98">
        <v>1.4946234221005978E-3</v>
      </c>
      <c r="C119" s="98">
        <v>1.4365874342545874E-3</v>
      </c>
      <c r="D119" s="98">
        <v>2.3563536543904679E-3</v>
      </c>
      <c r="E119" s="98">
        <v>3.7605579199394786E-3</v>
      </c>
      <c r="F119" s="98">
        <v>6.3810785701996879E-3</v>
      </c>
      <c r="G119" s="98">
        <v>1.0450915391685493E-2</v>
      </c>
      <c r="H119" s="98">
        <v>1.8531145942238363E-2</v>
      </c>
      <c r="I119" s="98">
        <v>2.8316991678180192E-2</v>
      </c>
      <c r="J119" s="98">
        <v>3.8659474698271371E-2</v>
      </c>
      <c r="K119" s="98">
        <v>4.8457692017061425E-2</v>
      </c>
      <c r="L119" s="98">
        <v>5.9666513049530856E-2</v>
      </c>
      <c r="M119" s="98">
        <v>6.3289655454574129E-2</v>
      </c>
      <c r="N119" s="98">
        <v>7.5073441443236813E-2</v>
      </c>
      <c r="O119" s="98">
        <v>7.5184084583761385E-2</v>
      </c>
      <c r="P119" s="98">
        <v>9.2481100118783521E-2</v>
      </c>
      <c r="Q119" s="98">
        <v>0.10042770824543312</v>
      </c>
      <c r="R119" s="98">
        <v>0.11616213931643604</v>
      </c>
      <c r="S119" s="98">
        <v>0.12956361792480797</v>
      </c>
      <c r="T119" s="98">
        <v>0.14683854458003268</v>
      </c>
      <c r="U119" s="98">
        <v>0.17291106268105078</v>
      </c>
      <c r="V119" s="98">
        <v>0.21434170530130048</v>
      </c>
      <c r="W119" s="98">
        <v>0.24095164429394156</v>
      </c>
      <c r="DA119" s="63" t="s">
        <v>1876</v>
      </c>
    </row>
    <row r="120" spans="1:105" ht="12" customHeight="1" x14ac:dyDescent="0.25">
      <c r="A120" s="121" t="s">
        <v>55</v>
      </c>
      <c r="B120" s="122">
        <v>0.18558915765997494</v>
      </c>
      <c r="C120" s="122">
        <v>0.21239139780544755</v>
      </c>
      <c r="D120" s="122">
        <v>0.35361731734655427</v>
      </c>
      <c r="E120" s="122">
        <v>0.57132478356352068</v>
      </c>
      <c r="F120" s="122">
        <v>0.90870276647192338</v>
      </c>
      <c r="G120" s="122">
        <v>1.268178535059834</v>
      </c>
      <c r="H120" s="122">
        <v>1.7372874302441852</v>
      </c>
      <c r="I120" s="122">
        <v>2.2389644006772009</v>
      </c>
      <c r="J120" s="122">
        <v>2.7489229395505106</v>
      </c>
      <c r="K120" s="122">
        <v>3.1110855869460985</v>
      </c>
      <c r="L120" s="122">
        <v>3.4937467962838515</v>
      </c>
      <c r="M120" s="122">
        <v>4.0722183183157146</v>
      </c>
      <c r="N120" s="122">
        <v>4.606254374780578</v>
      </c>
      <c r="O120" s="122">
        <v>5.155407538763388</v>
      </c>
      <c r="P120" s="122">
        <v>5.801366249083566</v>
      </c>
      <c r="Q120" s="122">
        <v>6.4471070329818545</v>
      </c>
      <c r="R120" s="122">
        <v>7.5616277415812121</v>
      </c>
      <c r="S120" s="122">
        <v>8.9901102515017683</v>
      </c>
      <c r="T120" s="122">
        <v>10.670209848044479</v>
      </c>
      <c r="U120" s="122">
        <v>12.706488251750313</v>
      </c>
      <c r="V120" s="122">
        <v>15.957364090657816</v>
      </c>
      <c r="W120" s="122">
        <v>17.986146389829489</v>
      </c>
      <c r="DA120" s="130" t="s">
        <v>1877</v>
      </c>
    </row>
    <row r="121" spans="1:105" ht="12" customHeight="1" x14ac:dyDescent="0.25">
      <c r="A121" s="97" t="s">
        <v>124</v>
      </c>
      <c r="B121" s="98">
        <v>1.2343163832427459E-2</v>
      </c>
      <c r="C121" s="98">
        <v>1.4624570627764188E-2</v>
      </c>
      <c r="D121" s="98">
        <v>2.6776030994778956E-2</v>
      </c>
      <c r="E121" s="98">
        <v>4.519640604038571E-2</v>
      </c>
      <c r="F121" s="98">
        <v>6.6110990691866198E-2</v>
      </c>
      <c r="G121" s="98">
        <v>9.5164974384173415E-2</v>
      </c>
      <c r="H121" s="98">
        <v>0.1239321175710803</v>
      </c>
      <c r="I121" s="98">
        <v>0.15886233627685403</v>
      </c>
      <c r="J121" s="98">
        <v>0.18248046351881542</v>
      </c>
      <c r="K121" s="98">
        <v>0.20349282500890345</v>
      </c>
      <c r="L121" s="98">
        <v>0.23386250380883372</v>
      </c>
      <c r="M121" s="98">
        <v>0.28258974888944199</v>
      </c>
      <c r="N121" s="98">
        <v>0.29141507386700272</v>
      </c>
      <c r="O121" s="98">
        <v>0.37588966167615384</v>
      </c>
      <c r="P121" s="98">
        <v>0.41585460074776093</v>
      </c>
      <c r="Q121" s="98">
        <v>0.47230191306345937</v>
      </c>
      <c r="R121" s="98">
        <v>0.75591794513882538</v>
      </c>
      <c r="S121" s="98">
        <v>0.95281978487951458</v>
      </c>
      <c r="T121" s="98">
        <v>1.1648104335656768</v>
      </c>
      <c r="U121" s="98">
        <v>1.2794718345112599</v>
      </c>
      <c r="V121" s="98">
        <v>1.6174126204849251</v>
      </c>
      <c r="W121" s="98">
        <v>1.5698747408806821</v>
      </c>
      <c r="DA121" s="63" t="s">
        <v>1878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3.0200975783102905E-4</v>
      </c>
      <c r="J122" s="98">
        <v>6.0568150358977909E-4</v>
      </c>
      <c r="K122" s="98">
        <v>9.2102226173743074E-4</v>
      </c>
      <c r="L122" s="98">
        <v>1.2415012317098342E-3</v>
      </c>
      <c r="M122" s="98">
        <v>1.5015035406401832E-3</v>
      </c>
      <c r="N122" s="98">
        <v>1.4130811506365489E-3</v>
      </c>
      <c r="O122" s="98">
        <v>2.113863564958636E-3</v>
      </c>
      <c r="P122" s="98">
        <v>1.9532059153619702E-3</v>
      </c>
      <c r="Q122" s="98">
        <v>1.7781358070774931E-3</v>
      </c>
      <c r="R122" s="98">
        <v>5.7524672402439869E-3</v>
      </c>
      <c r="S122" s="98">
        <v>6.9019998681432472E-3</v>
      </c>
      <c r="T122" s="98">
        <v>8.6368175443965155E-3</v>
      </c>
      <c r="U122" s="98">
        <v>8.7072611748225583E-3</v>
      </c>
      <c r="V122" s="98">
        <v>1.1594231173380577E-2</v>
      </c>
      <c r="W122" s="98">
        <v>1.0272960032766267E-2</v>
      </c>
      <c r="DA122" s="63" t="s">
        <v>1879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2.3582339270225355E-4</v>
      </c>
      <c r="J123" s="101">
        <v>4.6937338262572774E-4</v>
      </c>
      <c r="K123" s="101">
        <v>7.1309274549155501E-4</v>
      </c>
      <c r="L123" s="101">
        <v>9.6376734325418075E-4</v>
      </c>
      <c r="M123" s="101">
        <v>1.1706239420336941E-3</v>
      </c>
      <c r="N123" s="101">
        <v>1.0985984771315254E-3</v>
      </c>
      <c r="O123" s="101">
        <v>1.6421172240286325E-3</v>
      </c>
      <c r="P123" s="101">
        <v>1.5157260945522077E-3</v>
      </c>
      <c r="Q123" s="101">
        <v>1.3753798034499669E-3</v>
      </c>
      <c r="R123" s="101">
        <v>4.4322594436891479E-3</v>
      </c>
      <c r="S123" s="101">
        <v>5.3099987962463334E-3</v>
      </c>
      <c r="T123" s="101">
        <v>6.6166854430683188E-3</v>
      </c>
      <c r="U123" s="101">
        <v>6.6502430038359837E-3</v>
      </c>
      <c r="V123" s="101">
        <v>8.9568440797278843E-3</v>
      </c>
      <c r="W123" s="101">
        <v>7.9559077393383023E-3</v>
      </c>
      <c r="DA123" s="131" t="s">
        <v>1880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6.6186365128775474E-5</v>
      </c>
      <c r="J124" s="104">
        <v>1.3630812096405133E-4</v>
      </c>
      <c r="K124" s="104">
        <v>2.0792951624587573E-4</v>
      </c>
      <c r="L124" s="104">
        <v>2.7773388845565345E-4</v>
      </c>
      <c r="M124" s="104">
        <v>3.308795986064891E-4</v>
      </c>
      <c r="N124" s="104">
        <v>3.1448267350502344E-4</v>
      </c>
      <c r="O124" s="104">
        <v>4.7174634093000373E-4</v>
      </c>
      <c r="P124" s="104">
        <v>4.3747982080976266E-4</v>
      </c>
      <c r="Q124" s="104">
        <v>4.0275600362752622E-4</v>
      </c>
      <c r="R124" s="104">
        <v>1.3202077965548393E-3</v>
      </c>
      <c r="S124" s="104">
        <v>1.592001071896914E-3</v>
      </c>
      <c r="T124" s="104">
        <v>2.0201321013281971E-3</v>
      </c>
      <c r="U124" s="104">
        <v>2.0570181709865742E-3</v>
      </c>
      <c r="V124" s="104">
        <v>2.6373870936526925E-3</v>
      </c>
      <c r="W124" s="104">
        <v>2.3170522934279642E-3</v>
      </c>
      <c r="DA124" s="132" t="s">
        <v>1881</v>
      </c>
    </row>
    <row r="125" spans="1:105" ht="12" customHeight="1" x14ac:dyDescent="0.25">
      <c r="A125" s="106" t="s">
        <v>122</v>
      </c>
      <c r="B125" s="101">
        <v>0.17172332395992257</v>
      </c>
      <c r="C125" s="101">
        <v>0.19578250191905225</v>
      </c>
      <c r="D125" s="101">
        <v>0.31945588629149835</v>
      </c>
      <c r="E125" s="101">
        <v>0.51024459927747801</v>
      </c>
      <c r="F125" s="101">
        <v>0.81414442475166704</v>
      </c>
      <c r="G125" s="101">
        <v>1.1106565345350496</v>
      </c>
      <c r="H125" s="101">
        <v>1.5166063617446446</v>
      </c>
      <c r="I125" s="101">
        <v>1.7465512708920461</v>
      </c>
      <c r="J125" s="101">
        <v>1.7149899450628476</v>
      </c>
      <c r="K125" s="101">
        <v>1.5887126233617939</v>
      </c>
      <c r="L125" s="101">
        <v>1.364443450861951</v>
      </c>
      <c r="M125" s="101">
        <v>1.5010196955165158</v>
      </c>
      <c r="N125" s="101">
        <v>1.7927279479752092</v>
      </c>
      <c r="O125" s="101">
        <v>1.8180787481705856</v>
      </c>
      <c r="P125" s="101">
        <v>1.7733863717971503</v>
      </c>
      <c r="Q125" s="101">
        <v>1.6088264840703692</v>
      </c>
      <c r="R125" s="101">
        <v>1.6420823765927299</v>
      </c>
      <c r="S125" s="101">
        <v>1.8566555029337122</v>
      </c>
      <c r="T125" s="101">
        <v>2.1998350205193042</v>
      </c>
      <c r="U125" s="101">
        <v>3.2177509275720961</v>
      </c>
      <c r="V125" s="101">
        <v>4.4860611511442334</v>
      </c>
      <c r="W125" s="101">
        <v>5.1249105455468031</v>
      </c>
      <c r="DA125" s="131" t="s">
        <v>1882</v>
      </c>
    </row>
    <row r="126" spans="1:105" ht="12" customHeight="1" x14ac:dyDescent="0.25">
      <c r="A126" s="107" t="s">
        <v>121</v>
      </c>
      <c r="B126" s="104">
        <v>1.5226698676249295E-3</v>
      </c>
      <c r="C126" s="104">
        <v>1.984325258631129E-3</v>
      </c>
      <c r="D126" s="104">
        <v>7.3854000602769712E-3</v>
      </c>
      <c r="E126" s="104">
        <v>1.5883778245657034E-2</v>
      </c>
      <c r="F126" s="104">
        <v>2.8447351028390133E-2</v>
      </c>
      <c r="G126" s="104">
        <v>6.2357026140611026E-2</v>
      </c>
      <c r="H126" s="104">
        <v>9.674895092846017E-2</v>
      </c>
      <c r="I126" s="104">
        <v>0.3332487837504699</v>
      </c>
      <c r="J126" s="104">
        <v>0.85084684946525768</v>
      </c>
      <c r="K126" s="104">
        <v>1.3179591163136637</v>
      </c>
      <c r="L126" s="104">
        <v>1.8941993403813571</v>
      </c>
      <c r="M126" s="104">
        <v>2.2871073703691169</v>
      </c>
      <c r="N126" s="104">
        <v>2.52069827178773</v>
      </c>
      <c r="O126" s="104">
        <v>2.9593252653516897</v>
      </c>
      <c r="P126" s="104">
        <v>3.6101720706232925</v>
      </c>
      <c r="Q126" s="104">
        <v>4.3642005000409485</v>
      </c>
      <c r="R126" s="104">
        <v>5.1578749526094132</v>
      </c>
      <c r="S126" s="104">
        <v>6.1737329638203988</v>
      </c>
      <c r="T126" s="104">
        <v>7.2969275764151025</v>
      </c>
      <c r="U126" s="104">
        <v>8.2005582284921346</v>
      </c>
      <c r="V126" s="104">
        <v>9.8422960878552761</v>
      </c>
      <c r="W126" s="104">
        <v>11.281088143369239</v>
      </c>
      <c r="DA126" s="132" t="s">
        <v>1883</v>
      </c>
    </row>
    <row r="127" spans="1:105" ht="12" customHeight="1" x14ac:dyDescent="0.25">
      <c r="A127" s="108" t="s">
        <v>53</v>
      </c>
      <c r="B127" s="98">
        <v>1.1880454621321095E-3</v>
      </c>
      <c r="C127" s="98">
        <v>1.5503031516128903E-3</v>
      </c>
      <c r="D127" s="98">
        <v>5.7407001477594588E-3</v>
      </c>
      <c r="E127" s="98">
        <v>1.2352398612362998E-2</v>
      </c>
      <c r="F127" s="98">
        <v>2.2148405429063839E-2</v>
      </c>
      <c r="G127" s="98">
        <v>4.8446886737993813E-2</v>
      </c>
      <c r="H127" s="98">
        <v>7.5762425779660206E-2</v>
      </c>
      <c r="I127" s="98">
        <v>0.2602244744401937</v>
      </c>
      <c r="J127" s="98">
        <v>0.65943518189569228</v>
      </c>
      <c r="K127" s="98">
        <v>1.0204672521400924</v>
      </c>
      <c r="L127" s="98">
        <v>1.4705833469117542</v>
      </c>
      <c r="M127" s="98">
        <v>1.7833527983318735</v>
      </c>
      <c r="N127" s="98">
        <v>1.9599400123371769</v>
      </c>
      <c r="O127" s="98">
        <v>2.2988922590821046</v>
      </c>
      <c r="P127" s="98">
        <v>2.8025501438352065</v>
      </c>
      <c r="Q127" s="98">
        <v>3.3774145087564427</v>
      </c>
      <c r="R127" s="98">
        <v>3.9736400615754395</v>
      </c>
      <c r="S127" s="98">
        <v>4.749105908331277</v>
      </c>
      <c r="T127" s="98">
        <v>5.5905192477586398</v>
      </c>
      <c r="U127" s="98">
        <v>6.2636889067226935</v>
      </c>
      <c r="V127" s="98">
        <v>7.6019431835712767</v>
      </c>
      <c r="W127" s="98">
        <v>8.7398214422360994</v>
      </c>
      <c r="DA127" s="63" t="s">
        <v>1884</v>
      </c>
    </row>
    <row r="128" spans="1:105" ht="12" customHeight="1" x14ac:dyDescent="0.25">
      <c r="A128" s="108" t="s">
        <v>52</v>
      </c>
      <c r="B128" s="98">
        <v>3.3462440549282009E-4</v>
      </c>
      <c r="C128" s="98">
        <v>4.3402210701823862E-4</v>
      </c>
      <c r="D128" s="98">
        <v>1.6446999125175124E-3</v>
      </c>
      <c r="E128" s="98">
        <v>3.5313796332940377E-3</v>
      </c>
      <c r="F128" s="98">
        <v>6.298945599326292E-3</v>
      </c>
      <c r="G128" s="98">
        <v>1.3910139402617212E-2</v>
      </c>
      <c r="H128" s="98">
        <v>2.0986525148799964E-2</v>
      </c>
      <c r="I128" s="98">
        <v>7.3024309310276217E-2</v>
      </c>
      <c r="J128" s="98">
        <v>0.19141166756956543</v>
      </c>
      <c r="K128" s="98">
        <v>0.29749186417357121</v>
      </c>
      <c r="L128" s="98">
        <v>0.42361599346960288</v>
      </c>
      <c r="M128" s="98">
        <v>0.5037545720372435</v>
      </c>
      <c r="N128" s="98">
        <v>0.56075825945055324</v>
      </c>
      <c r="O128" s="98">
        <v>0.66043300626958534</v>
      </c>
      <c r="P128" s="98">
        <v>0.80762192678808609</v>
      </c>
      <c r="Q128" s="98">
        <v>0.98678599128450595</v>
      </c>
      <c r="R128" s="98">
        <v>1.1842348910339735</v>
      </c>
      <c r="S128" s="98">
        <v>1.4246270554891223</v>
      </c>
      <c r="T128" s="98">
        <v>1.7064083286564624</v>
      </c>
      <c r="U128" s="98">
        <v>1.9368693217694402</v>
      </c>
      <c r="V128" s="98">
        <v>2.2403529042839998</v>
      </c>
      <c r="W128" s="98">
        <v>2.5412667011331385</v>
      </c>
      <c r="DA128" s="63" t="s">
        <v>1885</v>
      </c>
    </row>
    <row r="129" spans="1:105" ht="12" customHeight="1" x14ac:dyDescent="0.25">
      <c r="A129" s="121" t="s">
        <v>54</v>
      </c>
      <c r="B129" s="122">
        <v>3.3450691749712672E-2</v>
      </c>
      <c r="C129" s="122">
        <v>3.8327403191647486E-2</v>
      </c>
      <c r="D129" s="122">
        <v>6.5232698059749614E-2</v>
      </c>
      <c r="E129" s="122">
        <v>0.11034337246476966</v>
      </c>
      <c r="F129" s="122">
        <v>0.17094879012381359</v>
      </c>
      <c r="G129" s="122">
        <v>0.24457904677456632</v>
      </c>
      <c r="H129" s="122">
        <v>0.3256323307578497</v>
      </c>
      <c r="I129" s="122">
        <v>0.42419173285141537</v>
      </c>
      <c r="J129" s="122">
        <v>0.48130290522587632</v>
      </c>
      <c r="K129" s="122">
        <v>0.54149608995820209</v>
      </c>
      <c r="L129" s="122">
        <v>0.58199004356823003</v>
      </c>
      <c r="M129" s="122">
        <v>0.66491194363783102</v>
      </c>
      <c r="N129" s="122">
        <v>0.75464381929470326</v>
      </c>
      <c r="O129" s="122">
        <v>0.80641231495205612</v>
      </c>
      <c r="P129" s="122">
        <v>0.94054556819696167</v>
      </c>
      <c r="Q129" s="122">
        <v>1.0647933897478519</v>
      </c>
      <c r="R129" s="122">
        <v>1.2068545764925303</v>
      </c>
      <c r="S129" s="122">
        <v>1.3931884403496813</v>
      </c>
      <c r="T129" s="122">
        <v>1.6079804613655728</v>
      </c>
      <c r="U129" s="122">
        <v>1.9132113637237904</v>
      </c>
      <c r="V129" s="122">
        <v>2.3776229766413959</v>
      </c>
      <c r="W129" s="122">
        <v>2.7410788110259108</v>
      </c>
      <c r="DA129" s="130" t="s">
        <v>1886</v>
      </c>
    </row>
    <row r="130" spans="1:105" ht="12" customHeight="1" x14ac:dyDescent="0.25">
      <c r="A130" s="97" t="s">
        <v>50</v>
      </c>
      <c r="B130" s="98">
        <v>4.8607643407509233E-4</v>
      </c>
      <c r="C130" s="98">
        <v>5.6648392808856412E-4</v>
      </c>
      <c r="D130" s="98">
        <v>8.8724697572495478E-4</v>
      </c>
      <c r="E130" s="98">
        <v>1.5367714811697778E-3</v>
      </c>
      <c r="F130" s="98">
        <v>2.3855690447733805E-3</v>
      </c>
      <c r="G130" s="98">
        <v>3.5520446901143462E-3</v>
      </c>
      <c r="H130" s="98">
        <v>4.7007051627632294E-3</v>
      </c>
      <c r="I130" s="98">
        <v>5.9343961973578278E-3</v>
      </c>
      <c r="J130" s="98">
        <v>6.6213668401923697E-3</v>
      </c>
      <c r="K130" s="98">
        <v>6.9849653314347903E-3</v>
      </c>
      <c r="L130" s="98">
        <v>8.0224762844773728E-3</v>
      </c>
      <c r="M130" s="98">
        <v>9.6870188749448496E-3</v>
      </c>
      <c r="N130" s="98">
        <v>1.1414444953799769E-2</v>
      </c>
      <c r="O130" s="98">
        <v>1.3280946829181932E-2</v>
      </c>
      <c r="P130" s="98">
        <v>1.4637949276874687E-2</v>
      </c>
      <c r="Q130" s="98">
        <v>1.5837385417637316E-2</v>
      </c>
      <c r="R130" s="98">
        <v>2.3035879091336031E-2</v>
      </c>
      <c r="S130" s="98">
        <v>2.7550527094926426E-2</v>
      </c>
      <c r="T130" s="98">
        <v>3.2203057953474543E-2</v>
      </c>
      <c r="U130" s="98">
        <v>3.5530664349351836E-2</v>
      </c>
      <c r="V130" s="98">
        <v>4.3919808182872722E-2</v>
      </c>
      <c r="W130" s="98">
        <v>4.2994944346368622E-2</v>
      </c>
      <c r="DA130" s="63" t="s">
        <v>1887</v>
      </c>
    </row>
    <row r="131" spans="1:105" ht="12" customHeight="1" x14ac:dyDescent="0.25">
      <c r="A131" s="109" t="s">
        <v>120</v>
      </c>
      <c r="B131" s="33">
        <v>3.2964615315637581E-2</v>
      </c>
      <c r="C131" s="33">
        <v>3.7760919263558922E-2</v>
      </c>
      <c r="D131" s="33">
        <v>6.434545108402466E-2</v>
      </c>
      <c r="E131" s="33">
        <v>0.10880660098359989</v>
      </c>
      <c r="F131" s="33">
        <v>0.1685632210790402</v>
      </c>
      <c r="G131" s="33">
        <v>0.24102700208445196</v>
      </c>
      <c r="H131" s="33">
        <v>0.32093162559508648</v>
      </c>
      <c r="I131" s="33">
        <v>0.41825733665405757</v>
      </c>
      <c r="J131" s="33">
        <v>0.47468153838568394</v>
      </c>
      <c r="K131" s="33">
        <v>0.53451112462676731</v>
      </c>
      <c r="L131" s="33">
        <v>0.57396756728375264</v>
      </c>
      <c r="M131" s="33">
        <v>0.65522492476288619</v>
      </c>
      <c r="N131" s="33">
        <v>0.74322937434090353</v>
      </c>
      <c r="O131" s="33">
        <v>0.79313136812287421</v>
      </c>
      <c r="P131" s="33">
        <v>0.92590761892008699</v>
      </c>
      <c r="Q131" s="33">
        <v>1.0489560043302146</v>
      </c>
      <c r="R131" s="33">
        <v>1.1838186974011942</v>
      </c>
      <c r="S131" s="33">
        <v>1.3656379132547549</v>
      </c>
      <c r="T131" s="33">
        <v>1.5757774034120984</v>
      </c>
      <c r="U131" s="33">
        <v>1.8776806993744386</v>
      </c>
      <c r="V131" s="33">
        <v>2.333703168458523</v>
      </c>
      <c r="W131" s="33">
        <v>2.6980838666795424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1.0724955594356582</v>
      </c>
      <c r="C133" s="154">
        <f t="shared" si="22"/>
        <v>1.1333767687467835</v>
      </c>
      <c r="D133" s="154">
        <f t="shared" si="22"/>
        <v>1.1201541760805418</v>
      </c>
      <c r="E133" s="154">
        <f t="shared" si="22"/>
        <v>1.2594678401971751</v>
      </c>
      <c r="F133" s="154">
        <f t="shared" si="22"/>
        <v>1.3250708862697986</v>
      </c>
      <c r="G133" s="154">
        <f t="shared" si="22"/>
        <v>1.3998094202522298</v>
      </c>
      <c r="H133" s="154">
        <f t="shared" si="22"/>
        <v>1.4492256648177824</v>
      </c>
      <c r="I133" s="154">
        <f t="shared" si="22"/>
        <v>1.5006819396302493</v>
      </c>
      <c r="J133" s="154">
        <f t="shared" si="22"/>
        <v>1.5459728583679431</v>
      </c>
      <c r="K133" s="154">
        <f t="shared" si="22"/>
        <v>1.5558401024805795</v>
      </c>
      <c r="L133" s="154">
        <f t="shared" si="22"/>
        <v>1.573928178614761</v>
      </c>
      <c r="M133" s="154">
        <f t="shared" si="22"/>
        <v>1.5700020903500318</v>
      </c>
      <c r="N133" s="154">
        <f t="shared" si="22"/>
        <v>1.5802617120503044</v>
      </c>
      <c r="O133" s="154">
        <f t="shared" si="22"/>
        <v>1.5984082265951514</v>
      </c>
      <c r="P133" s="154">
        <f t="shared" si="22"/>
        <v>1.6288155422008939</v>
      </c>
      <c r="Q133" s="154">
        <f t="shared" si="22"/>
        <v>1.6898697666380644</v>
      </c>
      <c r="R133" s="154">
        <f t="shared" ref="R133:V133" si="23">IF(R115=0,"",R115/R97)</f>
        <v>1.7379786963616601</v>
      </c>
      <c r="S133" s="154">
        <f t="shared" si="23"/>
        <v>1.7889697798375848</v>
      </c>
      <c r="T133" s="154">
        <f t="shared" si="23"/>
        <v>1.8323595469866165</v>
      </c>
      <c r="U133" s="154">
        <f t="shared" si="23"/>
        <v>1.9063361432329684</v>
      </c>
      <c r="V133" s="154">
        <f t="shared" si="23"/>
        <v>1.9520184063083017</v>
      </c>
      <c r="W133" s="154">
        <f t="shared" ref="W133" si="24">IF(W115=0,"",W115/W97)</f>
        <v>2.0543360600914986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1.3154388985946179</v>
      </c>
      <c r="C134" s="155">
        <f t="shared" si="25"/>
        <v>1.3529062101013754</v>
      </c>
      <c r="D134" s="155">
        <f t="shared" si="25"/>
        <v>1.4660010052202885</v>
      </c>
      <c r="E134" s="155">
        <f t="shared" si="25"/>
        <v>1.5774947292182615</v>
      </c>
      <c r="F134" s="155">
        <f t="shared" si="25"/>
        <v>1.6767766170234015</v>
      </c>
      <c r="G134" s="155">
        <f t="shared" si="25"/>
        <v>1.7712469699345346</v>
      </c>
      <c r="H134" s="155">
        <f t="shared" si="25"/>
        <v>1.856947927744715</v>
      </c>
      <c r="I134" s="155">
        <f t="shared" si="25"/>
        <v>1.9373746196010679</v>
      </c>
      <c r="J134" s="155">
        <f t="shared" si="25"/>
        <v>1.9999229599316612</v>
      </c>
      <c r="K134" s="155">
        <f t="shared" si="25"/>
        <v>2.0579767857376741</v>
      </c>
      <c r="L134" s="155">
        <f t="shared" si="25"/>
        <v>2.1129551740687993</v>
      </c>
      <c r="M134" s="155">
        <f t="shared" si="25"/>
        <v>2.189722921787606</v>
      </c>
      <c r="N134" s="155">
        <f t="shared" si="25"/>
        <v>2.2771829268861019</v>
      </c>
      <c r="O134" s="155">
        <f t="shared" si="25"/>
        <v>2.3735935367000889</v>
      </c>
      <c r="P134" s="155">
        <f t="shared" si="25"/>
        <v>2.4843391082430974</v>
      </c>
      <c r="Q134" s="155">
        <f t="shared" si="25"/>
        <v>2.5986902470903099</v>
      </c>
      <c r="R134" s="155">
        <f t="shared" ref="R134:V134" si="26">IF(R116=0,"",R116/R98)</f>
        <v>2.7284646252120548</v>
      </c>
      <c r="S134" s="155">
        <f t="shared" si="26"/>
        <v>2.8790641924727054</v>
      </c>
      <c r="T134" s="155">
        <f t="shared" si="26"/>
        <v>3.0228048356242683</v>
      </c>
      <c r="U134" s="155">
        <f t="shared" si="26"/>
        <v>3.1767414386095516</v>
      </c>
      <c r="V134" s="155">
        <f t="shared" si="26"/>
        <v>3.3018729077235287</v>
      </c>
      <c r="W134" s="155">
        <f t="shared" ref="W134" si="27">IF(W116=0,"",W116/W98)</f>
        <v>3.4026961753468599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1.3154388985946179</v>
      </c>
      <c r="C135" s="156">
        <f t="shared" si="28"/>
        <v>1.3529062101013754</v>
      </c>
      <c r="D135" s="156">
        <f t="shared" si="28"/>
        <v>1.4660010052202885</v>
      </c>
      <c r="E135" s="156">
        <f t="shared" si="28"/>
        <v>1.5774947292182615</v>
      </c>
      <c r="F135" s="156">
        <f t="shared" si="28"/>
        <v>1.6767766170234015</v>
      </c>
      <c r="G135" s="156">
        <f t="shared" si="28"/>
        <v>1.7712469699345346</v>
      </c>
      <c r="H135" s="156">
        <f t="shared" si="28"/>
        <v>1.856947927744715</v>
      </c>
      <c r="I135" s="156">
        <f t="shared" si="28"/>
        <v>1.9373746196010679</v>
      </c>
      <c r="J135" s="156">
        <f t="shared" si="28"/>
        <v>1.9999229599316612</v>
      </c>
      <c r="K135" s="156">
        <f t="shared" si="28"/>
        <v>2.0579767857376741</v>
      </c>
      <c r="L135" s="156">
        <f t="shared" si="28"/>
        <v>2.1129551740687993</v>
      </c>
      <c r="M135" s="156">
        <f t="shared" si="28"/>
        <v>2.189722921787606</v>
      </c>
      <c r="N135" s="156">
        <f t="shared" si="28"/>
        <v>2.2771829268861019</v>
      </c>
      <c r="O135" s="156">
        <f t="shared" si="28"/>
        <v>2.3735935367000889</v>
      </c>
      <c r="P135" s="156">
        <f t="shared" si="28"/>
        <v>2.4843391082430974</v>
      </c>
      <c r="Q135" s="156">
        <f t="shared" si="28"/>
        <v>2.5986902470903099</v>
      </c>
      <c r="R135" s="156">
        <f t="shared" ref="R135:V135" si="29">IF(R117=0,"",R117/R99)</f>
        <v>2.7284646252120548</v>
      </c>
      <c r="S135" s="156">
        <f t="shared" si="29"/>
        <v>2.8790641924727054</v>
      </c>
      <c r="T135" s="156">
        <f t="shared" si="29"/>
        <v>3.0228048356242683</v>
      </c>
      <c r="U135" s="156">
        <f t="shared" si="29"/>
        <v>3.1767414386095516</v>
      </c>
      <c r="V135" s="156">
        <f t="shared" si="29"/>
        <v>3.3018729077235287</v>
      </c>
      <c r="W135" s="156">
        <f t="shared" ref="W135" si="30">IF(W117=0,"",W117/W99)</f>
        <v>3.4026961753468599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2.2278166750182709</v>
      </c>
      <c r="C136" s="155">
        <f t="shared" si="31"/>
        <v>2.3052309904313453</v>
      </c>
      <c r="D136" s="155">
        <f t="shared" si="31"/>
        <v>2.6091262829343682</v>
      </c>
      <c r="E136" s="155">
        <f t="shared" si="31"/>
        <v>2.8890879451646909</v>
      </c>
      <c r="F136" s="155">
        <f t="shared" si="31"/>
        <v>3.1282266885569903</v>
      </c>
      <c r="G136" s="155">
        <f t="shared" si="31"/>
        <v>3.3184188473963547</v>
      </c>
      <c r="H136" s="155">
        <f t="shared" si="31"/>
        <v>3.4570576147863972</v>
      </c>
      <c r="I136" s="155">
        <f t="shared" si="31"/>
        <v>3.564016114749434</v>
      </c>
      <c r="J136" s="155">
        <f t="shared" si="31"/>
        <v>3.6530144123305281</v>
      </c>
      <c r="K136" s="155">
        <f t="shared" si="31"/>
        <v>3.739278478404533</v>
      </c>
      <c r="L136" s="155">
        <f t="shared" si="31"/>
        <v>3.8204392455107148</v>
      </c>
      <c r="M136" s="155">
        <f t="shared" si="31"/>
        <v>3.902668687231261</v>
      </c>
      <c r="N136" s="155">
        <f t="shared" si="31"/>
        <v>4.0099177964978194</v>
      </c>
      <c r="O136" s="155">
        <f t="shared" si="31"/>
        <v>4.1534961569725768</v>
      </c>
      <c r="P136" s="155">
        <f t="shared" si="31"/>
        <v>4.3633102675789397</v>
      </c>
      <c r="Q136" s="155">
        <f t="shared" si="31"/>
        <v>4.5771398036319271</v>
      </c>
      <c r="R136" s="155">
        <f t="shared" ref="R136:V136" si="32">IF(R118=0,"",R118/R100)</f>
        <v>4.8005213593903768</v>
      </c>
      <c r="S136" s="155">
        <f t="shared" si="32"/>
        <v>4.9913594491903099</v>
      </c>
      <c r="T136" s="155">
        <f t="shared" si="32"/>
        <v>5.1477573225611621</v>
      </c>
      <c r="U136" s="155">
        <f t="shared" si="32"/>
        <v>5.2730759871067665</v>
      </c>
      <c r="V136" s="155">
        <f t="shared" si="32"/>
        <v>5.4085262582883722</v>
      </c>
      <c r="W136" s="155">
        <f t="shared" ref="W136" si="33">IF(W118=0,"",W118/W100)</f>
        <v>5.5127240487901696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2.2278166750182709</v>
      </c>
      <c r="C137" s="156">
        <f t="shared" si="34"/>
        <v>2.3052309904313453</v>
      </c>
      <c r="D137" s="156">
        <f t="shared" si="34"/>
        <v>2.6091262829343682</v>
      </c>
      <c r="E137" s="156">
        <f t="shared" si="34"/>
        <v>2.8890879451646909</v>
      </c>
      <c r="F137" s="156">
        <f t="shared" si="34"/>
        <v>3.1282266885569903</v>
      </c>
      <c r="G137" s="156">
        <f t="shared" si="34"/>
        <v>3.3184188473963547</v>
      </c>
      <c r="H137" s="156">
        <f t="shared" si="34"/>
        <v>3.4570576147863972</v>
      </c>
      <c r="I137" s="156">
        <f t="shared" si="34"/>
        <v>3.564016114749434</v>
      </c>
      <c r="J137" s="156">
        <f t="shared" si="34"/>
        <v>3.6530144123305281</v>
      </c>
      <c r="K137" s="156">
        <f t="shared" si="34"/>
        <v>3.739278478404533</v>
      </c>
      <c r="L137" s="156">
        <f t="shared" si="34"/>
        <v>3.8204392455107148</v>
      </c>
      <c r="M137" s="156">
        <f t="shared" si="34"/>
        <v>3.902668687231261</v>
      </c>
      <c r="N137" s="156">
        <f t="shared" si="34"/>
        <v>4.0099177964978194</v>
      </c>
      <c r="O137" s="156">
        <f t="shared" si="34"/>
        <v>4.1534961569725768</v>
      </c>
      <c r="P137" s="156">
        <f t="shared" si="34"/>
        <v>4.3633102675789397</v>
      </c>
      <c r="Q137" s="156">
        <f t="shared" si="34"/>
        <v>4.5771398036319271</v>
      </c>
      <c r="R137" s="156">
        <f t="shared" ref="R137:V137" si="35">IF(R119=0,"",R119/R101)</f>
        <v>4.8005213593903768</v>
      </c>
      <c r="S137" s="156">
        <f t="shared" si="35"/>
        <v>4.9913594491903099</v>
      </c>
      <c r="T137" s="156">
        <f t="shared" si="35"/>
        <v>5.1477573225611621</v>
      </c>
      <c r="U137" s="156">
        <f t="shared" si="35"/>
        <v>5.2730759871067665</v>
      </c>
      <c r="V137" s="156">
        <f t="shared" si="35"/>
        <v>5.4085262582883722</v>
      </c>
      <c r="W137" s="156">
        <f t="shared" ref="W137" si="36">IF(W119=0,"",W119/W101)</f>
        <v>5.5127240487901696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0.63501605307998765</v>
      </c>
      <c r="C138" s="155">
        <f t="shared" si="37"/>
        <v>0.64109671949497349</v>
      </c>
      <c r="D138" s="155">
        <f t="shared" si="37"/>
        <v>0.6504070226332489</v>
      </c>
      <c r="E138" s="155">
        <f t="shared" si="37"/>
        <v>0.65586746473744739</v>
      </c>
      <c r="F138" s="155">
        <f t="shared" si="37"/>
        <v>0.65967188194717474</v>
      </c>
      <c r="G138" s="155">
        <f t="shared" si="37"/>
        <v>0.66261694276891736</v>
      </c>
      <c r="H138" s="155">
        <f t="shared" si="37"/>
        <v>0.66492296928811789</v>
      </c>
      <c r="I138" s="155">
        <f t="shared" si="37"/>
        <v>0.67083679017881015</v>
      </c>
      <c r="J138" s="155">
        <f t="shared" si="37"/>
        <v>0.68058691599711019</v>
      </c>
      <c r="K138" s="155">
        <f t="shared" si="37"/>
        <v>0.68800068075624454</v>
      </c>
      <c r="L138" s="155">
        <f t="shared" si="37"/>
        <v>0.6956057135686422</v>
      </c>
      <c r="M138" s="155">
        <f t="shared" si="37"/>
        <v>0.6989614694684082</v>
      </c>
      <c r="N138" s="155">
        <f t="shared" si="37"/>
        <v>0.70332435333863241</v>
      </c>
      <c r="O138" s="155">
        <f t="shared" si="37"/>
        <v>0.71044052993761464</v>
      </c>
      <c r="P138" s="155">
        <f t="shared" si="37"/>
        <v>0.72159725084888371</v>
      </c>
      <c r="Q138" s="155">
        <f t="shared" si="37"/>
        <v>0.73415517474115755</v>
      </c>
      <c r="R138" s="155">
        <f t="shared" ref="R138:V138" si="38">IF(R120=0,"",R120/R102)</f>
        <v>0.74527574297962151</v>
      </c>
      <c r="S138" s="155">
        <f t="shared" si="38"/>
        <v>0.75752812045152174</v>
      </c>
      <c r="T138" s="155">
        <f t="shared" si="38"/>
        <v>0.76966369823567149</v>
      </c>
      <c r="U138" s="155">
        <f t="shared" si="38"/>
        <v>0.78083376598483367</v>
      </c>
      <c r="V138" s="155">
        <f t="shared" si="38"/>
        <v>0.78940799332003053</v>
      </c>
      <c r="W138" s="155">
        <f t="shared" ref="W138" si="39">IF(W120=0,"",W120/W102)</f>
        <v>0.79755686249583491</v>
      </c>
      <c r="DA138" s="130" t="s">
        <v>2045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0.57097985043221422</v>
      </c>
      <c r="C139" s="156">
        <f t="shared" si="40"/>
        <v>0.57686439457225536</v>
      </c>
      <c r="D139" s="156">
        <f t="shared" si="40"/>
        <v>0.58581961148102557</v>
      </c>
      <c r="E139" s="156">
        <f t="shared" si="40"/>
        <v>0.59071534387054847</v>
      </c>
      <c r="F139" s="156">
        <f t="shared" si="40"/>
        <v>0.59376283748250291</v>
      </c>
      <c r="G139" s="156">
        <f t="shared" si="40"/>
        <v>0.59642984922306552</v>
      </c>
      <c r="H139" s="156">
        <f t="shared" si="40"/>
        <v>0.59871568474358827</v>
      </c>
      <c r="I139" s="156">
        <f t="shared" si="40"/>
        <v>0.60093015282828488</v>
      </c>
      <c r="J139" s="156">
        <f t="shared" si="40"/>
        <v>0.60289413465157393</v>
      </c>
      <c r="K139" s="156">
        <f t="shared" si="40"/>
        <v>0.60541172751194905</v>
      </c>
      <c r="L139" s="156">
        <f t="shared" si="40"/>
        <v>0.60945995610398807</v>
      </c>
      <c r="M139" s="156">
        <f t="shared" si="40"/>
        <v>0.61527166549702439</v>
      </c>
      <c r="N139" s="156">
        <f t="shared" si="40"/>
        <v>0.62392352288185704</v>
      </c>
      <c r="O139" s="156">
        <f t="shared" si="40"/>
        <v>0.63902899387088685</v>
      </c>
      <c r="P139" s="156">
        <f t="shared" si="40"/>
        <v>0.66032826674933365</v>
      </c>
      <c r="Q139" s="156">
        <f t="shared" si="40"/>
        <v>0.68697978853976627</v>
      </c>
      <c r="R139" s="156">
        <f t="shared" ref="R139:V139" si="41">IF(R121=0,"",R121/R103)</f>
        <v>0.71611980371077222</v>
      </c>
      <c r="S139" s="156">
        <f t="shared" si="41"/>
        <v>0.74018340684039352</v>
      </c>
      <c r="T139" s="156">
        <f t="shared" si="41"/>
        <v>0.76138121442494344</v>
      </c>
      <c r="U139" s="156">
        <f t="shared" si="41"/>
        <v>0.77957119236761319</v>
      </c>
      <c r="V139" s="156">
        <f t="shared" si="41"/>
        <v>0.7961647463241559</v>
      </c>
      <c r="W139" s="156">
        <f t="shared" ref="W139" si="42">IF(W121=0,"",W121/W103)</f>
        <v>0.80946690648808883</v>
      </c>
      <c r="DA139" s="63" t="s">
        <v>2046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>
        <f t="shared" si="43"/>
        <v>0.66388157189546537</v>
      </c>
      <c r="J140" s="156">
        <f t="shared" si="43"/>
        <v>0.66739551639528805</v>
      </c>
      <c r="K140" s="156">
        <f t="shared" si="43"/>
        <v>0.66966973227319548</v>
      </c>
      <c r="L140" s="156">
        <f t="shared" si="43"/>
        <v>0.67141234084802048</v>
      </c>
      <c r="M140" s="156">
        <f t="shared" si="43"/>
        <v>0.67245425508285928</v>
      </c>
      <c r="N140" s="156">
        <f t="shared" si="43"/>
        <v>0.67307226841783629</v>
      </c>
      <c r="O140" s="156">
        <f t="shared" si="43"/>
        <v>0.68741663854759338</v>
      </c>
      <c r="P140" s="156">
        <f t="shared" si="43"/>
        <v>0.70316812334076362</v>
      </c>
      <c r="Q140" s="156">
        <f t="shared" si="43"/>
        <v>0.72342503694834426</v>
      </c>
      <c r="R140" s="156">
        <f t="shared" ref="R140:V140" si="44">IF(R122=0,"",R122/R104)</f>
        <v>0.78778540807956843</v>
      </c>
      <c r="S140" s="156">
        <f t="shared" si="44"/>
        <v>0.80375931543852686</v>
      </c>
      <c r="T140" s="156">
        <f t="shared" si="44"/>
        <v>0.81565124129452149</v>
      </c>
      <c r="U140" s="156">
        <f t="shared" si="44"/>
        <v>0.82069983125654156</v>
      </c>
      <c r="V140" s="156">
        <f t="shared" si="44"/>
        <v>0.83202354723039051</v>
      </c>
      <c r="W140" s="156">
        <f t="shared" ref="W140" si="45">IF(W122=0,"",W122/W104)</f>
        <v>0.83722883382212432</v>
      </c>
      <c r="DA140" s="63" t="s">
        <v>2047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>
        <f t="shared" si="46"/>
        <v>0.60665282989097802</v>
      </c>
      <c r="J141" s="157">
        <f t="shared" si="46"/>
        <v>0.60860998533062105</v>
      </c>
      <c r="K141" s="157">
        <f t="shared" si="46"/>
        <v>0.61083393404250108</v>
      </c>
      <c r="L141" s="157">
        <f t="shared" si="46"/>
        <v>0.61333512927052325</v>
      </c>
      <c r="M141" s="157">
        <f t="shared" si="46"/>
        <v>0.61547281448446056</v>
      </c>
      <c r="N141" s="157">
        <f t="shared" si="46"/>
        <v>0.61547281448446067</v>
      </c>
      <c r="O141" s="157">
        <f t="shared" si="46"/>
        <v>0.63077393427432504</v>
      </c>
      <c r="P141" s="157">
        <f t="shared" si="46"/>
        <v>0.64767902490927654</v>
      </c>
      <c r="Q141" s="157">
        <f t="shared" si="46"/>
        <v>0.66922444387571267</v>
      </c>
      <c r="R141" s="157">
        <f t="shared" ref="R141:V141" si="47">IF(R123=0,"",R123/R105)</f>
        <v>0.74094929447387181</v>
      </c>
      <c r="S141" s="157">
        <f t="shared" si="47"/>
        <v>0.75909758042219788</v>
      </c>
      <c r="T141" s="157">
        <f t="shared" si="47"/>
        <v>0.77218985353727498</v>
      </c>
      <c r="U141" s="157">
        <f t="shared" si="47"/>
        <v>0.77757535828278568</v>
      </c>
      <c r="V141" s="157">
        <f t="shared" si="47"/>
        <v>0.79280997782886664</v>
      </c>
      <c r="W141" s="157">
        <f t="shared" ref="W141" si="48">IF(W123=0,"",W123/W105)</f>
        <v>0.7993363448784232</v>
      </c>
      <c r="DA141" s="131" t="s">
        <v>2048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0.63968545298517998</v>
      </c>
      <c r="C143" s="157">
        <f t="shared" si="52"/>
        <v>0.64590696354201771</v>
      </c>
      <c r="D143" s="157">
        <f t="shared" si="52"/>
        <v>0.65509842699543852</v>
      </c>
      <c r="E143" s="157">
        <f t="shared" si="52"/>
        <v>0.66055970467995662</v>
      </c>
      <c r="F143" s="157">
        <f t="shared" si="52"/>
        <v>0.66375082078839576</v>
      </c>
      <c r="G143" s="157">
        <f t="shared" si="52"/>
        <v>0.66592920544848966</v>
      </c>
      <c r="H143" s="157">
        <f t="shared" si="52"/>
        <v>0.66768269327298235</v>
      </c>
      <c r="I143" s="157">
        <f t="shared" si="52"/>
        <v>0.66867063431694107</v>
      </c>
      <c r="J143" s="157">
        <f t="shared" si="52"/>
        <v>0.66885557522738359</v>
      </c>
      <c r="K143" s="157">
        <f t="shared" si="52"/>
        <v>0.66941120826328548</v>
      </c>
      <c r="L143" s="157">
        <f t="shared" si="52"/>
        <v>0.66986110514411756</v>
      </c>
      <c r="M143" s="157">
        <f t="shared" si="52"/>
        <v>0.67399929201118292</v>
      </c>
      <c r="N143" s="157">
        <f t="shared" si="52"/>
        <v>0.6808449618922926</v>
      </c>
      <c r="O143" s="157">
        <f t="shared" si="52"/>
        <v>0.68715378336560962</v>
      </c>
      <c r="P143" s="157">
        <f t="shared" si="52"/>
        <v>0.69334396631173678</v>
      </c>
      <c r="Q143" s="157">
        <f t="shared" si="52"/>
        <v>0.6952663266024387</v>
      </c>
      <c r="R143" s="157">
        <f t="shared" ref="R143:V143" si="53">IF(R125=0,"",R125/R107)</f>
        <v>0.69885042139348175</v>
      </c>
      <c r="S143" s="157">
        <f t="shared" si="53"/>
        <v>0.7101933752085875</v>
      </c>
      <c r="T143" s="157">
        <f t="shared" si="53"/>
        <v>0.72589499242821487</v>
      </c>
      <c r="U143" s="157">
        <f t="shared" si="53"/>
        <v>0.75094360023332063</v>
      </c>
      <c r="V143" s="157">
        <f t="shared" si="53"/>
        <v>0.7657196569290472</v>
      </c>
      <c r="W143" s="157">
        <f t="shared" ref="W143" si="54">IF(W125=0,"",W125/W107)</f>
        <v>0.77246506071805943</v>
      </c>
      <c r="DA143" s="131" t="s">
        <v>2050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0.69469359141310116</v>
      </c>
      <c r="C144" s="158">
        <f t="shared" si="55"/>
        <v>0.70130659079541791</v>
      </c>
      <c r="D144" s="158">
        <f t="shared" si="55"/>
        <v>0.71469737642538167</v>
      </c>
      <c r="E144" s="158">
        <f t="shared" si="55"/>
        <v>0.71730172004966897</v>
      </c>
      <c r="F144" s="158">
        <f t="shared" si="55"/>
        <v>0.71866944780387576</v>
      </c>
      <c r="G144" s="158">
        <f t="shared" si="55"/>
        <v>0.72083651701561846</v>
      </c>
      <c r="H144" s="158">
        <f t="shared" si="55"/>
        <v>0.72028391879775189</v>
      </c>
      <c r="I144" s="158">
        <f t="shared" si="55"/>
        <v>0.7232300443210764</v>
      </c>
      <c r="J144" s="158">
        <f t="shared" si="55"/>
        <v>0.72635054268688837</v>
      </c>
      <c r="K144" s="158">
        <f t="shared" si="55"/>
        <v>0.72770175782079771</v>
      </c>
      <c r="L144" s="158">
        <f t="shared" si="55"/>
        <v>0.72850416985383248</v>
      </c>
      <c r="M144" s="158">
        <f t="shared" si="55"/>
        <v>0.7289496059946543</v>
      </c>
      <c r="N144" s="158">
        <f t="shared" si="55"/>
        <v>0.73127314319981973</v>
      </c>
      <c r="O144" s="158">
        <f t="shared" si="55"/>
        <v>0.73623678930718073</v>
      </c>
      <c r="P144" s="158">
        <f t="shared" si="55"/>
        <v>0.74446649953202604</v>
      </c>
      <c r="Q144" s="158">
        <f t="shared" si="55"/>
        <v>0.75534814967172248</v>
      </c>
      <c r="R144" s="158">
        <f t="shared" ref="R144:V144" si="56">IF(R126=0,"",R126/R108)</f>
        <v>0.76600058766691315</v>
      </c>
      <c r="S144" s="158">
        <f t="shared" si="56"/>
        <v>0.77583497969266768</v>
      </c>
      <c r="T144" s="158">
        <f t="shared" si="56"/>
        <v>0.78524893032472098</v>
      </c>
      <c r="U144" s="158">
        <f t="shared" si="56"/>
        <v>0.79338453661805142</v>
      </c>
      <c r="V144" s="158">
        <f t="shared" si="56"/>
        <v>0.79951830220508213</v>
      </c>
      <c r="W144" s="158">
        <f t="shared" ref="W144" si="57">IF(W126=0,"",W126/W108)</f>
        <v>0.80778830663920964</v>
      </c>
      <c r="DA144" s="132" t="s">
        <v>2051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0.63968545298517998</v>
      </c>
      <c r="C145" s="156">
        <f t="shared" si="58"/>
        <v>0.64718744369254178</v>
      </c>
      <c r="D145" s="156">
        <f t="shared" si="58"/>
        <v>0.66069319296855811</v>
      </c>
      <c r="E145" s="156">
        <f t="shared" si="58"/>
        <v>0.6636646596606478</v>
      </c>
      <c r="F145" s="156">
        <f t="shared" si="58"/>
        <v>0.66542873714126161</v>
      </c>
      <c r="G145" s="156">
        <f t="shared" si="58"/>
        <v>0.66734617301537225</v>
      </c>
      <c r="H145" s="156">
        <f t="shared" si="58"/>
        <v>0.66848775936104554</v>
      </c>
      <c r="I145" s="156">
        <f t="shared" si="58"/>
        <v>0.67110697132826735</v>
      </c>
      <c r="J145" s="156">
        <f t="shared" si="58"/>
        <v>0.67290122070099512</v>
      </c>
      <c r="K145" s="156">
        <f t="shared" si="58"/>
        <v>0.67418384129952402</v>
      </c>
      <c r="L145" s="156">
        <f t="shared" si="58"/>
        <v>0.67566259581850385</v>
      </c>
      <c r="M145" s="156">
        <f t="shared" si="58"/>
        <v>0.67710674990995423</v>
      </c>
      <c r="N145" s="156">
        <f t="shared" si="58"/>
        <v>0.6790630942561342</v>
      </c>
      <c r="O145" s="156">
        <f t="shared" si="58"/>
        <v>0.68437821763950091</v>
      </c>
      <c r="P145" s="156">
        <f t="shared" si="58"/>
        <v>0.69340544261783132</v>
      </c>
      <c r="Q145" s="156">
        <f t="shared" si="58"/>
        <v>0.70495748990557539</v>
      </c>
      <c r="R145" s="156">
        <f t="shared" ref="R145:V145" si="59">IF(R127=0,"",R127/R109)</f>
        <v>0.71606431475407084</v>
      </c>
      <c r="S145" s="156">
        <f t="shared" si="59"/>
        <v>0.72695144709937565</v>
      </c>
      <c r="T145" s="156">
        <f t="shared" si="59"/>
        <v>0.73694304194281057</v>
      </c>
      <c r="U145" s="156">
        <f t="shared" si="59"/>
        <v>0.74573924794955115</v>
      </c>
      <c r="V145" s="156">
        <f t="shared" si="59"/>
        <v>0.75491523384269255</v>
      </c>
      <c r="W145" s="156">
        <f t="shared" ref="W145" si="60">IF(W127=0,"",W127/W109)</f>
        <v>0.7650313558097509</v>
      </c>
      <c r="DA145" s="63" t="s">
        <v>2052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0.73565540170453703</v>
      </c>
      <c r="C147" s="155">
        <f t="shared" si="64"/>
        <v>0.73952688327382265</v>
      </c>
      <c r="D147" s="155">
        <f t="shared" si="64"/>
        <v>0.74589830386029732</v>
      </c>
      <c r="E147" s="155">
        <f t="shared" si="64"/>
        <v>0.74964976454460619</v>
      </c>
      <c r="F147" s="155">
        <f t="shared" si="64"/>
        <v>0.75208439864855869</v>
      </c>
      <c r="G147" s="155">
        <f t="shared" si="64"/>
        <v>0.75385514211118232</v>
      </c>
      <c r="H147" s="155">
        <f t="shared" si="64"/>
        <v>0.75545586351311056</v>
      </c>
      <c r="I147" s="155">
        <f t="shared" si="64"/>
        <v>0.75687086558424599</v>
      </c>
      <c r="J147" s="155">
        <f t="shared" si="64"/>
        <v>0.75806505182639694</v>
      </c>
      <c r="K147" s="155">
        <f t="shared" si="64"/>
        <v>0.75959539336869253</v>
      </c>
      <c r="L147" s="155">
        <f t="shared" si="64"/>
        <v>0.76099868795815218</v>
      </c>
      <c r="M147" s="155">
        <f t="shared" si="64"/>
        <v>0.76302751353184894</v>
      </c>
      <c r="N147" s="155">
        <f t="shared" si="64"/>
        <v>0.76562640406160953</v>
      </c>
      <c r="O147" s="155">
        <f t="shared" si="64"/>
        <v>0.76870131632583694</v>
      </c>
      <c r="P147" s="155">
        <f t="shared" si="64"/>
        <v>0.77325528501956975</v>
      </c>
      <c r="Q147" s="155">
        <f t="shared" si="64"/>
        <v>0.77853150167325169</v>
      </c>
      <c r="R147" s="155">
        <f t="shared" ref="R147:V147" si="65">IF(R129=0,"",R129/R111)</f>
        <v>0.78417499430630333</v>
      </c>
      <c r="S147" s="155">
        <f t="shared" si="65"/>
        <v>0.79336938156133197</v>
      </c>
      <c r="T147" s="155">
        <f t="shared" si="65"/>
        <v>0.80447890924229126</v>
      </c>
      <c r="U147" s="155">
        <f t="shared" si="65"/>
        <v>0.81924339199948071</v>
      </c>
      <c r="V147" s="155">
        <f t="shared" si="65"/>
        <v>0.83315753185299524</v>
      </c>
      <c r="W147" s="155">
        <f t="shared" ref="W147" si="66">IF(W129=0,"",W129/W111)</f>
        <v>0.84640539257076042</v>
      </c>
      <c r="DA147" s="130" t="s">
        <v>2054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0.58522081035549944</v>
      </c>
      <c r="C148" s="156">
        <f t="shared" si="67"/>
        <v>0.58699223522441613</v>
      </c>
      <c r="D148" s="156">
        <f t="shared" si="67"/>
        <v>0.58990804717535572</v>
      </c>
      <c r="E148" s="156">
        <f t="shared" si="67"/>
        <v>0.59185914449870147</v>
      </c>
      <c r="F148" s="156">
        <f t="shared" si="67"/>
        <v>0.59322913703679658</v>
      </c>
      <c r="G148" s="156">
        <f t="shared" si="67"/>
        <v>0.59412423089364863</v>
      </c>
      <c r="H148" s="156">
        <f t="shared" si="67"/>
        <v>0.594980226063752</v>
      </c>
      <c r="I148" s="156">
        <f t="shared" si="67"/>
        <v>0.59556921224002901</v>
      </c>
      <c r="J148" s="156">
        <f t="shared" si="67"/>
        <v>0.59606970421821515</v>
      </c>
      <c r="K148" s="156">
        <f t="shared" si="67"/>
        <v>0.59663223878320693</v>
      </c>
      <c r="L148" s="156">
        <f t="shared" si="67"/>
        <v>0.59738752852920152</v>
      </c>
      <c r="M148" s="156">
        <f t="shared" si="67"/>
        <v>0.59824776694838133</v>
      </c>
      <c r="N148" s="156">
        <f t="shared" si="67"/>
        <v>0.59888137911332906</v>
      </c>
      <c r="O148" s="156">
        <f t="shared" si="67"/>
        <v>0.59929823681831429</v>
      </c>
      <c r="P148" s="156">
        <f t="shared" si="67"/>
        <v>0.59958402028025959</v>
      </c>
      <c r="Q148" s="156">
        <f t="shared" si="67"/>
        <v>0.59975249677447717</v>
      </c>
      <c r="R148" s="156">
        <f t="shared" ref="R148:V148" si="68">IF(R130=0,"",R130/R112)</f>
        <v>0.60051982141158788</v>
      </c>
      <c r="S148" s="156">
        <f t="shared" si="68"/>
        <v>0.60205124660850018</v>
      </c>
      <c r="T148" s="156">
        <f t="shared" si="68"/>
        <v>0.60394624078355597</v>
      </c>
      <c r="U148" s="156">
        <f t="shared" si="68"/>
        <v>0.60704239832111206</v>
      </c>
      <c r="V148" s="156">
        <f t="shared" si="68"/>
        <v>0.61034469762152532</v>
      </c>
      <c r="W148" s="156">
        <f t="shared" ref="W148" si="69">IF(W130=0,"",W130/W112)</f>
        <v>0.61408687543422924</v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0.73845443591919413</v>
      </c>
      <c r="C149" s="159">
        <f t="shared" si="70"/>
        <v>0.74242110294120578</v>
      </c>
      <c r="D149" s="159">
        <f t="shared" si="70"/>
        <v>0.74862794695288182</v>
      </c>
      <c r="E149" s="159">
        <f t="shared" si="70"/>
        <v>0.75248320231736954</v>
      </c>
      <c r="F149" s="159">
        <f t="shared" si="70"/>
        <v>0.75494543822086202</v>
      </c>
      <c r="G149" s="159">
        <f t="shared" si="70"/>
        <v>0.75685386586514414</v>
      </c>
      <c r="H149" s="159">
        <f t="shared" si="70"/>
        <v>0.75845216333088139</v>
      </c>
      <c r="I149" s="159">
        <f t="shared" si="70"/>
        <v>0.7597905333031133</v>
      </c>
      <c r="J149" s="159">
        <f t="shared" si="70"/>
        <v>0.76094979267643592</v>
      </c>
      <c r="K149" s="159">
        <f t="shared" si="70"/>
        <v>0.76231637406714337</v>
      </c>
      <c r="L149" s="159">
        <f t="shared" si="70"/>
        <v>0.7639230252324134</v>
      </c>
      <c r="M149" s="159">
        <f t="shared" si="70"/>
        <v>0.76614737130878185</v>
      </c>
      <c r="N149" s="159">
        <f t="shared" si="70"/>
        <v>0.76891432951261607</v>
      </c>
      <c r="O149" s="159">
        <f t="shared" si="70"/>
        <v>0.77235709887216708</v>
      </c>
      <c r="P149" s="159">
        <f t="shared" si="70"/>
        <v>0.77681247194220626</v>
      </c>
      <c r="Q149" s="159">
        <f t="shared" si="70"/>
        <v>0.7820512033266207</v>
      </c>
      <c r="R149" s="159">
        <f t="shared" ref="R149:V149" si="71">IF(R131=0,"",R131/R113)</f>
        <v>0.78886961645459153</v>
      </c>
      <c r="S149" s="159">
        <f t="shared" si="71"/>
        <v>0.79848838745938766</v>
      </c>
      <c r="T149" s="159">
        <f t="shared" si="71"/>
        <v>0.80997508682995234</v>
      </c>
      <c r="U149" s="159">
        <f t="shared" si="71"/>
        <v>0.8246985230818108</v>
      </c>
      <c r="V149" s="159">
        <f t="shared" si="71"/>
        <v>0.83892122736286645</v>
      </c>
      <c r="W149" s="159">
        <f t="shared" ref="W149" si="72">IF(W131=0,"",W131/W113)</f>
        <v>0.85153897438313864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5.9304975920195381E-2</v>
      </c>
      <c r="C151" s="117">
        <f t="shared" si="73"/>
        <v>6.9525840385829166E-2</v>
      </c>
      <c r="D151" s="117">
        <f t="shared" si="73"/>
        <v>0.12472535832711799</v>
      </c>
      <c r="E151" s="117">
        <f t="shared" si="73"/>
        <v>0.20899265997497293</v>
      </c>
      <c r="F151" s="117">
        <f t="shared" si="73"/>
        <v>0.30477611528955073</v>
      </c>
      <c r="G151" s="117">
        <f t="shared" si="73"/>
        <v>0.43732557510016656</v>
      </c>
      <c r="H151" s="117">
        <f t="shared" si="73"/>
        <v>0.56773068568499085</v>
      </c>
      <c r="I151" s="117">
        <f t="shared" si="73"/>
        <v>0.72575811683683455</v>
      </c>
      <c r="J151" s="117">
        <f t="shared" si="73"/>
        <v>0.83101033643237465</v>
      </c>
      <c r="K151" s="117">
        <f t="shared" si="73"/>
        <v>0.92200699434130351</v>
      </c>
      <c r="L151" s="117">
        <f t="shared" si="73"/>
        <v>1.0533706627013151</v>
      </c>
      <c r="M151" s="117">
        <f t="shared" si="73"/>
        <v>1.2611946508533267</v>
      </c>
      <c r="N151" s="117">
        <f t="shared" si="73"/>
        <v>1.289003519133272</v>
      </c>
      <c r="O151" s="117">
        <f t="shared" si="73"/>
        <v>1.6194250854363155</v>
      </c>
      <c r="P151" s="117">
        <f t="shared" si="73"/>
        <v>1.7344495989305375</v>
      </c>
      <c r="Q151" s="117">
        <f t="shared" si="73"/>
        <v>1.8914910846354025</v>
      </c>
      <c r="R151" s="117">
        <f t="shared" ref="R151:V151" si="74">R152+R154+R156+R165</f>
        <v>2.9058371821010662</v>
      </c>
      <c r="S151" s="117">
        <f t="shared" si="74"/>
        <v>3.5401900979331575</v>
      </c>
      <c r="T151" s="117">
        <f t="shared" si="74"/>
        <v>4.2052103837410542</v>
      </c>
      <c r="U151" s="117">
        <f t="shared" si="74"/>
        <v>4.513197991350693</v>
      </c>
      <c r="V151" s="117">
        <f t="shared" si="74"/>
        <v>5.5869268202157967</v>
      </c>
      <c r="W151" s="117">
        <f t="shared" ref="W151" si="75">W152+W154+W156+W165</f>
        <v>5.3348906784586081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5.7110674017344321E-2</v>
      </c>
      <c r="C156" s="122">
        <v>6.6976271143717625E-2</v>
      </c>
      <c r="D156" s="122">
        <v>0.12075187146119075</v>
      </c>
      <c r="E156" s="122">
        <v>0.20213300132119996</v>
      </c>
      <c r="F156" s="122">
        <v>0.29415228579889008</v>
      </c>
      <c r="G156" s="122">
        <v>0.42153082602387792</v>
      </c>
      <c r="H156" s="122">
        <v>0.54685830175540662</v>
      </c>
      <c r="I156" s="122">
        <v>0.69943387490622233</v>
      </c>
      <c r="J156" s="122">
        <v>0.80166344027677239</v>
      </c>
      <c r="K156" s="122">
        <v>0.89107776399035166</v>
      </c>
      <c r="L156" s="122">
        <v>1.0178922758460776</v>
      </c>
      <c r="M156" s="122">
        <v>1.2184166352573675</v>
      </c>
      <c r="N156" s="122">
        <v>1.2386504945221253</v>
      </c>
      <c r="O156" s="122">
        <v>1.5608790336230423</v>
      </c>
      <c r="P156" s="122">
        <v>1.6699522650149665</v>
      </c>
      <c r="Q156" s="122">
        <v>1.8217284303601424</v>
      </c>
      <c r="R156" s="122">
        <v>2.8044952877058433</v>
      </c>
      <c r="S156" s="122">
        <v>3.4192951849723254</v>
      </c>
      <c r="T156" s="122">
        <v>4.0643430138777781</v>
      </c>
      <c r="U156" s="122">
        <v>4.3585672358898533</v>
      </c>
      <c r="V156" s="122">
        <v>5.3968203783443496</v>
      </c>
      <c r="W156" s="122">
        <v>5.1499215925520296</v>
      </c>
      <c r="DA156" s="130" t="s">
        <v>2213</v>
      </c>
    </row>
    <row r="157" spans="1:105" ht="12" customHeight="1" x14ac:dyDescent="0.25">
      <c r="A157" s="97" t="s">
        <v>124</v>
      </c>
      <c r="B157" s="98">
        <v>5.7110674017344321E-2</v>
      </c>
      <c r="C157" s="98">
        <v>6.6976271143717625E-2</v>
      </c>
      <c r="D157" s="98">
        <v>0.12075187146119075</v>
      </c>
      <c r="E157" s="98">
        <v>0.20213300132119996</v>
      </c>
      <c r="F157" s="98">
        <v>0.29415228579889008</v>
      </c>
      <c r="G157" s="98">
        <v>0.42153082602387792</v>
      </c>
      <c r="H157" s="98">
        <v>0.54685830175540662</v>
      </c>
      <c r="I157" s="98">
        <v>0.6984069037879157</v>
      </c>
      <c r="J157" s="98">
        <v>0.79962597151394477</v>
      </c>
      <c r="K157" s="98">
        <v>0.88799362148121119</v>
      </c>
      <c r="L157" s="98">
        <v>1.0137409584330914</v>
      </c>
      <c r="M157" s="98">
        <v>1.2133918199650298</v>
      </c>
      <c r="N157" s="98">
        <v>1.2339348431247694</v>
      </c>
      <c r="O157" s="98">
        <v>1.5540013531917334</v>
      </c>
      <c r="P157" s="98">
        <v>1.6637696462238818</v>
      </c>
      <c r="Q157" s="98">
        <v>1.8162988980486792</v>
      </c>
      <c r="R157" s="98">
        <v>2.7886919704078341</v>
      </c>
      <c r="S157" s="98">
        <v>3.4008149116456261</v>
      </c>
      <c r="T157" s="98">
        <v>4.0417055394474257</v>
      </c>
      <c r="U157" s="98">
        <v>4.3359725347877784</v>
      </c>
      <c r="V157" s="98">
        <v>5.366973598540711</v>
      </c>
      <c r="W157" s="98">
        <v>5.1236266786791358</v>
      </c>
      <c r="DA157" s="63" t="s">
        <v>2214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1.0269711183066258E-3</v>
      </c>
      <c r="J158" s="98">
        <v>2.037468762827655E-3</v>
      </c>
      <c r="K158" s="98">
        <v>3.0841425091404496E-3</v>
      </c>
      <c r="L158" s="98">
        <v>4.1513174129860896E-3</v>
      </c>
      <c r="M158" s="98">
        <v>5.0248152923378104E-3</v>
      </c>
      <c r="N158" s="98">
        <v>4.715651397355948E-3</v>
      </c>
      <c r="O158" s="98">
        <v>6.8776804313089813E-3</v>
      </c>
      <c r="P158" s="98">
        <v>6.1826187910847133E-3</v>
      </c>
      <c r="Q158" s="98">
        <v>5.4295323114632518E-3</v>
      </c>
      <c r="R158" s="98">
        <v>1.5803317298009139E-2</v>
      </c>
      <c r="S158" s="98">
        <v>1.8480273326699326E-2</v>
      </c>
      <c r="T158" s="98">
        <v>2.2637474430351918E-2</v>
      </c>
      <c r="U158" s="98">
        <v>2.2594701102075201E-2</v>
      </c>
      <c r="V158" s="98">
        <v>2.9846779803638843E-2</v>
      </c>
      <c r="W158" s="98">
        <v>2.6294913872893802E-2</v>
      </c>
      <c r="DA158" s="63" t="s">
        <v>2215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1.0269711183066258E-3</v>
      </c>
      <c r="J159" s="101">
        <v>2.037468762827655E-3</v>
      </c>
      <c r="K159" s="101">
        <v>3.0841425091404496E-3</v>
      </c>
      <c r="L159" s="101">
        <v>4.1513174129860896E-3</v>
      </c>
      <c r="M159" s="101">
        <v>5.0248152923378104E-3</v>
      </c>
      <c r="N159" s="101">
        <v>4.715651397355948E-3</v>
      </c>
      <c r="O159" s="101">
        <v>6.8776804313089813E-3</v>
      </c>
      <c r="P159" s="101">
        <v>6.1826187910847133E-3</v>
      </c>
      <c r="Q159" s="101">
        <v>5.4295323114632518E-3</v>
      </c>
      <c r="R159" s="101">
        <v>1.5803317298009139E-2</v>
      </c>
      <c r="S159" s="101">
        <v>1.8480273326699326E-2</v>
      </c>
      <c r="T159" s="101">
        <v>2.2637474430351918E-2</v>
      </c>
      <c r="U159" s="101">
        <v>2.2594701102075201E-2</v>
      </c>
      <c r="V159" s="101">
        <v>2.9846779803638843E-2</v>
      </c>
      <c r="W159" s="101">
        <v>2.6294913872893802E-2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2.19430190285106E-3</v>
      </c>
      <c r="C165" s="122">
        <v>2.5495692421115472E-3</v>
      </c>
      <c r="D165" s="122">
        <v>3.9734868659272483E-3</v>
      </c>
      <c r="E165" s="122">
        <v>6.8596586537729735E-3</v>
      </c>
      <c r="F165" s="122">
        <v>1.0623829490660651E-2</v>
      </c>
      <c r="G165" s="122">
        <v>1.5794749076288615E-2</v>
      </c>
      <c r="H165" s="122">
        <v>2.0872383929584192E-2</v>
      </c>
      <c r="I165" s="122">
        <v>2.6324241930612259E-2</v>
      </c>
      <c r="J165" s="122">
        <v>2.9346896155602219E-2</v>
      </c>
      <c r="K165" s="122">
        <v>3.0929230350951822E-2</v>
      </c>
      <c r="L165" s="122">
        <v>3.5478386855237548E-2</v>
      </c>
      <c r="M165" s="122">
        <v>4.2778015595959257E-2</v>
      </c>
      <c r="N165" s="122">
        <v>5.0353024611146747E-2</v>
      </c>
      <c r="O165" s="122">
        <v>5.8546051813273256E-2</v>
      </c>
      <c r="P165" s="122">
        <v>6.4497333915570929E-2</v>
      </c>
      <c r="Q165" s="122">
        <v>6.9762654275259989E-2</v>
      </c>
      <c r="R165" s="122">
        <v>0.10134189439522281</v>
      </c>
      <c r="S165" s="122">
        <v>0.12089491296083189</v>
      </c>
      <c r="T165" s="122">
        <v>0.14086736986327572</v>
      </c>
      <c r="U165" s="122">
        <v>0.15463075546083987</v>
      </c>
      <c r="V165" s="122">
        <v>0.19010644187144723</v>
      </c>
      <c r="W165" s="122">
        <v>0.18496908590657857</v>
      </c>
      <c r="DA165" s="130" t="s">
        <v>2222</v>
      </c>
    </row>
    <row r="166" spans="1:105" ht="12" customHeight="1" x14ac:dyDescent="0.25">
      <c r="A166" s="97" t="s">
        <v>50</v>
      </c>
      <c r="B166" s="98">
        <v>2.19430190285106E-3</v>
      </c>
      <c r="C166" s="98">
        <v>2.5495692421115472E-3</v>
      </c>
      <c r="D166" s="98">
        <v>3.9734868659272483E-3</v>
      </c>
      <c r="E166" s="98">
        <v>6.8596586537729735E-3</v>
      </c>
      <c r="F166" s="98">
        <v>1.0623829490660651E-2</v>
      </c>
      <c r="G166" s="98">
        <v>1.5794749076288615E-2</v>
      </c>
      <c r="H166" s="98">
        <v>2.0872383929584192E-2</v>
      </c>
      <c r="I166" s="98">
        <v>2.6324241930612259E-2</v>
      </c>
      <c r="J166" s="98">
        <v>2.9346896155602219E-2</v>
      </c>
      <c r="K166" s="98">
        <v>3.0929230350951822E-2</v>
      </c>
      <c r="L166" s="98">
        <v>3.5478386855237548E-2</v>
      </c>
      <c r="M166" s="98">
        <v>4.2778015595959257E-2</v>
      </c>
      <c r="N166" s="98">
        <v>5.0353024611146747E-2</v>
      </c>
      <c r="O166" s="98">
        <v>5.8546051813273256E-2</v>
      </c>
      <c r="P166" s="98">
        <v>6.4497333915570929E-2</v>
      </c>
      <c r="Q166" s="98">
        <v>6.9762654275259989E-2</v>
      </c>
      <c r="R166" s="98">
        <v>0.10134189439522281</v>
      </c>
      <c r="S166" s="98">
        <v>0.12089491296083189</v>
      </c>
      <c r="T166" s="98">
        <v>0.14086736986327572</v>
      </c>
      <c r="U166" s="98">
        <v>0.15463075546083987</v>
      </c>
      <c r="V166" s="98">
        <v>0.19010644187144723</v>
      </c>
      <c r="W166" s="98">
        <v>0.18496908590657857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9801.6350431419141</v>
      </c>
      <c r="C169" s="117">
        <f t="shared" si="78"/>
        <v>11008.246845902468</v>
      </c>
      <c r="D169" s="117">
        <f t="shared" si="78"/>
        <v>7717.7265627894376</v>
      </c>
      <c r="E169" s="117">
        <f t="shared" si="78"/>
        <v>9039.2170099090727</v>
      </c>
      <c r="F169" s="117">
        <f t="shared" si="78"/>
        <v>9136.2353922129696</v>
      </c>
      <c r="G169" s="117">
        <f t="shared" si="78"/>
        <v>8945.4443997414892</v>
      </c>
      <c r="H169" s="117">
        <f t="shared" si="78"/>
        <v>8744.5889565251236</v>
      </c>
      <c r="I169" s="117">
        <f t="shared" si="78"/>
        <v>8625.288222366913</v>
      </c>
      <c r="J169" s="117">
        <f t="shared" si="78"/>
        <v>8828.599813424762</v>
      </c>
      <c r="K169" s="117">
        <f t="shared" si="78"/>
        <v>8214.5205928877385</v>
      </c>
      <c r="L169" s="117">
        <f t="shared" si="78"/>
        <v>7986.8279939980166</v>
      </c>
      <c r="M169" s="117">
        <f t="shared" si="78"/>
        <v>7531.5452180960592</v>
      </c>
      <c r="N169" s="117">
        <f t="shared" si="78"/>
        <v>7093.6629808056323</v>
      </c>
      <c r="O169" s="117">
        <f t="shared" si="78"/>
        <v>6671.1111916218806</v>
      </c>
      <c r="P169" s="117">
        <f t="shared" si="78"/>
        <v>6304.9657024573035</v>
      </c>
      <c r="Q169" s="117">
        <f t="shared" si="78"/>
        <v>6189.3185701834464</v>
      </c>
      <c r="R169" s="117">
        <f t="shared" ref="R169:V169" si="79">R170+R172+R174+R183</f>
        <v>6193.5727888898919</v>
      </c>
      <c r="S169" s="117">
        <f t="shared" si="79"/>
        <v>6083.8455580210093</v>
      </c>
      <c r="T169" s="117">
        <f t="shared" si="79"/>
        <v>6017.1456982291866</v>
      </c>
      <c r="U169" s="117">
        <f t="shared" si="79"/>
        <v>5874.7123715444732</v>
      </c>
      <c r="V169" s="117">
        <f t="shared" si="79"/>
        <v>6100.5446738588234</v>
      </c>
      <c r="W169" s="117">
        <f t="shared" ref="W169" si="80">W170+W172+W174+W183</f>
        <v>6166.9605479725333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6214.0345661116635</v>
      </c>
      <c r="C170" s="122">
        <f t="shared" si="81"/>
        <v>7535.1400754547649</v>
      </c>
      <c r="D170" s="122">
        <f t="shared" si="81"/>
        <v>4379.5440605115027</v>
      </c>
      <c r="E170" s="122">
        <f t="shared" si="81"/>
        <v>5863.5704670135083</v>
      </c>
      <c r="F170" s="122">
        <f t="shared" si="81"/>
        <v>5925.8538167710194</v>
      </c>
      <c r="G170" s="122">
        <f t="shared" si="81"/>
        <v>5901.8455559437289</v>
      </c>
      <c r="H170" s="122">
        <f t="shared" si="81"/>
        <v>5708.4757194412095</v>
      </c>
      <c r="I170" s="122">
        <f t="shared" si="81"/>
        <v>5607.9236950704362</v>
      </c>
      <c r="J170" s="122">
        <f t="shared" si="81"/>
        <v>5750.7396307869585</v>
      </c>
      <c r="K170" s="122">
        <f t="shared" si="81"/>
        <v>5165.2376002601213</v>
      </c>
      <c r="L170" s="122">
        <f t="shared" si="81"/>
        <v>4912.4510630563545</v>
      </c>
      <c r="M170" s="122">
        <f t="shared" si="81"/>
        <v>4366.5407777497494</v>
      </c>
      <c r="N170" s="122">
        <f t="shared" si="81"/>
        <v>3919.5903621743441</v>
      </c>
      <c r="O170" s="122">
        <f t="shared" si="81"/>
        <v>3533.7723161153071</v>
      </c>
      <c r="P170" s="122">
        <f t="shared" si="81"/>
        <v>3218.5064785107766</v>
      </c>
      <c r="Q170" s="122">
        <f t="shared" si="81"/>
        <v>3149.2459961326563</v>
      </c>
      <c r="R170" s="122">
        <f t="shared" si="81"/>
        <v>3079.0579896086956</v>
      </c>
      <c r="S170" s="122">
        <f t="shared" si="81"/>
        <v>2939.0548852724651</v>
      </c>
      <c r="T170" s="122">
        <f t="shared" si="81"/>
        <v>2820.6296173871906</v>
      </c>
      <c r="U170" s="122">
        <f t="shared" si="81"/>
        <v>2743.0884943071128</v>
      </c>
      <c r="V170" s="122">
        <f t="shared" si="81"/>
        <v>2805.4721504282084</v>
      </c>
      <c r="W170" s="122">
        <f t="shared" si="81"/>
        <v>2957.7126178790763</v>
      </c>
      <c r="DA170" s="130" t="s">
        <v>2377</v>
      </c>
    </row>
    <row r="171" spans="1:105" ht="12" customHeight="1" x14ac:dyDescent="0.25">
      <c r="A171" s="97" t="s">
        <v>53</v>
      </c>
      <c r="B171" s="98">
        <v>6214.0345661116635</v>
      </c>
      <c r="C171" s="98">
        <v>7535.1400754547649</v>
      </c>
      <c r="D171" s="98">
        <v>4379.5440605115027</v>
      </c>
      <c r="E171" s="98">
        <v>5863.5704670135083</v>
      </c>
      <c r="F171" s="98">
        <v>5925.8538167710194</v>
      </c>
      <c r="G171" s="98">
        <v>5901.8455559437289</v>
      </c>
      <c r="H171" s="98">
        <v>5708.4757194412095</v>
      </c>
      <c r="I171" s="98">
        <v>5607.9236950704362</v>
      </c>
      <c r="J171" s="98">
        <v>5750.7396307869585</v>
      </c>
      <c r="K171" s="98">
        <v>5165.2376002601213</v>
      </c>
      <c r="L171" s="98">
        <v>4912.4510630563545</v>
      </c>
      <c r="M171" s="98">
        <v>4366.5407777497494</v>
      </c>
      <c r="N171" s="98">
        <v>3919.5903621743441</v>
      </c>
      <c r="O171" s="98">
        <v>3533.7723161153071</v>
      </c>
      <c r="P171" s="98">
        <v>3218.5064785107766</v>
      </c>
      <c r="Q171" s="98">
        <v>3149.2459961326563</v>
      </c>
      <c r="R171" s="98">
        <v>3079.0579896086956</v>
      </c>
      <c r="S171" s="98">
        <v>2939.0548852724651</v>
      </c>
      <c r="T171" s="98">
        <v>2820.6296173871906</v>
      </c>
      <c r="U171" s="98">
        <v>2743.0884943071128</v>
      </c>
      <c r="V171" s="98">
        <v>2805.4721504282084</v>
      </c>
      <c r="W171" s="98">
        <v>2957.7126178790763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7.112551444573354</v>
      </c>
      <c r="C172" s="122">
        <f t="shared" si="82"/>
        <v>5.6401960624029801</v>
      </c>
      <c r="D172" s="122">
        <f t="shared" si="82"/>
        <v>4.7698835086508033</v>
      </c>
      <c r="E172" s="122">
        <f t="shared" si="82"/>
        <v>4.0541230015680094</v>
      </c>
      <c r="F172" s="122">
        <f t="shared" si="82"/>
        <v>4.0754727220519982</v>
      </c>
      <c r="G172" s="122">
        <f t="shared" si="82"/>
        <v>4.2763720057569614</v>
      </c>
      <c r="H172" s="122">
        <f t="shared" si="82"/>
        <v>5.337434160080325</v>
      </c>
      <c r="I172" s="122">
        <f t="shared" si="82"/>
        <v>6.1377106271072854</v>
      </c>
      <c r="J172" s="122">
        <f t="shared" si="82"/>
        <v>6.9532280834447127</v>
      </c>
      <c r="K172" s="122">
        <f t="shared" si="82"/>
        <v>7.5300703860210234</v>
      </c>
      <c r="L172" s="122">
        <f t="shared" si="82"/>
        <v>8.2741422129504603</v>
      </c>
      <c r="M172" s="122">
        <f t="shared" si="82"/>
        <v>7.64507257864196</v>
      </c>
      <c r="N172" s="122">
        <f t="shared" si="82"/>
        <v>7.8670435831887486</v>
      </c>
      <c r="O172" s="122">
        <f t="shared" si="82"/>
        <v>6.8226358534379301</v>
      </c>
      <c r="P172" s="122">
        <f t="shared" si="82"/>
        <v>7.0515152824714651</v>
      </c>
      <c r="Q172" s="122">
        <f t="shared" si="82"/>
        <v>6.5579287989182147</v>
      </c>
      <c r="R172" s="122">
        <f t="shared" si="82"/>
        <v>6.4362962320899193</v>
      </c>
      <c r="S172" s="122">
        <f t="shared" si="82"/>
        <v>5.9804407518583957</v>
      </c>
      <c r="T172" s="122">
        <f t="shared" si="82"/>
        <v>5.7379093029215351</v>
      </c>
      <c r="U172" s="122">
        <f t="shared" si="82"/>
        <v>5.5087958715903325</v>
      </c>
      <c r="V172" s="122">
        <f t="shared" si="82"/>
        <v>5.6511334295633482</v>
      </c>
      <c r="W172" s="122">
        <f t="shared" si="82"/>
        <v>5.4297440456337407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7.112551444573354</v>
      </c>
      <c r="C173" s="98">
        <f>RES_hhdet_fech!C147</f>
        <v>5.6401960624029801</v>
      </c>
      <c r="D173" s="98">
        <f>RES_hhdet_fech!D147</f>
        <v>4.7698835086508033</v>
      </c>
      <c r="E173" s="98">
        <f>RES_hhdet_fech!E147</f>
        <v>4.0541230015680094</v>
      </c>
      <c r="F173" s="98">
        <f>RES_hhdet_fech!F147</f>
        <v>4.0754727220519982</v>
      </c>
      <c r="G173" s="98">
        <f>RES_hhdet_fech!G147</f>
        <v>4.2763720057569614</v>
      </c>
      <c r="H173" s="98">
        <f>RES_hhdet_fech!H147</f>
        <v>5.337434160080325</v>
      </c>
      <c r="I173" s="98">
        <f>RES_hhdet_fech!I147</f>
        <v>6.1377106271072854</v>
      </c>
      <c r="J173" s="98">
        <f>RES_hhdet_fech!J147</f>
        <v>6.9532280834447127</v>
      </c>
      <c r="K173" s="98">
        <f>RES_hhdet_fech!K147</f>
        <v>7.5300703860210234</v>
      </c>
      <c r="L173" s="98">
        <f>RES_hhdet_fech!L147</f>
        <v>8.2741422129504603</v>
      </c>
      <c r="M173" s="98">
        <f>RES_hhdet_fech!M147</f>
        <v>7.64507257864196</v>
      </c>
      <c r="N173" s="98">
        <f>RES_hhdet_fech!N147</f>
        <v>7.8670435831887486</v>
      </c>
      <c r="O173" s="98">
        <f>RES_hhdet_fech!O147</f>
        <v>6.8226358534379301</v>
      </c>
      <c r="P173" s="98">
        <f>RES_hhdet_fech!P147</f>
        <v>7.0515152824714651</v>
      </c>
      <c r="Q173" s="98">
        <f>RES_hhdet_fech!Q147</f>
        <v>6.5579287989182147</v>
      </c>
      <c r="R173" s="98">
        <f>RES_hhdet_fech!R147</f>
        <v>6.4362962320899193</v>
      </c>
      <c r="S173" s="98">
        <f>RES_hhdet_fech!S147</f>
        <v>5.9804407518583957</v>
      </c>
      <c r="T173" s="98">
        <f>RES_hhdet_fech!T147</f>
        <v>5.7379093029215351</v>
      </c>
      <c r="U173" s="98">
        <f>RES_hhdet_fech!U147</f>
        <v>5.5087958715903325</v>
      </c>
      <c r="V173" s="98">
        <f>RES_hhdet_fech!V147</f>
        <v>5.6511334295633482</v>
      </c>
      <c r="W173" s="98">
        <f>RES_hhdet_fech!W147</f>
        <v>5.4297440456337407</v>
      </c>
      <c r="DA173" s="63" t="s">
        <v>2380</v>
      </c>
    </row>
    <row r="174" spans="1:105" ht="12" customHeight="1" x14ac:dyDescent="0.25">
      <c r="A174" s="121" t="s">
        <v>55</v>
      </c>
      <c r="B174" s="122">
        <v>3098.4249666062669</v>
      </c>
      <c r="C174" s="122">
        <v>2998.4026677042307</v>
      </c>
      <c r="D174" s="122">
        <v>2871.5124488024931</v>
      </c>
      <c r="E174" s="122">
        <v>2713.1410808880141</v>
      </c>
      <c r="F174" s="122">
        <v>2752.1746652364272</v>
      </c>
      <c r="G174" s="122">
        <v>2598.7841490998467</v>
      </c>
      <c r="H174" s="122">
        <v>2601.5801709892521</v>
      </c>
      <c r="I174" s="122">
        <v>2578.2751987253059</v>
      </c>
      <c r="J174" s="122">
        <v>2653.7553480270053</v>
      </c>
      <c r="K174" s="122">
        <v>2627.5271435407694</v>
      </c>
      <c r="L174" s="122">
        <v>2660.9328015304309</v>
      </c>
      <c r="M174" s="122">
        <v>2746.5555214646415</v>
      </c>
      <c r="N174" s="122">
        <v>2752.0287277746352</v>
      </c>
      <c r="O174" s="122">
        <v>2735.1135533636593</v>
      </c>
      <c r="P174" s="122">
        <v>2674.7363154394166</v>
      </c>
      <c r="Q174" s="122">
        <v>2624.7282075078524</v>
      </c>
      <c r="R174" s="122">
        <v>2698.7219177030556</v>
      </c>
      <c r="S174" s="122">
        <v>2734.2311743907271</v>
      </c>
      <c r="T174" s="122">
        <v>2788.711775121536</v>
      </c>
      <c r="U174" s="122">
        <v>2733.7883189107056</v>
      </c>
      <c r="V174" s="122">
        <v>2882.4876623294736</v>
      </c>
      <c r="W174" s="122">
        <v>2801.5100480416363</v>
      </c>
      <c r="DA174" s="130" t="s">
        <v>2381</v>
      </c>
    </row>
    <row r="175" spans="1:105" ht="12" customHeight="1" x14ac:dyDescent="0.25">
      <c r="A175" s="97" t="s">
        <v>124</v>
      </c>
      <c r="B175" s="98">
        <v>3443.9954227751073</v>
      </c>
      <c r="C175" s="98">
        <v>3312.8296020484304</v>
      </c>
      <c r="D175" s="98">
        <v>3183.065234064115</v>
      </c>
      <c r="E175" s="98">
        <v>3068.3674475411517</v>
      </c>
      <c r="F175" s="98">
        <v>3004.436969913681</v>
      </c>
      <c r="G175" s="98">
        <v>2940.8178128381192</v>
      </c>
      <c r="H175" s="98">
        <v>2903.9452153597358</v>
      </c>
      <c r="I175" s="98">
        <v>2930.9011785258535</v>
      </c>
      <c r="J175" s="98">
        <v>2928.5359770237687</v>
      </c>
      <c r="K175" s="98">
        <v>2956.9673627085208</v>
      </c>
      <c r="L175" s="98">
        <v>2971.154263157403</v>
      </c>
      <c r="M175" s="98">
        <v>3158.825208909846</v>
      </c>
      <c r="N175" s="98">
        <v>2929.8854290784243</v>
      </c>
      <c r="O175" s="98">
        <v>3210.2295117747831</v>
      </c>
      <c r="P175" s="98">
        <v>2881.2821621306539</v>
      </c>
      <c r="Q175" s="98">
        <v>2534.2887509333591</v>
      </c>
      <c r="R175" s="98">
        <v>2938.3278437829599</v>
      </c>
      <c r="S175" s="98">
        <v>2871.3101712336461</v>
      </c>
      <c r="T175" s="98">
        <v>2886.4908126112368</v>
      </c>
      <c r="U175" s="98">
        <v>2723.7081443232341</v>
      </c>
      <c r="V175" s="98">
        <v>2983.1316324789923</v>
      </c>
      <c r="W175" s="98">
        <v>2645.454461409598</v>
      </c>
      <c r="DA175" s="63" t="s">
        <v>2382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2645.3313604914501</v>
      </c>
      <c r="J176" s="98">
        <v>2638.6436954189226</v>
      </c>
      <c r="K176" s="98">
        <v>2665.8635811531917</v>
      </c>
      <c r="L176" s="98">
        <v>2688.1132588635419</v>
      </c>
      <c r="M176" s="98">
        <v>2885.3654018763154</v>
      </c>
      <c r="N176" s="98">
        <v>2712.9551317694836</v>
      </c>
      <c r="O176" s="98">
        <v>2980.2684284273942</v>
      </c>
      <c r="P176" s="98">
        <v>2692.0760533219086</v>
      </c>
      <c r="Q176" s="98">
        <v>2382.1541486806314</v>
      </c>
      <c r="R176" s="98">
        <v>2653.8474706236389</v>
      </c>
      <c r="S176" s="98">
        <v>2628.1191175374279</v>
      </c>
      <c r="T176" s="98">
        <v>2677.1402689727906</v>
      </c>
      <c r="U176" s="98">
        <v>2570.6071109087975</v>
      </c>
      <c r="V176" s="98">
        <v>2843.2247889776081</v>
      </c>
      <c r="W176" s="98">
        <v>2548.2563162665529</v>
      </c>
      <c r="DA176" s="63" t="s">
        <v>2383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2260.4576472676208</v>
      </c>
      <c r="J177" s="101">
        <v>2242.3278337159431</v>
      </c>
      <c r="K177" s="101">
        <v>2262.8268688299354</v>
      </c>
      <c r="L177" s="101">
        <v>2284.3576185211355</v>
      </c>
      <c r="M177" s="101">
        <v>2457.7954316770406</v>
      </c>
      <c r="N177" s="101">
        <v>2306.5736325624366</v>
      </c>
      <c r="O177" s="101">
        <v>2523.0675996760651</v>
      </c>
      <c r="P177" s="101">
        <v>2268.0851936537802</v>
      </c>
      <c r="Q177" s="101">
        <v>1991.8164551649536</v>
      </c>
      <c r="R177" s="101">
        <v>2174.0344495632398</v>
      </c>
      <c r="S177" s="101">
        <v>2140.8830000068724</v>
      </c>
      <c r="T177" s="101">
        <v>2166.3981746587269</v>
      </c>
      <c r="U177" s="101">
        <v>2072.2087498968417</v>
      </c>
      <c r="V177" s="101">
        <v>2305.1052819744359</v>
      </c>
      <c r="W177" s="101">
        <v>2067.0542060421385</v>
      </c>
      <c r="DA177" s="131" t="s">
        <v>2384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384.87371322382938</v>
      </c>
      <c r="J178" s="104">
        <v>396.31586170297925</v>
      </c>
      <c r="K178" s="104">
        <v>403.03671232325581</v>
      </c>
      <c r="L178" s="104">
        <v>403.7556403424062</v>
      </c>
      <c r="M178" s="104">
        <v>427.56997019927422</v>
      </c>
      <c r="N178" s="104">
        <v>406.38149920704694</v>
      </c>
      <c r="O178" s="104">
        <v>457.20082875132863</v>
      </c>
      <c r="P178" s="104">
        <v>423.99085966812828</v>
      </c>
      <c r="Q178" s="104">
        <v>390.33769351567747</v>
      </c>
      <c r="R178" s="104">
        <v>479.81302106039942</v>
      </c>
      <c r="S178" s="104">
        <v>487.23611753055548</v>
      </c>
      <c r="T178" s="104">
        <v>510.74209431406376</v>
      </c>
      <c r="U178" s="104">
        <v>498.39836101195533</v>
      </c>
      <c r="V178" s="104">
        <v>538.1195070031722</v>
      </c>
      <c r="W178" s="104">
        <v>481.20211022441475</v>
      </c>
      <c r="DA178" s="132" t="s">
        <v>2385</v>
      </c>
    </row>
    <row r="179" spans="1:105" ht="12" customHeight="1" x14ac:dyDescent="0.25">
      <c r="A179" s="106" t="s">
        <v>122</v>
      </c>
      <c r="B179" s="101">
        <v>3075.9302573958776</v>
      </c>
      <c r="C179" s="101">
        <v>2977.3639095774238</v>
      </c>
      <c r="D179" s="101">
        <v>2851.3417281387938</v>
      </c>
      <c r="E179" s="101">
        <v>2689.6736422732329</v>
      </c>
      <c r="F179" s="101">
        <v>2739.0825504435979</v>
      </c>
      <c r="G179" s="101">
        <v>2582.1165991549556</v>
      </c>
      <c r="H179" s="101">
        <v>2589.895834664565</v>
      </c>
      <c r="I179" s="101">
        <v>2583.9804617375016</v>
      </c>
      <c r="J179" s="101">
        <v>2707.7171904211764</v>
      </c>
      <c r="K179" s="101">
        <v>2706.5563517360952</v>
      </c>
      <c r="L179" s="101">
        <v>2772.612995817879</v>
      </c>
      <c r="M179" s="101">
        <v>2849.3302053743519</v>
      </c>
      <c r="N179" s="101">
        <v>2855.8117073342369</v>
      </c>
      <c r="O179" s="101">
        <v>2816.8049260781927</v>
      </c>
      <c r="P179" s="101">
        <v>2790.4685756275799</v>
      </c>
      <c r="Q179" s="101">
        <v>2805.0332363514367</v>
      </c>
      <c r="R179" s="101">
        <v>2877.7278347938245</v>
      </c>
      <c r="S179" s="101">
        <v>2920.1171006834215</v>
      </c>
      <c r="T179" s="101">
        <v>2955.5454219516632</v>
      </c>
      <c r="U179" s="101">
        <v>2840.9950032699708</v>
      </c>
      <c r="V179" s="101">
        <v>2949.8554222568882</v>
      </c>
      <c r="W179" s="101">
        <v>2899.8459488687586</v>
      </c>
      <c r="DA179" s="131" t="s">
        <v>2386</v>
      </c>
    </row>
    <row r="180" spans="1:105" ht="12" customHeight="1" x14ac:dyDescent="0.25">
      <c r="A180" s="107" t="s">
        <v>121</v>
      </c>
      <c r="B180" s="104">
        <v>2832.3679164085574</v>
      </c>
      <c r="C180" s="104">
        <v>2742.2270398297355</v>
      </c>
      <c r="D180" s="104">
        <v>2612.6048023113663</v>
      </c>
      <c r="E180" s="104">
        <v>2476.271837079938</v>
      </c>
      <c r="F180" s="104">
        <v>2529.4201626274171</v>
      </c>
      <c r="G180" s="104">
        <v>2384.0528537613927</v>
      </c>
      <c r="H180" s="104">
        <v>2399.6133641208685</v>
      </c>
      <c r="I180" s="104">
        <v>2383.8313210092547</v>
      </c>
      <c r="J180" s="104">
        <v>2485.1111233406345</v>
      </c>
      <c r="K180" s="104">
        <v>2481.2566931294873</v>
      </c>
      <c r="L180" s="104">
        <v>2541.5542791725284</v>
      </c>
      <c r="M180" s="104">
        <v>2628.9316592792793</v>
      </c>
      <c r="N180" s="104">
        <v>2656.4578874280196</v>
      </c>
      <c r="O180" s="104">
        <v>2627.8669109774414</v>
      </c>
      <c r="P180" s="104">
        <v>2593.8388536011453</v>
      </c>
      <c r="Q180" s="104">
        <v>2569.6001359007046</v>
      </c>
      <c r="R180" s="104">
        <v>2608.7932826990832</v>
      </c>
      <c r="S180" s="104">
        <v>2658.2253752829261</v>
      </c>
      <c r="T180" s="104">
        <v>2723.5151082972884</v>
      </c>
      <c r="U180" s="104">
        <v>2693.4119462358212</v>
      </c>
      <c r="V180" s="104">
        <v>2835.9199819038627</v>
      </c>
      <c r="W180" s="104">
        <v>2779.7432967947566</v>
      </c>
      <c r="DA180" s="132" t="s">
        <v>2387</v>
      </c>
    </row>
    <row r="181" spans="1:105" ht="12" customHeight="1" x14ac:dyDescent="0.25">
      <c r="A181" s="108" t="s">
        <v>53</v>
      </c>
      <c r="B181" s="98">
        <v>2399.9588235328356</v>
      </c>
      <c r="C181" s="98">
        <v>2321.5872811112258</v>
      </c>
      <c r="D181" s="98">
        <v>2196.7817592118299</v>
      </c>
      <c r="E181" s="98">
        <v>2081.3685184721535</v>
      </c>
      <c r="F181" s="98">
        <v>2126.910616912226</v>
      </c>
      <c r="G181" s="98">
        <v>2000.6999597982688</v>
      </c>
      <c r="H181" s="98">
        <v>2024.6927996346265</v>
      </c>
      <c r="I181" s="98">
        <v>2006.0409663479948</v>
      </c>
      <c r="J181" s="98">
        <v>2079.0334703245735</v>
      </c>
      <c r="K181" s="98">
        <v>2073.690386104086</v>
      </c>
      <c r="L181" s="98">
        <v>2127.4801487261102</v>
      </c>
      <c r="M181" s="98">
        <v>2206.8375906342403</v>
      </c>
      <c r="N181" s="98">
        <v>2224.3050441830437</v>
      </c>
      <c r="O181" s="98">
        <v>2196.0924513161181</v>
      </c>
      <c r="P181" s="98">
        <v>2161.8541684820061</v>
      </c>
      <c r="Q181" s="98">
        <v>2130.7350850923376</v>
      </c>
      <c r="R181" s="98">
        <v>2149.9801778045157</v>
      </c>
      <c r="S181" s="98">
        <v>2182.3266920906672</v>
      </c>
      <c r="T181" s="98">
        <v>2223.3883760507561</v>
      </c>
      <c r="U181" s="98">
        <v>2188.700194041638</v>
      </c>
      <c r="V181" s="98">
        <v>2319.8098425166722</v>
      </c>
      <c r="W181" s="98">
        <v>2273.9168795331498</v>
      </c>
      <c r="DA181" s="63" t="s">
        <v>2388</v>
      </c>
    </row>
    <row r="182" spans="1:105" ht="12" customHeight="1" x14ac:dyDescent="0.25">
      <c r="A182" s="108" t="s">
        <v>52</v>
      </c>
      <c r="B182" s="98">
        <v>432.40909287572197</v>
      </c>
      <c r="C182" s="98">
        <v>420.63975871850954</v>
      </c>
      <c r="D182" s="98">
        <v>415.82304309953628</v>
      </c>
      <c r="E182" s="98">
        <v>394.9033186077852</v>
      </c>
      <c r="F182" s="98">
        <v>402.50954571519105</v>
      </c>
      <c r="G182" s="98">
        <v>383.35289396312368</v>
      </c>
      <c r="H182" s="98">
        <v>374.92056448624209</v>
      </c>
      <c r="I182" s="98">
        <v>377.79035466125998</v>
      </c>
      <c r="J182" s="98">
        <v>406.07765301606094</v>
      </c>
      <c r="K182" s="98">
        <v>407.56630702540144</v>
      </c>
      <c r="L182" s="98">
        <v>414.07413044641805</v>
      </c>
      <c r="M182" s="98">
        <v>422.0940686450391</v>
      </c>
      <c r="N182" s="98">
        <v>432.15284324497611</v>
      </c>
      <c r="O182" s="98">
        <v>431.77445966132314</v>
      </c>
      <c r="P182" s="98">
        <v>431.9846851191391</v>
      </c>
      <c r="Q182" s="98">
        <v>438.8650508083673</v>
      </c>
      <c r="R182" s="98">
        <v>458.813104894567</v>
      </c>
      <c r="S182" s="98">
        <v>475.89868319225889</v>
      </c>
      <c r="T182" s="98">
        <v>500.12673224653253</v>
      </c>
      <c r="U182" s="98">
        <v>504.71175219418313</v>
      </c>
      <c r="V182" s="98">
        <v>516.11013938719032</v>
      </c>
      <c r="W182" s="98">
        <v>505.82641726160642</v>
      </c>
      <c r="DA182" s="63" t="s">
        <v>2389</v>
      </c>
    </row>
    <row r="183" spans="1:105" ht="12" customHeight="1" x14ac:dyDescent="0.25">
      <c r="A183" s="121" t="s">
        <v>54</v>
      </c>
      <c r="B183" s="122">
        <v>482.0629589794097</v>
      </c>
      <c r="C183" s="122">
        <v>469.06390668106815</v>
      </c>
      <c r="D183" s="122">
        <v>461.9001699667902</v>
      </c>
      <c r="E183" s="122">
        <v>458.45133900598205</v>
      </c>
      <c r="F183" s="122">
        <v>454.1314374834717</v>
      </c>
      <c r="G183" s="122">
        <v>440.53832269215707</v>
      </c>
      <c r="H183" s="122">
        <v>429.19563193458168</v>
      </c>
      <c r="I183" s="122">
        <v>432.95161794406317</v>
      </c>
      <c r="J183" s="122">
        <v>417.15160652735295</v>
      </c>
      <c r="K183" s="122">
        <v>414.22577870082711</v>
      </c>
      <c r="L183" s="122">
        <v>405.16998719828138</v>
      </c>
      <c r="M183" s="122">
        <v>410.80384630302723</v>
      </c>
      <c r="N183" s="122">
        <v>414.17684727346494</v>
      </c>
      <c r="O183" s="122">
        <v>395.40268628947609</v>
      </c>
      <c r="P183" s="122">
        <v>404.67139322463942</v>
      </c>
      <c r="Q183" s="122">
        <v>408.78643774401968</v>
      </c>
      <c r="R183" s="122">
        <v>409.35658534605068</v>
      </c>
      <c r="S183" s="122">
        <v>404.57905760595821</v>
      </c>
      <c r="T183" s="122">
        <v>402.06639641753839</v>
      </c>
      <c r="U183" s="122">
        <v>392.32676245506411</v>
      </c>
      <c r="V183" s="122">
        <v>406.93372767157774</v>
      </c>
      <c r="W183" s="122">
        <v>402.3081380061866</v>
      </c>
      <c r="DA183" s="130" t="s">
        <v>2390</v>
      </c>
    </row>
    <row r="184" spans="1:105" ht="12" customHeight="1" x14ac:dyDescent="0.25">
      <c r="A184" s="97" t="s">
        <v>50</v>
      </c>
      <c r="B184" s="98">
        <v>603.73247459143874</v>
      </c>
      <c r="C184" s="98">
        <v>590.71955823197811</v>
      </c>
      <c r="D184" s="98">
        <v>583.06727503774835</v>
      </c>
      <c r="E184" s="98">
        <v>580.72069278287188</v>
      </c>
      <c r="F184" s="98">
        <v>563.47044229006087</v>
      </c>
      <c r="G184" s="98">
        <v>565.29580082834832</v>
      </c>
      <c r="H184" s="98">
        <v>546.92895110600102</v>
      </c>
      <c r="I184" s="98">
        <v>549.21394800775658</v>
      </c>
      <c r="J184" s="98">
        <v>536.05984038892313</v>
      </c>
      <c r="K184" s="98">
        <v>515.74298103445665</v>
      </c>
      <c r="L184" s="98">
        <v>522.34905892267443</v>
      </c>
      <c r="M184" s="98">
        <v>524.55897964449059</v>
      </c>
      <c r="N184" s="98">
        <v>524.02660345783431</v>
      </c>
      <c r="O184" s="98">
        <v>529.2206617817186</v>
      </c>
      <c r="P184" s="98">
        <v>506.11247426230017</v>
      </c>
      <c r="Q184" s="98">
        <v>476.13644090126678</v>
      </c>
      <c r="R184" s="98">
        <v>559.05465368840532</v>
      </c>
      <c r="S184" s="98">
        <v>548.09638415634618</v>
      </c>
      <c r="T184" s="98">
        <v>574.72104625285533</v>
      </c>
      <c r="U184" s="98">
        <v>547.19691129798389</v>
      </c>
      <c r="V184" s="98">
        <v>605.55965153388127</v>
      </c>
      <c r="W184" s="98">
        <v>527.71733949769839</v>
      </c>
      <c r="DA184" s="63" t="s">
        <v>2391</v>
      </c>
    </row>
    <row r="185" spans="1:105" ht="12" customHeight="1" x14ac:dyDescent="0.25">
      <c r="A185" s="109" t="s">
        <v>120</v>
      </c>
      <c r="B185" s="33">
        <v>480.26211508505975</v>
      </c>
      <c r="C185" s="33">
        <v>467.23811096268963</v>
      </c>
      <c r="D185" s="33">
        <v>460.22659116746757</v>
      </c>
      <c r="E185" s="33">
        <v>456.72455834427689</v>
      </c>
      <c r="F185" s="33">
        <v>452.54985201833637</v>
      </c>
      <c r="G185" s="33">
        <v>438.72060534902141</v>
      </c>
      <c r="H185" s="33">
        <v>427.47749454570055</v>
      </c>
      <c r="I185" s="33">
        <v>431.29900735099932</v>
      </c>
      <c r="J185" s="33">
        <v>415.51031876328432</v>
      </c>
      <c r="K185" s="33">
        <v>412.86885796688563</v>
      </c>
      <c r="L185" s="33">
        <v>403.55189536594435</v>
      </c>
      <c r="M185" s="33">
        <v>409.12402676168438</v>
      </c>
      <c r="N185" s="33">
        <v>412.47190682927368</v>
      </c>
      <c r="O185" s="33">
        <v>393.25676926669883</v>
      </c>
      <c r="P185" s="33">
        <v>403.01688553589281</v>
      </c>
      <c r="Q185" s="33">
        <v>407.65120667632448</v>
      </c>
      <c r="R185" s="33">
        <v>406.57367851715458</v>
      </c>
      <c r="S185" s="33">
        <v>401.76425345146941</v>
      </c>
      <c r="T185" s="33">
        <v>398.78292413010143</v>
      </c>
      <c r="U185" s="33">
        <v>389.49288293693348</v>
      </c>
      <c r="V185" s="33">
        <v>403.51003974639087</v>
      </c>
      <c r="W185" s="33">
        <v>400.20654369386409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10512.210058978639</v>
      </c>
      <c r="C187" s="117">
        <f t="shared" si="83"/>
        <v>12476.491239775909</v>
      </c>
      <c r="D187" s="117">
        <f t="shared" si="83"/>
        <v>8645.0436391563144</v>
      </c>
      <c r="E187" s="117">
        <f t="shared" si="83"/>
        <v>11384.60312454375</v>
      </c>
      <c r="F187" s="117">
        <f t="shared" si="83"/>
        <v>12106.159528329143</v>
      </c>
      <c r="G187" s="117">
        <f t="shared" si="83"/>
        <v>12521.91733910069</v>
      </c>
      <c r="H187" s="117">
        <f t="shared" si="83"/>
        <v>12672.882744078359</v>
      </c>
      <c r="I187" s="117">
        <f t="shared" si="83"/>
        <v>12943.81425941152</v>
      </c>
      <c r="J187" s="117">
        <f t="shared" si="83"/>
        <v>13648.775688946969</v>
      </c>
      <c r="K187" s="117">
        <f t="shared" si="83"/>
        <v>12780.480561067287</v>
      </c>
      <c r="L187" s="117">
        <f t="shared" si="83"/>
        <v>12570.693637502687</v>
      </c>
      <c r="M187" s="117">
        <f t="shared" si="83"/>
        <v>11824.5417359766</v>
      </c>
      <c r="N187" s="117">
        <f t="shared" si="83"/>
        <v>11209.844006755775</v>
      </c>
      <c r="O187" s="117">
        <f t="shared" si="83"/>
        <v>10663.159009219396</v>
      </c>
      <c r="P187" s="117">
        <f t="shared" si="83"/>
        <v>10269.626129206034</v>
      </c>
      <c r="Q187" s="117">
        <f t="shared" si="83"/>
        <v>10459.142327844536</v>
      </c>
      <c r="R187" s="117">
        <f t="shared" ref="R187:V187" si="84">R188+R190+R192+R201</f>
        <v>10764.297561455904</v>
      </c>
      <c r="S187" s="117">
        <f t="shared" si="84"/>
        <v>10883.815848498713</v>
      </c>
      <c r="T187" s="117">
        <f t="shared" si="84"/>
        <v>11025.5743657597</v>
      </c>
      <c r="U187" s="117">
        <f t="shared" si="84"/>
        <v>11199.1765249731</v>
      </c>
      <c r="V187" s="117">
        <f t="shared" si="84"/>
        <v>11908.375491878498</v>
      </c>
      <c r="W187" s="117">
        <f t="shared" ref="W187" si="85">W188+W190+W192+W201</f>
        <v>12669.009434861604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8174.1827854748117</v>
      </c>
      <c r="C188" s="122">
        <f t="shared" si="86"/>
        <v>10194.337802066497</v>
      </c>
      <c r="D188" s="122">
        <f t="shared" si="86"/>
        <v>6420.4159951164083</v>
      </c>
      <c r="E188" s="122">
        <f t="shared" si="86"/>
        <v>9249.751506113671</v>
      </c>
      <c r="F188" s="122">
        <f t="shared" si="86"/>
        <v>9936.3331158605233</v>
      </c>
      <c r="G188" s="122">
        <f t="shared" si="86"/>
        <v>10453.626057986929</v>
      </c>
      <c r="H188" s="122">
        <f t="shared" si="86"/>
        <v>10600.342157797373</v>
      </c>
      <c r="I188" s="122">
        <f t="shared" si="86"/>
        <v>10864.649035488901</v>
      </c>
      <c r="J188" s="122">
        <f t="shared" si="86"/>
        <v>11501.036224199763</v>
      </c>
      <c r="K188" s="122">
        <f t="shared" si="86"/>
        <v>10629.939074154699</v>
      </c>
      <c r="L188" s="122">
        <f t="shared" si="86"/>
        <v>10379.788891044698</v>
      </c>
      <c r="M188" s="122">
        <f t="shared" si="86"/>
        <v>9561.5144299589083</v>
      </c>
      <c r="N188" s="122">
        <f t="shared" si="86"/>
        <v>8925.6242531307307</v>
      </c>
      <c r="O188" s="122">
        <f t="shared" si="86"/>
        <v>8387.7391297009963</v>
      </c>
      <c r="P188" s="122">
        <f t="shared" si="86"/>
        <v>7995.8615146980947</v>
      </c>
      <c r="Q188" s="122">
        <f t="shared" si="86"/>
        <v>8183.9148558381403</v>
      </c>
      <c r="R188" s="122">
        <f t="shared" si="86"/>
        <v>8401.1008036238727</v>
      </c>
      <c r="S188" s="122">
        <f t="shared" si="86"/>
        <v>8461.7276798999301</v>
      </c>
      <c r="T188" s="122">
        <f t="shared" si="86"/>
        <v>8526.2128469430281</v>
      </c>
      <c r="U188" s="122">
        <f t="shared" si="86"/>
        <v>8714.0828896384883</v>
      </c>
      <c r="V188" s="122">
        <f t="shared" si="86"/>
        <v>9263.3124868717696</v>
      </c>
      <c r="W188" s="122">
        <f t="shared" si="86"/>
        <v>10064.197412632282</v>
      </c>
      <c r="DA188" s="130" t="s">
        <v>2545</v>
      </c>
    </row>
    <row r="189" spans="1:105" ht="12" customHeight="1" x14ac:dyDescent="0.25">
      <c r="A189" s="97" t="s">
        <v>53</v>
      </c>
      <c r="B189" s="98">
        <v>8174.1827854748117</v>
      </c>
      <c r="C189" s="98">
        <v>10194.337802066497</v>
      </c>
      <c r="D189" s="98">
        <v>6420.4159951164083</v>
      </c>
      <c r="E189" s="98">
        <v>9249.751506113671</v>
      </c>
      <c r="F189" s="98">
        <v>9936.3331158605233</v>
      </c>
      <c r="G189" s="98">
        <v>10453.626057986929</v>
      </c>
      <c r="H189" s="98">
        <v>10600.342157797373</v>
      </c>
      <c r="I189" s="98">
        <v>10864.649035488901</v>
      </c>
      <c r="J189" s="98">
        <v>11501.036224199763</v>
      </c>
      <c r="K189" s="98">
        <v>10629.939074154699</v>
      </c>
      <c r="L189" s="98">
        <v>10379.788891044698</v>
      </c>
      <c r="M189" s="98">
        <v>9561.5144299589083</v>
      </c>
      <c r="N189" s="98">
        <v>8925.6242531307307</v>
      </c>
      <c r="O189" s="98">
        <v>8387.7391297009963</v>
      </c>
      <c r="P189" s="98">
        <v>7995.8615146980947</v>
      </c>
      <c r="Q189" s="98">
        <v>8183.9148558381403</v>
      </c>
      <c r="R189" s="98">
        <v>8401.1008036238727</v>
      </c>
      <c r="S189" s="98">
        <v>8461.7276798999301</v>
      </c>
      <c r="T189" s="98">
        <v>8526.2128469430281</v>
      </c>
      <c r="U189" s="98">
        <v>8714.0828896384883</v>
      </c>
      <c r="V189" s="98">
        <v>9263.3124868717696</v>
      </c>
      <c r="W189" s="98">
        <v>10064.197412632282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15.84546071014581</v>
      </c>
      <c r="C190" s="122">
        <f t="shared" si="87"/>
        <v>13.001954755160195</v>
      </c>
      <c r="D190" s="122">
        <f t="shared" si="87"/>
        <v>12.445228428956014</v>
      </c>
      <c r="E190" s="122">
        <f t="shared" si="87"/>
        <v>11.712717892045029</v>
      </c>
      <c r="F190" s="122">
        <f t="shared" si="87"/>
        <v>12.749002537609066</v>
      </c>
      <c r="G190" s="122">
        <f t="shared" si="87"/>
        <v>14.190793462382054</v>
      </c>
      <c r="H190" s="122">
        <f t="shared" si="87"/>
        <v>18.451817406526725</v>
      </c>
      <c r="I190" s="122">
        <f t="shared" si="87"/>
        <v>21.874899582679216</v>
      </c>
      <c r="J190" s="122">
        <f t="shared" si="87"/>
        <v>25.400242401044913</v>
      </c>
      <c r="K190" s="122">
        <f t="shared" si="87"/>
        <v>28.157030135319729</v>
      </c>
      <c r="L190" s="122">
        <f t="shared" si="87"/>
        <v>31.610857633292817</v>
      </c>
      <c r="M190" s="122">
        <f t="shared" si="87"/>
        <v>29.836185364276336</v>
      </c>
      <c r="N190" s="122">
        <f t="shared" si="87"/>
        <v>31.54619807005254</v>
      </c>
      <c r="O190" s="122">
        <f t="shared" si="87"/>
        <v>28.33779179767776</v>
      </c>
      <c r="P190" s="122">
        <f t="shared" si="87"/>
        <v>30.767949033997553</v>
      </c>
      <c r="Q190" s="122">
        <f t="shared" si="87"/>
        <v>30.016556934912678</v>
      </c>
      <c r="R190" s="122">
        <f t="shared" si="87"/>
        <v>30.897577537511459</v>
      </c>
      <c r="S190" s="122">
        <f t="shared" si="87"/>
        <v>29.850529457111207</v>
      </c>
      <c r="T190" s="122">
        <f t="shared" si="87"/>
        <v>29.537364630306143</v>
      </c>
      <c r="U190" s="122">
        <f t="shared" si="87"/>
        <v>29.048299228355873</v>
      </c>
      <c r="V190" s="122">
        <f t="shared" si="87"/>
        <v>30.564303542884591</v>
      </c>
      <c r="W190" s="122">
        <f t="shared" si="87"/>
        <v>29.932680579140349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15.84546071014581</v>
      </c>
      <c r="C191" s="98">
        <f>RES_hhdet_tesh!C147</f>
        <v>13.001954755160195</v>
      </c>
      <c r="D191" s="98">
        <f>RES_hhdet_tesh!D147</f>
        <v>12.445228428956014</v>
      </c>
      <c r="E191" s="98">
        <f>RES_hhdet_tesh!E147</f>
        <v>11.712717892045029</v>
      </c>
      <c r="F191" s="98">
        <f>RES_hhdet_tesh!F147</f>
        <v>12.749002537609066</v>
      </c>
      <c r="G191" s="98">
        <f>RES_hhdet_tesh!G147</f>
        <v>14.190793462382054</v>
      </c>
      <c r="H191" s="98">
        <f>RES_hhdet_tesh!H147</f>
        <v>18.451817406526725</v>
      </c>
      <c r="I191" s="98">
        <f>RES_hhdet_tesh!I147</f>
        <v>21.874899582679216</v>
      </c>
      <c r="J191" s="98">
        <f>RES_hhdet_tesh!J147</f>
        <v>25.400242401044913</v>
      </c>
      <c r="K191" s="98">
        <f>RES_hhdet_tesh!K147</f>
        <v>28.157030135319729</v>
      </c>
      <c r="L191" s="98">
        <f>RES_hhdet_tesh!L147</f>
        <v>31.610857633292817</v>
      </c>
      <c r="M191" s="98">
        <f>RES_hhdet_tesh!M147</f>
        <v>29.836185364276336</v>
      </c>
      <c r="N191" s="98">
        <f>RES_hhdet_tesh!N147</f>
        <v>31.54619807005254</v>
      </c>
      <c r="O191" s="98">
        <f>RES_hhdet_tesh!O147</f>
        <v>28.33779179767776</v>
      </c>
      <c r="P191" s="98">
        <f>RES_hhdet_tesh!P147</f>
        <v>30.767949033997553</v>
      </c>
      <c r="Q191" s="98">
        <f>RES_hhdet_tesh!Q147</f>
        <v>30.016556934912678</v>
      </c>
      <c r="R191" s="98">
        <f>RES_hhdet_tesh!R147</f>
        <v>30.897577537511459</v>
      </c>
      <c r="S191" s="98">
        <f>RES_hhdet_tesh!S147</f>
        <v>29.850529457111207</v>
      </c>
      <c r="T191" s="98">
        <f>RES_hhdet_tesh!T147</f>
        <v>29.537364630306143</v>
      </c>
      <c r="U191" s="98">
        <f>RES_hhdet_tesh!U147</f>
        <v>29.048299228355873</v>
      </c>
      <c r="V191" s="98">
        <f>RES_hhdet_tesh!V147</f>
        <v>30.564303542884591</v>
      </c>
      <c r="W191" s="98">
        <f>RES_hhdet_tesh!W147</f>
        <v>29.932680579140349</v>
      </c>
      <c r="DA191" s="63" t="s">
        <v>2548</v>
      </c>
    </row>
    <row r="192" spans="1:105" ht="12" customHeight="1" x14ac:dyDescent="0.25">
      <c r="A192" s="121" t="s">
        <v>55</v>
      </c>
      <c r="B192" s="122">
        <v>1967.5495930588045</v>
      </c>
      <c r="C192" s="122">
        <v>1922.2661139901593</v>
      </c>
      <c r="D192" s="122">
        <v>1867.6518622799395</v>
      </c>
      <c r="E192" s="122">
        <v>1779.4609621970394</v>
      </c>
      <c r="F192" s="122">
        <v>1815.5322408638497</v>
      </c>
      <c r="G192" s="122">
        <v>1721.9984077928627</v>
      </c>
      <c r="H192" s="122">
        <v>1729.8504121352632</v>
      </c>
      <c r="I192" s="122">
        <v>1729.601858510518</v>
      </c>
      <c r="J192" s="122">
        <v>1806.1111681245375</v>
      </c>
      <c r="K192" s="122">
        <v>1807.7404634615602</v>
      </c>
      <c r="L192" s="122">
        <v>1850.9600601667819</v>
      </c>
      <c r="M192" s="122">
        <v>1919.7364832594958</v>
      </c>
      <c r="N192" s="122">
        <v>1935.5688253314349</v>
      </c>
      <c r="O192" s="122">
        <v>1943.1355222912305</v>
      </c>
      <c r="P192" s="122">
        <v>1930.0823719667553</v>
      </c>
      <c r="Q192" s="122">
        <v>1926.9577958309724</v>
      </c>
      <c r="R192" s="122">
        <v>2011.2919823115335</v>
      </c>
      <c r="S192" s="122">
        <v>2071.2570024161646</v>
      </c>
      <c r="T192" s="122">
        <v>2146.3702181534054</v>
      </c>
      <c r="U192" s="122">
        <v>2134.6342284603938</v>
      </c>
      <c r="V192" s="122">
        <v>2275.4588012892555</v>
      </c>
      <c r="W192" s="122">
        <v>2234.3635641666433</v>
      </c>
      <c r="DA192" s="130" t="s">
        <v>2549</v>
      </c>
    </row>
    <row r="193" spans="1:105" ht="12" customHeight="1" x14ac:dyDescent="0.25">
      <c r="A193" s="97" t="s">
        <v>124</v>
      </c>
      <c r="B193" s="98">
        <v>1966.4519913853612</v>
      </c>
      <c r="C193" s="98">
        <v>1911.0534427067134</v>
      </c>
      <c r="D193" s="98">
        <v>1864.702038738199</v>
      </c>
      <c r="E193" s="98">
        <v>1812.5317318954681</v>
      </c>
      <c r="F193" s="98">
        <v>1783.9230202932804</v>
      </c>
      <c r="G193" s="98">
        <v>1753.9915247035447</v>
      </c>
      <c r="H193" s="98">
        <v>1738.637548071971</v>
      </c>
      <c r="I193" s="98">
        <v>1761.2668931361416</v>
      </c>
      <c r="J193" s="98">
        <v>1765.5971636637462</v>
      </c>
      <c r="K193" s="98">
        <v>1790.1827192538176</v>
      </c>
      <c r="L193" s="98">
        <v>1810.7995468020879</v>
      </c>
      <c r="M193" s="98">
        <v>1943.535647299947</v>
      </c>
      <c r="N193" s="98">
        <v>1828.0244385508317</v>
      </c>
      <c r="O193" s="98">
        <v>2051.4297350040679</v>
      </c>
      <c r="P193" s="98">
        <v>1902.5920561355074</v>
      </c>
      <c r="Q193" s="98">
        <v>1741.0051502149074</v>
      </c>
      <c r="R193" s="98">
        <v>2104.1947587277496</v>
      </c>
      <c r="S193" s="98">
        <v>2125.2961446391932</v>
      </c>
      <c r="T193" s="98">
        <v>2197.7198803323854</v>
      </c>
      <c r="U193" s="98">
        <v>2123.3244057314432</v>
      </c>
      <c r="V193" s="98">
        <v>2375.0642394242018</v>
      </c>
      <c r="W193" s="98">
        <v>2141.4078391323405</v>
      </c>
      <c r="DA193" s="63" t="s">
        <v>2550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1756.1867417874339</v>
      </c>
      <c r="J194" s="98">
        <v>1761.0189716872826</v>
      </c>
      <c r="K194" s="98">
        <v>1785.2481506677198</v>
      </c>
      <c r="L194" s="98">
        <v>1804.8324155981713</v>
      </c>
      <c r="M194" s="98">
        <v>1940.2762419605924</v>
      </c>
      <c r="N194" s="98">
        <v>1826.014864655896</v>
      </c>
      <c r="O194" s="98">
        <v>2048.686105039078</v>
      </c>
      <c r="P194" s="98">
        <v>1892.9820663049761</v>
      </c>
      <c r="Q194" s="98">
        <v>1723.3099530259371</v>
      </c>
      <c r="R194" s="98">
        <v>2090.6623126261738</v>
      </c>
      <c r="S194" s="98">
        <v>2112.3752228027888</v>
      </c>
      <c r="T194" s="98">
        <v>2183.6127835072061</v>
      </c>
      <c r="U194" s="98">
        <v>2109.6968221497154</v>
      </c>
      <c r="V194" s="98">
        <v>2365.6299744985281</v>
      </c>
      <c r="W194" s="98">
        <v>2133.4736639477087</v>
      </c>
      <c r="DA194" s="63" t="s">
        <v>2551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1371.3130285636043</v>
      </c>
      <c r="J195" s="101">
        <v>1364.7031099843034</v>
      </c>
      <c r="K195" s="101">
        <v>1382.2114383444641</v>
      </c>
      <c r="L195" s="101">
        <v>1401.0767752557654</v>
      </c>
      <c r="M195" s="101">
        <v>1512.706271761318</v>
      </c>
      <c r="N195" s="101">
        <v>1419.633365448849</v>
      </c>
      <c r="O195" s="101">
        <v>1591.4852762877497</v>
      </c>
      <c r="P195" s="101">
        <v>1468.9912066368479</v>
      </c>
      <c r="Q195" s="101">
        <v>1332.9722595102596</v>
      </c>
      <c r="R195" s="101">
        <v>1610.8492915657746</v>
      </c>
      <c r="S195" s="101">
        <v>1625.1391052722331</v>
      </c>
      <c r="T195" s="101">
        <v>1672.8706891931424</v>
      </c>
      <c r="U195" s="101">
        <v>1611.2984611377603</v>
      </c>
      <c r="V195" s="101">
        <v>1827.5104674953559</v>
      </c>
      <c r="W195" s="101">
        <v>1652.2715537232941</v>
      </c>
      <c r="DA195" s="131" t="s">
        <v>2552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384.87371322382938</v>
      </c>
      <c r="J196" s="104">
        <v>396.31586170297925</v>
      </c>
      <c r="K196" s="104">
        <v>403.03671232325581</v>
      </c>
      <c r="L196" s="104">
        <v>403.7556403424062</v>
      </c>
      <c r="M196" s="104">
        <v>427.56997019927422</v>
      </c>
      <c r="N196" s="104">
        <v>406.38149920704694</v>
      </c>
      <c r="O196" s="104">
        <v>457.20082875132863</v>
      </c>
      <c r="P196" s="104">
        <v>423.99085966812828</v>
      </c>
      <c r="Q196" s="104">
        <v>390.33769351567747</v>
      </c>
      <c r="R196" s="104">
        <v>479.81302106039942</v>
      </c>
      <c r="S196" s="104">
        <v>487.23611753055548</v>
      </c>
      <c r="T196" s="104">
        <v>510.74209431406376</v>
      </c>
      <c r="U196" s="104">
        <v>498.39836101195533</v>
      </c>
      <c r="V196" s="104">
        <v>538.1195070031722</v>
      </c>
      <c r="W196" s="104">
        <v>481.20211022441475</v>
      </c>
      <c r="DA196" s="132" t="s">
        <v>2553</v>
      </c>
    </row>
    <row r="197" spans="1:105" ht="12" customHeight="1" x14ac:dyDescent="0.25">
      <c r="A197" s="106" t="s">
        <v>122</v>
      </c>
      <c r="B197" s="101">
        <v>1967.627840053103</v>
      </c>
      <c r="C197" s="101">
        <v>1923.1000821947446</v>
      </c>
      <c r="D197" s="101">
        <v>1867.9094809301789</v>
      </c>
      <c r="E197" s="101">
        <v>1776.6900268254699</v>
      </c>
      <c r="F197" s="101">
        <v>1818.0682910641103</v>
      </c>
      <c r="G197" s="101">
        <v>1719.5068552506159</v>
      </c>
      <c r="H197" s="101">
        <v>1729.2286261853153</v>
      </c>
      <c r="I197" s="101">
        <v>1727.8318544125977</v>
      </c>
      <c r="J197" s="101">
        <v>1811.0717389522308</v>
      </c>
      <c r="K197" s="101">
        <v>1811.7991576483291</v>
      </c>
      <c r="L197" s="101">
        <v>1857.2656055155066</v>
      </c>
      <c r="M197" s="101">
        <v>1920.4465411283916</v>
      </c>
      <c r="N197" s="101">
        <v>1944.3650130515418</v>
      </c>
      <c r="O197" s="101">
        <v>1935.5781619575166</v>
      </c>
      <c r="P197" s="101">
        <v>1934.7545500938891</v>
      </c>
      <c r="Q197" s="101">
        <v>1950.2451542358133</v>
      </c>
      <c r="R197" s="101">
        <v>2011.1013100014163</v>
      </c>
      <c r="S197" s="101">
        <v>2073.8478197386735</v>
      </c>
      <c r="T197" s="101">
        <v>2145.4156216888478</v>
      </c>
      <c r="U197" s="101">
        <v>2133.4270160004262</v>
      </c>
      <c r="V197" s="101">
        <v>2258.7622819208345</v>
      </c>
      <c r="W197" s="101">
        <v>2240.0296769659244</v>
      </c>
      <c r="DA197" s="131" t="s">
        <v>2554</v>
      </c>
    </row>
    <row r="198" spans="1:105" ht="12" customHeight="1" x14ac:dyDescent="0.25">
      <c r="A198" s="107" t="s">
        <v>121</v>
      </c>
      <c r="B198" s="104">
        <v>1967.6278400531035</v>
      </c>
      <c r="C198" s="104">
        <v>1923.1418964900024</v>
      </c>
      <c r="D198" s="104">
        <v>1867.2217978482863</v>
      </c>
      <c r="E198" s="104">
        <v>1776.2340480479934</v>
      </c>
      <c r="F198" s="104">
        <v>1817.8169915394353</v>
      </c>
      <c r="G198" s="104">
        <v>1718.5123554865077</v>
      </c>
      <c r="H198" s="104">
        <v>1728.4029175084358</v>
      </c>
      <c r="I198" s="104">
        <v>1724.0584319474933</v>
      </c>
      <c r="J198" s="104">
        <v>1805.0618130756925</v>
      </c>
      <c r="K198" s="104">
        <v>1805.6148571949475</v>
      </c>
      <c r="L198" s="104">
        <v>1851.5328902870383</v>
      </c>
      <c r="M198" s="104">
        <v>1916.3586972185035</v>
      </c>
      <c r="N198" s="104">
        <v>1942.5963091174408</v>
      </c>
      <c r="O198" s="104">
        <v>1934.7322972646105</v>
      </c>
      <c r="P198" s="104">
        <v>1931.0261316906081</v>
      </c>
      <c r="Q198" s="104">
        <v>1940.9427080488042</v>
      </c>
      <c r="R198" s="104">
        <v>1998.3371876489932</v>
      </c>
      <c r="S198" s="104">
        <v>2062.3442300511629</v>
      </c>
      <c r="T198" s="104">
        <v>2138.6373255136623</v>
      </c>
      <c r="U198" s="104">
        <v>2136.911388885831</v>
      </c>
      <c r="V198" s="104">
        <v>2267.3699291212438</v>
      </c>
      <c r="W198" s="104">
        <v>2245.4441306095305</v>
      </c>
      <c r="DA198" s="132" t="s">
        <v>2555</v>
      </c>
    </row>
    <row r="199" spans="1:105" ht="12" customHeight="1" x14ac:dyDescent="0.25">
      <c r="A199" s="108" t="s">
        <v>53</v>
      </c>
      <c r="B199" s="98">
        <v>1535.2187471773816</v>
      </c>
      <c r="C199" s="98">
        <v>1502.5021377714929</v>
      </c>
      <c r="D199" s="98">
        <v>1451.3987547487502</v>
      </c>
      <c r="E199" s="98">
        <v>1381.3307294402084</v>
      </c>
      <c r="F199" s="98">
        <v>1415.3074458242443</v>
      </c>
      <c r="G199" s="98">
        <v>1335.1594615233842</v>
      </c>
      <c r="H199" s="98">
        <v>1353.4823530221938</v>
      </c>
      <c r="I199" s="98">
        <v>1346.2680772862336</v>
      </c>
      <c r="J199" s="98">
        <v>1398.9841600596319</v>
      </c>
      <c r="K199" s="98">
        <v>1398.0485501695459</v>
      </c>
      <c r="L199" s="98">
        <v>1437.4587598406204</v>
      </c>
      <c r="M199" s="98">
        <v>1494.2646285734647</v>
      </c>
      <c r="N199" s="98">
        <v>1510.4434658724647</v>
      </c>
      <c r="O199" s="98">
        <v>1502.9578376032873</v>
      </c>
      <c r="P199" s="98">
        <v>1499.0414465714689</v>
      </c>
      <c r="Q199" s="98">
        <v>1502.0776572404372</v>
      </c>
      <c r="R199" s="98">
        <v>1539.524082754426</v>
      </c>
      <c r="S199" s="98">
        <v>1586.4455468589042</v>
      </c>
      <c r="T199" s="98">
        <v>1638.5105932671299</v>
      </c>
      <c r="U199" s="98">
        <v>1632.1996366916478</v>
      </c>
      <c r="V199" s="98">
        <v>1751.2597897340534</v>
      </c>
      <c r="W199" s="98">
        <v>1739.6177133479237</v>
      </c>
      <c r="DA199" s="63" t="s">
        <v>2556</v>
      </c>
    </row>
    <row r="200" spans="1:105" ht="12" customHeight="1" x14ac:dyDescent="0.25">
      <c r="A200" s="108" t="s">
        <v>52</v>
      </c>
      <c r="B200" s="98">
        <v>432.40909287572197</v>
      </c>
      <c r="C200" s="98">
        <v>420.63975871850954</v>
      </c>
      <c r="D200" s="98">
        <v>415.82304309953628</v>
      </c>
      <c r="E200" s="98">
        <v>394.9033186077852</v>
      </c>
      <c r="F200" s="98">
        <v>402.50954571519105</v>
      </c>
      <c r="G200" s="98">
        <v>383.35289396312368</v>
      </c>
      <c r="H200" s="98">
        <v>374.92056448624209</v>
      </c>
      <c r="I200" s="98">
        <v>377.79035466125998</v>
      </c>
      <c r="J200" s="98">
        <v>406.07765301606094</v>
      </c>
      <c r="K200" s="98">
        <v>407.56630702540144</v>
      </c>
      <c r="L200" s="98">
        <v>414.07413044641805</v>
      </c>
      <c r="M200" s="98">
        <v>422.0940686450391</v>
      </c>
      <c r="N200" s="98">
        <v>432.15284324497611</v>
      </c>
      <c r="O200" s="98">
        <v>431.77445966132314</v>
      </c>
      <c r="P200" s="98">
        <v>431.9846851191391</v>
      </c>
      <c r="Q200" s="98">
        <v>438.8650508083673</v>
      </c>
      <c r="R200" s="98">
        <v>458.813104894567</v>
      </c>
      <c r="S200" s="98">
        <v>475.89868319225889</v>
      </c>
      <c r="T200" s="98">
        <v>500.12673224653253</v>
      </c>
      <c r="U200" s="98">
        <v>504.71175219418313</v>
      </c>
      <c r="V200" s="98">
        <v>516.11013938719032</v>
      </c>
      <c r="W200" s="98">
        <v>505.82641726160642</v>
      </c>
      <c r="DA200" s="63" t="s">
        <v>2557</v>
      </c>
    </row>
    <row r="201" spans="1:105" ht="12" customHeight="1" x14ac:dyDescent="0.25">
      <c r="A201" s="121" t="s">
        <v>54</v>
      </c>
      <c r="B201" s="122">
        <v>354.63221973487543</v>
      </c>
      <c r="C201" s="122">
        <v>346.88536896409363</v>
      </c>
      <c r="D201" s="122">
        <v>344.53055333101179</v>
      </c>
      <c r="E201" s="122">
        <v>343.67793834099388</v>
      </c>
      <c r="F201" s="122">
        <v>341.54516906716236</v>
      </c>
      <c r="G201" s="122">
        <v>332.10207985851793</v>
      </c>
      <c r="H201" s="122">
        <v>324.2383567391945</v>
      </c>
      <c r="I201" s="122">
        <v>327.68846582942285</v>
      </c>
      <c r="J201" s="122">
        <v>316.22805422162259</v>
      </c>
      <c r="K201" s="122">
        <v>314.64399331570769</v>
      </c>
      <c r="L201" s="122">
        <v>308.33382865791344</v>
      </c>
      <c r="M201" s="122">
        <v>313.45463739391869</v>
      </c>
      <c r="N201" s="122">
        <v>317.10473022355745</v>
      </c>
      <c r="O201" s="122">
        <v>303.94656542949224</v>
      </c>
      <c r="P201" s="122">
        <v>312.91429350718494</v>
      </c>
      <c r="Q201" s="122">
        <v>318.25311924051084</v>
      </c>
      <c r="R201" s="122">
        <v>321.00719798298707</v>
      </c>
      <c r="S201" s="122">
        <v>320.98063672550552</v>
      </c>
      <c r="T201" s="122">
        <v>323.45393603295992</v>
      </c>
      <c r="U201" s="122">
        <v>321.41110764586119</v>
      </c>
      <c r="V201" s="122">
        <v>339.03990017459057</v>
      </c>
      <c r="W201" s="122">
        <v>340.51577748353799</v>
      </c>
      <c r="DA201" s="130" t="s">
        <v>2558</v>
      </c>
    </row>
    <row r="202" spans="1:105" ht="12" customHeight="1" x14ac:dyDescent="0.25">
      <c r="A202" s="97" t="s">
        <v>50</v>
      </c>
      <c r="B202" s="98">
        <v>353.31680801833278</v>
      </c>
      <c r="C202" s="98">
        <v>346.74779387736845</v>
      </c>
      <c r="D202" s="98">
        <v>343.9560775893741</v>
      </c>
      <c r="E202" s="98">
        <v>343.7048524231638</v>
      </c>
      <c r="F202" s="98">
        <v>334.26708422547489</v>
      </c>
      <c r="G202" s="98">
        <v>335.85593289455159</v>
      </c>
      <c r="H202" s="98">
        <v>325.41191096985926</v>
      </c>
      <c r="I202" s="98">
        <v>327.09491836621589</v>
      </c>
      <c r="J202" s="98">
        <v>319.52903050388909</v>
      </c>
      <c r="K202" s="98">
        <v>307.7088894113129</v>
      </c>
      <c r="L202" s="98">
        <v>312.04481333937071</v>
      </c>
      <c r="M202" s="98">
        <v>313.81623820503785</v>
      </c>
      <c r="N202" s="98">
        <v>313.8297749709015</v>
      </c>
      <c r="O202" s="98">
        <v>317.16100949360549</v>
      </c>
      <c r="P202" s="98">
        <v>303.45695203217934</v>
      </c>
      <c r="Q202" s="98">
        <v>285.56401923584804</v>
      </c>
      <c r="R202" s="98">
        <v>335.72340079227826</v>
      </c>
      <c r="S202" s="98">
        <v>329.98211134293962</v>
      </c>
      <c r="T202" s="98">
        <v>347.10061538360418</v>
      </c>
      <c r="U202" s="98">
        <v>332.17172538823303</v>
      </c>
      <c r="V202" s="98">
        <v>369.60012240724296</v>
      </c>
      <c r="W202" s="98">
        <v>324.06429212460597</v>
      </c>
      <c r="DA202" s="63" t="s">
        <v>2559</v>
      </c>
    </row>
    <row r="203" spans="1:105" ht="12" customHeight="1" x14ac:dyDescent="0.25">
      <c r="A203" s="109" t="s">
        <v>120</v>
      </c>
      <c r="B203" s="33">
        <v>354.65168928849681</v>
      </c>
      <c r="C203" s="33">
        <v>346.88743367708554</v>
      </c>
      <c r="D203" s="33">
        <v>344.53848807882446</v>
      </c>
      <c r="E203" s="33">
        <v>343.67755823988779</v>
      </c>
      <c r="F203" s="33">
        <v>341.65044634876921</v>
      </c>
      <c r="G203" s="33">
        <v>332.04738619310314</v>
      </c>
      <c r="H203" s="33">
        <v>324.2212305134517</v>
      </c>
      <c r="I203" s="33">
        <v>327.69690280831912</v>
      </c>
      <c r="J203" s="33">
        <v>316.18249091784099</v>
      </c>
      <c r="K203" s="33">
        <v>314.73669077055865</v>
      </c>
      <c r="L203" s="33">
        <v>308.28258474622658</v>
      </c>
      <c r="M203" s="33">
        <v>313.44929764272825</v>
      </c>
      <c r="N203" s="33">
        <v>317.15555968242126</v>
      </c>
      <c r="O203" s="33">
        <v>303.7346574226687</v>
      </c>
      <c r="P203" s="33">
        <v>313.06854308758614</v>
      </c>
      <c r="Q203" s="33">
        <v>318.80411671876851</v>
      </c>
      <c r="R203" s="33">
        <v>320.73362183236003</v>
      </c>
      <c r="S203" s="33">
        <v>320.8040908772885</v>
      </c>
      <c r="T203" s="33">
        <v>323.00423359858121</v>
      </c>
      <c r="U203" s="33">
        <v>321.21420530896569</v>
      </c>
      <c r="V203" s="33">
        <v>338.51313779728127</v>
      </c>
      <c r="W203" s="33">
        <v>340.7914697584938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54.061053710296612</v>
      </c>
      <c r="C205" s="117">
        <f t="shared" si="88"/>
        <v>54.105712362512975</v>
      </c>
      <c r="D205" s="117">
        <f t="shared" si="88"/>
        <v>56.641852101325156</v>
      </c>
      <c r="E205" s="117">
        <f t="shared" si="88"/>
        <v>55.970182103634961</v>
      </c>
      <c r="F205" s="117">
        <f t="shared" si="88"/>
        <v>52.358033892724734</v>
      </c>
      <c r="G205" s="117">
        <f t="shared" si="88"/>
        <v>51.059611803872336</v>
      </c>
      <c r="H205" s="117">
        <f t="shared" si="88"/>
        <v>48.607079253851957</v>
      </c>
      <c r="I205" s="117">
        <f t="shared" si="88"/>
        <v>48.207115033997646</v>
      </c>
      <c r="J205" s="117">
        <f t="shared" si="88"/>
        <v>46.947084143967828</v>
      </c>
      <c r="K205" s="117">
        <f t="shared" si="88"/>
        <v>46.065800366790086</v>
      </c>
      <c r="L205" s="117">
        <f t="shared" si="88"/>
        <v>47.985179605562827</v>
      </c>
      <c r="M205" s="117">
        <f t="shared" si="88"/>
        <v>51.12260441237644</v>
      </c>
      <c r="N205" s="117">
        <f t="shared" si="88"/>
        <v>46.573093873370375</v>
      </c>
      <c r="O205" s="117">
        <f t="shared" si="88"/>
        <v>52.483312335893039</v>
      </c>
      <c r="P205" s="117">
        <f t="shared" si="88"/>
        <v>49.616660437982013</v>
      </c>
      <c r="Q205" s="117">
        <f t="shared" si="88"/>
        <v>48.610703519195148</v>
      </c>
      <c r="R205" s="117">
        <f t="shared" ref="R205:V205" si="89">R206+R208+R210+R219</f>
        <v>66.458631005879298</v>
      </c>
      <c r="S205" s="117">
        <f t="shared" si="89"/>
        <v>70.131937992693153</v>
      </c>
      <c r="T205" s="117">
        <f t="shared" si="89"/>
        <v>72.734370827124906</v>
      </c>
      <c r="U205" s="117">
        <f t="shared" si="89"/>
        <v>65.193245382658645</v>
      </c>
      <c r="V205" s="117">
        <f t="shared" si="89"/>
        <v>68.501659169629306</v>
      </c>
      <c r="W205" s="117">
        <f t="shared" ref="W205" si="90">W206+W208+W210+W219</f>
        <v>56.985127788788688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52.060778502592818</v>
      </c>
      <c r="C210" s="122">
        <v>52.121611784994258</v>
      </c>
      <c r="D210" s="122">
        <v>54.837362153129313</v>
      </c>
      <c r="E210" s="122">
        <v>54.133101585752534</v>
      </c>
      <c r="F210" s="122">
        <v>50.532947225371935</v>
      </c>
      <c r="G210" s="122">
        <v>49.215508000452765</v>
      </c>
      <c r="H210" s="122">
        <v>46.820060081798516</v>
      </c>
      <c r="I210" s="122">
        <v>46.458576878526891</v>
      </c>
      <c r="J210" s="122">
        <v>45.28916107998262</v>
      </c>
      <c r="K210" s="122">
        <v>44.520497826147974</v>
      </c>
      <c r="L210" s="122">
        <v>46.368999446341</v>
      </c>
      <c r="M210" s="122">
        <v>49.38859486247943</v>
      </c>
      <c r="N210" s="122">
        <v>44.753784533082531</v>
      </c>
      <c r="O210" s="122">
        <v>50.585916308758179</v>
      </c>
      <c r="P210" s="122">
        <v>47.771612696025585</v>
      </c>
      <c r="Q210" s="122">
        <v>46.817826073864524</v>
      </c>
      <c r="R210" s="122">
        <v>64.140867434494638</v>
      </c>
      <c r="S210" s="122">
        <v>67.736983398488988</v>
      </c>
      <c r="T210" s="122">
        <v>70.297893556762446</v>
      </c>
      <c r="U210" s="122">
        <v>62.959600680213974</v>
      </c>
      <c r="V210" s="122">
        <v>66.170752195887019</v>
      </c>
      <c r="W210" s="122">
        <v>55.009363404351994</v>
      </c>
      <c r="DA210" s="130" t="s">
        <v>2717</v>
      </c>
    </row>
    <row r="211" spans="1:105" ht="12" customHeight="1" x14ac:dyDescent="0.25">
      <c r="A211" s="97" t="s">
        <v>124</v>
      </c>
      <c r="B211" s="98">
        <v>782.33800023759341</v>
      </c>
      <c r="C211" s="98">
        <v>752.54237240132159</v>
      </c>
      <c r="D211" s="98">
        <v>723.06509857000447</v>
      </c>
      <c r="E211" s="98">
        <v>697.0103493834481</v>
      </c>
      <c r="F211" s="98">
        <v>682.48790208559171</v>
      </c>
      <c r="G211" s="98">
        <v>668.03617436430739</v>
      </c>
      <c r="H211" s="98">
        <v>659.66019512111779</v>
      </c>
      <c r="I211" s="98">
        <v>665.78351171393297</v>
      </c>
      <c r="J211" s="98">
        <v>665.24623254071946</v>
      </c>
      <c r="K211" s="98">
        <v>671.70470611286771</v>
      </c>
      <c r="L211" s="98">
        <v>674.92740241883587</v>
      </c>
      <c r="M211" s="98">
        <v>717.55873445596092</v>
      </c>
      <c r="N211" s="98">
        <v>665.55277406945493</v>
      </c>
      <c r="O211" s="98">
        <v>729.23573589475996</v>
      </c>
      <c r="P211" s="98">
        <v>654.51205594959947</v>
      </c>
      <c r="Q211" s="98">
        <v>575.68903266202187</v>
      </c>
      <c r="R211" s="98">
        <v>667.47055299373721</v>
      </c>
      <c r="S211" s="98">
        <v>652.24681849743502</v>
      </c>
      <c r="T211" s="98">
        <v>655.69525299276859</v>
      </c>
      <c r="U211" s="98">
        <v>618.7175420644661</v>
      </c>
      <c r="V211" s="98">
        <v>677.64818163392817</v>
      </c>
      <c r="W211" s="98">
        <v>600.94143545380427</v>
      </c>
      <c r="DA211" s="63" t="s">
        <v>2718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513.48555915331292</v>
      </c>
      <c r="J212" s="98">
        <v>509.36719070691373</v>
      </c>
      <c r="K212" s="98">
        <v>514.02375152340824</v>
      </c>
      <c r="L212" s="98">
        <v>518.91467662326124</v>
      </c>
      <c r="M212" s="98">
        <v>558.3128102597567</v>
      </c>
      <c r="N212" s="98">
        <v>523.96126637288307</v>
      </c>
      <c r="O212" s="98">
        <v>573.14003594241512</v>
      </c>
      <c r="P212" s="98">
        <v>515.21823259039274</v>
      </c>
      <c r="Q212" s="98">
        <v>452.461025955271</v>
      </c>
      <c r="R212" s="98">
        <v>493.85366556278558</v>
      </c>
      <c r="S212" s="98">
        <v>486.32298228156122</v>
      </c>
      <c r="T212" s="98">
        <v>492.11900935547646</v>
      </c>
      <c r="U212" s="98">
        <v>470.72293962656664</v>
      </c>
      <c r="V212" s="98">
        <v>523.62771585331302</v>
      </c>
      <c r="W212" s="98">
        <v>469.55203344453219</v>
      </c>
      <c r="DA212" s="63" t="s">
        <v>2719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513.48555915331292</v>
      </c>
      <c r="J213" s="101">
        <v>509.36719070691373</v>
      </c>
      <c r="K213" s="101">
        <v>514.02375152340824</v>
      </c>
      <c r="L213" s="101">
        <v>518.91467662326124</v>
      </c>
      <c r="M213" s="101">
        <v>558.3128102597567</v>
      </c>
      <c r="N213" s="101">
        <v>523.96126637288307</v>
      </c>
      <c r="O213" s="101">
        <v>573.14003594241512</v>
      </c>
      <c r="P213" s="101">
        <v>515.21823259039274</v>
      </c>
      <c r="Q213" s="101">
        <v>452.461025955271</v>
      </c>
      <c r="R213" s="101">
        <v>493.85366556278558</v>
      </c>
      <c r="S213" s="101">
        <v>486.32298228156122</v>
      </c>
      <c r="T213" s="101">
        <v>492.11900935547646</v>
      </c>
      <c r="U213" s="101">
        <v>470.72293962656664</v>
      </c>
      <c r="V213" s="101">
        <v>523.62771585331302</v>
      </c>
      <c r="W213" s="101">
        <v>469.55203344453219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2.0002752077037922</v>
      </c>
      <c r="C219" s="122">
        <v>1.9841005775187139</v>
      </c>
      <c r="D219" s="122">
        <v>1.8044899481958439</v>
      </c>
      <c r="E219" s="122">
        <v>1.8370805178824245</v>
      </c>
      <c r="F219" s="122">
        <v>1.8250866673528001</v>
      </c>
      <c r="G219" s="122">
        <v>1.8441038034195698</v>
      </c>
      <c r="H219" s="122">
        <v>1.7870191720534412</v>
      </c>
      <c r="I219" s="122">
        <v>1.7485381554707577</v>
      </c>
      <c r="J219" s="122">
        <v>1.6579230639852109</v>
      </c>
      <c r="K219" s="122">
        <v>1.5453025406421095</v>
      </c>
      <c r="L219" s="122">
        <v>1.6161801592218272</v>
      </c>
      <c r="M219" s="122">
        <v>1.7340095498970109</v>
      </c>
      <c r="N219" s="122">
        <v>1.8193093402878473</v>
      </c>
      <c r="O219" s="122">
        <v>1.8973960271348604</v>
      </c>
      <c r="P219" s="122">
        <v>1.84504774195643</v>
      </c>
      <c r="Q219" s="122">
        <v>1.7928774453306262</v>
      </c>
      <c r="R219" s="122">
        <v>2.3177635713846585</v>
      </c>
      <c r="S219" s="122">
        <v>2.3949545942041621</v>
      </c>
      <c r="T219" s="122">
        <v>2.4364772703624555</v>
      </c>
      <c r="U219" s="122">
        <v>2.2336447024446735</v>
      </c>
      <c r="V219" s="122">
        <v>2.3309069737422874</v>
      </c>
      <c r="W219" s="122">
        <v>1.975764384436691</v>
      </c>
      <c r="DA219" s="130" t="s">
        <v>2726</v>
      </c>
    </row>
    <row r="220" spans="1:105" ht="12" customHeight="1" x14ac:dyDescent="0.25">
      <c r="A220" s="97" t="s">
        <v>50</v>
      </c>
      <c r="B220" s="98">
        <v>137.14386892819124</v>
      </c>
      <c r="C220" s="98">
        <v>134.18785484797618</v>
      </c>
      <c r="D220" s="98">
        <v>132.44956219757495</v>
      </c>
      <c r="E220" s="98">
        <v>131.9165125725572</v>
      </c>
      <c r="F220" s="98">
        <v>127.99794567061024</v>
      </c>
      <c r="G220" s="98">
        <v>128.41259411616761</v>
      </c>
      <c r="H220" s="98">
        <v>124.24038053323925</v>
      </c>
      <c r="I220" s="98">
        <v>124.75944042944198</v>
      </c>
      <c r="J220" s="98">
        <v>121.7713533427478</v>
      </c>
      <c r="K220" s="98">
        <v>117.1561755717872</v>
      </c>
      <c r="L220" s="98">
        <v>118.65681222487474</v>
      </c>
      <c r="M220" s="98">
        <v>119.1588178160425</v>
      </c>
      <c r="N220" s="98">
        <v>119.03788324148168</v>
      </c>
      <c r="O220" s="98">
        <v>120.21776553033523</v>
      </c>
      <c r="P220" s="98">
        <v>114.96850965342411</v>
      </c>
      <c r="Q220" s="98">
        <v>108.15915391513177</v>
      </c>
      <c r="R220" s="98">
        <v>126.99485513185816</v>
      </c>
      <c r="S220" s="98">
        <v>124.5055746249556</v>
      </c>
      <c r="T220" s="98">
        <v>130.55363286679864</v>
      </c>
      <c r="U220" s="98">
        <v>124.30125037045005</v>
      </c>
      <c r="V220" s="98">
        <v>137.55893044243649</v>
      </c>
      <c r="W220" s="98">
        <v>119.8762708402972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93.706963288653583</v>
      </c>
      <c r="C223" s="118">
        <f t="shared" si="93"/>
        <v>104.96439728203396</v>
      </c>
      <c r="D223" s="118">
        <f t="shared" si="93"/>
        <v>73.349708932510353</v>
      </c>
      <c r="E223" s="118">
        <f t="shared" si="93"/>
        <v>85.619186982171456</v>
      </c>
      <c r="F223" s="118">
        <f t="shared" si="93"/>
        <v>86.286985921216484</v>
      </c>
      <c r="G223" s="118">
        <f t="shared" si="93"/>
        <v>84.141744237114168</v>
      </c>
      <c r="H223" s="118">
        <f t="shared" si="93"/>
        <v>81.976057169859274</v>
      </c>
      <c r="I223" s="118">
        <f t="shared" si="93"/>
        <v>80.498923534247353</v>
      </c>
      <c r="J223" s="118">
        <f t="shared" si="93"/>
        <v>81.967735391610233</v>
      </c>
      <c r="K223" s="118">
        <f t="shared" si="93"/>
        <v>75.882061509497305</v>
      </c>
      <c r="L223" s="118">
        <f t="shared" si="93"/>
        <v>73.491392065123847</v>
      </c>
      <c r="M223" s="118">
        <f t="shared" si="93"/>
        <v>69.101921744927182</v>
      </c>
      <c r="N223" s="118">
        <f t="shared" si="93"/>
        <v>64.845551456214025</v>
      </c>
      <c r="O223" s="118">
        <f t="shared" si="93"/>
        <v>60.777612453297849</v>
      </c>
      <c r="P223" s="118">
        <f t="shared" si="93"/>
        <v>57.23675079916422</v>
      </c>
      <c r="Q223" s="118">
        <f t="shared" si="93"/>
        <v>55.970528462484609</v>
      </c>
      <c r="R223" s="118">
        <f t="shared" ref="R223:V223" si="94">R224+R226+R228+R237</f>
        <v>55.761669845401876</v>
      </c>
      <c r="S223" s="118">
        <f t="shared" si="94"/>
        <v>54.464621582568967</v>
      </c>
      <c r="T223" s="118">
        <f t="shared" si="94"/>
        <v>53.529696476122993</v>
      </c>
      <c r="U223" s="118">
        <f t="shared" si="94"/>
        <v>52.001095422930675</v>
      </c>
      <c r="V223" s="118">
        <f t="shared" si="94"/>
        <v>53.668259769319953</v>
      </c>
      <c r="W223" s="118">
        <f t="shared" ref="W223" si="95">W224+W226+W228+W237</f>
        <v>53.964082861357454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59.408283046457356</v>
      </c>
      <c r="C224" s="123">
        <f t="shared" si="96"/>
        <v>71.848083307671217</v>
      </c>
      <c r="D224" s="123">
        <f t="shared" si="96"/>
        <v>41.623433984362009</v>
      </c>
      <c r="E224" s="123">
        <f t="shared" si="96"/>
        <v>55.539560080040388</v>
      </c>
      <c r="F224" s="123">
        <f t="shared" si="96"/>
        <v>55.966603629184235</v>
      </c>
      <c r="G224" s="123">
        <f t="shared" si="96"/>
        <v>55.513349265187635</v>
      </c>
      <c r="H224" s="123">
        <f t="shared" si="96"/>
        <v>53.514045572202726</v>
      </c>
      <c r="I224" s="123">
        <f t="shared" si="96"/>
        <v>52.33817225315736</v>
      </c>
      <c r="J224" s="123">
        <f t="shared" si="96"/>
        <v>53.391830451485539</v>
      </c>
      <c r="K224" s="123">
        <f t="shared" si="96"/>
        <v>47.714151162206868</v>
      </c>
      <c r="L224" s="123">
        <f t="shared" si="96"/>
        <v>45.202283978960402</v>
      </c>
      <c r="M224" s="123">
        <f t="shared" si="96"/>
        <v>40.063008371126031</v>
      </c>
      <c r="N224" s="123">
        <f t="shared" si="96"/>
        <v>35.830289542285378</v>
      </c>
      <c r="O224" s="123">
        <f t="shared" si="96"/>
        <v>32.194673144824762</v>
      </c>
      <c r="P224" s="123">
        <f t="shared" si="96"/>
        <v>29.217740737942481</v>
      </c>
      <c r="Q224" s="123">
        <f t="shared" si="96"/>
        <v>28.478896450903509</v>
      </c>
      <c r="R224" s="123">
        <f t="shared" si="96"/>
        <v>27.721223420412965</v>
      </c>
      <c r="S224" s="123">
        <f t="shared" si="96"/>
        <v>26.311402978617931</v>
      </c>
      <c r="T224" s="123">
        <f t="shared" si="96"/>
        <v>25.092868755817904</v>
      </c>
      <c r="U224" s="123">
        <f t="shared" si="96"/>
        <v>24.280951564017787</v>
      </c>
      <c r="V224" s="123">
        <f t="shared" si="96"/>
        <v>24.680551687450535</v>
      </c>
      <c r="W224" s="123">
        <f t="shared" si="96"/>
        <v>25.881509626939785</v>
      </c>
      <c r="DA224" s="130" t="s">
        <v>2881</v>
      </c>
    </row>
    <row r="225" spans="1:105" ht="12" customHeight="1" x14ac:dyDescent="0.25">
      <c r="A225" s="97" t="s">
        <v>53</v>
      </c>
      <c r="B225" s="99">
        <v>59.408283046457356</v>
      </c>
      <c r="C225" s="99">
        <v>71.848083307671217</v>
      </c>
      <c r="D225" s="99">
        <v>41.623433984362009</v>
      </c>
      <c r="E225" s="99">
        <v>55.539560080040388</v>
      </c>
      <c r="F225" s="99">
        <v>55.966603629184235</v>
      </c>
      <c r="G225" s="99">
        <v>55.513349265187635</v>
      </c>
      <c r="H225" s="99">
        <v>53.514045572202726</v>
      </c>
      <c r="I225" s="99">
        <v>52.33817225315736</v>
      </c>
      <c r="J225" s="99">
        <v>53.391830451485539</v>
      </c>
      <c r="K225" s="99">
        <v>47.714151162206868</v>
      </c>
      <c r="L225" s="99">
        <v>45.202283978960402</v>
      </c>
      <c r="M225" s="99">
        <v>40.063008371126031</v>
      </c>
      <c r="N225" s="99">
        <v>35.830289542285378</v>
      </c>
      <c r="O225" s="99">
        <v>32.194673144824762</v>
      </c>
      <c r="P225" s="99">
        <v>29.217740737942481</v>
      </c>
      <c r="Q225" s="99">
        <v>28.478896450903509</v>
      </c>
      <c r="R225" s="99">
        <v>27.721223420412965</v>
      </c>
      <c r="S225" s="99">
        <v>26.311402978617931</v>
      </c>
      <c r="T225" s="99">
        <v>25.092868755817904</v>
      </c>
      <c r="U225" s="99">
        <v>24.280951564017787</v>
      </c>
      <c r="V225" s="99">
        <v>24.680551687450535</v>
      </c>
      <c r="W225" s="99">
        <v>25.881509626939785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6.7998409874649876E-2</v>
      </c>
      <c r="C226" s="123">
        <f t="shared" si="97"/>
        <v>5.3779660697106726E-2</v>
      </c>
      <c r="D226" s="123">
        <f t="shared" si="97"/>
        <v>4.533324213485266E-2</v>
      </c>
      <c r="E226" s="123">
        <f t="shared" si="97"/>
        <v>3.8400529043550999E-2</v>
      </c>
      <c r="F226" s="123">
        <f t="shared" si="97"/>
        <v>3.8490717707397391E-2</v>
      </c>
      <c r="G226" s="123">
        <f t="shared" si="97"/>
        <v>4.0223982564975246E-2</v>
      </c>
      <c r="H226" s="123">
        <f t="shared" si="97"/>
        <v>5.0035720377756034E-2</v>
      </c>
      <c r="I226" s="123">
        <f t="shared" si="97"/>
        <v>5.7282618935053251E-2</v>
      </c>
      <c r="J226" s="123">
        <f t="shared" si="97"/>
        <v>6.4556143862660814E-2</v>
      </c>
      <c r="K226" s="123">
        <f t="shared" si="97"/>
        <v>6.9559417100690704E-2</v>
      </c>
      <c r="L226" s="123">
        <f t="shared" si="97"/>
        <v>7.6135135229091641E-2</v>
      </c>
      <c r="M226" s="123">
        <f t="shared" si="97"/>
        <v>7.0143535193054912E-2</v>
      </c>
      <c r="N226" s="123">
        <f t="shared" si="97"/>
        <v>7.1915282818243928E-2</v>
      </c>
      <c r="O226" s="123">
        <f t="shared" si="97"/>
        <v>6.2158088195410896E-2</v>
      </c>
      <c r="P226" s="123">
        <f t="shared" si="97"/>
        <v>6.4013960111157397E-2</v>
      </c>
      <c r="Q226" s="123">
        <f t="shared" si="97"/>
        <v>5.9303901767641658E-2</v>
      </c>
      <c r="R226" s="123">
        <f t="shared" si="97"/>
        <v>5.7946945608647563E-2</v>
      </c>
      <c r="S226" s="123">
        <f t="shared" si="97"/>
        <v>5.3538907150183272E-2</v>
      </c>
      <c r="T226" s="123">
        <f t="shared" si="97"/>
        <v>5.104555528434427E-2</v>
      </c>
      <c r="U226" s="123">
        <f t="shared" si="97"/>
        <v>4.8762118324561253E-2</v>
      </c>
      <c r="V226" s="123">
        <f t="shared" si="97"/>
        <v>4.9714658789155902E-2</v>
      </c>
      <c r="W226" s="123">
        <f t="shared" si="97"/>
        <v>4.7513058550516039E-2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6.7998409874649876E-2</v>
      </c>
      <c r="C227" s="99">
        <f>RES_hhdet_fecs!C147</f>
        <v>5.3779660697106726E-2</v>
      </c>
      <c r="D227" s="99">
        <f>RES_hhdet_fecs!D147</f>
        <v>4.533324213485266E-2</v>
      </c>
      <c r="E227" s="99">
        <f>RES_hhdet_fecs!E147</f>
        <v>3.8400529043550999E-2</v>
      </c>
      <c r="F227" s="99">
        <f>RES_hhdet_fecs!F147</f>
        <v>3.8490717707397391E-2</v>
      </c>
      <c r="G227" s="99">
        <f>RES_hhdet_fecs!G147</f>
        <v>4.0223982564975246E-2</v>
      </c>
      <c r="H227" s="99">
        <f>RES_hhdet_fecs!H147</f>
        <v>5.0035720377756034E-2</v>
      </c>
      <c r="I227" s="99">
        <f>RES_hhdet_fecs!I147</f>
        <v>5.7282618935053251E-2</v>
      </c>
      <c r="J227" s="99">
        <f>RES_hhdet_fecs!J147</f>
        <v>6.4556143862660814E-2</v>
      </c>
      <c r="K227" s="99">
        <f>RES_hhdet_fecs!K147</f>
        <v>6.9559417100690704E-2</v>
      </c>
      <c r="L227" s="99">
        <f>RES_hhdet_fecs!L147</f>
        <v>7.6135135229091641E-2</v>
      </c>
      <c r="M227" s="99">
        <f>RES_hhdet_fecs!M147</f>
        <v>7.0143535193054912E-2</v>
      </c>
      <c r="N227" s="99">
        <f>RES_hhdet_fecs!N147</f>
        <v>7.1915282818243928E-2</v>
      </c>
      <c r="O227" s="99">
        <f>RES_hhdet_fecs!O147</f>
        <v>6.2158088195410896E-2</v>
      </c>
      <c r="P227" s="99">
        <f>RES_hhdet_fecs!P147</f>
        <v>6.4013960111157397E-2</v>
      </c>
      <c r="Q227" s="99">
        <f>RES_hhdet_fecs!Q147</f>
        <v>5.9303901767641658E-2</v>
      </c>
      <c r="R227" s="99">
        <f>RES_hhdet_fecs!R147</f>
        <v>5.7946945608647563E-2</v>
      </c>
      <c r="S227" s="99">
        <f>RES_hhdet_fecs!S147</f>
        <v>5.3538907150183272E-2</v>
      </c>
      <c r="T227" s="99">
        <f>RES_hhdet_fecs!T147</f>
        <v>5.104555528434427E-2</v>
      </c>
      <c r="U227" s="99">
        <f>RES_hhdet_fecs!U147</f>
        <v>4.8762118324561253E-2</v>
      </c>
      <c r="V227" s="99">
        <f>RES_hhdet_fecs!V147</f>
        <v>4.9714658789155902E-2</v>
      </c>
      <c r="W227" s="99">
        <f>RES_hhdet_fecs!W147</f>
        <v>4.7513058550516039E-2</v>
      </c>
      <c r="DA227" s="63" t="s">
        <v>2884</v>
      </c>
    </row>
    <row r="228" spans="1:105" ht="12" customHeight="1" x14ac:dyDescent="0.25">
      <c r="A228" s="121" t="s">
        <v>55</v>
      </c>
      <c r="B228" s="123">
        <v>29.621996056828436</v>
      </c>
      <c r="C228" s="123">
        <v>28.589977426020901</v>
      </c>
      <c r="D228" s="123">
        <v>27.291016415540945</v>
      </c>
      <c r="E228" s="123">
        <v>25.698789315369957</v>
      </c>
      <c r="F228" s="123">
        <v>25.992856619520925</v>
      </c>
      <c r="G228" s="123">
        <v>24.444423488602176</v>
      </c>
      <c r="H228" s="123">
        <v>24.38848594133739</v>
      </c>
      <c r="I228" s="123">
        <v>24.062775958515193</v>
      </c>
      <c r="J228" s="123">
        <v>24.638370835473122</v>
      </c>
      <c r="K228" s="123">
        <v>24.271918740658172</v>
      </c>
      <c r="L228" s="123">
        <v>24.484771166122329</v>
      </c>
      <c r="M228" s="123">
        <v>25.199644855923196</v>
      </c>
      <c r="N228" s="123">
        <v>25.157217217503312</v>
      </c>
      <c r="O228" s="123">
        <v>24.918438141290242</v>
      </c>
      <c r="P228" s="123">
        <v>24.281371725878522</v>
      </c>
      <c r="Q228" s="123">
        <v>23.735637967048486</v>
      </c>
      <c r="R228" s="123">
        <v>24.297000408140821</v>
      </c>
      <c r="S228" s="123">
        <v>24.477752568212026</v>
      </c>
      <c r="T228" s="123">
        <v>24.8089214335591</v>
      </c>
      <c r="U228" s="123">
        <v>24.198629353558413</v>
      </c>
      <c r="V228" s="123">
        <v>25.358079468977262</v>
      </c>
      <c r="W228" s="123">
        <v>24.514656643806003</v>
      </c>
      <c r="DA228" s="130" t="s">
        <v>2885</v>
      </c>
    </row>
    <row r="229" spans="1:105" ht="12" customHeight="1" x14ac:dyDescent="0.25">
      <c r="A229" s="97" t="s">
        <v>124</v>
      </c>
      <c r="B229" s="99">
        <v>32.925767101896504</v>
      </c>
      <c r="C229" s="99">
        <v>31.588060055768739</v>
      </c>
      <c r="D229" s="99">
        <v>30.252031674391123</v>
      </c>
      <c r="E229" s="99">
        <v>29.063482592910631</v>
      </c>
      <c r="F229" s="99">
        <v>28.375342730889322</v>
      </c>
      <c r="G229" s="99">
        <v>27.661626320423533</v>
      </c>
      <c r="H229" s="99">
        <v>27.223003868562117</v>
      </c>
      <c r="I229" s="99">
        <v>27.353797783217043</v>
      </c>
      <c r="J229" s="99">
        <v>27.189528025098848</v>
      </c>
      <c r="K229" s="99">
        <v>27.315139911256221</v>
      </c>
      <c r="L229" s="99">
        <v>27.339297028026003</v>
      </c>
      <c r="M229" s="99">
        <v>28.982218929991614</v>
      </c>
      <c r="N229" s="99">
        <v>26.783064950534111</v>
      </c>
      <c r="O229" s="99">
        <v>29.247014410106416</v>
      </c>
      <c r="P229" s="99">
        <v>26.156403837641033</v>
      </c>
      <c r="Q229" s="99">
        <v>22.917786353670586</v>
      </c>
      <c r="R229" s="99">
        <v>26.454208694614213</v>
      </c>
      <c r="S229" s="99">
        <v>25.704929625677686</v>
      </c>
      <c r="T229" s="99">
        <v>25.678782736749994</v>
      </c>
      <c r="U229" s="99">
        <v>24.109402837015768</v>
      </c>
      <c r="V229" s="99">
        <v>26.243473646540668</v>
      </c>
      <c r="W229" s="99">
        <v>23.149089839465461</v>
      </c>
      <c r="DA229" s="63" t="s">
        <v>2886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24.688604185856644</v>
      </c>
      <c r="J230" s="99">
        <v>24.498069092446357</v>
      </c>
      <c r="K230" s="99">
        <v>24.626053578360029</v>
      </c>
      <c r="L230" s="99">
        <v>24.734874166697544</v>
      </c>
      <c r="M230" s="99">
        <v>26.473225404916437</v>
      </c>
      <c r="N230" s="99">
        <v>24.800032377007319</v>
      </c>
      <c r="O230" s="99">
        <v>27.151938312352126</v>
      </c>
      <c r="P230" s="99">
        <v>24.438782614841202</v>
      </c>
      <c r="Q230" s="99">
        <v>21.542020348259964</v>
      </c>
      <c r="R230" s="99">
        <v>23.892988993755573</v>
      </c>
      <c r="S230" s="99">
        <v>23.527801921578103</v>
      </c>
      <c r="T230" s="99">
        <v>23.816359651104026</v>
      </c>
      <c r="U230" s="99">
        <v>22.75420092338738</v>
      </c>
      <c r="V230" s="99">
        <v>25.012672591560698</v>
      </c>
      <c r="W230" s="99">
        <v>22.298555979605766</v>
      </c>
      <c r="DA230" s="63" t="s">
        <v>2887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21.096617597999181</v>
      </c>
      <c r="J231" s="102">
        <v>20.818537301440156</v>
      </c>
      <c r="K231" s="102">
        <v>20.902980971837088</v>
      </c>
      <c r="L231" s="102">
        <v>21.019686599717584</v>
      </c>
      <c r="M231" s="102">
        <v>22.550271248018976</v>
      </c>
      <c r="N231" s="102">
        <v>21.085162853463768</v>
      </c>
      <c r="O231" s="102">
        <v>22.986579051353338</v>
      </c>
      <c r="P231" s="102">
        <v>20.589775289315245</v>
      </c>
      <c r="Q231" s="102">
        <v>18.012163751421017</v>
      </c>
      <c r="R231" s="102">
        <v>19.573160006536984</v>
      </c>
      <c r="S231" s="102">
        <v>19.165901128801572</v>
      </c>
      <c r="T231" s="102">
        <v>19.272698809675973</v>
      </c>
      <c r="U231" s="102">
        <v>18.34253630212844</v>
      </c>
      <c r="V231" s="102">
        <v>20.278679311823435</v>
      </c>
      <c r="W231" s="102">
        <v>18.087789533605466</v>
      </c>
      <c r="DA231" s="131" t="s">
        <v>2888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3.5919865878574626</v>
      </c>
      <c r="J232" s="105">
        <v>3.6795317910061978</v>
      </c>
      <c r="K232" s="105">
        <v>3.7230726065229334</v>
      </c>
      <c r="L232" s="105">
        <v>3.7151875669799579</v>
      </c>
      <c r="M232" s="105">
        <v>3.9229541568974562</v>
      </c>
      <c r="N232" s="105">
        <v>3.7148695235435532</v>
      </c>
      <c r="O232" s="105">
        <v>4.1653592609987857</v>
      </c>
      <c r="P232" s="105">
        <v>3.8490073255259558</v>
      </c>
      <c r="Q232" s="105">
        <v>3.5298565968389441</v>
      </c>
      <c r="R232" s="105">
        <v>4.3198289872185915</v>
      </c>
      <c r="S232" s="105">
        <v>4.3619007927765283</v>
      </c>
      <c r="T232" s="105">
        <v>4.5436608414280535</v>
      </c>
      <c r="U232" s="105">
        <v>4.4116646212589377</v>
      </c>
      <c r="V232" s="105">
        <v>4.7339932797372652</v>
      </c>
      <c r="W232" s="105">
        <v>4.2107664460003029</v>
      </c>
      <c r="DA232" s="132" t="s">
        <v>2889</v>
      </c>
    </row>
    <row r="233" spans="1:105" ht="12" customHeight="1" x14ac:dyDescent="0.25">
      <c r="A233" s="106" t="s">
        <v>122</v>
      </c>
      <c r="B233" s="102">
        <v>29.406938989217885</v>
      </c>
      <c r="C233" s="102">
        <v>28.389371407891435</v>
      </c>
      <c r="D233" s="102">
        <v>27.099312747679125</v>
      </c>
      <c r="E233" s="102">
        <v>25.476506454747298</v>
      </c>
      <c r="F233" s="102">
        <v>25.869208412539454</v>
      </c>
      <c r="G233" s="102">
        <v>24.287646847682815</v>
      </c>
      <c r="H233" s="102">
        <v>24.278951253394204</v>
      </c>
      <c r="I233" s="102">
        <v>24.11602258855482</v>
      </c>
      <c r="J233" s="102">
        <v>25.139371006744152</v>
      </c>
      <c r="K233" s="102">
        <v>25.001955164514339</v>
      </c>
      <c r="L233" s="102">
        <v>25.512404783680626</v>
      </c>
      <c r="M233" s="102">
        <v>26.142602503953327</v>
      </c>
      <c r="N233" s="102">
        <v>26.10593222687454</v>
      </c>
      <c r="O233" s="102">
        <v>25.662692951172179</v>
      </c>
      <c r="P233" s="102">
        <v>25.331994179420533</v>
      </c>
      <c r="Q233" s="102">
        <v>25.366151509756602</v>
      </c>
      <c r="R233" s="102">
        <v>25.908617674848994</v>
      </c>
      <c r="S233" s="102">
        <v>26.141865592861222</v>
      </c>
      <c r="T233" s="102">
        <v>26.293105949724232</v>
      </c>
      <c r="U233" s="102">
        <v>25.14758900822088</v>
      </c>
      <c r="V233" s="102">
        <v>25.950733179940865</v>
      </c>
      <c r="W233" s="102">
        <v>25.375146452229647</v>
      </c>
      <c r="DA233" s="131" t="s">
        <v>2890</v>
      </c>
    </row>
    <row r="234" spans="1:105" ht="12" customHeight="1" x14ac:dyDescent="0.25">
      <c r="A234" s="107" t="s">
        <v>121</v>
      </c>
      <c r="B234" s="105">
        <v>27.078400205133423</v>
      </c>
      <c r="C234" s="105">
        <v>26.147325044165761</v>
      </c>
      <c r="D234" s="105">
        <v>24.83034352747978</v>
      </c>
      <c r="E234" s="105">
        <v>23.45517108453237</v>
      </c>
      <c r="F234" s="105">
        <v>23.889056333585476</v>
      </c>
      <c r="G234" s="105">
        <v>22.42463945947171</v>
      </c>
      <c r="H234" s="105">
        <v>22.495150235271723</v>
      </c>
      <c r="I234" s="105">
        <v>22.248051344052204</v>
      </c>
      <c r="J234" s="105">
        <v>23.072620266125096</v>
      </c>
      <c r="K234" s="105">
        <v>22.920737842196402</v>
      </c>
      <c r="L234" s="105">
        <v>23.3863008100119</v>
      </c>
      <c r="M234" s="105">
        <v>24.120446008316236</v>
      </c>
      <c r="N234" s="105">
        <v>24.283572125795523</v>
      </c>
      <c r="O234" s="105">
        <v>23.941360308132094</v>
      </c>
      <c r="P234" s="105">
        <v>23.546981075392125</v>
      </c>
      <c r="Q234" s="105">
        <v>23.237110178248901</v>
      </c>
      <c r="R234" s="105">
        <v>23.487359345435568</v>
      </c>
      <c r="S234" s="105">
        <v>23.797323216906516</v>
      </c>
      <c r="T234" s="105">
        <v>24.228919226302597</v>
      </c>
      <c r="U234" s="105">
        <v>23.841230475875747</v>
      </c>
      <c r="V234" s="105">
        <v>24.948410086398098</v>
      </c>
      <c r="W234" s="105">
        <v>24.324186353170635</v>
      </c>
      <c r="DA234" s="132" t="s">
        <v>2891</v>
      </c>
    </row>
    <row r="235" spans="1:105" ht="12" customHeight="1" x14ac:dyDescent="0.25">
      <c r="A235" s="108" t="s">
        <v>53</v>
      </c>
      <c r="B235" s="99">
        <v>22.944422270489095</v>
      </c>
      <c r="C235" s="99">
        <v>22.13649576636999</v>
      </c>
      <c r="D235" s="99">
        <v>20.878337851891576</v>
      </c>
      <c r="E235" s="99">
        <v>19.714658931909533</v>
      </c>
      <c r="F235" s="99">
        <v>20.087563266333259</v>
      </c>
      <c r="G235" s="99">
        <v>18.818783817762633</v>
      </c>
      <c r="H235" s="99">
        <v>18.980461348088944</v>
      </c>
      <c r="I235" s="99">
        <v>18.722173009576387</v>
      </c>
      <c r="J235" s="99">
        <v>19.302456671185265</v>
      </c>
      <c r="K235" s="99">
        <v>19.155822868865247</v>
      </c>
      <c r="L235" s="99">
        <v>19.576166888568828</v>
      </c>
      <c r="M235" s="99">
        <v>20.247733244084724</v>
      </c>
      <c r="N235" s="99">
        <v>20.333118106564875</v>
      </c>
      <c r="O235" s="99">
        <v>20.007649712888966</v>
      </c>
      <c r="P235" s="99">
        <v>19.62540545737043</v>
      </c>
      <c r="Q235" s="99">
        <v>19.268416607394069</v>
      </c>
      <c r="R235" s="99">
        <v>19.356595770368227</v>
      </c>
      <c r="S235" s="99">
        <v>19.536918930749628</v>
      </c>
      <c r="T235" s="99">
        <v>19.779694707004211</v>
      </c>
      <c r="U235" s="99">
        <v>19.373681713139597</v>
      </c>
      <c r="V235" s="99">
        <v>20.408039593103901</v>
      </c>
      <c r="W235" s="99">
        <v>19.897944530763812</v>
      </c>
      <c r="DA235" s="63" t="s">
        <v>2892</v>
      </c>
    </row>
    <row r="236" spans="1:105" ht="12" customHeight="1" x14ac:dyDescent="0.25">
      <c r="A236" s="108" t="s">
        <v>52</v>
      </c>
      <c r="B236" s="99">
        <v>4.1339779346443279</v>
      </c>
      <c r="C236" s="99">
        <v>4.0108292777957688</v>
      </c>
      <c r="D236" s="99">
        <v>3.9520056755882038</v>
      </c>
      <c r="E236" s="99">
        <v>3.7405121526228413</v>
      </c>
      <c r="F236" s="99">
        <v>3.8014930672522151</v>
      </c>
      <c r="G236" s="99">
        <v>3.6058556417090748</v>
      </c>
      <c r="H236" s="99">
        <v>3.5146888871827771</v>
      </c>
      <c r="I236" s="99">
        <v>3.52587833447582</v>
      </c>
      <c r="J236" s="99">
        <v>3.7701635949398282</v>
      </c>
      <c r="K236" s="99">
        <v>3.7649149733311562</v>
      </c>
      <c r="L236" s="99">
        <v>3.8101339214430694</v>
      </c>
      <c r="M236" s="99">
        <v>3.8727127642315118</v>
      </c>
      <c r="N236" s="99">
        <v>3.950454019230651</v>
      </c>
      <c r="O236" s="99">
        <v>3.9337105952431251</v>
      </c>
      <c r="P236" s="99">
        <v>3.9215756180216945</v>
      </c>
      <c r="Q236" s="99">
        <v>3.9686935708548337</v>
      </c>
      <c r="R236" s="99">
        <v>4.1307635750673368</v>
      </c>
      <c r="S236" s="99">
        <v>4.2604042861568887</v>
      </c>
      <c r="T236" s="99">
        <v>4.4492245192983892</v>
      </c>
      <c r="U236" s="99">
        <v>4.4675487627361488</v>
      </c>
      <c r="V236" s="99">
        <v>4.5403704932941951</v>
      </c>
      <c r="W236" s="99">
        <v>4.4262418224068192</v>
      </c>
      <c r="DA236" s="63" t="s">
        <v>2893</v>
      </c>
    </row>
    <row r="237" spans="1:105" ht="12" customHeight="1" x14ac:dyDescent="0.25">
      <c r="A237" s="121" t="s">
        <v>54</v>
      </c>
      <c r="B237" s="123">
        <v>4.6086857754931438</v>
      </c>
      <c r="C237" s="123">
        <v>4.4725568876447381</v>
      </c>
      <c r="D237" s="123">
        <v>4.389925290472549</v>
      </c>
      <c r="E237" s="123">
        <v>4.3424370577175573</v>
      </c>
      <c r="F237" s="123">
        <v>4.2890349548039186</v>
      </c>
      <c r="G237" s="123">
        <v>4.1437475007593747</v>
      </c>
      <c r="H237" s="123">
        <v>4.0234899359414005</v>
      </c>
      <c r="I237" s="123">
        <v>4.0406927036397455</v>
      </c>
      <c r="J237" s="123">
        <v>3.8729779607889085</v>
      </c>
      <c r="K237" s="123">
        <v>3.8264321895315674</v>
      </c>
      <c r="L237" s="123">
        <v>3.7282017848120321</v>
      </c>
      <c r="M237" s="123">
        <v>3.7691249826849038</v>
      </c>
      <c r="N237" s="123">
        <v>3.7861294136070924</v>
      </c>
      <c r="O237" s="123">
        <v>3.6023430789874324</v>
      </c>
      <c r="P237" s="123">
        <v>3.6736243752320599</v>
      </c>
      <c r="Q237" s="123">
        <v>3.6966901427649734</v>
      </c>
      <c r="R237" s="123">
        <v>3.685499071239438</v>
      </c>
      <c r="S237" s="123">
        <v>3.6219271285888204</v>
      </c>
      <c r="T237" s="123">
        <v>3.5768607314616512</v>
      </c>
      <c r="U237" s="123">
        <v>3.4727523870299155</v>
      </c>
      <c r="V237" s="123">
        <v>3.5799139541030005</v>
      </c>
      <c r="W237" s="123">
        <v>3.5204035320611524</v>
      </c>
      <c r="DA237" s="130" t="s">
        <v>2894</v>
      </c>
    </row>
    <row r="238" spans="1:105" ht="12" customHeight="1" x14ac:dyDescent="0.25">
      <c r="A238" s="97" t="s">
        <v>50</v>
      </c>
      <c r="B238" s="99">
        <v>5.7718877089075091</v>
      </c>
      <c r="C238" s="99">
        <v>5.6325519640403519</v>
      </c>
      <c r="D238" s="99">
        <v>5.5415042971713069</v>
      </c>
      <c r="E238" s="99">
        <v>5.5005686361205086</v>
      </c>
      <c r="F238" s="99">
        <v>5.3216849209406556</v>
      </c>
      <c r="G238" s="99">
        <v>5.3172288112358137</v>
      </c>
      <c r="H238" s="99">
        <v>5.1271796978245874</v>
      </c>
      <c r="I238" s="99">
        <v>5.1257570141217004</v>
      </c>
      <c r="J238" s="99">
        <v>4.9769626078479092</v>
      </c>
      <c r="K238" s="99">
        <v>4.7642026296497928</v>
      </c>
      <c r="L238" s="99">
        <v>4.8064337322630317</v>
      </c>
      <c r="M238" s="99">
        <v>4.8128282460416241</v>
      </c>
      <c r="N238" s="99">
        <v>4.7903028619906092</v>
      </c>
      <c r="O238" s="99">
        <v>4.8215008504793353</v>
      </c>
      <c r="P238" s="99">
        <v>4.594510887570662</v>
      </c>
      <c r="Q238" s="99">
        <v>4.3057418866549959</v>
      </c>
      <c r="R238" s="99">
        <v>5.0332533558705128</v>
      </c>
      <c r="S238" s="99">
        <v>4.906742268381997</v>
      </c>
      <c r="T238" s="99">
        <v>5.1128300206207502</v>
      </c>
      <c r="U238" s="99">
        <v>4.8436139507641229</v>
      </c>
      <c r="V238" s="99">
        <v>5.3272837790370877</v>
      </c>
      <c r="W238" s="99">
        <v>4.6177986731877718</v>
      </c>
      <c r="DA238" s="63" t="s">
        <v>2895</v>
      </c>
    </row>
    <row r="239" spans="1:105" ht="12" customHeight="1" x14ac:dyDescent="0.25">
      <c r="A239" s="109" t="s">
        <v>120</v>
      </c>
      <c r="B239" s="110">
        <v>4.5914690956276232</v>
      </c>
      <c r="C239" s="110">
        <v>4.4551477988204757</v>
      </c>
      <c r="D239" s="110">
        <v>4.3740195030872062</v>
      </c>
      <c r="E239" s="110">
        <v>4.3260810441170809</v>
      </c>
      <c r="F239" s="110">
        <v>4.2740977036381214</v>
      </c>
      <c r="G239" s="110">
        <v>4.1266498697254255</v>
      </c>
      <c r="H239" s="110">
        <v>4.0073832750661058</v>
      </c>
      <c r="I239" s="110">
        <v>4.0252690597761172</v>
      </c>
      <c r="J239" s="110">
        <v>3.8577396847327106</v>
      </c>
      <c r="K239" s="110">
        <v>3.8138975636295265</v>
      </c>
      <c r="L239" s="110">
        <v>3.7133127924189298</v>
      </c>
      <c r="M239" s="110">
        <v>3.7537126396490326</v>
      </c>
      <c r="N239" s="110">
        <v>3.7705439814258992</v>
      </c>
      <c r="O239" s="110">
        <v>3.5827925559304807</v>
      </c>
      <c r="P239" s="110">
        <v>3.6586046830172103</v>
      </c>
      <c r="Q239" s="110">
        <v>3.6864241527265822</v>
      </c>
      <c r="R239" s="110">
        <v>3.6604441413802489</v>
      </c>
      <c r="S239" s="110">
        <v>3.5967280597365296</v>
      </c>
      <c r="T239" s="110">
        <v>3.5476503244432558</v>
      </c>
      <c r="U239" s="110">
        <v>3.4476677820451345</v>
      </c>
      <c r="V239" s="110">
        <v>3.5497947790520636</v>
      </c>
      <c r="W239" s="110">
        <v>3.5020134987977785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100.50030201528119</v>
      </c>
      <c r="C241" s="118">
        <f t="shared" si="98"/>
        <v>118.96420942496532</v>
      </c>
      <c r="D241" s="118">
        <f t="shared" si="98"/>
        <v>82.162982775043716</v>
      </c>
      <c r="E241" s="118">
        <f t="shared" si="98"/>
        <v>107.8346125078736</v>
      </c>
      <c r="F241" s="118">
        <f t="shared" si="98"/>
        <v>114.33637290817597</v>
      </c>
      <c r="G241" s="118">
        <f t="shared" si="98"/>
        <v>117.78240621956618</v>
      </c>
      <c r="H241" s="118">
        <f t="shared" si="98"/>
        <v>118.80180595112981</v>
      </c>
      <c r="I241" s="118">
        <f t="shared" si="98"/>
        <v>120.80328070752142</v>
      </c>
      <c r="J241" s="118">
        <f t="shared" si="98"/>
        <v>126.71989417731487</v>
      </c>
      <c r="K241" s="118">
        <f t="shared" si="98"/>
        <v>118.06035435537389</v>
      </c>
      <c r="L241" s="118">
        <f t="shared" si="98"/>
        <v>115.67017285692371</v>
      </c>
      <c r="M241" s="118">
        <f t="shared" si="98"/>
        <v>108.49016158673999</v>
      </c>
      <c r="N241" s="118">
        <f t="shared" si="98"/>
        <v>102.47294216304289</v>
      </c>
      <c r="O241" s="118">
        <f t="shared" si="98"/>
        <v>97.147435738163196</v>
      </c>
      <c r="P241" s="118">
        <f t="shared" si="98"/>
        <v>93.228109286758098</v>
      </c>
      <c r="Q241" s="118">
        <f t="shared" si="98"/>
        <v>94.582903871507966</v>
      </c>
      <c r="R241" s="118">
        <f t="shared" ref="R241:V241" si="99">R242+R244+R246+R255</f>
        <v>96.912594264860829</v>
      </c>
      <c r="S241" s="118">
        <f t="shared" si="99"/>
        <v>97.435562081505751</v>
      </c>
      <c r="T241" s="118">
        <f t="shared" si="99"/>
        <v>98.085650385319809</v>
      </c>
      <c r="U241" s="118">
        <f t="shared" si="99"/>
        <v>99.131567692439262</v>
      </c>
      <c r="V241" s="118">
        <f t="shared" si="99"/>
        <v>104.7614309042479</v>
      </c>
      <c r="W241" s="118">
        <f t="shared" ref="W241" si="100">W242+W244+W246+W255</f>
        <v>110.86036137185225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78.147966418029185</v>
      </c>
      <c r="C242" s="123">
        <f t="shared" si="101"/>
        <v>97.203718090829341</v>
      </c>
      <c r="D242" s="123">
        <f t="shared" si="101"/>
        <v>61.019996061795034</v>
      </c>
      <c r="E242" s="123">
        <f t="shared" si="101"/>
        <v>87.613363289364699</v>
      </c>
      <c r="F242" s="123">
        <f t="shared" si="101"/>
        <v>93.843492299633184</v>
      </c>
      <c r="G242" s="123">
        <f t="shared" si="101"/>
        <v>98.327851676881124</v>
      </c>
      <c r="H242" s="123">
        <f t="shared" si="101"/>
        <v>99.372796030538069</v>
      </c>
      <c r="I242" s="123">
        <f t="shared" si="101"/>
        <v>101.39864655957591</v>
      </c>
      <c r="J242" s="123">
        <f t="shared" si="101"/>
        <v>106.77954759270436</v>
      </c>
      <c r="K242" s="123">
        <f t="shared" si="101"/>
        <v>98.194615442999975</v>
      </c>
      <c r="L242" s="123">
        <f t="shared" si="101"/>
        <v>95.510399813071587</v>
      </c>
      <c r="M242" s="123">
        <f t="shared" si="101"/>
        <v>87.726887746023422</v>
      </c>
      <c r="N242" s="123">
        <f t="shared" si="101"/>
        <v>81.592123611077923</v>
      </c>
      <c r="O242" s="123">
        <f t="shared" si="101"/>
        <v>76.417068092727973</v>
      </c>
      <c r="P242" s="123">
        <f t="shared" si="101"/>
        <v>72.586775969778046</v>
      </c>
      <c r="Q242" s="123">
        <f t="shared" si="101"/>
        <v>74.007830454857768</v>
      </c>
      <c r="R242" s="123">
        <f t="shared" si="101"/>
        <v>75.636377470196692</v>
      </c>
      <c r="S242" s="123">
        <f t="shared" si="101"/>
        <v>75.752218169458573</v>
      </c>
      <c r="T242" s="123">
        <f t="shared" si="101"/>
        <v>75.850845014771465</v>
      </c>
      <c r="U242" s="123">
        <f t="shared" si="101"/>
        <v>77.134305002286723</v>
      </c>
      <c r="V242" s="123">
        <f t="shared" si="101"/>
        <v>81.492044964463147</v>
      </c>
      <c r="W242" s="123">
        <f t="shared" si="101"/>
        <v>88.06691381979094</v>
      </c>
      <c r="DA242" s="130" t="s">
        <v>3049</v>
      </c>
    </row>
    <row r="243" spans="1:105" ht="12" customHeight="1" x14ac:dyDescent="0.25">
      <c r="A243" s="97" t="s">
        <v>53</v>
      </c>
      <c r="B243" s="99">
        <v>78.147966418029185</v>
      </c>
      <c r="C243" s="99">
        <v>97.203718090829341</v>
      </c>
      <c r="D243" s="99">
        <v>61.019996061795034</v>
      </c>
      <c r="E243" s="99">
        <v>87.613363289364699</v>
      </c>
      <c r="F243" s="99">
        <v>93.843492299633184</v>
      </c>
      <c r="G243" s="99">
        <v>98.327851676881124</v>
      </c>
      <c r="H243" s="99">
        <v>99.372796030538069</v>
      </c>
      <c r="I243" s="99">
        <v>101.39864655957591</v>
      </c>
      <c r="J243" s="99">
        <v>106.77954759270436</v>
      </c>
      <c r="K243" s="99">
        <v>98.194615442999975</v>
      </c>
      <c r="L243" s="99">
        <v>95.510399813071587</v>
      </c>
      <c r="M243" s="99">
        <v>87.726887746023422</v>
      </c>
      <c r="N243" s="99">
        <v>81.592123611077923</v>
      </c>
      <c r="O243" s="99">
        <v>76.417068092727973</v>
      </c>
      <c r="P243" s="99">
        <v>72.586775969778046</v>
      </c>
      <c r="Q243" s="99">
        <v>74.007830454857768</v>
      </c>
      <c r="R243" s="99">
        <v>75.636377470196692</v>
      </c>
      <c r="S243" s="99">
        <v>75.752218169458573</v>
      </c>
      <c r="T243" s="99">
        <v>75.850845014771465</v>
      </c>
      <c r="U243" s="99">
        <v>77.134305002286723</v>
      </c>
      <c r="V243" s="99">
        <v>81.492044964463147</v>
      </c>
      <c r="W243" s="99">
        <v>88.06691381979094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0.15148799139347205</v>
      </c>
      <c r="C244" s="123">
        <f t="shared" si="102"/>
        <v>0.12397454049385304</v>
      </c>
      <c r="D244" s="123">
        <f t="shared" si="102"/>
        <v>0.11828015354467181</v>
      </c>
      <c r="E244" s="123">
        <f t="shared" si="102"/>
        <v>0.1109425055476698</v>
      </c>
      <c r="F244" s="123">
        <f t="shared" si="102"/>
        <v>0.12040769039399365</v>
      </c>
      <c r="G244" s="123">
        <f t="shared" si="102"/>
        <v>0.13348002186095623</v>
      </c>
      <c r="H244" s="123">
        <f t="shared" si="102"/>
        <v>0.17297636814324441</v>
      </c>
      <c r="I244" s="123">
        <f t="shared" si="102"/>
        <v>0.20415617697958083</v>
      </c>
      <c r="J244" s="123">
        <f t="shared" si="102"/>
        <v>0.23582452393478295</v>
      </c>
      <c r="K244" s="123">
        <f t="shared" si="102"/>
        <v>0.26010203133497706</v>
      </c>
      <c r="L244" s="123">
        <f t="shared" si="102"/>
        <v>0.29086965859148717</v>
      </c>
      <c r="M244" s="123">
        <f t="shared" si="102"/>
        <v>0.27374697840963941</v>
      </c>
      <c r="N244" s="123">
        <f t="shared" si="102"/>
        <v>0.28837437241305025</v>
      </c>
      <c r="O244" s="123">
        <f t="shared" si="102"/>
        <v>0.25817338044440163</v>
      </c>
      <c r="P244" s="123">
        <f t="shared" si="102"/>
        <v>0.27931276942140176</v>
      </c>
      <c r="Q244" s="123">
        <f t="shared" si="102"/>
        <v>0.27144224929135047</v>
      </c>
      <c r="R244" s="123">
        <f t="shared" si="102"/>
        <v>0.27817555010574502</v>
      </c>
      <c r="S244" s="123">
        <f t="shared" si="102"/>
        <v>0.26723193010338997</v>
      </c>
      <c r="T244" s="123">
        <f t="shared" si="102"/>
        <v>0.26277013099918384</v>
      </c>
      <c r="U244" s="123">
        <f t="shared" si="102"/>
        <v>0.25712635521770277</v>
      </c>
      <c r="V244" s="123">
        <f t="shared" si="102"/>
        <v>0.26888303748299647</v>
      </c>
      <c r="W244" s="123">
        <f t="shared" si="102"/>
        <v>0.26192638050300515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0.15148799139347205</v>
      </c>
      <c r="C245" s="99">
        <f>RES_hhdet_tess!C147</f>
        <v>0.12397454049385304</v>
      </c>
      <c r="D245" s="99">
        <f>RES_hhdet_tess!D147</f>
        <v>0.11828015354467181</v>
      </c>
      <c r="E245" s="99">
        <f>RES_hhdet_tess!E147</f>
        <v>0.1109425055476698</v>
      </c>
      <c r="F245" s="99">
        <f>RES_hhdet_tess!F147</f>
        <v>0.12040769039399365</v>
      </c>
      <c r="G245" s="99">
        <f>RES_hhdet_tess!G147</f>
        <v>0.13348002186095623</v>
      </c>
      <c r="H245" s="99">
        <f>RES_hhdet_tess!H147</f>
        <v>0.17297636814324441</v>
      </c>
      <c r="I245" s="99">
        <f>RES_hhdet_tess!I147</f>
        <v>0.20415617697958083</v>
      </c>
      <c r="J245" s="99">
        <f>RES_hhdet_tess!J147</f>
        <v>0.23582452393478295</v>
      </c>
      <c r="K245" s="99">
        <f>RES_hhdet_tess!K147</f>
        <v>0.26010203133497706</v>
      </c>
      <c r="L245" s="99">
        <f>RES_hhdet_tess!L147</f>
        <v>0.29086965859148717</v>
      </c>
      <c r="M245" s="99">
        <f>RES_hhdet_tess!M147</f>
        <v>0.27374697840963941</v>
      </c>
      <c r="N245" s="99">
        <f>RES_hhdet_tess!N147</f>
        <v>0.28837437241305025</v>
      </c>
      <c r="O245" s="99">
        <f>RES_hhdet_tess!O147</f>
        <v>0.25817338044440163</v>
      </c>
      <c r="P245" s="99">
        <f>RES_hhdet_tess!P147</f>
        <v>0.27931276942140176</v>
      </c>
      <c r="Q245" s="99">
        <f>RES_hhdet_tess!Q147</f>
        <v>0.27144224929135047</v>
      </c>
      <c r="R245" s="99">
        <f>RES_hhdet_tess!R147</f>
        <v>0.27817555010574502</v>
      </c>
      <c r="S245" s="99">
        <f>RES_hhdet_tess!S147</f>
        <v>0.26723193010338997</v>
      </c>
      <c r="T245" s="99">
        <f>RES_hhdet_tess!T147</f>
        <v>0.26277013099918384</v>
      </c>
      <c r="U245" s="99">
        <f>RES_hhdet_tess!U147</f>
        <v>0.25712635521770277</v>
      </c>
      <c r="V245" s="99">
        <f>RES_hhdet_tess!V147</f>
        <v>0.26888303748299647</v>
      </c>
      <c r="W245" s="99">
        <f>RES_hhdet_tess!W147</f>
        <v>0.26192638050300515</v>
      </c>
      <c r="DA245" s="63" t="s">
        <v>3052</v>
      </c>
    </row>
    <row r="246" spans="1:105" ht="12" customHeight="1" x14ac:dyDescent="0.25">
      <c r="A246" s="121" t="s">
        <v>55</v>
      </c>
      <c r="B246" s="123">
        <v>18.810443020358154</v>
      </c>
      <c r="C246" s="123">
        <v>18.328940738257344</v>
      </c>
      <c r="D246" s="123">
        <v>17.750268731467109</v>
      </c>
      <c r="E246" s="123">
        <v>16.854999795093494</v>
      </c>
      <c r="F246" s="123">
        <v>17.146756643382449</v>
      </c>
      <c r="G246" s="123">
        <v>16.197289159766285</v>
      </c>
      <c r="H246" s="123">
        <v>16.21646448855558</v>
      </c>
      <c r="I246" s="123">
        <v>16.142195386802175</v>
      </c>
      <c r="J246" s="123">
        <v>16.768552822107797</v>
      </c>
      <c r="K246" s="123">
        <v>16.699096616833074</v>
      </c>
      <c r="L246" s="123">
        <v>17.031746718575441</v>
      </c>
      <c r="M246" s="123">
        <v>17.613580798578091</v>
      </c>
      <c r="N246" s="123">
        <v>17.693683531300028</v>
      </c>
      <c r="O246" s="123">
        <v>17.70306839831591</v>
      </c>
      <c r="P246" s="123">
        <v>17.521371084233753</v>
      </c>
      <c r="Q246" s="123">
        <v>17.425641439291333</v>
      </c>
      <c r="R246" s="123">
        <v>18.107965031353316</v>
      </c>
      <c r="S246" s="123">
        <v>18.542585895875067</v>
      </c>
      <c r="T246" s="123">
        <v>19.094526219791309</v>
      </c>
      <c r="U246" s="123">
        <v>18.895106889810158</v>
      </c>
      <c r="V246" s="123">
        <v>20.017870628055206</v>
      </c>
      <c r="W246" s="123">
        <v>19.55183263799659</v>
      </c>
      <c r="DA246" s="130" t="s">
        <v>3053</v>
      </c>
    </row>
    <row r="247" spans="1:105" ht="12" customHeight="1" x14ac:dyDescent="0.25">
      <c r="A247" s="97" t="s">
        <v>124</v>
      </c>
      <c r="B247" s="99">
        <v>18.799949575206789</v>
      </c>
      <c r="C247" s="99">
        <v>18.222027139783076</v>
      </c>
      <c r="D247" s="99">
        <v>17.722233442003482</v>
      </c>
      <c r="E247" s="99">
        <v>17.168245113946899</v>
      </c>
      <c r="F247" s="99">
        <v>16.848224014431356</v>
      </c>
      <c r="G247" s="99">
        <v>16.498219615554987</v>
      </c>
      <c r="H247" s="99">
        <v>16.298839401943518</v>
      </c>
      <c r="I247" s="99">
        <v>16.437721882302618</v>
      </c>
      <c r="J247" s="99">
        <v>16.392406970276681</v>
      </c>
      <c r="K247" s="99">
        <v>16.536906040904213</v>
      </c>
      <c r="L247" s="99">
        <v>16.66220676661462</v>
      </c>
      <c r="M247" s="99">
        <v>17.831938110855329</v>
      </c>
      <c r="N247" s="99">
        <v>16.710584237510833</v>
      </c>
      <c r="O247" s="99">
        <v>18.689690192217633</v>
      </c>
      <c r="P247" s="99">
        <v>17.271812810505125</v>
      </c>
      <c r="Q247" s="99">
        <v>15.744056023044161</v>
      </c>
      <c r="R247" s="99">
        <v>18.944382737710932</v>
      </c>
      <c r="S247" s="99">
        <v>19.026362382926667</v>
      </c>
      <c r="T247" s="99">
        <v>19.551342785060985</v>
      </c>
      <c r="U247" s="99">
        <v>18.794995916923501</v>
      </c>
      <c r="V247" s="99">
        <v>20.89412853846272</v>
      </c>
      <c r="W247" s="99">
        <v>18.738422140366954</v>
      </c>
      <c r="DA247" s="63" t="s">
        <v>3054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16.390309354811475</v>
      </c>
      <c r="J248" s="99">
        <v>16.349901472640678</v>
      </c>
      <c r="K248" s="99">
        <v>16.491322706765725</v>
      </c>
      <c r="L248" s="99">
        <v>16.607299764843628</v>
      </c>
      <c r="M248" s="99">
        <v>17.802033069303707</v>
      </c>
      <c r="N248" s="99">
        <v>16.692214048828099</v>
      </c>
      <c r="O248" s="99">
        <v>18.664694164728711</v>
      </c>
      <c r="P248" s="99">
        <v>17.184572908010768</v>
      </c>
      <c r="Q248" s="99">
        <v>15.584036866381947</v>
      </c>
      <c r="R248" s="99">
        <v>18.822548084686371</v>
      </c>
      <c r="S248" s="99">
        <v>18.910689966260875</v>
      </c>
      <c r="T248" s="99">
        <v>19.425843312539758</v>
      </c>
      <c r="U248" s="99">
        <v>18.674368858201461</v>
      </c>
      <c r="V248" s="99">
        <v>20.811132575342697</v>
      </c>
      <c r="W248" s="99">
        <v>18.668994018722692</v>
      </c>
      <c r="DA248" s="63" t="s">
        <v>3055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12.79832276695401</v>
      </c>
      <c r="J249" s="102">
        <v>12.670369681634481</v>
      </c>
      <c r="K249" s="102">
        <v>12.768250100242794</v>
      </c>
      <c r="L249" s="102">
        <v>12.892112197863671</v>
      </c>
      <c r="M249" s="102">
        <v>13.87907891240625</v>
      </c>
      <c r="N249" s="102">
        <v>12.977344525284545</v>
      </c>
      <c r="O249" s="102">
        <v>14.499334903729929</v>
      </c>
      <c r="P249" s="102">
        <v>13.335565582484815</v>
      </c>
      <c r="Q249" s="102">
        <v>12.054180269543002</v>
      </c>
      <c r="R249" s="102">
        <v>14.502719097467782</v>
      </c>
      <c r="S249" s="102">
        <v>14.548789173484346</v>
      </c>
      <c r="T249" s="102">
        <v>14.882182471111706</v>
      </c>
      <c r="U249" s="102">
        <v>14.262704236942527</v>
      </c>
      <c r="V249" s="102">
        <v>16.077139295605434</v>
      </c>
      <c r="W249" s="102">
        <v>14.458227572722393</v>
      </c>
      <c r="DA249" s="131" t="s">
        <v>3056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3.5919865878574626</v>
      </c>
      <c r="J250" s="105">
        <v>3.6795317910061978</v>
      </c>
      <c r="K250" s="105">
        <v>3.7230726065229334</v>
      </c>
      <c r="L250" s="105">
        <v>3.7151875669799579</v>
      </c>
      <c r="M250" s="105">
        <v>3.9229541568974562</v>
      </c>
      <c r="N250" s="105">
        <v>3.7148695235435532</v>
      </c>
      <c r="O250" s="105">
        <v>4.1653592609987857</v>
      </c>
      <c r="P250" s="105">
        <v>3.8490073255259558</v>
      </c>
      <c r="Q250" s="105">
        <v>3.5298565968389441</v>
      </c>
      <c r="R250" s="105">
        <v>4.3198289872185915</v>
      </c>
      <c r="S250" s="105">
        <v>4.3619007927765283</v>
      </c>
      <c r="T250" s="105">
        <v>4.5436608414280535</v>
      </c>
      <c r="U250" s="105">
        <v>4.4116646212589377</v>
      </c>
      <c r="V250" s="105">
        <v>4.7339932797372652</v>
      </c>
      <c r="W250" s="105">
        <v>4.2107664460003029</v>
      </c>
      <c r="DA250" s="132" t="s">
        <v>3057</v>
      </c>
    </row>
    <row r="251" spans="1:105" ht="12" customHeight="1" x14ac:dyDescent="0.25">
      <c r="A251" s="106" t="s">
        <v>122</v>
      </c>
      <c r="B251" s="102">
        <v>18.811191088225392</v>
      </c>
      <c r="C251" s="102">
        <v>18.336892682937734</v>
      </c>
      <c r="D251" s="102">
        <v>17.752717153662029</v>
      </c>
      <c r="E251" s="102">
        <v>16.828753580024884</v>
      </c>
      <c r="F251" s="102">
        <v>17.170708316969133</v>
      </c>
      <c r="G251" s="102">
        <v>16.173853367490935</v>
      </c>
      <c r="H251" s="102">
        <v>16.210635562709694</v>
      </c>
      <c r="I251" s="102">
        <v>16.125676121490631</v>
      </c>
      <c r="J251" s="102">
        <v>16.814608455570468</v>
      </c>
      <c r="K251" s="102">
        <v>16.73658901562203</v>
      </c>
      <c r="L251" s="102">
        <v>17.089767663280373</v>
      </c>
      <c r="M251" s="102">
        <v>17.62009557899432</v>
      </c>
      <c r="N251" s="102">
        <v>17.774092432169173</v>
      </c>
      <c r="O251" s="102">
        <v>17.634216552747926</v>
      </c>
      <c r="P251" s="102">
        <v>17.563785318945264</v>
      </c>
      <c r="Q251" s="102">
        <v>17.636230980229374</v>
      </c>
      <c r="R251" s="102">
        <v>18.106248379790831</v>
      </c>
      <c r="S251" s="102">
        <v>18.565779759643348</v>
      </c>
      <c r="T251" s="102">
        <v>19.086033944289323</v>
      </c>
      <c r="U251" s="102">
        <v>18.884421027021265</v>
      </c>
      <c r="V251" s="102">
        <v>19.870986507601565</v>
      </c>
      <c r="W251" s="102">
        <v>19.601414044951227</v>
      </c>
      <c r="DA251" s="131" t="s">
        <v>3058</v>
      </c>
    </row>
    <row r="252" spans="1:105" ht="12" customHeight="1" x14ac:dyDescent="0.25">
      <c r="A252" s="107" t="s">
        <v>121</v>
      </c>
      <c r="B252" s="105">
        <v>18.811191088225396</v>
      </c>
      <c r="C252" s="105">
        <v>18.337291385143541</v>
      </c>
      <c r="D252" s="105">
        <v>17.746181374830755</v>
      </c>
      <c r="E252" s="105">
        <v>16.82443456299433</v>
      </c>
      <c r="F252" s="105">
        <v>17.168334923813553</v>
      </c>
      <c r="G252" s="105">
        <v>16.164499003296587</v>
      </c>
      <c r="H252" s="105">
        <v>16.202894965405687</v>
      </c>
      <c r="I252" s="105">
        <v>16.090459159616458</v>
      </c>
      <c r="J252" s="105">
        <v>16.758810251508461</v>
      </c>
      <c r="K252" s="105">
        <v>16.679461218316</v>
      </c>
      <c r="L252" s="105">
        <v>17.037017657549729</v>
      </c>
      <c r="M252" s="105">
        <v>17.582589614177451</v>
      </c>
      <c r="N252" s="105">
        <v>17.757924116550022</v>
      </c>
      <c r="O252" s="105">
        <v>17.62651024490555</v>
      </c>
      <c r="P252" s="105">
        <v>17.529938575744037</v>
      </c>
      <c r="Q252" s="105">
        <v>17.552108176858262</v>
      </c>
      <c r="R252" s="105">
        <v>17.991331061347609</v>
      </c>
      <c r="S252" s="105">
        <v>18.462795774728516</v>
      </c>
      <c r="T252" s="105">
        <v>19.025732905378181</v>
      </c>
      <c r="U252" s="105">
        <v>18.915263593506843</v>
      </c>
      <c r="V252" s="105">
        <v>19.946710474993154</v>
      </c>
      <c r="W252" s="105">
        <v>19.648793304604283</v>
      </c>
      <c r="DA252" s="132" t="s">
        <v>3059</v>
      </c>
    </row>
    <row r="253" spans="1:105" ht="12" customHeight="1" x14ac:dyDescent="0.25">
      <c r="A253" s="108" t="s">
        <v>53</v>
      </c>
      <c r="B253" s="99">
        <v>14.67721315358107</v>
      </c>
      <c r="C253" s="99">
        <v>14.326462107347771</v>
      </c>
      <c r="D253" s="99">
        <v>13.794175699242553</v>
      </c>
      <c r="E253" s="99">
        <v>13.083922410371491</v>
      </c>
      <c r="F253" s="99">
        <v>13.366841856561336</v>
      </c>
      <c r="G253" s="99">
        <v>12.558643361587512</v>
      </c>
      <c r="H253" s="99">
        <v>12.68820607822291</v>
      </c>
      <c r="I253" s="99">
        <v>12.564580825140641</v>
      </c>
      <c r="J253" s="99">
        <v>12.988646656568635</v>
      </c>
      <c r="K253" s="99">
        <v>12.914546244984843</v>
      </c>
      <c r="L253" s="99">
        <v>13.226883736106659</v>
      </c>
      <c r="M253" s="99">
        <v>13.709876849945944</v>
      </c>
      <c r="N253" s="99">
        <v>13.807470097319369</v>
      </c>
      <c r="O253" s="99">
        <v>13.692799649662422</v>
      </c>
      <c r="P253" s="99">
        <v>13.608362957722344</v>
      </c>
      <c r="Q253" s="99">
        <v>13.58341460600343</v>
      </c>
      <c r="R253" s="99">
        <v>13.860567486280271</v>
      </c>
      <c r="S253" s="99">
        <v>14.20239148857163</v>
      </c>
      <c r="T253" s="99">
        <v>14.576508386079793</v>
      </c>
      <c r="U253" s="99">
        <v>14.447714830770694</v>
      </c>
      <c r="V253" s="99">
        <v>15.406339981698959</v>
      </c>
      <c r="W253" s="99">
        <v>15.222551482197458</v>
      </c>
      <c r="DA253" s="63" t="s">
        <v>3060</v>
      </c>
    </row>
    <row r="254" spans="1:105" ht="12" customHeight="1" x14ac:dyDescent="0.25">
      <c r="A254" s="108" t="s">
        <v>52</v>
      </c>
      <c r="B254" s="99">
        <v>4.1339779346443279</v>
      </c>
      <c r="C254" s="99">
        <v>4.0108292777957688</v>
      </c>
      <c r="D254" s="99">
        <v>3.9520056755882038</v>
      </c>
      <c r="E254" s="99">
        <v>3.7405121526228413</v>
      </c>
      <c r="F254" s="99">
        <v>3.8014930672522151</v>
      </c>
      <c r="G254" s="99">
        <v>3.6058556417090748</v>
      </c>
      <c r="H254" s="99">
        <v>3.5146888871827771</v>
      </c>
      <c r="I254" s="99">
        <v>3.52587833447582</v>
      </c>
      <c r="J254" s="99">
        <v>3.7701635949398282</v>
      </c>
      <c r="K254" s="99">
        <v>3.7649149733311562</v>
      </c>
      <c r="L254" s="99">
        <v>3.8101339214430694</v>
      </c>
      <c r="M254" s="99">
        <v>3.8727127642315118</v>
      </c>
      <c r="N254" s="99">
        <v>3.950454019230651</v>
      </c>
      <c r="O254" s="99">
        <v>3.9337105952431251</v>
      </c>
      <c r="P254" s="99">
        <v>3.9215756180216945</v>
      </c>
      <c r="Q254" s="99">
        <v>3.9686935708548337</v>
      </c>
      <c r="R254" s="99">
        <v>4.1307635750673368</v>
      </c>
      <c r="S254" s="99">
        <v>4.2604042861568887</v>
      </c>
      <c r="T254" s="99">
        <v>4.4492245192983892</v>
      </c>
      <c r="U254" s="99">
        <v>4.4675487627361488</v>
      </c>
      <c r="V254" s="99">
        <v>4.5403704932941951</v>
      </c>
      <c r="W254" s="99">
        <v>4.4262418224068192</v>
      </c>
      <c r="DA254" s="63" t="s">
        <v>3061</v>
      </c>
    </row>
    <row r="255" spans="1:105" ht="12" customHeight="1" x14ac:dyDescent="0.25">
      <c r="A255" s="121" t="s">
        <v>54</v>
      </c>
      <c r="B255" s="123">
        <v>3.390404585500395</v>
      </c>
      <c r="C255" s="123">
        <v>3.3075760553847826</v>
      </c>
      <c r="D255" s="123">
        <v>3.2744378282368962</v>
      </c>
      <c r="E255" s="123">
        <v>3.2553069178677396</v>
      </c>
      <c r="F255" s="123">
        <v>3.2257162747663539</v>
      </c>
      <c r="G255" s="123">
        <v>3.123785361057815</v>
      </c>
      <c r="H255" s="123">
        <v>3.0395690638929196</v>
      </c>
      <c r="I255" s="123">
        <v>3.0582825841637611</v>
      </c>
      <c r="J255" s="123">
        <v>2.9359692385679375</v>
      </c>
      <c r="K255" s="123">
        <v>2.9065402642058578</v>
      </c>
      <c r="L255" s="123">
        <v>2.8371566666851975</v>
      </c>
      <c r="M255" s="123">
        <v>2.8759460637288354</v>
      </c>
      <c r="N255" s="123">
        <v>2.8987606482518888</v>
      </c>
      <c r="O255" s="123">
        <v>2.7691258666749077</v>
      </c>
      <c r="P255" s="123">
        <v>2.8406494633249051</v>
      </c>
      <c r="Q255" s="123">
        <v>2.8779897280675217</v>
      </c>
      <c r="R255" s="123">
        <v>2.8900762132050724</v>
      </c>
      <c r="S255" s="123">
        <v>2.8735260860687228</v>
      </c>
      <c r="T255" s="123">
        <v>2.877509019757853</v>
      </c>
      <c r="U255" s="123">
        <v>2.8450294451246814</v>
      </c>
      <c r="V255" s="123">
        <v>2.9826322742465523</v>
      </c>
      <c r="W255" s="123">
        <v>2.9796885335617107</v>
      </c>
      <c r="DA255" s="130" t="s">
        <v>3062</v>
      </c>
    </row>
    <row r="256" spans="1:105" ht="12" customHeight="1" x14ac:dyDescent="0.25">
      <c r="A256" s="97" t="s">
        <v>50</v>
      </c>
      <c r="B256" s="99">
        <v>3.3778288022877998</v>
      </c>
      <c r="C256" s="99">
        <v>3.3062642673897207</v>
      </c>
      <c r="D256" s="99">
        <v>3.2689779783581669</v>
      </c>
      <c r="E256" s="99">
        <v>3.2555618472306738</v>
      </c>
      <c r="F256" s="99">
        <v>3.1569785532313581</v>
      </c>
      <c r="G256" s="99">
        <v>3.1590944779610273</v>
      </c>
      <c r="H256" s="99">
        <v>3.0505705356811528</v>
      </c>
      <c r="I256" s="99">
        <v>3.0527430670342652</v>
      </c>
      <c r="J256" s="99">
        <v>2.9666166295650203</v>
      </c>
      <c r="K256" s="99">
        <v>2.8424768809447971</v>
      </c>
      <c r="L256" s="99">
        <v>2.871303568355998</v>
      </c>
      <c r="M256" s="99">
        <v>2.8792637509004959</v>
      </c>
      <c r="N256" s="99">
        <v>2.8688231843594636</v>
      </c>
      <c r="O256" s="99">
        <v>2.8895169585102689</v>
      </c>
      <c r="P256" s="99">
        <v>2.7547953091910413</v>
      </c>
      <c r="Q256" s="99">
        <v>2.5823794469877814</v>
      </c>
      <c r="R256" s="99">
        <v>3.0225684063866356</v>
      </c>
      <c r="S256" s="99">
        <v>2.9541102994660013</v>
      </c>
      <c r="T256" s="99">
        <v>3.0878744707192132</v>
      </c>
      <c r="U256" s="99">
        <v>2.9402790292134506</v>
      </c>
      <c r="V256" s="99">
        <v>3.2514794072604478</v>
      </c>
      <c r="W256" s="99">
        <v>2.8357295586022087</v>
      </c>
      <c r="DA256" s="63" t="s">
        <v>3063</v>
      </c>
    </row>
    <row r="257" spans="1:105" ht="12" customHeight="1" x14ac:dyDescent="0.25">
      <c r="A257" s="109" t="s">
        <v>120</v>
      </c>
      <c r="B257" s="110">
        <v>3.3905907210521078</v>
      </c>
      <c r="C257" s="110">
        <v>3.3075957425663831</v>
      </c>
      <c r="D257" s="110">
        <v>3.274513240528039</v>
      </c>
      <c r="E257" s="110">
        <v>3.2553033175616908</v>
      </c>
      <c r="F257" s="110">
        <v>3.2267105638718618</v>
      </c>
      <c r="G257" s="110">
        <v>3.1232709069735822</v>
      </c>
      <c r="H257" s="110">
        <v>3.0394085142698812</v>
      </c>
      <c r="I257" s="110">
        <v>3.0583613256158175</v>
      </c>
      <c r="J257" s="110">
        <v>2.9355462132970152</v>
      </c>
      <c r="K257" s="110">
        <v>2.9073965617695725</v>
      </c>
      <c r="L257" s="110">
        <v>2.8366851420188897</v>
      </c>
      <c r="M257" s="110">
        <v>2.8758970715156553</v>
      </c>
      <c r="N257" s="110">
        <v>2.8992252973759256</v>
      </c>
      <c r="O257" s="110">
        <v>2.7671952643592626</v>
      </c>
      <c r="P257" s="110">
        <v>2.8420497476739315</v>
      </c>
      <c r="Q257" s="110">
        <v>2.8829724446121419</v>
      </c>
      <c r="R257" s="110">
        <v>2.8876131658640927</v>
      </c>
      <c r="S257" s="110">
        <v>2.8719455885489533</v>
      </c>
      <c r="T257" s="110">
        <v>2.8735083795832348</v>
      </c>
      <c r="U257" s="110">
        <v>2.8432865279293651</v>
      </c>
      <c r="V257" s="110">
        <v>2.977998192928653</v>
      </c>
      <c r="W257" s="110">
        <v>2.9821009830421672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0.51684205268602013</v>
      </c>
      <c r="C259" s="118">
        <f t="shared" si="103"/>
        <v>0.51590172051421546</v>
      </c>
      <c r="D259" s="118">
        <f t="shared" si="103"/>
        <v>0.53832735990699188</v>
      </c>
      <c r="E259" s="118">
        <f t="shared" si="103"/>
        <v>0.53014785259652852</v>
      </c>
      <c r="F259" s="118">
        <f t="shared" si="103"/>
        <v>0.49449436659816759</v>
      </c>
      <c r="G259" s="118">
        <f t="shared" si="103"/>
        <v>0.48027181269741237</v>
      </c>
      <c r="H259" s="118">
        <f t="shared" si="103"/>
        <v>0.45566655306312226</v>
      </c>
      <c r="I259" s="118">
        <f t="shared" si="103"/>
        <v>0.44991202228643212</v>
      </c>
      <c r="J259" s="118">
        <f t="shared" si="103"/>
        <v>0.43587276032932509</v>
      </c>
      <c r="K259" s="118">
        <f t="shared" si="103"/>
        <v>0.42553522842751235</v>
      </c>
      <c r="L259" s="118">
        <f t="shared" si="103"/>
        <v>0.44153920058850821</v>
      </c>
      <c r="M259" s="118">
        <f t="shared" si="103"/>
        <v>0.4690498572607586</v>
      </c>
      <c r="N259" s="118">
        <f t="shared" si="103"/>
        <v>0.42574026471408916</v>
      </c>
      <c r="O259" s="118">
        <f t="shared" si="103"/>
        <v>0.47815278831243502</v>
      </c>
      <c r="P259" s="118">
        <f t="shared" si="103"/>
        <v>0.450422185146654</v>
      </c>
      <c r="Q259" s="118">
        <f t="shared" si="103"/>
        <v>0.43959068095308457</v>
      </c>
      <c r="R259" s="118">
        <f t="shared" ref="R259:V259" si="104">R260+R262+R264+R273</f>
        <v>0.59833707729645458</v>
      </c>
      <c r="S259" s="118">
        <f t="shared" si="104"/>
        <v>0.62784458073369021</v>
      </c>
      <c r="T259" s="118">
        <f t="shared" si="104"/>
        <v>0.64705908565644199</v>
      </c>
      <c r="U259" s="118">
        <f t="shared" si="104"/>
        <v>0.57706998396976805</v>
      </c>
      <c r="V259" s="118">
        <f t="shared" si="104"/>
        <v>0.60262895126373128</v>
      </c>
      <c r="W259" s="118">
        <f t="shared" ref="W259" si="105">W260+W262+W264+W273</f>
        <v>0.4986492347304266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0.4977187416638808</v>
      </c>
      <c r="C264" s="123">
        <v>0.49698318387695728</v>
      </c>
      <c r="D264" s="123">
        <v>0.52117738557258542</v>
      </c>
      <c r="E264" s="123">
        <v>0.51274708213273124</v>
      </c>
      <c r="F264" s="123">
        <v>0.47725737337171287</v>
      </c>
      <c r="G264" s="123">
        <v>0.46292598798036388</v>
      </c>
      <c r="H264" s="123">
        <v>0.43891416063619454</v>
      </c>
      <c r="I264" s="123">
        <v>0.43359309639721366</v>
      </c>
      <c r="J264" s="123">
        <v>0.42048003646820459</v>
      </c>
      <c r="K264" s="123">
        <v>0.41126041578156036</v>
      </c>
      <c r="L264" s="123">
        <v>0.42666779859781762</v>
      </c>
      <c r="M264" s="123">
        <v>0.45314032093691903</v>
      </c>
      <c r="N264" s="123">
        <v>0.40910934811153471</v>
      </c>
      <c r="O264" s="123">
        <v>0.46086643269712813</v>
      </c>
      <c r="P264" s="123">
        <v>0.43367276210415234</v>
      </c>
      <c r="Q264" s="123">
        <v>0.4233775394019218</v>
      </c>
      <c r="R264" s="123">
        <v>0.57746990233096662</v>
      </c>
      <c r="S264" s="123">
        <v>0.60640414566071388</v>
      </c>
      <c r="T264" s="123">
        <v>0.62538371077032984</v>
      </c>
      <c r="U264" s="123">
        <v>0.55729846768662916</v>
      </c>
      <c r="V264" s="123">
        <v>0.58212328699067661</v>
      </c>
      <c r="W264" s="123">
        <v>0.48136027818094562</v>
      </c>
      <c r="DA264" s="130" t="s">
        <v>3221</v>
      </c>
    </row>
    <row r="265" spans="1:105" ht="12" customHeight="1" x14ac:dyDescent="0.25">
      <c r="A265" s="97" t="s">
        <v>124</v>
      </c>
      <c r="B265" s="99">
        <v>7.479417254866811</v>
      </c>
      <c r="C265" s="99">
        <v>7.1755437222684275</v>
      </c>
      <c r="D265" s="99">
        <v>6.8720515151546886</v>
      </c>
      <c r="E265" s="99">
        <v>6.60206070580558</v>
      </c>
      <c r="F265" s="99">
        <v>6.4457428547488185</v>
      </c>
      <c r="G265" s="99">
        <v>6.2836150349474122</v>
      </c>
      <c r="H265" s="99">
        <v>6.1839775587825718</v>
      </c>
      <c r="I265" s="99">
        <v>6.213688704435584</v>
      </c>
      <c r="J265" s="99">
        <v>6.1763731861814559</v>
      </c>
      <c r="K265" s="99">
        <v>6.204907182240964</v>
      </c>
      <c r="L265" s="99">
        <v>6.210394712886389</v>
      </c>
      <c r="M265" s="99">
        <v>6.5836008521368976</v>
      </c>
      <c r="N265" s="99">
        <v>6.0840410341633291</v>
      </c>
      <c r="O265" s="99">
        <v>6.6437517933997752</v>
      </c>
      <c r="P265" s="99">
        <v>5.941688695758538</v>
      </c>
      <c r="Q265" s="99">
        <v>5.2060043480998104</v>
      </c>
      <c r="R265" s="99">
        <v>6.0093380470685656</v>
      </c>
      <c r="S265" s="99">
        <v>5.839131813768943</v>
      </c>
      <c r="T265" s="99">
        <v>5.8331922864801289</v>
      </c>
      <c r="U265" s="99">
        <v>5.4766919484565033</v>
      </c>
      <c r="V265" s="99">
        <v>5.961467473548181</v>
      </c>
      <c r="W265" s="99">
        <v>5.2585472479329738</v>
      </c>
      <c r="DA265" s="63" t="s">
        <v>3222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4.7923076535614957</v>
      </c>
      <c r="J266" s="99">
        <v>4.7291389333951468</v>
      </c>
      <c r="K266" s="99">
        <v>4.7483211575625139</v>
      </c>
      <c r="L266" s="99">
        <v>4.774832007991848</v>
      </c>
      <c r="M266" s="99">
        <v>5.122519616699992</v>
      </c>
      <c r="N266" s="99">
        <v>4.7897055937928288</v>
      </c>
      <c r="O266" s="99">
        <v>5.221631297305426</v>
      </c>
      <c r="P266" s="99">
        <v>4.6771733547208516</v>
      </c>
      <c r="Q266" s="99">
        <v>4.091643117772799</v>
      </c>
      <c r="R266" s="99">
        <v>4.4462390270849417</v>
      </c>
      <c r="S266" s="99">
        <v>4.3537261004185659</v>
      </c>
      <c r="T266" s="99">
        <v>4.3779862616059946</v>
      </c>
      <c r="U266" s="99">
        <v>4.1666905463914974</v>
      </c>
      <c r="V266" s="99">
        <v>4.6065047924738129</v>
      </c>
      <c r="W266" s="99">
        <v>4.1088222704538175</v>
      </c>
      <c r="DA266" s="63" t="s">
        <v>3223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4.7923076535614957</v>
      </c>
      <c r="J267" s="102">
        <v>4.7291389333951468</v>
      </c>
      <c r="K267" s="102">
        <v>4.7483211575625139</v>
      </c>
      <c r="L267" s="102">
        <v>4.774832007991848</v>
      </c>
      <c r="M267" s="102">
        <v>5.122519616699992</v>
      </c>
      <c r="N267" s="102">
        <v>4.7897055937928288</v>
      </c>
      <c r="O267" s="102">
        <v>5.221631297305426</v>
      </c>
      <c r="P267" s="102">
        <v>4.6771733547208516</v>
      </c>
      <c r="Q267" s="102">
        <v>4.091643117772799</v>
      </c>
      <c r="R267" s="102">
        <v>4.4462390270849417</v>
      </c>
      <c r="S267" s="102">
        <v>4.3537261004185659</v>
      </c>
      <c r="T267" s="102">
        <v>4.3779862616059946</v>
      </c>
      <c r="U267" s="102">
        <v>4.1666905463914974</v>
      </c>
      <c r="V267" s="102">
        <v>4.6065047924738129</v>
      </c>
      <c r="W267" s="102">
        <v>4.1088222704538175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1.9123311022139364E-2</v>
      </c>
      <c r="C273" s="123">
        <v>1.8918536637258152E-2</v>
      </c>
      <c r="D273" s="123">
        <v>1.7149974334406463E-2</v>
      </c>
      <c r="E273" s="123">
        <v>1.7400770463797271E-2</v>
      </c>
      <c r="F273" s="123">
        <v>1.7236993226454733E-2</v>
      </c>
      <c r="G273" s="123">
        <v>1.7345824717048486E-2</v>
      </c>
      <c r="H273" s="123">
        <v>1.6752392426927745E-2</v>
      </c>
      <c r="I273" s="123">
        <v>1.6318925889218454E-2</v>
      </c>
      <c r="J273" s="123">
        <v>1.5392723861120514E-2</v>
      </c>
      <c r="K273" s="123">
        <v>1.4274812645951998E-2</v>
      </c>
      <c r="L273" s="123">
        <v>1.4871401990690611E-2</v>
      </c>
      <c r="M273" s="123">
        <v>1.5909536323839592E-2</v>
      </c>
      <c r="N273" s="123">
        <v>1.6630916602554464E-2</v>
      </c>
      <c r="O273" s="123">
        <v>1.7286355615306892E-2</v>
      </c>
      <c r="P273" s="123">
        <v>1.6749423042501627E-2</v>
      </c>
      <c r="Q273" s="123">
        <v>1.6213141551162758E-2</v>
      </c>
      <c r="R273" s="123">
        <v>2.0867174965488004E-2</v>
      </c>
      <c r="S273" s="123">
        <v>2.1440435072976299E-2</v>
      </c>
      <c r="T273" s="123">
        <v>2.1675374886112191E-2</v>
      </c>
      <c r="U273" s="123">
        <v>1.9771516283138897E-2</v>
      </c>
      <c r="V273" s="123">
        <v>2.050566427305462E-2</v>
      </c>
      <c r="W273" s="123">
        <v>1.7288956549480972E-2</v>
      </c>
      <c r="DA273" s="130" t="s">
        <v>3230</v>
      </c>
    </row>
    <row r="274" spans="1:105" ht="12" customHeight="1" x14ac:dyDescent="0.25">
      <c r="A274" s="97" t="s">
        <v>50</v>
      </c>
      <c r="B274" s="99">
        <v>1.31114201195543</v>
      </c>
      <c r="C274" s="99">
        <v>1.2794905041514066</v>
      </c>
      <c r="D274" s="99">
        <v>1.2588081161454343</v>
      </c>
      <c r="E274" s="99">
        <v>1.249509171381135</v>
      </c>
      <c r="F274" s="99">
        <v>1.2088739466408795</v>
      </c>
      <c r="G274" s="99">
        <v>1.2078616967603275</v>
      </c>
      <c r="H274" s="99">
        <v>1.1646901401578338</v>
      </c>
      <c r="I274" s="99">
        <v>1.1643669633278855</v>
      </c>
      <c r="J274" s="99">
        <v>1.1305668259987312</v>
      </c>
      <c r="K274" s="99">
        <v>1.0822362693512471</v>
      </c>
      <c r="L274" s="99">
        <v>1.0918294866208704</v>
      </c>
      <c r="M274" s="99">
        <v>1.0932820643708154</v>
      </c>
      <c r="N274" s="99">
        <v>1.0881651981297871</v>
      </c>
      <c r="O274" s="99">
        <v>1.0952521331948861</v>
      </c>
      <c r="P274" s="99">
        <v>1.0436890932205516</v>
      </c>
      <c r="Q274" s="99">
        <v>0.97809232697254889</v>
      </c>
      <c r="R274" s="99">
        <v>1.1433538323195458</v>
      </c>
      <c r="S274" s="99">
        <v>1.1146155736856544</v>
      </c>
      <c r="T274" s="99">
        <v>1.1614304674842097</v>
      </c>
      <c r="U274" s="99">
        <v>1.1002753450555784</v>
      </c>
      <c r="V274" s="99">
        <v>1.2101457832460651</v>
      </c>
      <c r="W274" s="99">
        <v>1.0489791466013345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0.10631182901399056</v>
      </c>
      <c r="D279" s="117">
        <f t="shared" si="108"/>
        <v>0.29152667815945255</v>
      </c>
      <c r="E279" s="117">
        <f t="shared" si="108"/>
        <v>0.55155160698795125</v>
      </c>
      <c r="F279" s="117">
        <f t="shared" si="108"/>
        <v>0.68198696114638135</v>
      </c>
      <c r="G279" s="117">
        <f t="shared" si="108"/>
        <v>1.03868711311354</v>
      </c>
      <c r="H279" s="117">
        <f t="shared" si="108"/>
        <v>1.0141859996689171</v>
      </c>
      <c r="I279" s="117">
        <f t="shared" si="108"/>
        <v>1.2354744437811755</v>
      </c>
      <c r="J279" s="117">
        <f t="shared" si="108"/>
        <v>1.0175056778379741</v>
      </c>
      <c r="K279" s="117">
        <f t="shared" si="108"/>
        <v>0.80788888164174499</v>
      </c>
      <c r="L279" s="117">
        <f t="shared" si="108"/>
        <v>0.55183371468997522</v>
      </c>
      <c r="M279" s="117">
        <f t="shared" si="108"/>
        <v>0.47761843428740347</v>
      </c>
      <c r="N279" s="117">
        <f t="shared" si="108"/>
        <v>0.57567514045982515</v>
      </c>
      <c r="O279" s="117">
        <f t="shared" si="108"/>
        <v>0.53991119426479084</v>
      </c>
      <c r="P279" s="117">
        <f t="shared" si="108"/>
        <v>1.1693346155046593</v>
      </c>
      <c r="Q279" s="117">
        <f t="shared" si="108"/>
        <v>0.97749823874286668</v>
      </c>
      <c r="R279" s="117">
        <f t="shared" ref="R279:V279" si="109">R280+R282+R284+R293</f>
        <v>1.0820035509036301</v>
      </c>
      <c r="S279" s="117">
        <f t="shared" si="109"/>
        <v>1.4563761630175072</v>
      </c>
      <c r="T279" s="117">
        <f t="shared" si="109"/>
        <v>1.7897156614205267</v>
      </c>
      <c r="U279" s="117">
        <f t="shared" si="109"/>
        <v>2.0538205275984716</v>
      </c>
      <c r="V279" s="117">
        <f t="shared" si="109"/>
        <v>2.6870278563007082</v>
      </c>
      <c r="W279" s="117">
        <f t="shared" ref="W279" si="110">W280+W282+W284+W293</f>
        <v>2.0882105170210137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7.1699875373380351E-2</v>
      </c>
      <c r="D280" s="122">
        <f t="shared" si="111"/>
        <v>0.1612573991494245</v>
      </c>
      <c r="E280" s="122">
        <f t="shared" si="111"/>
        <v>0.34907708893179723</v>
      </c>
      <c r="F280" s="122">
        <f t="shared" si="111"/>
        <v>0.42895060880129288</v>
      </c>
      <c r="G280" s="122">
        <f t="shared" si="111"/>
        <v>0.66094224848585703</v>
      </c>
      <c r="H280" s="122">
        <f t="shared" si="111"/>
        <v>0.63220950163502831</v>
      </c>
      <c r="I280" s="122">
        <f t="shared" si="111"/>
        <v>0.76326634873821297</v>
      </c>
      <c r="J280" s="122">
        <f t="shared" si="111"/>
        <v>0.62809416728314771</v>
      </c>
      <c r="K280" s="122">
        <f t="shared" si="111"/>
        <v>0.46938315972196637</v>
      </c>
      <c r="L280" s="122">
        <f t="shared" si="111"/>
        <v>0.30636615324788929</v>
      </c>
      <c r="M280" s="122">
        <f t="shared" si="111"/>
        <v>0.24045175177816533</v>
      </c>
      <c r="N280" s="122">
        <f t="shared" si="111"/>
        <v>0.26729407446661485</v>
      </c>
      <c r="O280" s="122">
        <f t="shared" si="111"/>
        <v>0.23531137923517367</v>
      </c>
      <c r="P280" s="122">
        <f t="shared" si="111"/>
        <v>0.48134995022752824</v>
      </c>
      <c r="Q280" s="122">
        <f t="shared" si="111"/>
        <v>0.39744215324254134</v>
      </c>
      <c r="R280" s="122">
        <f t="shared" si="111"/>
        <v>0.42509252886419135</v>
      </c>
      <c r="S280" s="122">
        <f t="shared" si="111"/>
        <v>0.5530110295393782</v>
      </c>
      <c r="T280" s="122">
        <f t="shared" si="111"/>
        <v>0.65403621490422637</v>
      </c>
      <c r="U280" s="122">
        <f t="shared" si="111"/>
        <v>0.73679103159527248</v>
      </c>
      <c r="V280" s="122">
        <f t="shared" si="111"/>
        <v>0.9287092893271045</v>
      </c>
      <c r="W280" s="122">
        <f t="shared" si="111"/>
        <v>0.69643944069868413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7.1699875373380351E-2</v>
      </c>
      <c r="D281" s="98">
        <v>0.1612573991494245</v>
      </c>
      <c r="E281" s="98">
        <v>0.34907708893179723</v>
      </c>
      <c r="F281" s="98">
        <v>0.42895060880129288</v>
      </c>
      <c r="G281" s="98">
        <v>0.66094224848585703</v>
      </c>
      <c r="H281" s="98">
        <v>0.63220950163502831</v>
      </c>
      <c r="I281" s="98">
        <v>0.76326634873821297</v>
      </c>
      <c r="J281" s="98">
        <v>0.62809416728314771</v>
      </c>
      <c r="K281" s="98">
        <v>0.46938315972196637</v>
      </c>
      <c r="L281" s="98">
        <v>0.30636615324788929</v>
      </c>
      <c r="M281" s="98">
        <v>0.24045175177816533</v>
      </c>
      <c r="N281" s="98">
        <v>0.26729407446661485</v>
      </c>
      <c r="O281" s="98">
        <v>0.23531137923517367</v>
      </c>
      <c r="P281" s="98">
        <v>0.48134995022752824</v>
      </c>
      <c r="Q281" s="98">
        <v>0.39744215324254134</v>
      </c>
      <c r="R281" s="98">
        <v>0.42509252886419135</v>
      </c>
      <c r="S281" s="98">
        <v>0.5530110295393782</v>
      </c>
      <c r="T281" s="98">
        <v>0.65403621490422637</v>
      </c>
      <c r="U281" s="98">
        <v>0.73679103159527248</v>
      </c>
      <c r="V281" s="98">
        <v>0.9287092893271045</v>
      </c>
      <c r="W281" s="98">
        <v>0.69643944069868413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</v>
      </c>
      <c r="D282" s="122">
        <f t="shared" si="112"/>
        <v>1.641955582677788E-4</v>
      </c>
      <c r="E282" s="122">
        <f t="shared" si="112"/>
        <v>2.7873684882368384E-4</v>
      </c>
      <c r="F282" s="122">
        <f t="shared" si="112"/>
        <v>3.5595500259802464E-4</v>
      </c>
      <c r="G282" s="122">
        <f t="shared" si="112"/>
        <v>6.0789014908875191E-4</v>
      </c>
      <c r="H282" s="122">
        <f t="shared" si="112"/>
        <v>7.4853619672479472E-4</v>
      </c>
      <c r="I282" s="122">
        <f t="shared" si="112"/>
        <v>1.0547461135207411E-3</v>
      </c>
      <c r="J282" s="122">
        <f t="shared" si="112"/>
        <v>9.2102768802280013E-4</v>
      </c>
      <c r="K282" s="122">
        <f t="shared" si="112"/>
        <v>8.0855691492477807E-4</v>
      </c>
      <c r="L282" s="122">
        <f t="shared" si="112"/>
        <v>6.306498243963763E-4</v>
      </c>
      <c r="M282" s="122">
        <f t="shared" si="112"/>
        <v>5.5987479751055892E-4</v>
      </c>
      <c r="N282" s="122">
        <f t="shared" si="112"/>
        <v>8.1385416471874941E-4</v>
      </c>
      <c r="O282" s="122">
        <f t="shared" si="112"/>
        <v>6.6161758352479942E-4</v>
      </c>
      <c r="P282" s="122">
        <f t="shared" si="112"/>
        <v>1.8707929809949253E-3</v>
      </c>
      <c r="Q282" s="122">
        <f t="shared" si="112"/>
        <v>5.3390591130391882E-4</v>
      </c>
      <c r="R282" s="122">
        <f t="shared" si="112"/>
        <v>7.6447647129466154E-4</v>
      </c>
      <c r="S282" s="122">
        <f t="shared" si="112"/>
        <v>9.3699071265460922E-4</v>
      </c>
      <c r="T282" s="122">
        <f t="shared" si="112"/>
        <v>1.1463595299022701E-3</v>
      </c>
      <c r="U282" s="122">
        <f t="shared" si="112"/>
        <v>8.9710718222662579E-4</v>
      </c>
      <c r="V282" s="122">
        <f t="shared" si="112"/>
        <v>3.5745065889129118E-3</v>
      </c>
      <c r="W282" s="122">
        <f t="shared" si="112"/>
        <v>2.3423685558677551E-3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1.641955582677788E-4</v>
      </c>
      <c r="E283" s="98">
        <v>2.7873684882368384E-4</v>
      </c>
      <c r="F283" s="98">
        <v>3.5595500259802464E-4</v>
      </c>
      <c r="G283" s="98">
        <v>6.0789014908875191E-4</v>
      </c>
      <c r="H283" s="98">
        <v>7.4853619672479472E-4</v>
      </c>
      <c r="I283" s="98">
        <v>1.0547461135207411E-3</v>
      </c>
      <c r="J283" s="98">
        <v>9.2102768802280013E-4</v>
      </c>
      <c r="K283" s="98">
        <v>8.0855691492477807E-4</v>
      </c>
      <c r="L283" s="98">
        <v>6.306498243963763E-4</v>
      </c>
      <c r="M283" s="98">
        <v>5.5987479751055892E-4</v>
      </c>
      <c r="N283" s="98">
        <v>8.1385416471874941E-4</v>
      </c>
      <c r="O283" s="98">
        <v>6.6161758352479942E-4</v>
      </c>
      <c r="P283" s="98">
        <v>1.8707929809949253E-3</v>
      </c>
      <c r="Q283" s="98">
        <v>5.3390591130391882E-4</v>
      </c>
      <c r="R283" s="98">
        <v>7.6447647129466154E-4</v>
      </c>
      <c r="S283" s="98">
        <v>9.3699071265460922E-4</v>
      </c>
      <c r="T283" s="98">
        <v>1.1463595299022701E-3</v>
      </c>
      <c r="U283" s="98">
        <v>8.9710718222662579E-4</v>
      </c>
      <c r="V283" s="98">
        <v>3.5745065889129118E-3</v>
      </c>
      <c r="W283" s="98">
        <v>2.3423685558677551E-3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2.9875773969903482E-2</v>
      </c>
      <c r="D284" s="122">
        <v>0.11193863985059314</v>
      </c>
      <c r="E284" s="122">
        <v>0.17276422062571223</v>
      </c>
      <c r="F284" s="122">
        <v>0.21660646690911589</v>
      </c>
      <c r="G284" s="122">
        <v>0.32190512109802882</v>
      </c>
      <c r="H284" s="122">
        <v>0.32660237386547936</v>
      </c>
      <c r="I284" s="122">
        <v>0.40144357041903089</v>
      </c>
      <c r="J284" s="122">
        <v>0.33266754367756413</v>
      </c>
      <c r="K284" s="122">
        <v>0.28956620404388556</v>
      </c>
      <c r="L284" s="122">
        <v>0.21093347967269177</v>
      </c>
      <c r="M284" s="122">
        <v>0.20510258348290289</v>
      </c>
      <c r="N284" s="122">
        <v>0.26640419372358243</v>
      </c>
      <c r="O284" s="122">
        <v>0.26373467414500074</v>
      </c>
      <c r="P284" s="122">
        <v>0.59040808455821525</v>
      </c>
      <c r="Q284" s="122">
        <v>0.49546689812702543</v>
      </c>
      <c r="R284" s="122">
        <v>0.56401224010279072</v>
      </c>
      <c r="S284" s="122">
        <v>0.77945700149724328</v>
      </c>
      <c r="T284" s="122">
        <v>0.98447427902983931</v>
      </c>
      <c r="U284" s="122">
        <v>1.1441142947707983</v>
      </c>
      <c r="V284" s="122">
        <v>1.5269330296027199</v>
      </c>
      <c r="W284" s="122">
        <v>1.2028527965754918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2.4984564700699387E-3</v>
      </c>
      <c r="D285" s="98">
        <v>1.0243810806785561E-2</v>
      </c>
      <c r="E285" s="98">
        <v>1.5373781301951951E-2</v>
      </c>
      <c r="F285" s="98">
        <v>1.6313642635283971E-2</v>
      </c>
      <c r="G285" s="98">
        <v>2.6147264478978176E-2</v>
      </c>
      <c r="H285" s="98">
        <v>2.3519807585420851E-2</v>
      </c>
      <c r="I285" s="98">
        <v>3.1024404529681016E-2</v>
      </c>
      <c r="J285" s="98">
        <v>2.347169098948116E-2</v>
      </c>
      <c r="K285" s="98">
        <v>2.0100886998886541E-2</v>
      </c>
      <c r="L285" s="98">
        <v>1.9821355161027693E-2</v>
      </c>
      <c r="M285" s="98">
        <v>1.5643398896072525E-2</v>
      </c>
      <c r="N285" s="98">
        <v>1.6756863723460479E-2</v>
      </c>
      <c r="O285" s="98">
        <v>2.288148959453673E-2</v>
      </c>
      <c r="P285" s="98">
        <v>5.0949613581327123E-2</v>
      </c>
      <c r="Q285" s="98">
        <v>5.1507907922715021E-2</v>
      </c>
      <c r="R285" s="98">
        <v>8.7006351367881249E-2</v>
      </c>
      <c r="S285" s="98">
        <v>9.4926693198432999E-2</v>
      </c>
      <c r="T285" s="98">
        <v>0.10608976278544993</v>
      </c>
      <c r="U285" s="98">
        <v>8.3524514227170318E-2</v>
      </c>
      <c r="V285" s="98">
        <v>0.12137949762756704</v>
      </c>
      <c r="W285" s="98">
        <v>7.7502777485082219E-2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2.2517968565595808E-4</v>
      </c>
      <c r="J286" s="98">
        <v>2.2329706459845141E-4</v>
      </c>
      <c r="K286" s="98">
        <v>2.2404555101089373E-4</v>
      </c>
      <c r="L286" s="98">
        <v>2.2410297250116646E-4</v>
      </c>
      <c r="M286" s="98">
        <v>0</v>
      </c>
      <c r="N286" s="98">
        <v>0</v>
      </c>
      <c r="O286" s="98">
        <v>2.3106763717305098E-4</v>
      </c>
      <c r="P286" s="98">
        <v>4.0965713224112691E-4</v>
      </c>
      <c r="Q286" s="98">
        <v>3.5990442603520882E-4</v>
      </c>
      <c r="R286" s="98">
        <v>1.480286487973035E-3</v>
      </c>
      <c r="S286" s="98">
        <v>8.3143815153202086E-4</v>
      </c>
      <c r="T286" s="98">
        <v>1.048077348369644E-3</v>
      </c>
      <c r="U286" s="98">
        <v>3.9572092731536942E-4</v>
      </c>
      <c r="V286" s="98">
        <v>1.0887414422236503E-3</v>
      </c>
      <c r="W286" s="98">
        <v>3.8437782551885177E-4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1.9241791408535134E-4</v>
      </c>
      <c r="J287" s="101">
        <v>1.8966616709948397E-4</v>
      </c>
      <c r="K287" s="101">
        <v>1.8996125621566684E-4</v>
      </c>
      <c r="L287" s="101">
        <v>1.9008588448116745E-4</v>
      </c>
      <c r="M287" s="101">
        <v>0</v>
      </c>
      <c r="N287" s="101">
        <v>0</v>
      </c>
      <c r="O287" s="101">
        <v>1.9321803107665242E-4</v>
      </c>
      <c r="P287" s="101">
        <v>3.393817366485908E-4</v>
      </c>
      <c r="Q287" s="101">
        <v>2.9511576928670789E-4</v>
      </c>
      <c r="R287" s="101">
        <v>1.2036850583253907E-3</v>
      </c>
      <c r="S287" s="101">
        <v>6.7181965481431089E-4</v>
      </c>
      <c r="T287" s="101">
        <v>8.399733658154755E-4</v>
      </c>
      <c r="U287" s="101">
        <v>3.150892645864638E-4</v>
      </c>
      <c r="V287" s="101">
        <v>8.7309639347876613E-4</v>
      </c>
      <c r="W287" s="101">
        <v>3.0852344795618538E-4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3.2761771570606749E-5</v>
      </c>
      <c r="J288" s="104">
        <v>3.3630897498967433E-5</v>
      </c>
      <c r="K288" s="104">
        <v>3.4084294795226893E-5</v>
      </c>
      <c r="L288" s="104">
        <v>3.4017088019999007E-5</v>
      </c>
      <c r="M288" s="104">
        <v>0</v>
      </c>
      <c r="N288" s="104">
        <v>0</v>
      </c>
      <c r="O288" s="104">
        <v>3.7849606096398557E-5</v>
      </c>
      <c r="P288" s="104">
        <v>7.0275395592536106E-5</v>
      </c>
      <c r="Q288" s="104">
        <v>6.4788656748500964E-5</v>
      </c>
      <c r="R288" s="104">
        <v>2.7660142964764425E-4</v>
      </c>
      <c r="S288" s="104">
        <v>1.5961849671770995E-4</v>
      </c>
      <c r="T288" s="104">
        <v>2.0810398255416854E-4</v>
      </c>
      <c r="U288" s="104">
        <v>8.0631662728905616E-5</v>
      </c>
      <c r="V288" s="104">
        <v>2.1564504874488415E-4</v>
      </c>
      <c r="W288" s="104">
        <v>7.5854377562666389E-5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2.7146636671294251E-2</v>
      </c>
      <c r="D289" s="101">
        <v>9.8349242842540804E-2</v>
      </c>
      <c r="E289" s="101">
        <v>0.1518925702485027</v>
      </c>
      <c r="F289" s="101">
        <v>0.19317734754631033</v>
      </c>
      <c r="G289" s="101">
        <v>0.27179773256913309</v>
      </c>
      <c r="H289" s="101">
        <v>0.28250885072500048</v>
      </c>
      <c r="I289" s="101">
        <v>0.2122956311968984</v>
      </c>
      <c r="J289" s="101">
        <v>0</v>
      </c>
      <c r="K289" s="101">
        <v>3.1319943835610584E-2</v>
      </c>
      <c r="L289" s="101">
        <v>0</v>
      </c>
      <c r="M289" s="101">
        <v>0.10027231428571858</v>
      </c>
      <c r="N289" s="101">
        <v>0.16780158073560833</v>
      </c>
      <c r="O289" s="101">
        <v>9.1564163622885428E-2</v>
      </c>
      <c r="P289" s="101">
        <v>0.11303081972645805</v>
      </c>
      <c r="Q289" s="101">
        <v>1.9612611058158302E-3</v>
      </c>
      <c r="R289" s="101">
        <v>4.3360887513299438E-2</v>
      </c>
      <c r="S289" s="101">
        <v>0.15132514666023217</v>
      </c>
      <c r="T289" s="101">
        <v>0.25321478085194032</v>
      </c>
      <c r="U289" s="101">
        <v>0.52910379209143876</v>
      </c>
      <c r="V289" s="101">
        <v>0.62136911512047222</v>
      </c>
      <c r="W289" s="101">
        <v>0.31514384602259915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2.3068082853929355E-4</v>
      </c>
      <c r="D290" s="104">
        <v>3.3455862012667808E-3</v>
      </c>
      <c r="E290" s="104">
        <v>5.4978690752575813E-3</v>
      </c>
      <c r="F290" s="104">
        <v>7.1154767275215828E-3</v>
      </c>
      <c r="G290" s="104">
        <v>2.3960124049917538E-2</v>
      </c>
      <c r="H290" s="104">
        <v>2.0573715555058041E-2</v>
      </c>
      <c r="I290" s="104">
        <v>0.15789835500679555</v>
      </c>
      <c r="J290" s="104">
        <v>0.30897255562348452</v>
      </c>
      <c r="K290" s="104">
        <v>0.23792132765837753</v>
      </c>
      <c r="L290" s="104">
        <v>0.1908880215391629</v>
      </c>
      <c r="M290" s="104">
        <v>8.918687030111179E-2</v>
      </c>
      <c r="N290" s="104">
        <v>8.1845749264513615E-2</v>
      </c>
      <c r="O290" s="104">
        <v>0.1490579532904055</v>
      </c>
      <c r="P290" s="104">
        <v>0.42601799411818897</v>
      </c>
      <c r="Q290" s="104">
        <v>0.44163782467245938</v>
      </c>
      <c r="R290" s="104">
        <v>0.43216471473363693</v>
      </c>
      <c r="S290" s="104">
        <v>0.53237372348704604</v>
      </c>
      <c r="T290" s="104">
        <v>0.62412165804407937</v>
      </c>
      <c r="U290" s="104">
        <v>0.53109026752487387</v>
      </c>
      <c r="V290" s="104">
        <v>0.78309567541245695</v>
      </c>
      <c r="W290" s="104">
        <v>0.80982179524229159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1.9457863960745472E-4</v>
      </c>
      <c r="D291" s="98">
        <v>2.8107904306561952E-3</v>
      </c>
      <c r="E291" s="98">
        <v>4.6189730215904969E-3</v>
      </c>
      <c r="F291" s="98">
        <v>5.980844202602204E-3</v>
      </c>
      <c r="G291" s="98">
        <v>2.0101063270160265E-2</v>
      </c>
      <c r="H291" s="98">
        <v>1.7351809890119779E-2</v>
      </c>
      <c r="I291" s="98">
        <v>0.13284340762721331</v>
      </c>
      <c r="J291" s="98">
        <v>0.25841121778912274</v>
      </c>
      <c r="K291" s="98">
        <v>0.19873682216711383</v>
      </c>
      <c r="L291" s="98">
        <v>0.15966412603328498</v>
      </c>
      <c r="M291" s="98">
        <v>7.4753741742588045E-2</v>
      </c>
      <c r="N291" s="98">
        <v>6.8335896303091087E-2</v>
      </c>
      <c r="O291" s="98">
        <v>0.12403300373061187</v>
      </c>
      <c r="P291" s="98">
        <v>0.35306445263688807</v>
      </c>
      <c r="Q291" s="98">
        <v>0.36387187705942814</v>
      </c>
      <c r="R291" s="98">
        <v>0.35391875566611886</v>
      </c>
      <c r="S291" s="98">
        <v>0.4343739401012956</v>
      </c>
      <c r="T291" s="98">
        <v>0.50634683547791348</v>
      </c>
      <c r="U291" s="98">
        <v>0.42880900194415605</v>
      </c>
      <c r="V291" s="98">
        <v>0.63678050617125015</v>
      </c>
      <c r="W291" s="98">
        <v>0.65914147223986175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3.610218893183883E-5</v>
      </c>
      <c r="D292" s="98">
        <v>5.3479577061058567E-4</v>
      </c>
      <c r="E292" s="98">
        <v>8.7889605366708466E-4</v>
      </c>
      <c r="F292" s="98">
        <v>1.1346325249193786E-3</v>
      </c>
      <c r="G292" s="98">
        <v>3.8590607797572745E-3</v>
      </c>
      <c r="H292" s="98">
        <v>3.2219056649382622E-3</v>
      </c>
      <c r="I292" s="98">
        <v>2.5054947379582242E-2</v>
      </c>
      <c r="J292" s="98">
        <v>5.0561337834361793E-2</v>
      </c>
      <c r="K292" s="98">
        <v>3.9184505491263691E-2</v>
      </c>
      <c r="L292" s="98">
        <v>3.1223895505877938E-2</v>
      </c>
      <c r="M292" s="98">
        <v>1.4433128558523746E-2</v>
      </c>
      <c r="N292" s="98">
        <v>1.3509852961422526E-2</v>
      </c>
      <c r="O292" s="98">
        <v>2.5024949559793619E-2</v>
      </c>
      <c r="P292" s="98">
        <v>7.2953541481300871E-2</v>
      </c>
      <c r="Q292" s="98">
        <v>7.7765947613031211E-2</v>
      </c>
      <c r="R292" s="98">
        <v>7.8245959067518051E-2</v>
      </c>
      <c r="S292" s="98">
        <v>9.7999783385750494E-2</v>
      </c>
      <c r="T292" s="98">
        <v>0.11777482256616585</v>
      </c>
      <c r="U292" s="98">
        <v>0.10228126558071786</v>
      </c>
      <c r="V292" s="98">
        <v>0.14631516924120685</v>
      </c>
      <c r="W292" s="98">
        <v>0.15068032300242984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4.7361796707067203E-3</v>
      </c>
      <c r="D293" s="122">
        <v>1.816644360116712E-2</v>
      </c>
      <c r="E293" s="122">
        <v>2.9431560581618103E-2</v>
      </c>
      <c r="F293" s="122">
        <v>3.6073930433374646E-2</v>
      </c>
      <c r="G293" s="122">
        <v>5.5231853380565334E-2</v>
      </c>
      <c r="H293" s="122">
        <v>5.4625587971684653E-2</v>
      </c>
      <c r="I293" s="122">
        <v>6.9709778510411088E-2</v>
      </c>
      <c r="J293" s="122">
        <v>5.582293918923939E-2</v>
      </c>
      <c r="K293" s="122">
        <v>4.8130960960968215E-2</v>
      </c>
      <c r="L293" s="122">
        <v>3.3903431944997828E-2</v>
      </c>
      <c r="M293" s="122">
        <v>3.15042242288247E-2</v>
      </c>
      <c r="N293" s="122">
        <v>4.1163018104909049E-2</v>
      </c>
      <c r="O293" s="122">
        <v>4.0203523301091691E-2</v>
      </c>
      <c r="P293" s="122">
        <v>9.5705787737920822E-2</v>
      </c>
      <c r="Q293" s="122">
        <v>8.4055281461995993E-2</v>
      </c>
      <c r="R293" s="122">
        <v>9.2134305465353394E-2</v>
      </c>
      <c r="S293" s="122">
        <v>0.12297114126823103</v>
      </c>
      <c r="T293" s="122">
        <v>0.15005880795655882</v>
      </c>
      <c r="U293" s="122">
        <v>0.17201809405017437</v>
      </c>
      <c r="V293" s="122">
        <v>0.22781103078197062</v>
      </c>
      <c r="W293" s="122">
        <v>0.18657591119097006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1.0072449947120082E-4</v>
      </c>
      <c r="D294" s="98">
        <v>2.9929695960297282E-4</v>
      </c>
      <c r="E294" s="98">
        <v>5.475112810257376E-4</v>
      </c>
      <c r="F294" s="98">
        <v>6.7671403391848372E-4</v>
      </c>
      <c r="G294" s="98">
        <v>1.0184363557786192E-3</v>
      </c>
      <c r="H294" s="98">
        <v>1.0792181048100678E-3</v>
      </c>
      <c r="I294" s="98">
        <v>1.1303927876498319E-3</v>
      </c>
      <c r="J294" s="98">
        <v>8.7301512982151963E-4</v>
      </c>
      <c r="K294" s="98">
        <v>7.070570711702203E-4</v>
      </c>
      <c r="L294" s="98">
        <v>7.1613121979910834E-4</v>
      </c>
      <c r="M294" s="98">
        <v>7.1971638180051201E-4</v>
      </c>
      <c r="N294" s="98">
        <v>8.9968428432529994E-4</v>
      </c>
      <c r="O294" s="98">
        <v>9.0923423651755747E-4</v>
      </c>
      <c r="P294" s="98">
        <v>1.9138846580871102E-3</v>
      </c>
      <c r="Q294" s="98">
        <v>1.8010350122386596E-3</v>
      </c>
      <c r="R294" s="98">
        <v>3.1627582062008124E-3</v>
      </c>
      <c r="S294" s="98">
        <v>3.6488556852750762E-3</v>
      </c>
      <c r="T294" s="98">
        <v>3.6126068388206175E-3</v>
      </c>
      <c r="U294" s="98">
        <v>3.9853116844371051E-3</v>
      </c>
      <c r="V294" s="98">
        <v>4.9641151384986707E-3</v>
      </c>
      <c r="W294" s="98">
        <v>3.8769364972100592E-3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4.6354551712355198E-3</v>
      </c>
      <c r="D295" s="33">
        <v>1.7867146641564146E-2</v>
      </c>
      <c r="E295" s="33">
        <v>2.8884049300592365E-2</v>
      </c>
      <c r="F295" s="33">
        <v>3.5397216399456165E-2</v>
      </c>
      <c r="G295" s="33">
        <v>5.4213417024786714E-2</v>
      </c>
      <c r="H295" s="33">
        <v>5.3546369866874582E-2</v>
      </c>
      <c r="I295" s="33">
        <v>6.857938572276126E-2</v>
      </c>
      <c r="J295" s="33">
        <v>5.4949924059417871E-2</v>
      </c>
      <c r="K295" s="33">
        <v>4.7423903889797996E-2</v>
      </c>
      <c r="L295" s="33">
        <v>3.3187300725198716E-2</v>
      </c>
      <c r="M295" s="33">
        <v>3.078450784702419E-2</v>
      </c>
      <c r="N295" s="33">
        <v>4.0263333820583752E-2</v>
      </c>
      <c r="O295" s="33">
        <v>3.9294289064574134E-2</v>
      </c>
      <c r="P295" s="33">
        <v>9.3791903079833705E-2</v>
      </c>
      <c r="Q295" s="33">
        <v>8.2254246449757332E-2</v>
      </c>
      <c r="R295" s="33">
        <v>8.8971547259152586E-2</v>
      </c>
      <c r="S295" s="33">
        <v>0.11932228558295595</v>
      </c>
      <c r="T295" s="33">
        <v>0.14644620111773821</v>
      </c>
      <c r="U295" s="33">
        <v>0.16803278236573727</v>
      </c>
      <c r="V295" s="33">
        <v>0.22284691564347195</v>
      </c>
      <c r="W295" s="33">
        <v>0.18269897469376001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0.13135474847565376</v>
      </c>
      <c r="D297" s="117">
        <f t="shared" si="113"/>
        <v>0.34952774270542947</v>
      </c>
      <c r="E297" s="117">
        <f t="shared" si="113"/>
        <v>0.74419589430404509</v>
      </c>
      <c r="F297" s="117">
        <f t="shared" si="113"/>
        <v>0.96916111659738546</v>
      </c>
      <c r="G297" s="117">
        <f t="shared" si="113"/>
        <v>1.5676710237031031</v>
      </c>
      <c r="H297" s="117">
        <f t="shared" si="113"/>
        <v>1.5940709381421063</v>
      </c>
      <c r="I297" s="117">
        <f t="shared" si="113"/>
        <v>2.0388103231319046</v>
      </c>
      <c r="J297" s="117">
        <f t="shared" si="113"/>
        <v>1.7722075352026594</v>
      </c>
      <c r="K297" s="117">
        <f t="shared" si="113"/>
        <v>1.4223464821294525</v>
      </c>
      <c r="L297" s="117">
        <f t="shared" si="113"/>
        <v>0.99041811594904172</v>
      </c>
      <c r="M297" s="117">
        <f t="shared" si="113"/>
        <v>0.84310022275544427</v>
      </c>
      <c r="N297" s="117">
        <f t="shared" si="113"/>
        <v>1.0161702811115636</v>
      </c>
      <c r="O297" s="117">
        <f t="shared" si="113"/>
        <v>0.96835197224600944</v>
      </c>
      <c r="P297" s="117">
        <f t="shared" si="113"/>
        <v>2.1351684625788048</v>
      </c>
      <c r="Q297" s="117">
        <f t="shared" si="113"/>
        <v>1.8409377177657678</v>
      </c>
      <c r="R297" s="117">
        <f t="shared" ref="R297:V297" si="114">R298+R300+R302+R311</f>
        <v>2.0287845459817904</v>
      </c>
      <c r="S297" s="117">
        <f t="shared" si="114"/>
        <v>2.7050874619833585</v>
      </c>
      <c r="T297" s="117">
        <f t="shared" si="114"/>
        <v>3.2789713627661627</v>
      </c>
      <c r="U297" s="117">
        <f t="shared" si="114"/>
        <v>3.7393202572314475</v>
      </c>
      <c r="V297" s="117">
        <f t="shared" si="114"/>
        <v>4.8437264485208171</v>
      </c>
      <c r="W297" s="117">
        <f t="shared" ref="W297" si="115">W298+W300+W302+W311</f>
        <v>3.724937138277626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0.10817291757071636</v>
      </c>
      <c r="D298" s="122">
        <f t="shared" si="116"/>
        <v>0.26156791717677386</v>
      </c>
      <c r="E298" s="122">
        <f t="shared" si="116"/>
        <v>0.6069265882364302</v>
      </c>
      <c r="F298" s="122">
        <f t="shared" si="116"/>
        <v>0.79700354117749961</v>
      </c>
      <c r="G298" s="122">
        <f t="shared" si="116"/>
        <v>1.3090398218982144</v>
      </c>
      <c r="H298" s="122">
        <f t="shared" si="116"/>
        <v>1.3315532637952223</v>
      </c>
      <c r="I298" s="122">
        <f t="shared" si="116"/>
        <v>1.7058802777810917</v>
      </c>
      <c r="J298" s="122">
        <f t="shared" si="116"/>
        <v>1.4868699110502426</v>
      </c>
      <c r="K298" s="122">
        <f t="shared" si="116"/>
        <v>1.1750292758579144</v>
      </c>
      <c r="L298" s="122">
        <f t="shared" si="116"/>
        <v>0.80978690212911397</v>
      </c>
      <c r="M298" s="122">
        <f t="shared" si="116"/>
        <v>0.67253820868498437</v>
      </c>
      <c r="N298" s="122">
        <f t="shared" si="116"/>
        <v>0.79313118000338922</v>
      </c>
      <c r="O298" s="122">
        <f t="shared" si="116"/>
        <v>0.74177852467770722</v>
      </c>
      <c r="P298" s="122">
        <f t="shared" si="116"/>
        <v>1.6067886498271959</v>
      </c>
      <c r="Q298" s="122">
        <f t="shared" si="116"/>
        <v>1.3872175585498738</v>
      </c>
      <c r="R298" s="122">
        <f t="shared" si="116"/>
        <v>1.5094623258907709</v>
      </c>
      <c r="S298" s="122">
        <f t="shared" si="116"/>
        <v>1.9848794257272981</v>
      </c>
      <c r="T298" s="122">
        <f t="shared" si="116"/>
        <v>2.36355524421539</v>
      </c>
      <c r="U298" s="122">
        <f t="shared" si="116"/>
        <v>2.6770258366395363</v>
      </c>
      <c r="V298" s="122">
        <f t="shared" si="116"/>
        <v>3.3962613043910483</v>
      </c>
      <c r="W298" s="122">
        <f t="shared" si="116"/>
        <v>2.5656559702374362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0.10817291757071636</v>
      </c>
      <c r="D299" s="98">
        <v>0.26156791717677386</v>
      </c>
      <c r="E299" s="98">
        <v>0.6069265882364302</v>
      </c>
      <c r="F299" s="98">
        <v>0.79700354117749961</v>
      </c>
      <c r="G299" s="98">
        <v>1.3090398218982144</v>
      </c>
      <c r="H299" s="98">
        <v>1.3315532637952223</v>
      </c>
      <c r="I299" s="98">
        <v>1.7058802777810917</v>
      </c>
      <c r="J299" s="98">
        <v>1.4868699110502426</v>
      </c>
      <c r="K299" s="98">
        <v>1.1750292758579144</v>
      </c>
      <c r="L299" s="98">
        <v>0.80978690212911397</v>
      </c>
      <c r="M299" s="98">
        <v>0.67253820868498437</v>
      </c>
      <c r="N299" s="98">
        <v>0.79313118000338922</v>
      </c>
      <c r="O299" s="98">
        <v>0.74177852467770722</v>
      </c>
      <c r="P299" s="98">
        <v>1.6067886498271959</v>
      </c>
      <c r="Q299" s="98">
        <v>1.3872175585498738</v>
      </c>
      <c r="R299" s="98">
        <v>1.5094623258907709</v>
      </c>
      <c r="S299" s="98">
        <v>1.9848794257272981</v>
      </c>
      <c r="T299" s="98">
        <v>2.36355524421539</v>
      </c>
      <c r="U299" s="98">
        <v>2.6770258366395363</v>
      </c>
      <c r="V299" s="98">
        <v>3.3962613043910483</v>
      </c>
      <c r="W299" s="98">
        <v>2.5656559702374362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</v>
      </c>
      <c r="D300" s="122">
        <f t="shared" si="117"/>
        <v>5.1386119669027789E-4</v>
      </c>
      <c r="E300" s="122">
        <f t="shared" si="117"/>
        <v>9.0554851410333916E-4</v>
      </c>
      <c r="F300" s="122">
        <f t="shared" si="117"/>
        <v>1.1988832982159916E-3</v>
      </c>
      <c r="G300" s="122">
        <f t="shared" si="117"/>
        <v>2.1206411148761272E-3</v>
      </c>
      <c r="H300" s="122">
        <f t="shared" si="117"/>
        <v>2.7022025520619243E-3</v>
      </c>
      <c r="I300" s="122">
        <f t="shared" si="117"/>
        <v>3.9370332056029361E-3</v>
      </c>
      <c r="J300" s="122">
        <f t="shared" si="117"/>
        <v>3.5529858333943095E-3</v>
      </c>
      <c r="K300" s="122">
        <f t="shared" si="117"/>
        <v>3.2226421879769747E-3</v>
      </c>
      <c r="L300" s="122">
        <f t="shared" si="117"/>
        <v>2.5963917299296588E-3</v>
      </c>
      <c r="M300" s="122">
        <f t="shared" si="117"/>
        <v>2.3928387590210053E-3</v>
      </c>
      <c r="N300" s="122">
        <f t="shared" si="117"/>
        <v>3.6326892206132279E-3</v>
      </c>
      <c r="O300" s="122">
        <f t="shared" si="117"/>
        <v>3.1030365432067279E-3</v>
      </c>
      <c r="P300" s="122">
        <f t="shared" si="117"/>
        <v>9.2337177697506458E-3</v>
      </c>
      <c r="Q300" s="122">
        <f t="shared" si="117"/>
        <v>2.7479230052828191E-3</v>
      </c>
      <c r="R300" s="122">
        <f t="shared" si="117"/>
        <v>4.0358771138417253E-3</v>
      </c>
      <c r="S300" s="122">
        <f t="shared" si="117"/>
        <v>5.045399173582008E-3</v>
      </c>
      <c r="T300" s="122">
        <f t="shared" si="117"/>
        <v>6.273753549761227E-3</v>
      </c>
      <c r="U300" s="122">
        <f t="shared" si="117"/>
        <v>4.9815882585337685E-3</v>
      </c>
      <c r="V300" s="122">
        <f t="shared" si="117"/>
        <v>2.014128274076471E-2</v>
      </c>
      <c r="W300" s="122">
        <f t="shared" si="117"/>
        <v>1.338603556035496E-2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5.1386119669027789E-4</v>
      </c>
      <c r="E301" s="98">
        <v>9.0554851410333916E-4</v>
      </c>
      <c r="F301" s="98">
        <v>1.1988832982159916E-3</v>
      </c>
      <c r="G301" s="98">
        <v>2.1206411148761272E-3</v>
      </c>
      <c r="H301" s="98">
        <v>2.7022025520619243E-3</v>
      </c>
      <c r="I301" s="98">
        <v>3.9370332056029361E-3</v>
      </c>
      <c r="J301" s="98">
        <v>3.5529858333943095E-3</v>
      </c>
      <c r="K301" s="98">
        <v>3.2226421879769747E-3</v>
      </c>
      <c r="L301" s="98">
        <v>2.5963917299296588E-3</v>
      </c>
      <c r="M301" s="98">
        <v>2.3928387590210053E-3</v>
      </c>
      <c r="N301" s="98">
        <v>3.6326892206132279E-3</v>
      </c>
      <c r="O301" s="98">
        <v>3.1030365432067279E-3</v>
      </c>
      <c r="P301" s="98">
        <v>9.2337177697506458E-3</v>
      </c>
      <c r="Q301" s="98">
        <v>2.7479230052828191E-3</v>
      </c>
      <c r="R301" s="98">
        <v>4.0358771138417253E-3</v>
      </c>
      <c r="S301" s="98">
        <v>5.045399173582008E-3</v>
      </c>
      <c r="T301" s="98">
        <v>6.273753549761227E-3</v>
      </c>
      <c r="U301" s="98">
        <v>4.9815882585337685E-3</v>
      </c>
      <c r="V301" s="98">
        <v>2.014128274076471E-2</v>
      </c>
      <c r="W301" s="98">
        <v>1.338603556035496E-2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1.963244781568773E-2</v>
      </c>
      <c r="D302" s="122">
        <v>7.3789150183951449E-2</v>
      </c>
      <c r="E302" s="122">
        <v>0.11420051860975131</v>
      </c>
      <c r="F302" s="122">
        <v>0.14373542499393263</v>
      </c>
      <c r="G302" s="122">
        <v>0.21473366425998303</v>
      </c>
      <c r="H302" s="122">
        <v>0.21841427549534026</v>
      </c>
      <c r="I302" s="122">
        <v>0.27599357735966912</v>
      </c>
      <c r="J302" s="122">
        <v>0.23923182812654123</v>
      </c>
      <c r="K302" s="122">
        <v>0.2072992541414963</v>
      </c>
      <c r="L302" s="122">
        <v>0.15207877341209222</v>
      </c>
      <c r="M302" s="122">
        <v>0.14396596462079686</v>
      </c>
      <c r="N302" s="122">
        <v>0.18761476383120057</v>
      </c>
      <c r="O302" s="122">
        <v>0.19221201228744023</v>
      </c>
      <c r="P302" s="122">
        <v>0.4440244731165009</v>
      </c>
      <c r="Q302" s="122">
        <v>0.38426700213742904</v>
      </c>
      <c r="R302" s="122">
        <v>0.44129189483254472</v>
      </c>
      <c r="S302" s="122">
        <v>0.61441880068536492</v>
      </c>
      <c r="T302" s="122">
        <v>0.7835645274100157</v>
      </c>
      <c r="U302" s="122">
        <v>0.91062776367415044</v>
      </c>
      <c r="V302" s="122">
        <v>1.2300109310025253</v>
      </c>
      <c r="W302" s="122">
        <v>0.98242277554023749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1.4762299496367569E-3</v>
      </c>
      <c r="D303" s="98">
        <v>6.0733248832177331E-3</v>
      </c>
      <c r="E303" s="98">
        <v>9.1509777128029237E-3</v>
      </c>
      <c r="F303" s="98">
        <v>9.7495804607818908E-3</v>
      </c>
      <c r="G303" s="98">
        <v>1.5697313693918902E-2</v>
      </c>
      <c r="H303" s="98">
        <v>1.41901431304595E-2</v>
      </c>
      <c r="I303" s="98">
        <v>1.8821042803613467E-2</v>
      </c>
      <c r="J303" s="98">
        <v>1.4331435564716064E-2</v>
      </c>
      <c r="K303" s="98">
        <v>1.2368993951601471E-2</v>
      </c>
      <c r="L303" s="98">
        <v>1.230903313897652E-2</v>
      </c>
      <c r="M303" s="98">
        <v>9.90051809229236E-3</v>
      </c>
      <c r="N303" s="98">
        <v>1.0937378315733132E-2</v>
      </c>
      <c r="O303" s="98">
        <v>1.5602479540996691E-2</v>
      </c>
      <c r="P303" s="98">
        <v>3.6552612946686387E-2</v>
      </c>
      <c r="Q303" s="98">
        <v>3.8615449099587015E-2</v>
      </c>
      <c r="R303" s="98">
        <v>6.7123622857172827E-2</v>
      </c>
      <c r="S303" s="98">
        <v>7.5226339568234102E-2</v>
      </c>
      <c r="T303" s="98">
        <v>8.6089279515386433E-2</v>
      </c>
      <c r="U303" s="98">
        <v>6.9101162617304743E-2</v>
      </c>
      <c r="V303" s="98">
        <v>0.10181312555329981</v>
      </c>
      <c r="W303" s="98">
        <v>6.5427999574514492E-2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1.4949264367220423E-4</v>
      </c>
      <c r="J304" s="98">
        <v>1.4943799694532093E-4</v>
      </c>
      <c r="K304" s="98">
        <v>1.5097613291661699E-4</v>
      </c>
      <c r="L304" s="98">
        <v>1.5206014977446286E-4</v>
      </c>
      <c r="M304" s="98">
        <v>0</v>
      </c>
      <c r="N304" s="98">
        <v>0</v>
      </c>
      <c r="O304" s="98">
        <v>1.6960153441250472E-4</v>
      </c>
      <c r="P304" s="98">
        <v>3.1375691368272805E-4</v>
      </c>
      <c r="Q304" s="98">
        <v>2.8603678013327307E-4</v>
      </c>
      <c r="R304" s="98">
        <v>1.2052198652400792E-3</v>
      </c>
      <c r="S304" s="98">
        <v>6.9201388287142712E-4</v>
      </c>
      <c r="T304" s="98">
        <v>8.8972207629436863E-4</v>
      </c>
      <c r="U304" s="98">
        <v>3.413100361695198E-4</v>
      </c>
      <c r="V304" s="98">
        <v>9.479983247663369E-4</v>
      </c>
      <c r="W304" s="98">
        <v>3.3631048864191728E-4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1.1673087210159747E-4</v>
      </c>
      <c r="J305" s="101">
        <v>1.1580709944635351E-4</v>
      </c>
      <c r="K305" s="101">
        <v>1.1689183812139011E-4</v>
      </c>
      <c r="L305" s="101">
        <v>1.1804306175446384E-4</v>
      </c>
      <c r="M305" s="101">
        <v>0</v>
      </c>
      <c r="N305" s="101">
        <v>0</v>
      </c>
      <c r="O305" s="101">
        <v>1.3175192831610616E-4</v>
      </c>
      <c r="P305" s="101">
        <v>2.4348151809019196E-4</v>
      </c>
      <c r="Q305" s="101">
        <v>2.2124812338477211E-4</v>
      </c>
      <c r="R305" s="101">
        <v>9.2861843559243493E-4</v>
      </c>
      <c r="S305" s="101">
        <v>5.3239538615371714E-4</v>
      </c>
      <c r="T305" s="101">
        <v>6.8161809374020011E-4</v>
      </c>
      <c r="U305" s="101">
        <v>2.6067837344061418E-4</v>
      </c>
      <c r="V305" s="101">
        <v>7.323532760214527E-4</v>
      </c>
      <c r="W305" s="101">
        <v>2.6045611107925089E-4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3.2761771570606749E-5</v>
      </c>
      <c r="J306" s="104">
        <v>3.3630897498967433E-5</v>
      </c>
      <c r="K306" s="104">
        <v>3.4084294795226893E-5</v>
      </c>
      <c r="L306" s="104">
        <v>3.4017088019999007E-5</v>
      </c>
      <c r="M306" s="104">
        <v>0</v>
      </c>
      <c r="N306" s="104">
        <v>0</v>
      </c>
      <c r="O306" s="104">
        <v>3.7849606096398557E-5</v>
      </c>
      <c r="P306" s="104">
        <v>7.0275395592536106E-5</v>
      </c>
      <c r="Q306" s="104">
        <v>6.4788656748500964E-5</v>
      </c>
      <c r="R306" s="104">
        <v>2.7660142964764425E-4</v>
      </c>
      <c r="S306" s="104">
        <v>1.5961849671770995E-4</v>
      </c>
      <c r="T306" s="104">
        <v>2.0810398255416854E-4</v>
      </c>
      <c r="U306" s="104">
        <v>8.0631662728905616E-5</v>
      </c>
      <c r="V306" s="104">
        <v>2.1564504874488415E-4</v>
      </c>
      <c r="W306" s="104">
        <v>7.5854377562666389E-5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1.7991160639170337E-2</v>
      </c>
      <c r="D307" s="101">
        <v>6.5314365504668181E-2</v>
      </c>
      <c r="E307" s="101">
        <v>0.1010963578730068</v>
      </c>
      <c r="F307" s="101">
        <v>0.12886160759291387</v>
      </c>
      <c r="G307" s="101">
        <v>0.18173677167929506</v>
      </c>
      <c r="H307" s="101">
        <v>0.18937098298149826</v>
      </c>
      <c r="I307" s="101">
        <v>0.14268398386390385</v>
      </c>
      <c r="J307" s="101">
        <v>0</v>
      </c>
      <c r="K307" s="101">
        <v>2.118268378046631E-2</v>
      </c>
      <c r="L307" s="101">
        <v>0</v>
      </c>
      <c r="M307" s="101">
        <v>6.8537277582686712E-2</v>
      </c>
      <c r="N307" s="101">
        <v>0.11594843067968592</v>
      </c>
      <c r="O307" s="101">
        <v>6.4305975468729945E-2</v>
      </c>
      <c r="P307" s="101">
        <v>8.104655381332182E-2</v>
      </c>
      <c r="Q307" s="101">
        <v>1.4346229774264919E-3</v>
      </c>
      <c r="R307" s="101">
        <v>3.2166749389412018E-2</v>
      </c>
      <c r="S307" s="101">
        <v>0.11381070769527414</v>
      </c>
      <c r="T307" s="101">
        <v>0.19295791444404367</v>
      </c>
      <c r="U307" s="101">
        <v>0.40813414779110202</v>
      </c>
      <c r="V307" s="101">
        <v>0.48445946143253626</v>
      </c>
      <c r="W307" s="101">
        <v>0.24776448260475534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1.6505722688063567E-4</v>
      </c>
      <c r="D308" s="104">
        <v>2.4014597960655233E-3</v>
      </c>
      <c r="E308" s="104">
        <v>3.9531830239415873E-3</v>
      </c>
      <c r="F308" s="104">
        <v>5.1242369402368588E-3</v>
      </c>
      <c r="G308" s="104">
        <v>1.729957888676906E-2</v>
      </c>
      <c r="H308" s="104">
        <v>1.4853149383382513E-2</v>
      </c>
      <c r="I308" s="104">
        <v>0.11433905804847963</v>
      </c>
      <c r="J308" s="104">
        <v>0.22475095456487984</v>
      </c>
      <c r="K308" s="104">
        <v>0.17359660027651191</v>
      </c>
      <c r="L308" s="104">
        <v>0.13961768012334125</v>
      </c>
      <c r="M308" s="104">
        <v>6.5528168945817783E-2</v>
      </c>
      <c r="N308" s="104">
        <v>6.0728954835781508E-2</v>
      </c>
      <c r="O308" s="104">
        <v>0.11213395574330109</v>
      </c>
      <c r="P308" s="104">
        <v>0.32611154944280996</v>
      </c>
      <c r="Q308" s="104">
        <v>0.34393089328028226</v>
      </c>
      <c r="R308" s="104">
        <v>0.34079630272071981</v>
      </c>
      <c r="S308" s="104">
        <v>0.42468973953898526</v>
      </c>
      <c r="T308" s="104">
        <v>0.50362761137429124</v>
      </c>
      <c r="U308" s="104">
        <v>0.43305114322957422</v>
      </c>
      <c r="V308" s="104">
        <v>0.64279034569192284</v>
      </c>
      <c r="W308" s="104">
        <v>0.66889398287232571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1.2895503794879684E-4</v>
      </c>
      <c r="D309" s="98">
        <v>1.8666640254549375E-3</v>
      </c>
      <c r="E309" s="98">
        <v>3.074286970274503E-3</v>
      </c>
      <c r="F309" s="98">
        <v>3.98960441531748E-3</v>
      </c>
      <c r="G309" s="98">
        <v>1.3440518107011785E-2</v>
      </c>
      <c r="H309" s="98">
        <v>1.163124371844425E-2</v>
      </c>
      <c r="I309" s="98">
        <v>8.9284110668897396E-2</v>
      </c>
      <c r="J309" s="98">
        <v>0.17418961673051805</v>
      </c>
      <c r="K309" s="98">
        <v>0.13441209478524821</v>
      </c>
      <c r="L309" s="98">
        <v>0.10839378461746331</v>
      </c>
      <c r="M309" s="98">
        <v>5.1095040387294038E-2</v>
      </c>
      <c r="N309" s="98">
        <v>4.721910187435898E-2</v>
      </c>
      <c r="O309" s="98">
        <v>8.7109006183507476E-2</v>
      </c>
      <c r="P309" s="98">
        <v>0.25315800796150906</v>
      </c>
      <c r="Q309" s="98">
        <v>0.26616494566725107</v>
      </c>
      <c r="R309" s="98">
        <v>0.26255034365320173</v>
      </c>
      <c r="S309" s="98">
        <v>0.32668995615323476</v>
      </c>
      <c r="T309" s="98">
        <v>0.3858527888081254</v>
      </c>
      <c r="U309" s="98">
        <v>0.33076987764885635</v>
      </c>
      <c r="V309" s="98">
        <v>0.49647517645071593</v>
      </c>
      <c r="W309" s="98">
        <v>0.51821365986989587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3.610218893183883E-5</v>
      </c>
      <c r="D310" s="98">
        <v>5.3479577061058567E-4</v>
      </c>
      <c r="E310" s="98">
        <v>8.7889605366708466E-4</v>
      </c>
      <c r="F310" s="98">
        <v>1.1346325249193786E-3</v>
      </c>
      <c r="G310" s="98">
        <v>3.8590607797572745E-3</v>
      </c>
      <c r="H310" s="98">
        <v>3.2219056649382622E-3</v>
      </c>
      <c r="I310" s="98">
        <v>2.5054947379582242E-2</v>
      </c>
      <c r="J310" s="98">
        <v>5.0561337834361793E-2</v>
      </c>
      <c r="K310" s="98">
        <v>3.9184505491263691E-2</v>
      </c>
      <c r="L310" s="98">
        <v>3.1223895505877938E-2</v>
      </c>
      <c r="M310" s="98">
        <v>1.4433128558523746E-2</v>
      </c>
      <c r="N310" s="98">
        <v>1.3509852961422526E-2</v>
      </c>
      <c r="O310" s="98">
        <v>2.5024949559793619E-2</v>
      </c>
      <c r="P310" s="98">
        <v>7.2953541481300871E-2</v>
      </c>
      <c r="Q310" s="98">
        <v>7.7765947613031211E-2</v>
      </c>
      <c r="R310" s="98">
        <v>7.8245959067518051E-2</v>
      </c>
      <c r="S310" s="98">
        <v>9.7999783385750494E-2</v>
      </c>
      <c r="T310" s="98">
        <v>0.11777482256616585</v>
      </c>
      <c r="U310" s="98">
        <v>0.10228126558071786</v>
      </c>
      <c r="V310" s="98">
        <v>0.14631516924120685</v>
      </c>
      <c r="W310" s="98">
        <v>0.15068032300242984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3.5493830892496772E-3</v>
      </c>
      <c r="D311" s="122">
        <v>1.3656814148013873E-2</v>
      </c>
      <c r="E311" s="122">
        <v>2.2163238943760259E-2</v>
      </c>
      <c r="F311" s="122">
        <v>2.7223267127737139E-2</v>
      </c>
      <c r="G311" s="122">
        <v>4.1776896430029249E-2</v>
      </c>
      <c r="H311" s="122">
        <v>4.1401196299481788E-2</v>
      </c>
      <c r="I311" s="122">
        <v>5.2999434785540624E-2</v>
      </c>
      <c r="J311" s="122">
        <v>4.2552810192481194E-2</v>
      </c>
      <c r="K311" s="122">
        <v>3.679530994206464E-2</v>
      </c>
      <c r="L311" s="122">
        <v>2.5956048677905939E-2</v>
      </c>
      <c r="M311" s="122">
        <v>2.4203210690642036E-2</v>
      </c>
      <c r="N311" s="122">
        <v>3.179164805636054E-2</v>
      </c>
      <c r="O311" s="122">
        <v>3.1258398737655277E-2</v>
      </c>
      <c r="P311" s="122">
        <v>7.5121621865357147E-2</v>
      </c>
      <c r="Q311" s="122">
        <v>6.6705234073182032E-2</v>
      </c>
      <c r="R311" s="122">
        <v>7.3994448144632977E-2</v>
      </c>
      <c r="S311" s="122">
        <v>0.1007438363971134</v>
      </c>
      <c r="T311" s="122">
        <v>0.12557783759099578</v>
      </c>
      <c r="U311" s="122">
        <v>0.14668506865922687</v>
      </c>
      <c r="V311" s="122">
        <v>0.1973129303864794</v>
      </c>
      <c r="W311" s="122">
        <v>0.16347235693959733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5.9629887167217274E-5</v>
      </c>
      <c r="D312" s="98">
        <v>1.7744939514499102E-4</v>
      </c>
      <c r="E312" s="98">
        <v>3.2508627486283766E-4</v>
      </c>
      <c r="F312" s="98">
        <v>4.0238514008225689E-4</v>
      </c>
      <c r="G312" s="98">
        <v>6.0644665440976635E-4</v>
      </c>
      <c r="H312" s="98">
        <v>6.4354892109258499E-4</v>
      </c>
      <c r="I312" s="98">
        <v>6.7500241107387607E-4</v>
      </c>
      <c r="J312" s="98">
        <v>5.2201647287823661E-4</v>
      </c>
      <c r="K312" s="98">
        <v>4.2333123220816913E-4</v>
      </c>
      <c r="L312" s="98">
        <v>4.2929638980480938E-4</v>
      </c>
      <c r="M312" s="98">
        <v>4.3173343175241687E-4</v>
      </c>
      <c r="N312" s="98">
        <v>5.3969006873757748E-4</v>
      </c>
      <c r="O312" s="98">
        <v>5.4541876095203043E-4</v>
      </c>
      <c r="P312" s="98">
        <v>1.1480744530882113E-3</v>
      </c>
      <c r="Q312" s="98">
        <v>1.0803797804279733E-3</v>
      </c>
      <c r="R312" s="98">
        <v>1.905223082742077E-3</v>
      </c>
      <c r="S312" s="98">
        <v>2.21312164099306E-3</v>
      </c>
      <c r="T312" s="98">
        <v>2.2085507771613657E-3</v>
      </c>
      <c r="U312" s="98">
        <v>2.4562999469809129E-3</v>
      </c>
      <c r="V312" s="98">
        <v>3.0826493442392615E-3</v>
      </c>
      <c r="W312" s="98">
        <v>2.4242126753947317E-3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3.4897532020824601E-3</v>
      </c>
      <c r="D313" s="33">
        <v>1.3479364752868882E-2</v>
      </c>
      <c r="E313" s="33">
        <v>2.1838152668897423E-2</v>
      </c>
      <c r="F313" s="33">
        <v>2.6820881987654883E-2</v>
      </c>
      <c r="G313" s="33">
        <v>4.1170449775619483E-2</v>
      </c>
      <c r="H313" s="33">
        <v>4.0757647378389203E-2</v>
      </c>
      <c r="I313" s="33">
        <v>5.2324432374466746E-2</v>
      </c>
      <c r="J313" s="33">
        <v>4.2030793719602957E-2</v>
      </c>
      <c r="K313" s="33">
        <v>3.6371978709856471E-2</v>
      </c>
      <c r="L313" s="33">
        <v>2.552675228810113E-2</v>
      </c>
      <c r="M313" s="33">
        <v>2.3771477258889621E-2</v>
      </c>
      <c r="N313" s="33">
        <v>3.1251957987622959E-2</v>
      </c>
      <c r="O313" s="33">
        <v>3.0712979976703244E-2</v>
      </c>
      <c r="P313" s="33">
        <v>7.3973547412268942E-2</v>
      </c>
      <c r="Q313" s="33">
        <v>6.5624854292754053E-2</v>
      </c>
      <c r="R313" s="33">
        <v>7.2089225061890902E-2</v>
      </c>
      <c r="S313" s="33">
        <v>9.8530714756120338E-2</v>
      </c>
      <c r="T313" s="33">
        <v>0.12336928681383443</v>
      </c>
      <c r="U313" s="33">
        <v>0.14422876871224596</v>
      </c>
      <c r="V313" s="33">
        <v>0.19423028104224013</v>
      </c>
      <c r="W313" s="33">
        <v>0.16104814426420261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1.2355609878404743</v>
      </c>
      <c r="D315" s="154">
        <f t="shared" si="118"/>
        <v>1.1989562839056975</v>
      </c>
      <c r="E315" s="154">
        <f t="shared" si="118"/>
        <v>1.3492769939845397</v>
      </c>
      <c r="F315" s="154">
        <f t="shared" si="118"/>
        <v>1.4210845247954311</v>
      </c>
      <c r="G315" s="154">
        <f t="shared" si="118"/>
        <v>1.5092812878017667</v>
      </c>
      <c r="H315" s="154">
        <f t="shared" si="118"/>
        <v>1.5717737561576415</v>
      </c>
      <c r="I315" s="154">
        <f t="shared" si="118"/>
        <v>1.6502246026976615</v>
      </c>
      <c r="J315" s="154">
        <f t="shared" si="118"/>
        <v>1.7417175882185718</v>
      </c>
      <c r="K315" s="154">
        <f t="shared" si="118"/>
        <v>1.7605719232563795</v>
      </c>
      <c r="L315" s="154">
        <f t="shared" si="118"/>
        <v>1.7947763784339761</v>
      </c>
      <c r="M315" s="154">
        <f t="shared" si="118"/>
        <v>1.765217090109455</v>
      </c>
      <c r="N315" s="154">
        <f t="shared" si="118"/>
        <v>1.7651800637072663</v>
      </c>
      <c r="O315" s="154">
        <f t="shared" si="118"/>
        <v>1.7935393496788596</v>
      </c>
      <c r="P315" s="154">
        <f t="shared" si="118"/>
        <v>1.8259687468991179</v>
      </c>
      <c r="Q315" s="154">
        <f t="shared" si="118"/>
        <v>1.8833156365921913</v>
      </c>
      <c r="R315" s="154">
        <f t="shared" ref="R315:V315" si="119">IF(R297=0,"",R297/R279)</f>
        <v>1.8750257744417389</v>
      </c>
      <c r="S315" s="154">
        <f t="shared" si="119"/>
        <v>1.8574098716217731</v>
      </c>
      <c r="T315" s="154">
        <f t="shared" si="119"/>
        <v>1.8321186060156558</v>
      </c>
      <c r="U315" s="154">
        <f t="shared" si="119"/>
        <v>1.820665538679676</v>
      </c>
      <c r="V315" s="154">
        <f t="shared" si="119"/>
        <v>1.802633507190091</v>
      </c>
      <c r="W315" s="154">
        <f t="shared" ref="W315" si="120">IF(W297=0,"",W297/W279)</f>
        <v>1.7837938789770695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1.5086904545844884</v>
      </c>
      <c r="D316" s="155">
        <f t="shared" si="121"/>
        <v>1.6220521883426851</v>
      </c>
      <c r="E316" s="155">
        <f t="shared" si="121"/>
        <v>1.7386606210498441</v>
      </c>
      <c r="F316" s="155">
        <f t="shared" si="121"/>
        <v>1.8580310292710265</v>
      </c>
      <c r="G316" s="155">
        <f t="shared" si="121"/>
        <v>1.9805661158702967</v>
      </c>
      <c r="H316" s="155">
        <f t="shared" si="121"/>
        <v>2.1061898948869673</v>
      </c>
      <c r="I316" s="155">
        <f t="shared" si="121"/>
        <v>2.2349737815654427</v>
      </c>
      <c r="J316" s="155">
        <f t="shared" si="121"/>
        <v>2.3672722793809275</v>
      </c>
      <c r="K316" s="155">
        <f t="shared" si="121"/>
        <v>2.5033477480400643</v>
      </c>
      <c r="L316" s="155">
        <f t="shared" si="121"/>
        <v>2.6431996274532752</v>
      </c>
      <c r="M316" s="155">
        <f t="shared" si="121"/>
        <v>2.7969777874833328</v>
      </c>
      <c r="N316" s="155">
        <f t="shared" si="121"/>
        <v>2.9672606158070729</v>
      </c>
      <c r="O316" s="155">
        <f t="shared" si="121"/>
        <v>3.1523274696221248</v>
      </c>
      <c r="P316" s="155">
        <f t="shared" si="121"/>
        <v>3.3380883265235335</v>
      </c>
      <c r="Q316" s="155">
        <f t="shared" si="121"/>
        <v>3.4903634333505544</v>
      </c>
      <c r="R316" s="155">
        <f t="shared" ref="R316:V316" si="122">IF(R298=0,"",R298/R280)</f>
        <v>3.5509029761683113</v>
      </c>
      <c r="S316" s="155">
        <f t="shared" si="122"/>
        <v>3.589222130669929</v>
      </c>
      <c r="T316" s="155">
        <f t="shared" si="122"/>
        <v>3.6137987321718823</v>
      </c>
      <c r="U316" s="155">
        <f t="shared" si="122"/>
        <v>3.6333583361395423</v>
      </c>
      <c r="V316" s="155">
        <f t="shared" si="122"/>
        <v>3.6569692404517742</v>
      </c>
      <c r="W316" s="155">
        <f t="shared" ref="W316" si="123">IF(W298=0,"",W298/W280)</f>
        <v>3.6839613328956653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1.5086904545844884</v>
      </c>
      <c r="D317" s="156">
        <f t="shared" si="124"/>
        <v>1.6220521883426851</v>
      </c>
      <c r="E317" s="156">
        <f t="shared" si="124"/>
        <v>1.7386606210498441</v>
      </c>
      <c r="F317" s="156">
        <f t="shared" si="124"/>
        <v>1.8580310292710265</v>
      </c>
      <c r="G317" s="156">
        <f t="shared" si="124"/>
        <v>1.9805661158702967</v>
      </c>
      <c r="H317" s="156">
        <f t="shared" si="124"/>
        <v>2.1061898948869673</v>
      </c>
      <c r="I317" s="156">
        <f t="shared" si="124"/>
        <v>2.2349737815654427</v>
      </c>
      <c r="J317" s="156">
        <f t="shared" si="124"/>
        <v>2.3672722793809275</v>
      </c>
      <c r="K317" s="156">
        <f t="shared" si="124"/>
        <v>2.5033477480400643</v>
      </c>
      <c r="L317" s="156">
        <f t="shared" si="124"/>
        <v>2.6431996274532752</v>
      </c>
      <c r="M317" s="156">
        <f t="shared" si="124"/>
        <v>2.7969777874833328</v>
      </c>
      <c r="N317" s="156">
        <f t="shared" si="124"/>
        <v>2.9672606158070729</v>
      </c>
      <c r="O317" s="156">
        <f t="shared" si="124"/>
        <v>3.1523274696221248</v>
      </c>
      <c r="P317" s="156">
        <f t="shared" si="124"/>
        <v>3.3380883265235335</v>
      </c>
      <c r="Q317" s="156">
        <f t="shared" si="124"/>
        <v>3.4903634333505544</v>
      </c>
      <c r="R317" s="156">
        <f t="shared" ref="R317:V317" si="125">IF(R299=0,"",R299/R281)</f>
        <v>3.5509029761683113</v>
      </c>
      <c r="S317" s="156">
        <f t="shared" si="125"/>
        <v>3.589222130669929</v>
      </c>
      <c r="T317" s="156">
        <f t="shared" si="125"/>
        <v>3.6137987321718823</v>
      </c>
      <c r="U317" s="156">
        <f t="shared" si="125"/>
        <v>3.6333583361395423</v>
      </c>
      <c r="V317" s="156">
        <f t="shared" si="125"/>
        <v>3.6569692404517742</v>
      </c>
      <c r="W317" s="156">
        <f t="shared" ref="W317" si="126">IF(W299=0,"",W299/W281)</f>
        <v>3.6839613328956653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>
        <f t="shared" si="127"/>
        <v>3.1295681936307065</v>
      </c>
      <c r="E318" s="155">
        <f t="shared" si="127"/>
        <v>3.2487578083949269</v>
      </c>
      <c r="F318" s="155">
        <f t="shared" si="127"/>
        <v>3.3680754293819404</v>
      </c>
      <c r="G318" s="155">
        <f t="shared" si="127"/>
        <v>3.4885268630443194</v>
      </c>
      <c r="H318" s="155">
        <f t="shared" si="127"/>
        <v>3.6099824749763045</v>
      </c>
      <c r="I318" s="155">
        <f t="shared" si="127"/>
        <v>3.7326833018242889</v>
      </c>
      <c r="J318" s="155">
        <f t="shared" si="127"/>
        <v>3.8576319470065217</v>
      </c>
      <c r="K318" s="155">
        <f t="shared" si="127"/>
        <v>3.9856714208878969</v>
      </c>
      <c r="L318" s="155">
        <f t="shared" si="127"/>
        <v>4.11701015284478</v>
      </c>
      <c r="M318" s="155">
        <f t="shared" si="127"/>
        <v>4.2738818922740984</v>
      </c>
      <c r="N318" s="155">
        <f t="shared" si="127"/>
        <v>4.4635628569506771</v>
      </c>
      <c r="O318" s="155">
        <f t="shared" si="127"/>
        <v>4.6900756879452201</v>
      </c>
      <c r="P318" s="155">
        <f t="shared" si="127"/>
        <v>4.935723975637309</v>
      </c>
      <c r="Q318" s="155">
        <f t="shared" si="127"/>
        <v>5.1468300820490462</v>
      </c>
      <c r="R318" s="155">
        <f t="shared" ref="R318:V318" si="128">IF(R300=0,"",R300/R282)</f>
        <v>5.2792692324550661</v>
      </c>
      <c r="S318" s="155">
        <f t="shared" si="128"/>
        <v>5.3846842934950505</v>
      </c>
      <c r="T318" s="155">
        <f t="shared" si="128"/>
        <v>5.4727625898448107</v>
      </c>
      <c r="U318" s="155">
        <f t="shared" si="128"/>
        <v>5.5529465789911905</v>
      </c>
      <c r="V318" s="155">
        <f t="shared" si="128"/>
        <v>5.6347029274577807</v>
      </c>
      <c r="W318" s="155">
        <f t="shared" ref="W318" si="129">IF(W300=0,"",W300/W282)</f>
        <v>5.7147435346253452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>
        <f t="shared" si="130"/>
        <v>3.1295681936307065</v>
      </c>
      <c r="E319" s="156">
        <f t="shared" si="130"/>
        <v>3.2487578083949269</v>
      </c>
      <c r="F319" s="156">
        <f t="shared" si="130"/>
        <v>3.3680754293819404</v>
      </c>
      <c r="G319" s="156">
        <f t="shared" si="130"/>
        <v>3.4885268630443194</v>
      </c>
      <c r="H319" s="156">
        <f t="shared" si="130"/>
        <v>3.6099824749763045</v>
      </c>
      <c r="I319" s="156">
        <f t="shared" si="130"/>
        <v>3.7326833018242889</v>
      </c>
      <c r="J319" s="156">
        <f t="shared" si="130"/>
        <v>3.8576319470065217</v>
      </c>
      <c r="K319" s="156">
        <f t="shared" si="130"/>
        <v>3.9856714208878969</v>
      </c>
      <c r="L319" s="156">
        <f t="shared" si="130"/>
        <v>4.11701015284478</v>
      </c>
      <c r="M319" s="156">
        <f t="shared" si="130"/>
        <v>4.2738818922740984</v>
      </c>
      <c r="N319" s="156">
        <f t="shared" si="130"/>
        <v>4.4635628569506771</v>
      </c>
      <c r="O319" s="156">
        <f t="shared" si="130"/>
        <v>4.6900756879452201</v>
      </c>
      <c r="P319" s="156">
        <f t="shared" si="130"/>
        <v>4.935723975637309</v>
      </c>
      <c r="Q319" s="156">
        <f t="shared" si="130"/>
        <v>5.1468300820490462</v>
      </c>
      <c r="R319" s="156">
        <f t="shared" ref="R319:V319" si="131">IF(R301=0,"",R301/R283)</f>
        <v>5.2792692324550661</v>
      </c>
      <c r="S319" s="156">
        <f t="shared" si="131"/>
        <v>5.3846842934950505</v>
      </c>
      <c r="T319" s="156">
        <f t="shared" si="131"/>
        <v>5.4727625898448107</v>
      </c>
      <c r="U319" s="156">
        <f t="shared" si="131"/>
        <v>5.5529465789911905</v>
      </c>
      <c r="V319" s="156">
        <f t="shared" si="131"/>
        <v>5.6347029274577807</v>
      </c>
      <c r="W319" s="156">
        <f t="shared" ref="W319" si="132">IF(W301=0,"",W301/W283)</f>
        <v>5.7147435346253452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0.65713604057472241</v>
      </c>
      <c r="D320" s="155">
        <f t="shared" si="133"/>
        <v>0.65919284245761234</v>
      </c>
      <c r="E320" s="155">
        <f t="shared" si="133"/>
        <v>0.66101949926983328</v>
      </c>
      <c r="F320" s="155">
        <f t="shared" si="133"/>
        <v>0.66357864123346499</v>
      </c>
      <c r="G320" s="155">
        <f t="shared" si="133"/>
        <v>0.66707128960085982</v>
      </c>
      <c r="H320" s="155">
        <f t="shared" si="133"/>
        <v>0.66874674825633851</v>
      </c>
      <c r="I320" s="155">
        <f t="shared" si="133"/>
        <v>0.68750279664856562</v>
      </c>
      <c r="J320" s="155">
        <f t="shared" si="133"/>
        <v>0.71913185603226482</v>
      </c>
      <c r="K320" s="155">
        <f t="shared" si="133"/>
        <v>0.71589588579915497</v>
      </c>
      <c r="L320" s="155">
        <f t="shared" si="133"/>
        <v>0.72097977830771498</v>
      </c>
      <c r="M320" s="155">
        <f t="shared" si="133"/>
        <v>0.70192175142834168</v>
      </c>
      <c r="N320" s="155">
        <f t="shared" si="133"/>
        <v>0.70424853756569328</v>
      </c>
      <c r="O320" s="155">
        <f t="shared" si="133"/>
        <v>0.72880827259658121</v>
      </c>
      <c r="P320" s="155">
        <f t="shared" si="133"/>
        <v>0.75206367380411321</v>
      </c>
      <c r="Q320" s="155">
        <f t="shared" si="133"/>
        <v>0.77556543855915172</v>
      </c>
      <c r="R320" s="155">
        <f t="shared" ref="R320:V320" si="134">IF(R302=0,"",R302/R284)</f>
        <v>0.7824154574236184</v>
      </c>
      <c r="S320" s="155">
        <f t="shared" si="134"/>
        <v>0.78826516344729758</v>
      </c>
      <c r="T320" s="155">
        <f t="shared" si="134"/>
        <v>0.79592178698887672</v>
      </c>
      <c r="U320" s="155">
        <f t="shared" si="134"/>
        <v>0.79592377075978893</v>
      </c>
      <c r="V320" s="155">
        <f t="shared" si="134"/>
        <v>0.80554346992058434</v>
      </c>
      <c r="W320" s="155">
        <f t="shared" ref="W320" si="135">IF(W302=0,"",W302/W284)</f>
        <v>0.81674397593552917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0.5908567819056032</v>
      </c>
      <c r="D321" s="156">
        <f t="shared" si="136"/>
        <v>0.59287749430072711</v>
      </c>
      <c r="E321" s="156">
        <f t="shared" si="136"/>
        <v>0.59523272336657074</v>
      </c>
      <c r="F321" s="156">
        <f t="shared" si="136"/>
        <v>0.59763356834205783</v>
      </c>
      <c r="G321" s="156">
        <f t="shared" si="136"/>
        <v>0.60034248349532682</v>
      </c>
      <c r="H321" s="156">
        <f t="shared" si="136"/>
        <v>0.60332734776518748</v>
      </c>
      <c r="I321" s="156">
        <f t="shared" si="136"/>
        <v>0.60665282989097802</v>
      </c>
      <c r="J321" s="156">
        <f t="shared" si="136"/>
        <v>0.61058385487175582</v>
      </c>
      <c r="K321" s="156">
        <f t="shared" si="136"/>
        <v>0.61534567864028256</v>
      </c>
      <c r="L321" s="156">
        <f t="shared" si="136"/>
        <v>0.62099856639359685</v>
      </c>
      <c r="M321" s="156">
        <f t="shared" si="136"/>
        <v>0.63288791381379472</v>
      </c>
      <c r="N321" s="156">
        <f t="shared" si="136"/>
        <v>0.65271034581609888</v>
      </c>
      <c r="O321" s="156">
        <f t="shared" si="136"/>
        <v>0.68188215966158061</v>
      </c>
      <c r="P321" s="156">
        <f t="shared" si="136"/>
        <v>0.71742669624648159</v>
      </c>
      <c r="Q321" s="156">
        <f t="shared" si="136"/>
        <v>0.74969942785343791</v>
      </c>
      <c r="R321" s="156">
        <f t="shared" ref="R321:V321" si="137">IF(R303=0,"",R303/R285)</f>
        <v>0.77147957363893993</v>
      </c>
      <c r="S321" s="156">
        <f t="shared" si="137"/>
        <v>0.79246771412317463</v>
      </c>
      <c r="T321" s="156">
        <f t="shared" si="137"/>
        <v>0.81147584135416184</v>
      </c>
      <c r="U321" s="156">
        <f t="shared" si="137"/>
        <v>0.82731594737998848</v>
      </c>
      <c r="V321" s="156">
        <f t="shared" si="137"/>
        <v>0.83880002424871281</v>
      </c>
      <c r="W321" s="156">
        <f t="shared" ref="W321" si="138">IF(W303=0,"",W303/W285)</f>
        <v>0.84420199762657688</v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>
        <f t="shared" si="139"/>
        <v>0.66388157189546537</v>
      </c>
      <c r="J322" s="156">
        <f t="shared" si="139"/>
        <v>0.66923404127166164</v>
      </c>
      <c r="K322" s="156">
        <f t="shared" si="139"/>
        <v>0.67386356138478332</v>
      </c>
      <c r="L322" s="156">
        <f t="shared" si="139"/>
        <v>0.67852803591737887</v>
      </c>
      <c r="M322" s="156" t="str">
        <f t="shared" si="139"/>
        <v/>
      </c>
      <c r="N322" s="156" t="str">
        <f t="shared" si="139"/>
        <v/>
      </c>
      <c r="O322" s="156">
        <f t="shared" si="139"/>
        <v>0.73399086296748206</v>
      </c>
      <c r="P322" s="156">
        <f t="shared" si="139"/>
        <v>0.7659012598322068</v>
      </c>
      <c r="Q322" s="156">
        <f t="shared" si="139"/>
        <v>0.79475760630209802</v>
      </c>
      <c r="R322" s="156">
        <f t="shared" ref="R322:V322" si="140">IF(R304=0,"",R304/R286)</f>
        <v>0.81418014352775314</v>
      </c>
      <c r="S322" s="156">
        <f t="shared" si="140"/>
        <v>0.83230951285590105</v>
      </c>
      <c r="T322" s="156">
        <f t="shared" si="140"/>
        <v>0.84890879254130636</v>
      </c>
      <c r="U322" s="156">
        <f t="shared" si="140"/>
        <v>0.86250186080634828</v>
      </c>
      <c r="V322" s="156">
        <f t="shared" si="140"/>
        <v>0.87072861195596718</v>
      </c>
      <c r="W322" s="156">
        <f t="shared" ref="W322" si="141">IF(W304=0,"",W304/W286)</f>
        <v>0.87494768510110887</v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>
        <f t="shared" si="142"/>
        <v>0.60665282989097802</v>
      </c>
      <c r="J323" s="157">
        <f t="shared" si="142"/>
        <v>0.61058385487175582</v>
      </c>
      <c r="K323" s="157">
        <f t="shared" si="142"/>
        <v>0.61534567864028256</v>
      </c>
      <c r="L323" s="157">
        <f t="shared" si="142"/>
        <v>0.62099856639359685</v>
      </c>
      <c r="M323" s="157" t="str">
        <f t="shared" si="142"/>
        <v/>
      </c>
      <c r="N323" s="157" t="str">
        <f t="shared" si="142"/>
        <v/>
      </c>
      <c r="O323" s="157">
        <f t="shared" si="142"/>
        <v>0.68188215966158072</v>
      </c>
      <c r="P323" s="157">
        <f t="shared" si="142"/>
        <v>0.71742669624648159</v>
      </c>
      <c r="Q323" s="157">
        <f t="shared" si="142"/>
        <v>0.74969942785343802</v>
      </c>
      <c r="R323" s="157">
        <f t="shared" ref="R323:V323" si="143">IF(R305=0,"",R305/R287)</f>
        <v>0.77147957363893993</v>
      </c>
      <c r="S323" s="157">
        <f t="shared" si="143"/>
        <v>0.79246771412317463</v>
      </c>
      <c r="T323" s="157">
        <f t="shared" si="143"/>
        <v>0.81147584135416184</v>
      </c>
      <c r="U323" s="157">
        <f t="shared" si="143"/>
        <v>0.82731594737998859</v>
      </c>
      <c r="V323" s="157">
        <f t="shared" si="143"/>
        <v>0.83880002424871281</v>
      </c>
      <c r="W323" s="157">
        <f t="shared" ref="W323" si="144">IF(W305=0,"",W305/W287)</f>
        <v>0.84420199762657677</v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 t="str">
        <f t="shared" si="145"/>
        <v/>
      </c>
      <c r="N324" s="158" t="str">
        <f t="shared" si="145"/>
        <v/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" si="147">IF(W306=0,"",W306/W288)</f>
        <v>1</v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0.6627399503303768</v>
      </c>
      <c r="D325" s="157">
        <f t="shared" si="148"/>
        <v>0.6641064396320554</v>
      </c>
      <c r="E325" s="157">
        <f t="shared" si="148"/>
        <v>0.66557803128624971</v>
      </c>
      <c r="F325" s="157">
        <f t="shared" si="148"/>
        <v>0.6670637589224685</v>
      </c>
      <c r="G325" s="157">
        <f t="shared" si="148"/>
        <v>0.66864712211338784</v>
      </c>
      <c r="H325" s="157">
        <f t="shared" si="148"/>
        <v>0.67031876167956095</v>
      </c>
      <c r="I325" s="157">
        <f t="shared" si="148"/>
        <v>0.67210042457994978</v>
      </c>
      <c r="J325" s="157" t="str">
        <f t="shared" si="148"/>
        <v/>
      </c>
      <c r="K325" s="157">
        <f t="shared" si="148"/>
        <v>0.67633211258769022</v>
      </c>
      <c r="L325" s="157" t="str">
        <f t="shared" si="148"/>
        <v/>
      </c>
      <c r="M325" s="157">
        <f t="shared" si="148"/>
        <v>0.68351147643201682</v>
      </c>
      <c r="N325" s="157">
        <f t="shared" si="148"/>
        <v>0.69098533024177344</v>
      </c>
      <c r="O325" s="157">
        <f t="shared" si="148"/>
        <v>0.70230506045552299</v>
      </c>
      <c r="P325" s="157">
        <f t="shared" si="148"/>
        <v>0.71703057634598921</v>
      </c>
      <c r="Q325" s="157">
        <f t="shared" si="148"/>
        <v>0.73147984894633833</v>
      </c>
      <c r="R325" s="157">
        <f t="shared" ref="R325:V325" si="149">IF(R307=0,"",R307/R289)</f>
        <v>0.74183789202990802</v>
      </c>
      <c r="S325" s="157">
        <f t="shared" si="149"/>
        <v>0.75209382053870677</v>
      </c>
      <c r="T325" s="157">
        <f t="shared" si="149"/>
        <v>0.76203258670302487</v>
      </c>
      <c r="U325" s="157">
        <f t="shared" si="149"/>
        <v>0.77136878225315952</v>
      </c>
      <c r="V325" s="157">
        <f t="shared" si="149"/>
        <v>0.77966453375882439</v>
      </c>
      <c r="W325" s="157">
        <f t="shared" ref="W325" si="150">IF(W307=0,"",W307/W289)</f>
        <v>0.78619489395641884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0.71552208272271001</v>
      </c>
      <c r="D326" s="158">
        <f t="shared" si="151"/>
        <v>0.71779940841345791</v>
      </c>
      <c r="E326" s="158">
        <f t="shared" si="151"/>
        <v>0.7190391349500036</v>
      </c>
      <c r="F326" s="158">
        <f t="shared" si="151"/>
        <v>0.72015370669643097</v>
      </c>
      <c r="G326" s="158">
        <f t="shared" si="151"/>
        <v>0.72201541405744929</v>
      </c>
      <c r="H326" s="158">
        <f t="shared" si="151"/>
        <v>0.721947834052312</v>
      </c>
      <c r="I326" s="158">
        <f t="shared" si="151"/>
        <v>0.72413077415251581</v>
      </c>
      <c r="J326" s="158">
        <f t="shared" si="151"/>
        <v>0.72741397407076658</v>
      </c>
      <c r="K326" s="158">
        <f t="shared" si="151"/>
        <v>0.72963866663426191</v>
      </c>
      <c r="L326" s="158">
        <f t="shared" si="151"/>
        <v>0.73141142643514201</v>
      </c>
      <c r="M326" s="158">
        <f t="shared" si="151"/>
        <v>0.73472887572556655</v>
      </c>
      <c r="N326" s="158">
        <f t="shared" si="151"/>
        <v>0.74199277765195004</v>
      </c>
      <c r="O326" s="158">
        <f t="shared" si="151"/>
        <v>0.7522842845214277</v>
      </c>
      <c r="P326" s="158">
        <f t="shared" si="151"/>
        <v>0.76548773513153001</v>
      </c>
      <c r="Q326" s="158">
        <f t="shared" si="151"/>
        <v>0.7787623117095066</v>
      </c>
      <c r="R326" s="158">
        <f t="shared" ref="R326:V326" si="152">IF(R308=0,"",R308/R290)</f>
        <v>0.78857965748260661</v>
      </c>
      <c r="S326" s="158">
        <f t="shared" si="152"/>
        <v>0.7977285895278019</v>
      </c>
      <c r="T326" s="158">
        <f t="shared" si="152"/>
        <v>0.80693820649102022</v>
      </c>
      <c r="U326" s="158">
        <f t="shared" si="152"/>
        <v>0.81540026189482384</v>
      </c>
      <c r="V326" s="158">
        <f t="shared" si="152"/>
        <v>0.82083245492750911</v>
      </c>
      <c r="W326" s="158">
        <f t="shared" ref="W326" si="153">IF(W308=0,"",W308/W290)</f>
        <v>0.82597676032194034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0.66273995033037691</v>
      </c>
      <c r="D327" s="156">
        <f t="shared" si="154"/>
        <v>0.6641064396320554</v>
      </c>
      <c r="E327" s="156">
        <f t="shared" si="154"/>
        <v>0.66557803128624971</v>
      </c>
      <c r="F327" s="156">
        <f t="shared" si="154"/>
        <v>0.6670637589224685</v>
      </c>
      <c r="G327" s="156">
        <f t="shared" si="154"/>
        <v>0.66864712211338784</v>
      </c>
      <c r="H327" s="156">
        <f t="shared" si="154"/>
        <v>0.67031876167956095</v>
      </c>
      <c r="I327" s="156">
        <f t="shared" si="154"/>
        <v>0.67210042457994978</v>
      </c>
      <c r="J327" s="156">
        <f t="shared" si="154"/>
        <v>0.67407916042045057</v>
      </c>
      <c r="K327" s="156">
        <f t="shared" si="154"/>
        <v>0.67633211258769022</v>
      </c>
      <c r="L327" s="156">
        <f t="shared" si="154"/>
        <v>0.67888628028356601</v>
      </c>
      <c r="M327" s="156">
        <f t="shared" si="154"/>
        <v>0.68351147643201682</v>
      </c>
      <c r="N327" s="156">
        <f t="shared" si="154"/>
        <v>0.69098533024177344</v>
      </c>
      <c r="O327" s="156">
        <f t="shared" si="154"/>
        <v>0.70230506045552299</v>
      </c>
      <c r="P327" s="156">
        <f t="shared" si="154"/>
        <v>0.71703057634598921</v>
      </c>
      <c r="Q327" s="156">
        <f t="shared" si="154"/>
        <v>0.73147984894633833</v>
      </c>
      <c r="R327" s="156">
        <f t="shared" ref="R327:V327" si="155">IF(R309=0,"",R309/R291)</f>
        <v>0.74183789202990813</v>
      </c>
      <c r="S327" s="156">
        <f t="shared" si="155"/>
        <v>0.75209382053870677</v>
      </c>
      <c r="T327" s="156">
        <f t="shared" si="155"/>
        <v>0.76203258670302487</v>
      </c>
      <c r="U327" s="156">
        <f t="shared" si="155"/>
        <v>0.77136878225315952</v>
      </c>
      <c r="V327" s="156">
        <f t="shared" si="155"/>
        <v>0.77966453375882439</v>
      </c>
      <c r="W327" s="156">
        <f t="shared" ref="W327" si="156">IF(W309=0,"",W309/W291)</f>
        <v>0.78619489395641884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0.74941901195231631</v>
      </c>
      <c r="D329" s="155">
        <f t="shared" si="160"/>
        <v>0.75176046824797771</v>
      </c>
      <c r="E329" s="155">
        <f t="shared" si="160"/>
        <v>0.753043280946598</v>
      </c>
      <c r="F329" s="155">
        <f t="shared" si="160"/>
        <v>0.75465209365018049</v>
      </c>
      <c r="G329" s="155">
        <f t="shared" si="160"/>
        <v>0.7563913552234599</v>
      </c>
      <c r="H329" s="155">
        <f t="shared" si="160"/>
        <v>0.75790847909851755</v>
      </c>
      <c r="I329" s="155">
        <f t="shared" si="160"/>
        <v>0.76028694851792145</v>
      </c>
      <c r="J329" s="155">
        <f t="shared" si="160"/>
        <v>0.76228179330055434</v>
      </c>
      <c r="K329" s="155">
        <f t="shared" si="160"/>
        <v>0.7644831768869893</v>
      </c>
      <c r="L329" s="155">
        <f t="shared" si="160"/>
        <v>0.76558764670240231</v>
      </c>
      <c r="M329" s="155">
        <f t="shared" si="160"/>
        <v>0.76825287030865463</v>
      </c>
      <c r="N329" s="155">
        <f t="shared" si="160"/>
        <v>0.77233520572606185</v>
      </c>
      <c r="O329" s="155">
        <f t="shared" si="160"/>
        <v>0.77750396410671008</v>
      </c>
      <c r="P329" s="155">
        <f t="shared" si="160"/>
        <v>0.78492245496237889</v>
      </c>
      <c r="Q329" s="155">
        <f t="shared" si="160"/>
        <v>0.79358765937083375</v>
      </c>
      <c r="R329" s="155">
        <f t="shared" ref="R329:V329" si="161">IF(R311=0,"",R311/R293)</f>
        <v>0.8031150587275897</v>
      </c>
      <c r="S329" s="155">
        <f t="shared" si="161"/>
        <v>0.81924779552436389</v>
      </c>
      <c r="T329" s="155">
        <f t="shared" si="161"/>
        <v>0.83685749141329879</v>
      </c>
      <c r="U329" s="155">
        <f t="shared" si="161"/>
        <v>0.8527304611132458</v>
      </c>
      <c r="V329" s="155">
        <f t="shared" si="161"/>
        <v>0.86612544488822485</v>
      </c>
      <c r="W329" s="155">
        <f t="shared" ref="W329" si="162">IF(W311=0,"",W311/W293)</f>
        <v>0.87617075482094231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0.59200976406208572</v>
      </c>
      <c r="D330" s="156">
        <f t="shared" si="163"/>
        <v>0.59288739645194999</v>
      </c>
      <c r="E330" s="156">
        <f t="shared" si="163"/>
        <v>0.59375265155049084</v>
      </c>
      <c r="F330" s="156">
        <f t="shared" si="163"/>
        <v>0.59461621883657845</v>
      </c>
      <c r="G330" s="156">
        <f t="shared" si="163"/>
        <v>0.59546838736537766</v>
      </c>
      <c r="H330" s="156">
        <f t="shared" si="163"/>
        <v>0.59631034563290941</v>
      </c>
      <c r="I330" s="156">
        <f t="shared" si="163"/>
        <v>0.59713970086208246</v>
      </c>
      <c r="J330" s="156">
        <f t="shared" si="163"/>
        <v>0.59794665068972896</v>
      </c>
      <c r="K330" s="156">
        <f t="shared" si="163"/>
        <v>0.59872286052882762</v>
      </c>
      <c r="L330" s="156">
        <f t="shared" si="163"/>
        <v>0.59946610053564919</v>
      </c>
      <c r="M330" s="156">
        <f t="shared" si="163"/>
        <v>0.59986606206232351</v>
      </c>
      <c r="N330" s="156">
        <f t="shared" si="163"/>
        <v>0.59986606206232351</v>
      </c>
      <c r="O330" s="156">
        <f t="shared" si="163"/>
        <v>0.59986606206232351</v>
      </c>
      <c r="P330" s="156">
        <f t="shared" si="163"/>
        <v>0.59986606206232351</v>
      </c>
      <c r="Q330" s="156">
        <f t="shared" si="163"/>
        <v>0.59986606206232351</v>
      </c>
      <c r="R330" s="156">
        <f t="shared" ref="R330:V330" si="164">IF(R312=0,"",R312/R294)</f>
        <v>0.60239289839063626</v>
      </c>
      <c r="S330" s="156">
        <f t="shared" si="164"/>
        <v>0.60652484830356324</v>
      </c>
      <c r="T330" s="156">
        <f t="shared" si="164"/>
        <v>0.61134545653530781</v>
      </c>
      <c r="U330" s="156">
        <f t="shared" si="164"/>
        <v>0.61633822934675853</v>
      </c>
      <c r="V330" s="156">
        <f t="shared" si="164"/>
        <v>0.62098667299879895</v>
      </c>
      <c r="W330" s="156">
        <f t="shared" ref="W330" si="165">IF(W312=0,"",W312/W294)</f>
        <v>0.62529078749142675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0.75283938106822679</v>
      </c>
      <c r="D331" s="159">
        <f t="shared" si="166"/>
        <v>0.75442179007542176</v>
      </c>
      <c r="E331" s="159">
        <f t="shared" si="166"/>
        <v>0.75606271273223302</v>
      </c>
      <c r="F331" s="159">
        <f t="shared" si="166"/>
        <v>0.757711614523083</v>
      </c>
      <c r="G331" s="159">
        <f t="shared" si="166"/>
        <v>0.75941440394351267</v>
      </c>
      <c r="H331" s="159">
        <f t="shared" si="166"/>
        <v>0.76116546237811589</v>
      </c>
      <c r="I331" s="159">
        <f t="shared" si="166"/>
        <v>0.76297610168153562</v>
      </c>
      <c r="J331" s="159">
        <f t="shared" si="166"/>
        <v>0.76489266252951804</v>
      </c>
      <c r="K331" s="159">
        <f t="shared" si="166"/>
        <v>0.76695454668549434</v>
      </c>
      <c r="L331" s="159">
        <f t="shared" si="166"/>
        <v>0.76917229573657298</v>
      </c>
      <c r="M331" s="159">
        <f t="shared" si="166"/>
        <v>0.77218961488733073</v>
      </c>
      <c r="N331" s="159">
        <f t="shared" si="166"/>
        <v>0.77618902912719256</v>
      </c>
      <c r="O331" s="159">
        <f t="shared" si="166"/>
        <v>0.78161434416668474</v>
      </c>
      <c r="P331" s="159">
        <f t="shared" si="166"/>
        <v>0.78869865077057033</v>
      </c>
      <c r="Q331" s="159">
        <f t="shared" si="166"/>
        <v>0.79782937812018173</v>
      </c>
      <c r="R331" s="159">
        <f t="shared" ref="R331:V331" si="167">IF(R313=0,"",R313/R295)</f>
        <v>0.81025032476857384</v>
      </c>
      <c r="S331" s="159">
        <f t="shared" si="167"/>
        <v>0.82575282793773863</v>
      </c>
      <c r="T331" s="159">
        <f t="shared" si="167"/>
        <v>0.84242053308470144</v>
      </c>
      <c r="U331" s="159">
        <f t="shared" si="167"/>
        <v>0.85833708566653444</v>
      </c>
      <c r="V331" s="159">
        <f t="shared" si="167"/>
        <v>0.87158613114028927</v>
      </c>
      <c r="W331" s="159">
        <f t="shared" ref="W331" si="168">IF(W313=0,"",W313/W295)</f>
        <v>0.88149451596075723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6.8667003073464268E-3</v>
      </c>
      <c r="D333" s="117">
        <f t="shared" si="169"/>
        <v>2.7853528549275097E-2</v>
      </c>
      <c r="E333" s="117">
        <f t="shared" si="169"/>
        <v>4.2061997973225337E-2</v>
      </c>
      <c r="F333" s="117">
        <f t="shared" si="169"/>
        <v>4.4886327165951236E-2</v>
      </c>
      <c r="G333" s="117">
        <f t="shared" si="169"/>
        <v>7.1768271796879612E-2</v>
      </c>
      <c r="H333" s="117">
        <f t="shared" si="169"/>
        <v>6.4987447679470928E-2</v>
      </c>
      <c r="I333" s="117">
        <f t="shared" si="169"/>
        <v>8.5457163381193704E-2</v>
      </c>
      <c r="J333" s="117">
        <f t="shared" si="169"/>
        <v>6.4816641739775124E-2</v>
      </c>
      <c r="K333" s="117">
        <f t="shared" si="169"/>
        <v>5.547375294264361E-2</v>
      </c>
      <c r="L333" s="117">
        <f t="shared" si="169"/>
        <v>5.4759567922606986E-2</v>
      </c>
      <c r="M333" s="117">
        <f t="shared" si="169"/>
        <v>4.3229236449646664E-2</v>
      </c>
      <c r="N333" s="117">
        <f t="shared" si="169"/>
        <v>4.6646318610567436E-2</v>
      </c>
      <c r="O333" s="117">
        <f t="shared" si="169"/>
        <v>6.3362475674461363E-2</v>
      </c>
      <c r="P333" s="117">
        <f t="shared" si="169"/>
        <v>0.14055513508466511</v>
      </c>
      <c r="Q333" s="117">
        <f t="shared" si="169"/>
        <v>0.14161499745221856</v>
      </c>
      <c r="R333" s="117">
        <f t="shared" ref="R333:V333" si="170">R334+R336+R338+R347</f>
        <v>0.24139511805375399</v>
      </c>
      <c r="S333" s="117">
        <f t="shared" si="170"/>
        <v>0.26219872491876106</v>
      </c>
      <c r="T333" s="117">
        <f t="shared" si="170"/>
        <v>0.29203858810909294</v>
      </c>
      <c r="U333" s="117">
        <f t="shared" si="170"/>
        <v>0.23202207891646351</v>
      </c>
      <c r="V333" s="117">
        <f t="shared" si="170"/>
        <v>0.33609010920069321</v>
      </c>
      <c r="W333" s="117">
        <f t="shared" ref="W333" si="171">W334+W336+W338+W347</f>
        <v>0.21580976917044051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6.600599193348846E-3</v>
      </c>
      <c r="D338" s="122">
        <v>2.7062824651171224E-2</v>
      </c>
      <c r="E338" s="122">
        <v>4.061554390721285E-2</v>
      </c>
      <c r="F338" s="122">
        <v>4.309853611979178E-2</v>
      </c>
      <c r="G338" s="122">
        <v>6.9077694526889666E-2</v>
      </c>
      <c r="H338" s="122">
        <v>6.213629288154187E-2</v>
      </c>
      <c r="I338" s="122">
        <v>8.2470811682971018E-2</v>
      </c>
      <c r="J338" s="122">
        <v>6.2510248560341444E-2</v>
      </c>
      <c r="K338" s="122">
        <v>5.3605799512385484E-2</v>
      </c>
      <c r="L338" s="122">
        <v>5.2867641764051336E-2</v>
      </c>
      <c r="M338" s="122">
        <v>4.1327838756286241E-2</v>
      </c>
      <c r="N338" s="122">
        <v>4.4269468970589525E-2</v>
      </c>
      <c r="O338" s="122">
        <v>6.0960396294645336E-2</v>
      </c>
      <c r="P338" s="122">
        <v>0.13549889909189677</v>
      </c>
      <c r="Q338" s="122">
        <v>0.13685689564360759</v>
      </c>
      <c r="R338" s="122">
        <v>0.2330395195013317</v>
      </c>
      <c r="S338" s="122">
        <v>0.25255891963041882</v>
      </c>
      <c r="T338" s="122">
        <v>0.28249454758973247</v>
      </c>
      <c r="U338" s="122">
        <v>0.2214934003484503</v>
      </c>
      <c r="V338" s="122">
        <v>0.3229755583684556</v>
      </c>
      <c r="W338" s="122">
        <v>0.20556740384500696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6.600599193348846E-3</v>
      </c>
      <c r="D339" s="98">
        <v>2.7062824651171224E-2</v>
      </c>
      <c r="E339" s="98">
        <v>4.061554390721285E-2</v>
      </c>
      <c r="F339" s="98">
        <v>4.309853611979178E-2</v>
      </c>
      <c r="G339" s="98">
        <v>6.9077694526889666E-2</v>
      </c>
      <c r="H339" s="98">
        <v>6.213629288154187E-2</v>
      </c>
      <c r="I339" s="98">
        <v>8.1962468414352022E-2</v>
      </c>
      <c r="J339" s="98">
        <v>6.2009175051733395E-2</v>
      </c>
      <c r="K339" s="98">
        <v>5.3103946416457992E-2</v>
      </c>
      <c r="L339" s="98">
        <v>5.2365459416348369E-2</v>
      </c>
      <c r="M339" s="98">
        <v>4.1327838756286241E-2</v>
      </c>
      <c r="N339" s="98">
        <v>4.4269468970589525E-2</v>
      </c>
      <c r="O339" s="98">
        <v>6.0449939220310438E-2</v>
      </c>
      <c r="P339" s="98">
        <v>0.13460229639179158</v>
      </c>
      <c r="Q339" s="98">
        <v>0.13607723791010951</v>
      </c>
      <c r="R339" s="98">
        <v>0.22985953909334556</v>
      </c>
      <c r="S339" s="98">
        <v>0.2507840589014988</v>
      </c>
      <c r="T339" s="98">
        <v>0.28027544648180686</v>
      </c>
      <c r="U339" s="98">
        <v>0.22066097522094585</v>
      </c>
      <c r="V339" s="98">
        <v>0.32066895050093874</v>
      </c>
      <c r="W339" s="98">
        <v>0.20475232475673619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5.0834326861899854E-4</v>
      </c>
      <c r="J340" s="98">
        <v>5.0107350860804749E-4</v>
      </c>
      <c r="K340" s="98">
        <v>5.0185309592748885E-4</v>
      </c>
      <c r="L340" s="98">
        <v>5.021823477029695E-4</v>
      </c>
      <c r="M340" s="98">
        <v>0</v>
      </c>
      <c r="N340" s="98">
        <v>0</v>
      </c>
      <c r="O340" s="98">
        <v>5.1045707433490062E-4</v>
      </c>
      <c r="P340" s="98">
        <v>8.9660270010520203E-4</v>
      </c>
      <c r="Q340" s="98">
        <v>7.7965773349809051E-4</v>
      </c>
      <c r="R340" s="98">
        <v>3.1799804079861468E-3</v>
      </c>
      <c r="S340" s="98">
        <v>1.7748607289200075E-3</v>
      </c>
      <c r="T340" s="98">
        <v>2.2191011079256231E-3</v>
      </c>
      <c r="U340" s="98">
        <v>8.3242512750445288E-4</v>
      </c>
      <c r="V340" s="98">
        <v>2.3066078675168635E-3</v>
      </c>
      <c r="W340" s="98">
        <v>8.1507908827076593E-4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5.0834326861899854E-4</v>
      </c>
      <c r="J341" s="101">
        <v>5.0107350860804749E-4</v>
      </c>
      <c r="K341" s="101">
        <v>5.0185309592748885E-4</v>
      </c>
      <c r="L341" s="101">
        <v>5.021823477029695E-4</v>
      </c>
      <c r="M341" s="101">
        <v>0</v>
      </c>
      <c r="N341" s="101">
        <v>0</v>
      </c>
      <c r="O341" s="101">
        <v>5.1045707433490062E-4</v>
      </c>
      <c r="P341" s="101">
        <v>8.9660270010520203E-4</v>
      </c>
      <c r="Q341" s="101">
        <v>7.7965773349809051E-4</v>
      </c>
      <c r="R341" s="101">
        <v>3.1799804079861468E-3</v>
      </c>
      <c r="S341" s="101">
        <v>1.7748607289200075E-3</v>
      </c>
      <c r="T341" s="101">
        <v>2.2191011079256231E-3</v>
      </c>
      <c r="U341" s="101">
        <v>8.3242512750445288E-4</v>
      </c>
      <c r="V341" s="101">
        <v>2.3066078675168635E-3</v>
      </c>
      <c r="W341" s="101">
        <v>8.1507908827076593E-4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2.6610111399758094E-4</v>
      </c>
      <c r="D347" s="122">
        <v>7.9070389810387374E-4</v>
      </c>
      <c r="E347" s="122">
        <v>1.4464540660124904E-3</v>
      </c>
      <c r="F347" s="122">
        <v>1.7877910461594521E-3</v>
      </c>
      <c r="G347" s="122">
        <v>2.6905772699899458E-3</v>
      </c>
      <c r="H347" s="122">
        <v>2.8511547979290586E-3</v>
      </c>
      <c r="I347" s="122">
        <v>2.9863516982226918E-3</v>
      </c>
      <c r="J347" s="122">
        <v>2.3063931794336822E-3</v>
      </c>
      <c r="K347" s="122">
        <v>1.8679534302581272E-3</v>
      </c>
      <c r="L347" s="122">
        <v>1.8919261585556464E-3</v>
      </c>
      <c r="M347" s="122">
        <v>1.9013976933604244E-3</v>
      </c>
      <c r="N347" s="122">
        <v>2.3768496399779078E-3</v>
      </c>
      <c r="O347" s="122">
        <v>2.402079379816029E-3</v>
      </c>
      <c r="P347" s="122">
        <v>5.0562359927683207E-3</v>
      </c>
      <c r="Q347" s="122">
        <v>4.7581018086109584E-3</v>
      </c>
      <c r="R347" s="122">
        <v>8.3555985524223064E-3</v>
      </c>
      <c r="S347" s="122">
        <v>9.639805288342216E-3</v>
      </c>
      <c r="T347" s="122">
        <v>9.5440405193604975E-3</v>
      </c>
      <c r="U347" s="122">
        <v>1.0528678568013204E-2</v>
      </c>
      <c r="V347" s="122">
        <v>1.3114550832237597E-2</v>
      </c>
      <c r="W347" s="122">
        <v>1.0242365325433539E-2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2.6610111399758094E-4</v>
      </c>
      <c r="D348" s="98">
        <v>7.9070389810387374E-4</v>
      </c>
      <c r="E348" s="98">
        <v>1.4464540660124904E-3</v>
      </c>
      <c r="F348" s="98">
        <v>1.7877910461594521E-3</v>
      </c>
      <c r="G348" s="98">
        <v>2.6905772699899458E-3</v>
      </c>
      <c r="H348" s="98">
        <v>2.8511547979290586E-3</v>
      </c>
      <c r="I348" s="98">
        <v>2.9863516982226918E-3</v>
      </c>
      <c r="J348" s="98">
        <v>2.3063931794336822E-3</v>
      </c>
      <c r="K348" s="98">
        <v>1.8679534302581272E-3</v>
      </c>
      <c r="L348" s="98">
        <v>1.8919261585556464E-3</v>
      </c>
      <c r="M348" s="98">
        <v>1.9013976933604244E-3</v>
      </c>
      <c r="N348" s="98">
        <v>2.3768496399779078E-3</v>
      </c>
      <c r="O348" s="98">
        <v>2.402079379816029E-3</v>
      </c>
      <c r="P348" s="98">
        <v>5.0562359927683207E-3</v>
      </c>
      <c r="Q348" s="98">
        <v>4.7581018086109584E-3</v>
      </c>
      <c r="R348" s="98">
        <v>8.3555985524223064E-3</v>
      </c>
      <c r="S348" s="98">
        <v>9.639805288342216E-3</v>
      </c>
      <c r="T348" s="98">
        <v>9.5440405193604975E-3</v>
      </c>
      <c r="U348" s="98">
        <v>1.0528678568013204E-2</v>
      </c>
      <c r="V348" s="98">
        <v>1.3114550832237597E-2</v>
      </c>
      <c r="W348" s="98">
        <v>1.0242365325433539E-2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10389.97118851017</v>
      </c>
      <c r="D351" s="117">
        <f t="shared" si="174"/>
        <v>7354.5667396842364</v>
      </c>
      <c r="E351" s="117">
        <f t="shared" si="174"/>
        <v>8552.7269190264979</v>
      </c>
      <c r="F351" s="117">
        <f t="shared" si="174"/>
        <v>8556.1039462054105</v>
      </c>
      <c r="G351" s="117">
        <f t="shared" si="174"/>
        <v>8256.9590741698357</v>
      </c>
      <c r="H351" s="117">
        <f t="shared" si="174"/>
        <v>7942.7496135686906</v>
      </c>
      <c r="I351" s="117">
        <f t="shared" si="174"/>
        <v>7638.7920155104039</v>
      </c>
      <c r="J351" s="117">
        <f t="shared" si="174"/>
        <v>7561.4000212496085</v>
      </c>
      <c r="K351" s="117">
        <f t="shared" si="174"/>
        <v>6908.6380099216867</v>
      </c>
      <c r="L351" s="117">
        <f t="shared" si="174"/>
        <v>6555.4914217001142</v>
      </c>
      <c r="M351" s="117">
        <f t="shared" si="174"/>
        <v>6185.6374061943234</v>
      </c>
      <c r="N351" s="117">
        <f t="shared" si="174"/>
        <v>5741.9398658214122</v>
      </c>
      <c r="O351" s="117">
        <f t="shared" si="174"/>
        <v>5250.1397903842126</v>
      </c>
      <c r="P351" s="117">
        <f t="shared" si="174"/>
        <v>4870.8315108593069</v>
      </c>
      <c r="Q351" s="117">
        <f t="shared" si="174"/>
        <v>4662.9632963820914</v>
      </c>
      <c r="R351" s="117">
        <f t="shared" ref="R351:V351" si="175">R352+R354+R356+R365</f>
        <v>4695.4109317198572</v>
      </c>
      <c r="S351" s="117">
        <f t="shared" si="175"/>
        <v>4640.4533632585235</v>
      </c>
      <c r="T351" s="117">
        <f t="shared" si="175"/>
        <v>4609.0330253145985</v>
      </c>
      <c r="U351" s="117">
        <f t="shared" si="175"/>
        <v>4499.9873278014747</v>
      </c>
      <c r="V351" s="117">
        <f t="shared" si="175"/>
        <v>4615.9725212374051</v>
      </c>
      <c r="W351" s="117">
        <f t="shared" ref="W351" si="176">W352+W354+W356+W365</f>
        <v>4349.9710393971691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7007.3071478354077</v>
      </c>
      <c r="D352" s="122">
        <f t="shared" si="177"/>
        <v>4068.1638874355895</v>
      </c>
      <c r="E352" s="122">
        <f t="shared" si="177"/>
        <v>5413.0220590357358</v>
      </c>
      <c r="F352" s="122">
        <f t="shared" si="177"/>
        <v>5381.5486303765219</v>
      </c>
      <c r="G352" s="122">
        <f t="shared" si="177"/>
        <v>5254.1068693715088</v>
      </c>
      <c r="H352" s="122">
        <f t="shared" si="177"/>
        <v>4951.2434370473939</v>
      </c>
      <c r="I352" s="122">
        <f t="shared" si="177"/>
        <v>4719.1853459996892</v>
      </c>
      <c r="J352" s="122">
        <f t="shared" si="177"/>
        <v>4667.5624060722093</v>
      </c>
      <c r="K352" s="122">
        <f t="shared" si="177"/>
        <v>4013.9162849753443</v>
      </c>
      <c r="L352" s="122">
        <f t="shared" si="177"/>
        <v>3639.4671729039355</v>
      </c>
      <c r="M352" s="122">
        <f t="shared" si="177"/>
        <v>3114.0911728063061</v>
      </c>
      <c r="N352" s="122">
        <f t="shared" si="177"/>
        <v>2666.0635386335598</v>
      </c>
      <c r="O352" s="122">
        <f t="shared" si="177"/>
        <v>2288.1867395527343</v>
      </c>
      <c r="P352" s="122">
        <f t="shared" si="177"/>
        <v>2005.0501150236939</v>
      </c>
      <c r="Q352" s="122">
        <f t="shared" si="177"/>
        <v>1895.9197055827547</v>
      </c>
      <c r="R352" s="122">
        <f t="shared" si="177"/>
        <v>1844.711235332293</v>
      </c>
      <c r="S352" s="122">
        <f t="shared" si="177"/>
        <v>1762.0598009706764</v>
      </c>
      <c r="T352" s="122">
        <f t="shared" si="177"/>
        <v>1684.3315277537984</v>
      </c>
      <c r="U352" s="122">
        <f t="shared" si="177"/>
        <v>1614.3330251418647</v>
      </c>
      <c r="V352" s="122">
        <f t="shared" si="177"/>
        <v>1595.4045841763996</v>
      </c>
      <c r="W352" s="122">
        <f t="shared" si="177"/>
        <v>1450.7595728686542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7007.3071478354077</v>
      </c>
      <c r="D353" s="98">
        <v>4068.1638874355895</v>
      </c>
      <c r="E353" s="98">
        <v>5413.0220590357358</v>
      </c>
      <c r="F353" s="98">
        <v>5381.5486303765219</v>
      </c>
      <c r="G353" s="98">
        <v>5254.1068693715088</v>
      </c>
      <c r="H353" s="98">
        <v>4951.2434370473939</v>
      </c>
      <c r="I353" s="98">
        <v>4719.1853459996892</v>
      </c>
      <c r="J353" s="98">
        <v>4667.5624060722093</v>
      </c>
      <c r="K353" s="98">
        <v>4013.9162849753443</v>
      </c>
      <c r="L353" s="98">
        <v>3639.4671729039355</v>
      </c>
      <c r="M353" s="98">
        <v>3114.0911728063061</v>
      </c>
      <c r="N353" s="98">
        <v>2666.0635386335598</v>
      </c>
      <c r="O353" s="98">
        <v>2288.1867395527343</v>
      </c>
      <c r="P353" s="98">
        <v>2005.0501150236939</v>
      </c>
      <c r="Q353" s="98">
        <v>1895.9197055827547</v>
      </c>
      <c r="R353" s="98">
        <v>1844.711235332293</v>
      </c>
      <c r="S353" s="98">
        <v>1762.0598009706764</v>
      </c>
      <c r="T353" s="98">
        <v>1684.3315277537984</v>
      </c>
      <c r="U353" s="98">
        <v>1614.3330251418647</v>
      </c>
      <c r="V353" s="98">
        <v>1595.4045841763996</v>
      </c>
      <c r="W353" s="98">
        <v>1450.7595728686542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0</v>
      </c>
      <c r="D354" s="122">
        <f t="shared" si="178"/>
        <v>4.1422870773411438</v>
      </c>
      <c r="E354" s="122">
        <f t="shared" si="178"/>
        <v>4.3222794024259237</v>
      </c>
      <c r="F354" s="122">
        <f t="shared" si="178"/>
        <v>4.4657569365857892</v>
      </c>
      <c r="G354" s="122">
        <f t="shared" si="178"/>
        <v>4.8323735023254857</v>
      </c>
      <c r="H354" s="122">
        <f t="shared" si="178"/>
        <v>5.8622733790635451</v>
      </c>
      <c r="I354" s="122">
        <f t="shared" si="178"/>
        <v>6.5213701755694942</v>
      </c>
      <c r="J354" s="122">
        <f t="shared" si="178"/>
        <v>6.8444421800033011</v>
      </c>
      <c r="K354" s="122">
        <f t="shared" si="178"/>
        <v>6.9143506768935072</v>
      </c>
      <c r="L354" s="122">
        <f t="shared" si="178"/>
        <v>7.4917849415013853</v>
      </c>
      <c r="M354" s="122">
        <f t="shared" si="178"/>
        <v>7.2509397494964372</v>
      </c>
      <c r="N354" s="122">
        <f t="shared" si="178"/>
        <v>8.1176020031552785</v>
      </c>
      <c r="O354" s="122">
        <f t="shared" si="178"/>
        <v>6.433622488623258</v>
      </c>
      <c r="P354" s="122">
        <f t="shared" si="178"/>
        <v>7.7927372381701225</v>
      </c>
      <c r="Q354" s="122">
        <f t="shared" si="178"/>
        <v>2.5468932520363317</v>
      </c>
      <c r="R354" s="122">
        <f t="shared" si="178"/>
        <v>3.3174855825212366</v>
      </c>
      <c r="S354" s="122">
        <f t="shared" si="178"/>
        <v>2.9855347912803025</v>
      </c>
      <c r="T354" s="122">
        <f t="shared" si="178"/>
        <v>2.9522057867058016</v>
      </c>
      <c r="U354" s="122">
        <f t="shared" si="178"/>
        <v>1.9655909060466574</v>
      </c>
      <c r="V354" s="122">
        <f t="shared" si="178"/>
        <v>6.1405482465372465</v>
      </c>
      <c r="W354" s="122">
        <f t="shared" si="178"/>
        <v>4.8794100492104588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0</v>
      </c>
      <c r="D355" s="98">
        <f>RES_hhdet_in_fech!D147</f>
        <v>4.1422870773411438</v>
      </c>
      <c r="E355" s="98">
        <f>RES_hhdet_in_fech!E147</f>
        <v>4.3222794024259237</v>
      </c>
      <c r="F355" s="98">
        <f>RES_hhdet_in_fech!F147</f>
        <v>4.4657569365857892</v>
      </c>
      <c r="G355" s="98">
        <f>RES_hhdet_in_fech!G147</f>
        <v>4.8323735023254857</v>
      </c>
      <c r="H355" s="98">
        <f>RES_hhdet_in_fech!H147</f>
        <v>5.8622733790635451</v>
      </c>
      <c r="I355" s="98">
        <f>RES_hhdet_in_fech!I147</f>
        <v>6.5213701755694942</v>
      </c>
      <c r="J355" s="98">
        <f>RES_hhdet_in_fech!J147</f>
        <v>6.8444421800033011</v>
      </c>
      <c r="K355" s="98">
        <f>RES_hhdet_in_fech!K147</f>
        <v>6.9143506768935072</v>
      </c>
      <c r="L355" s="98">
        <f>RES_hhdet_in_fech!L147</f>
        <v>7.4917849415013853</v>
      </c>
      <c r="M355" s="98">
        <f>RES_hhdet_in_fech!M147</f>
        <v>7.2509397494964372</v>
      </c>
      <c r="N355" s="98">
        <f>RES_hhdet_in_fech!N147</f>
        <v>8.1176020031552785</v>
      </c>
      <c r="O355" s="98">
        <f>RES_hhdet_in_fech!O147</f>
        <v>6.433622488623258</v>
      </c>
      <c r="P355" s="98">
        <f>RES_hhdet_in_fech!P147</f>
        <v>7.7927372381701225</v>
      </c>
      <c r="Q355" s="98">
        <f>RES_hhdet_in_fech!Q147</f>
        <v>2.5468932520363317</v>
      </c>
      <c r="R355" s="98">
        <f>RES_hhdet_in_fech!R147</f>
        <v>3.3174855825212366</v>
      </c>
      <c r="S355" s="98">
        <f>RES_hhdet_in_fech!S147</f>
        <v>2.9855347912803025</v>
      </c>
      <c r="T355" s="98">
        <f>RES_hhdet_in_fech!T147</f>
        <v>2.9522057867058016</v>
      </c>
      <c r="U355" s="98">
        <f>RES_hhdet_in_fech!U147</f>
        <v>1.9655909060466574</v>
      </c>
      <c r="V355" s="98">
        <f>RES_hhdet_in_fech!V147</f>
        <v>6.1405482465372465</v>
      </c>
      <c r="W355" s="98">
        <f>RES_hhdet_in_fech!W147</f>
        <v>4.8794100492104588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2919.7920274788025</v>
      </c>
      <c r="D356" s="122">
        <v>2823.9617819140958</v>
      </c>
      <c r="E356" s="122">
        <v>2678.9971811693777</v>
      </c>
      <c r="F356" s="122">
        <v>2717.5115535631262</v>
      </c>
      <c r="G356" s="122">
        <v>2558.9586865140636</v>
      </c>
      <c r="H356" s="122">
        <v>2557.8354263000165</v>
      </c>
      <c r="I356" s="122">
        <v>2482.0780031756135</v>
      </c>
      <c r="J356" s="122">
        <v>2472.1556121214512</v>
      </c>
      <c r="K356" s="122">
        <v>2476.2168772282275</v>
      </c>
      <c r="L356" s="122">
        <v>2505.7777002996986</v>
      </c>
      <c r="M356" s="122">
        <v>2656.2840154857022</v>
      </c>
      <c r="N356" s="122">
        <v>2657.1876269341888</v>
      </c>
      <c r="O356" s="122">
        <v>2564.5771407243797</v>
      </c>
      <c r="P356" s="122">
        <v>2459.328804947007</v>
      </c>
      <c r="Q356" s="122">
        <v>2363.5274918856876</v>
      </c>
      <c r="R356" s="122">
        <v>2447.560579252036</v>
      </c>
      <c r="S356" s="122">
        <v>2483.5849116199838</v>
      </c>
      <c r="T356" s="122">
        <v>2535.3046645520444</v>
      </c>
      <c r="U356" s="122">
        <v>2506.7914936293114</v>
      </c>
      <c r="V356" s="122">
        <v>2623.0769769984686</v>
      </c>
      <c r="W356" s="122">
        <v>2505.674014718426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3228.5609718792653</v>
      </c>
      <c r="D357" s="98">
        <v>3135.1452548135808</v>
      </c>
      <c r="E357" s="98">
        <v>3030.4589244356134</v>
      </c>
      <c r="F357" s="98">
        <v>2964.4947476305092</v>
      </c>
      <c r="G357" s="98">
        <v>2896.1208180049161</v>
      </c>
      <c r="H357" s="98">
        <v>2849.3266897754638</v>
      </c>
      <c r="I357" s="98">
        <v>2863.6017831761133</v>
      </c>
      <c r="J357" s="98">
        <v>2843.4975646631865</v>
      </c>
      <c r="K357" s="98">
        <v>2850.8940950859815</v>
      </c>
      <c r="L357" s="98">
        <v>2845.9550681821243</v>
      </c>
      <c r="M357" s="98">
        <v>2982.5037567430077</v>
      </c>
      <c r="N357" s="98">
        <v>2706.6989597756306</v>
      </c>
      <c r="O357" s="98">
        <v>2892.5187389615453</v>
      </c>
      <c r="P357" s="98">
        <v>2543.1073216774007</v>
      </c>
      <c r="Q357" s="98">
        <v>2218.6554412636137</v>
      </c>
      <c r="R357" s="98">
        <v>2594.5740164319463</v>
      </c>
      <c r="S357" s="98">
        <v>2537.9251537879904</v>
      </c>
      <c r="T357" s="98">
        <v>2549.2230189974848</v>
      </c>
      <c r="U357" s="98">
        <v>2398.4940752147922</v>
      </c>
      <c r="V357" s="98">
        <v>2628.7589523437705</v>
      </c>
      <c r="W357" s="98">
        <v>2317.1138872789365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2618.8397441787929</v>
      </c>
      <c r="J358" s="98">
        <v>2596.9448612799902</v>
      </c>
      <c r="K358" s="98">
        <v>2605.649758256694</v>
      </c>
      <c r="L358" s="98">
        <v>2606.3175701885657</v>
      </c>
      <c r="M358" s="98">
        <v>0</v>
      </c>
      <c r="N358" s="98">
        <v>0</v>
      </c>
      <c r="O358" s="98">
        <v>2687.3166203225828</v>
      </c>
      <c r="P358" s="98">
        <v>2382.1562239821528</v>
      </c>
      <c r="Q358" s="98">
        <v>2092.8442373947391</v>
      </c>
      <c r="R358" s="98">
        <v>2459.3902650180567</v>
      </c>
      <c r="S358" s="98">
        <v>2417.4064255793505</v>
      </c>
      <c r="T358" s="98">
        <v>2437.8279123077923</v>
      </c>
      <c r="U358" s="98">
        <v>2301.1171923388733</v>
      </c>
      <c r="V358" s="98">
        <v>2532.4125946122103</v>
      </c>
      <c r="W358" s="98">
        <v>2235.1570553921229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2237.820340812636</v>
      </c>
      <c r="J359" s="101">
        <v>2205.8175233669986</v>
      </c>
      <c r="K359" s="101">
        <v>2209.2494097882054</v>
      </c>
      <c r="L359" s="101">
        <v>2210.6988365159773</v>
      </c>
      <c r="M359" s="101">
        <v>0</v>
      </c>
      <c r="N359" s="101">
        <v>0</v>
      </c>
      <c r="O359" s="101">
        <v>2247.1257014214675</v>
      </c>
      <c r="P359" s="101">
        <v>1973.5047986115555</v>
      </c>
      <c r="Q359" s="101">
        <v>1716.0981984022064</v>
      </c>
      <c r="R359" s="101">
        <v>1999.8367469034706</v>
      </c>
      <c r="S359" s="101">
        <v>1953.3156463726089</v>
      </c>
      <c r="T359" s="101">
        <v>1953.7780488867961</v>
      </c>
      <c r="U359" s="101">
        <v>1832.2440735702869</v>
      </c>
      <c r="V359" s="101">
        <v>2030.8222112316103</v>
      </c>
      <c r="W359" s="101">
        <v>1794.0638498652179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381.0194033661565</v>
      </c>
      <c r="J360" s="104">
        <v>391.12733791299127</v>
      </c>
      <c r="K360" s="104">
        <v>396.40034846848874</v>
      </c>
      <c r="L360" s="104">
        <v>395.61873367258841</v>
      </c>
      <c r="M360" s="104">
        <v>0</v>
      </c>
      <c r="N360" s="104">
        <v>0</v>
      </c>
      <c r="O360" s="104">
        <v>440.1909189011152</v>
      </c>
      <c r="P360" s="104">
        <v>408.65142537059745</v>
      </c>
      <c r="Q360" s="104">
        <v>376.7460389925331</v>
      </c>
      <c r="R360" s="104">
        <v>459.55351811458604</v>
      </c>
      <c r="S360" s="104">
        <v>464.09077920674167</v>
      </c>
      <c r="T360" s="104">
        <v>484.04986342099602</v>
      </c>
      <c r="U360" s="104">
        <v>468.87311876858615</v>
      </c>
      <c r="V360" s="104">
        <v>501.59038338060054</v>
      </c>
      <c r="W360" s="104">
        <v>441.09320552690508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2896.4714173133225</v>
      </c>
      <c r="D361" s="101">
        <v>2803.4355251439943</v>
      </c>
      <c r="E361" s="101">
        <v>2656.4069052482505</v>
      </c>
      <c r="F361" s="101">
        <v>2706.8103035705894</v>
      </c>
      <c r="G361" s="101">
        <v>2549.1997014346921</v>
      </c>
      <c r="H361" s="101">
        <v>2550.9145449780708</v>
      </c>
      <c r="I361" s="101">
        <v>2534.9057400615284</v>
      </c>
      <c r="J361" s="101">
        <v>0</v>
      </c>
      <c r="K361" s="101">
        <v>2620.5104086917345</v>
      </c>
      <c r="L361" s="101">
        <v>0</v>
      </c>
      <c r="M361" s="101">
        <v>2724.6892877170726</v>
      </c>
      <c r="N361" s="101">
        <v>2718.0116768177227</v>
      </c>
      <c r="O361" s="101">
        <v>2648.9831416272573</v>
      </c>
      <c r="P361" s="101">
        <v>2582.6098888383244</v>
      </c>
      <c r="Q361" s="101">
        <v>2534.3851845153449</v>
      </c>
      <c r="R361" s="101">
        <v>2559.8331054805708</v>
      </c>
      <c r="S361" s="101">
        <v>2591.9167240920474</v>
      </c>
      <c r="T361" s="101">
        <v>2638.7884420323171</v>
      </c>
      <c r="U361" s="101">
        <v>2587.6690925245725</v>
      </c>
      <c r="V361" s="101">
        <v>2700.4943231880015</v>
      </c>
      <c r="W361" s="101">
        <v>2612.3470628958148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2682.8180359119842</v>
      </c>
      <c r="D362" s="104">
        <v>2593.9445013821769</v>
      </c>
      <c r="E362" s="104">
        <v>2459.2391286632951</v>
      </c>
      <c r="F362" s="104">
        <v>2507.6664951841212</v>
      </c>
      <c r="G362" s="104">
        <v>2361.4935822079747</v>
      </c>
      <c r="H362" s="104">
        <v>2369.0327911418317</v>
      </c>
      <c r="I362" s="104">
        <v>2354.3049599090159</v>
      </c>
      <c r="J362" s="104">
        <v>2447.7866634203847</v>
      </c>
      <c r="K362" s="104">
        <v>2431.4807035737531</v>
      </c>
      <c r="L362" s="104">
        <v>2474.9472580830147</v>
      </c>
      <c r="M362" s="104">
        <v>2536.0471921807584</v>
      </c>
      <c r="N362" s="104">
        <v>2531.5586807082268</v>
      </c>
      <c r="O362" s="104">
        <v>2472.958625916428</v>
      </c>
      <c r="P362" s="104">
        <v>2419.2330427707702</v>
      </c>
      <c r="Q362" s="104">
        <v>2381.1997686326854</v>
      </c>
      <c r="R362" s="104">
        <v>2409.4322302743035</v>
      </c>
      <c r="S362" s="104">
        <v>2445.3026872647492</v>
      </c>
      <c r="T362" s="104">
        <v>2493.485016507263</v>
      </c>
      <c r="U362" s="104">
        <v>2448.1093187928191</v>
      </c>
      <c r="V362" s="104">
        <v>2564.0210318262593</v>
      </c>
      <c r="W362" s="104">
        <v>2485.6762941852339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2262.9495786346984</v>
      </c>
      <c r="D363" s="98">
        <v>2179.2995139021036</v>
      </c>
      <c r="E363" s="98">
        <v>2066.1021631191338</v>
      </c>
      <c r="F363" s="98">
        <v>2107.7944871595041</v>
      </c>
      <c r="G363" s="98">
        <v>1981.1471680674906</v>
      </c>
      <c r="H363" s="98">
        <v>1998.0351388326044</v>
      </c>
      <c r="I363" s="98">
        <v>1980.7292701339625</v>
      </c>
      <c r="J363" s="98">
        <v>2047.2223861631453</v>
      </c>
      <c r="K363" s="98">
        <v>2031.0274532544233</v>
      </c>
      <c r="L363" s="98">
        <v>2070.1157031963257</v>
      </c>
      <c r="M363" s="98">
        <v>2125.6381820691904</v>
      </c>
      <c r="N363" s="98">
        <v>2113.6874308642273</v>
      </c>
      <c r="O363" s="98">
        <v>2057.780076158368</v>
      </c>
      <c r="P363" s="98">
        <v>2004.950968831547</v>
      </c>
      <c r="Q363" s="98">
        <v>1961.9053918410523</v>
      </c>
      <c r="R363" s="98">
        <v>1973.19037794677</v>
      </c>
      <c r="S363" s="98">
        <v>1995.1694010181939</v>
      </c>
      <c r="T363" s="98">
        <v>2022.952145863323</v>
      </c>
      <c r="U363" s="98">
        <v>1976.6344401944252</v>
      </c>
      <c r="V363" s="98">
        <v>2084.9541910956191</v>
      </c>
      <c r="W363" s="98">
        <v>2023.1763848375804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419.86845727728559</v>
      </c>
      <c r="D364" s="98">
        <v>414.64498748007406</v>
      </c>
      <c r="E364" s="98">
        <v>393.13696554416134</v>
      </c>
      <c r="F364" s="98">
        <v>399.8720080246174</v>
      </c>
      <c r="G364" s="98">
        <v>380.34641414048394</v>
      </c>
      <c r="H364" s="98">
        <v>370.99765230922765</v>
      </c>
      <c r="I364" s="98">
        <v>373.57568977505321</v>
      </c>
      <c r="J364" s="98">
        <v>400.56427725723955</v>
      </c>
      <c r="K364" s="98">
        <v>400.4532503193293</v>
      </c>
      <c r="L364" s="98">
        <v>404.83155488668939</v>
      </c>
      <c r="M364" s="98">
        <v>410.40901011156762</v>
      </c>
      <c r="N364" s="98">
        <v>417.87124984399992</v>
      </c>
      <c r="O364" s="98">
        <v>415.17854975805966</v>
      </c>
      <c r="P364" s="98">
        <v>414.28207393922321</v>
      </c>
      <c r="Q364" s="98">
        <v>419.29437679163328</v>
      </c>
      <c r="R364" s="98">
        <v>436.24185232753348</v>
      </c>
      <c r="S364" s="98">
        <v>450.13328624655543</v>
      </c>
      <c r="T364" s="98">
        <v>470.53287064393982</v>
      </c>
      <c r="U364" s="98">
        <v>471.4748785983943</v>
      </c>
      <c r="V364" s="98">
        <v>479.06684073064065</v>
      </c>
      <c r="W364" s="98">
        <v>462.4999093476535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462.87201319595937</v>
      </c>
      <c r="D365" s="122">
        <v>458.29878325720955</v>
      </c>
      <c r="E365" s="122">
        <v>456.38539941895806</v>
      </c>
      <c r="F365" s="122">
        <v>452.57800532917702</v>
      </c>
      <c r="G365" s="122">
        <v>439.06114478193774</v>
      </c>
      <c r="H365" s="122">
        <v>427.80847684221715</v>
      </c>
      <c r="I365" s="122">
        <v>431.00729615953264</v>
      </c>
      <c r="J365" s="122">
        <v>414.83756087594514</v>
      </c>
      <c r="K365" s="122">
        <v>411.59049704122083</v>
      </c>
      <c r="L365" s="122">
        <v>402.75476355497932</v>
      </c>
      <c r="M365" s="122">
        <v>408.01127815281876</v>
      </c>
      <c r="N365" s="122">
        <v>410.57109825050799</v>
      </c>
      <c r="O365" s="122">
        <v>390.94228761847523</v>
      </c>
      <c r="P365" s="122">
        <v>398.65985365043662</v>
      </c>
      <c r="Q365" s="122">
        <v>400.96920566161339</v>
      </c>
      <c r="R365" s="122">
        <v>399.82163155300748</v>
      </c>
      <c r="S365" s="122">
        <v>391.82311587658262</v>
      </c>
      <c r="T365" s="122">
        <v>386.44462722205031</v>
      </c>
      <c r="U365" s="122">
        <v>376.89721812425171</v>
      </c>
      <c r="V365" s="122">
        <v>391.35041181599979</v>
      </c>
      <c r="W365" s="122">
        <v>388.65804176087801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585.71296442503274</v>
      </c>
      <c r="D366" s="98">
        <v>580.13727336376235</v>
      </c>
      <c r="E366" s="98">
        <v>578.86874530266618</v>
      </c>
      <c r="F366" s="98">
        <v>562.15601531942616</v>
      </c>
      <c r="G366" s="98">
        <v>564.01975322406383</v>
      </c>
      <c r="H366" s="98">
        <v>545.70898082352562</v>
      </c>
      <c r="I366" s="98">
        <v>547.76950501531439</v>
      </c>
      <c r="J366" s="98">
        <v>534.37715578022494</v>
      </c>
      <c r="K366" s="98">
        <v>513.94210860685382</v>
      </c>
      <c r="L366" s="98">
        <v>520.53788039147685</v>
      </c>
      <c r="M366" s="98">
        <v>523.14384502124722</v>
      </c>
      <c r="N366" s="98">
        <v>523.16641133516191</v>
      </c>
      <c r="O366" s="98">
        <v>528.71970853495964</v>
      </c>
      <c r="P366" s="98">
        <v>505.87451303529758</v>
      </c>
      <c r="Q366" s="98">
        <v>476.0462998258094</v>
      </c>
      <c r="R366" s="98">
        <v>557.31633239568862</v>
      </c>
      <c r="S366" s="98">
        <v>544.0537387147325</v>
      </c>
      <c r="T366" s="98">
        <v>567.76510183086179</v>
      </c>
      <c r="U366" s="98">
        <v>538.94389406980849</v>
      </c>
      <c r="V366" s="98">
        <v>595.18205217257264</v>
      </c>
      <c r="W366" s="98">
        <v>518.26174094888495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460.77216787580426</v>
      </c>
      <c r="D367" s="33">
        <v>456.69212184921105</v>
      </c>
      <c r="E367" s="33">
        <v>454.56223730160917</v>
      </c>
      <c r="F367" s="33">
        <v>450.8977291628425</v>
      </c>
      <c r="G367" s="33">
        <v>437.24135922210093</v>
      </c>
      <c r="H367" s="33">
        <v>425.95368095195033</v>
      </c>
      <c r="I367" s="33">
        <v>429.4982530725436</v>
      </c>
      <c r="J367" s="33">
        <v>413.36844554400369</v>
      </c>
      <c r="K367" s="33">
        <v>410.37202547496332</v>
      </c>
      <c r="L367" s="33">
        <v>400.79782703433125</v>
      </c>
      <c r="M367" s="33">
        <v>405.92270551121464</v>
      </c>
      <c r="N367" s="33">
        <v>408.60608406054888</v>
      </c>
      <c r="O367" s="33">
        <v>388.59913420152822</v>
      </c>
      <c r="P367" s="33">
        <v>396.94317060351744</v>
      </c>
      <c r="Q367" s="33">
        <v>399.58934261097653</v>
      </c>
      <c r="R367" s="33">
        <v>395.84510123333757</v>
      </c>
      <c r="S367" s="33">
        <v>388.49893094338682</v>
      </c>
      <c r="T367" s="33">
        <v>383.42397996382152</v>
      </c>
      <c r="U367" s="33">
        <v>374.2285061113605</v>
      </c>
      <c r="V367" s="33">
        <v>388.38747623761105</v>
      </c>
      <c r="W367" s="33">
        <v>386.60645481958318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12837.44306530969</v>
      </c>
      <c r="D369" s="117">
        <f t="shared" si="179"/>
        <v>8817.8040079482525</v>
      </c>
      <c r="E369" s="117">
        <f t="shared" si="179"/>
        <v>11539.997667674726</v>
      </c>
      <c r="F369" s="117">
        <f t="shared" si="179"/>
        <v>12158.946910493625</v>
      </c>
      <c r="G369" s="117">
        <f t="shared" si="179"/>
        <v>12462.073824789533</v>
      </c>
      <c r="H369" s="117">
        <f t="shared" si="179"/>
        <v>12484.205394338516</v>
      </c>
      <c r="I369" s="117">
        <f t="shared" si="179"/>
        <v>12605.722518885725</v>
      </c>
      <c r="J369" s="117">
        <f t="shared" si="179"/>
        <v>13169.823408566728</v>
      </c>
      <c r="K369" s="117">
        <f t="shared" si="179"/>
        <v>12163.154108209948</v>
      </c>
      <c r="L369" s="117">
        <f t="shared" si="179"/>
        <v>11765.641152693926</v>
      </c>
      <c r="M369" s="117">
        <f t="shared" si="179"/>
        <v>10918.992862634539</v>
      </c>
      <c r="N369" s="117">
        <f t="shared" si="179"/>
        <v>10135.557778153932</v>
      </c>
      <c r="O369" s="117">
        <f t="shared" si="179"/>
        <v>9416.3323053688036</v>
      </c>
      <c r="P369" s="117">
        <f t="shared" si="179"/>
        <v>8893.9861102405102</v>
      </c>
      <c r="Q369" s="117">
        <f t="shared" si="179"/>
        <v>8781.831688931863</v>
      </c>
      <c r="R369" s="117">
        <f t="shared" ref="R369:V369" si="180">R370+R372+R374+R383</f>
        <v>8804.0165185702317</v>
      </c>
      <c r="S369" s="117">
        <f t="shared" si="180"/>
        <v>8619.2238857168377</v>
      </c>
      <c r="T369" s="117">
        <f t="shared" si="180"/>
        <v>8444.2951614195026</v>
      </c>
      <c r="U369" s="117">
        <f t="shared" si="180"/>
        <v>8192.9718522233852</v>
      </c>
      <c r="V369" s="117">
        <f t="shared" si="180"/>
        <v>8320.9067350512705</v>
      </c>
      <c r="W369" s="117">
        <f t="shared" ref="W369" si="181">W370+W372+W374+W383</f>
        <v>7759.4517138041901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10571.857406280935</v>
      </c>
      <c r="D370" s="122">
        <f t="shared" si="182"/>
        <v>6598.7741361515828</v>
      </c>
      <c r="E370" s="122">
        <f t="shared" si="182"/>
        <v>9411.4082949195781</v>
      </c>
      <c r="F370" s="122">
        <f t="shared" si="182"/>
        <v>9999.0843407705725</v>
      </c>
      <c r="G370" s="122">
        <f t="shared" si="182"/>
        <v>10406.106034638575</v>
      </c>
      <c r="H370" s="122">
        <f t="shared" si="182"/>
        <v>10428.258894234637</v>
      </c>
      <c r="I370" s="122">
        <f t="shared" si="182"/>
        <v>10547.255518657148</v>
      </c>
      <c r="J370" s="122">
        <f t="shared" si="182"/>
        <v>11049.391096175286</v>
      </c>
      <c r="K370" s="122">
        <f t="shared" si="182"/>
        <v>10048.22829281437</v>
      </c>
      <c r="L370" s="122">
        <f t="shared" si="182"/>
        <v>9619.8382755481052</v>
      </c>
      <c r="M370" s="122">
        <f t="shared" si="182"/>
        <v>8710.0438385371581</v>
      </c>
      <c r="N370" s="122">
        <f t="shared" si="182"/>
        <v>7910.9053374266005</v>
      </c>
      <c r="O370" s="122">
        <f t="shared" si="182"/>
        <v>7213.1139147171698</v>
      </c>
      <c r="P370" s="122">
        <f t="shared" si="182"/>
        <v>6693.034383055262</v>
      </c>
      <c r="Q370" s="122">
        <f t="shared" si="182"/>
        <v>6617.4488129347965</v>
      </c>
      <c r="R370" s="122">
        <f t="shared" si="182"/>
        <v>6550.3906157125621</v>
      </c>
      <c r="S370" s="122">
        <f t="shared" si="182"/>
        <v>6324.4240332078016</v>
      </c>
      <c r="T370" s="122">
        <f t="shared" si="182"/>
        <v>6086.8351395538057</v>
      </c>
      <c r="U370" s="122">
        <f t="shared" si="182"/>
        <v>5865.4503542045604</v>
      </c>
      <c r="V370" s="122">
        <f t="shared" si="182"/>
        <v>5834.3454904088458</v>
      </c>
      <c r="W370" s="122">
        <f t="shared" si="182"/>
        <v>5344.5421697763541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10571.857406280935</v>
      </c>
      <c r="D371" s="98">
        <v>6598.7741361515828</v>
      </c>
      <c r="E371" s="98">
        <v>9411.4082949195781</v>
      </c>
      <c r="F371" s="98">
        <v>9999.0843407705725</v>
      </c>
      <c r="G371" s="98">
        <v>10406.106034638575</v>
      </c>
      <c r="H371" s="98">
        <v>10428.258894234637</v>
      </c>
      <c r="I371" s="98">
        <v>10547.255518657148</v>
      </c>
      <c r="J371" s="98">
        <v>11049.391096175286</v>
      </c>
      <c r="K371" s="98">
        <v>10048.22829281437</v>
      </c>
      <c r="L371" s="98">
        <v>9619.8382755481052</v>
      </c>
      <c r="M371" s="98">
        <v>8710.0438385371581</v>
      </c>
      <c r="N371" s="98">
        <v>7910.9053374266005</v>
      </c>
      <c r="O371" s="98">
        <v>7213.1139147171698</v>
      </c>
      <c r="P371" s="98">
        <v>6693.034383055262</v>
      </c>
      <c r="Q371" s="98">
        <v>6617.4488129347965</v>
      </c>
      <c r="R371" s="98">
        <v>6550.3906157125621</v>
      </c>
      <c r="S371" s="98">
        <v>6324.4240332078016</v>
      </c>
      <c r="T371" s="98">
        <v>6086.8351395538057</v>
      </c>
      <c r="U371" s="98">
        <v>5865.4503542045604</v>
      </c>
      <c r="V371" s="98">
        <v>5834.3454904088458</v>
      </c>
      <c r="W371" s="98">
        <v>5344.5421697763541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0</v>
      </c>
      <c r="D372" s="122">
        <f t="shared" si="183"/>
        <v>12.963569886134342</v>
      </c>
      <c r="E372" s="122">
        <f t="shared" si="183"/>
        <v>14.042038958695779</v>
      </c>
      <c r="F372" s="122">
        <f t="shared" si="183"/>
        <v>15.041006211706561</v>
      </c>
      <c r="G372" s="122">
        <f t="shared" si="183"/>
        <v>16.857864775126014</v>
      </c>
      <c r="H372" s="122">
        <f t="shared" si="183"/>
        <v>21.162704161939516</v>
      </c>
      <c r="I372" s="122">
        <f t="shared" si="183"/>
        <v>24.34220955936318</v>
      </c>
      <c r="J372" s="122">
        <f t="shared" si="183"/>
        <v>26.40333881301969</v>
      </c>
      <c r="K372" s="122">
        <f t="shared" si="183"/>
        <v>27.558329886891329</v>
      </c>
      <c r="L372" s="122">
        <f t="shared" si="183"/>
        <v>30.843754667090835</v>
      </c>
      <c r="M372" s="122">
        <f t="shared" si="183"/>
        <v>30.989660097343311</v>
      </c>
      <c r="N372" s="122">
        <f t="shared" si="183"/>
        <v>36.233426788792315</v>
      </c>
      <c r="O372" s="122">
        <f t="shared" si="183"/>
        <v>30.174176419309568</v>
      </c>
      <c r="P372" s="122">
        <f t="shared" si="183"/>
        <v>38.462800022277939</v>
      </c>
      <c r="Q372" s="122">
        <f t="shared" si="183"/>
        <v>13.108426805348312</v>
      </c>
      <c r="R372" s="122">
        <f t="shared" si="183"/>
        <v>17.513899564917637</v>
      </c>
      <c r="S372" s="122">
        <f t="shared" si="183"/>
        <v>16.076162298290072</v>
      </c>
      <c r="T372" s="122">
        <f t="shared" si="183"/>
        <v>16.156721387006879</v>
      </c>
      <c r="U372" s="122">
        <f t="shared" si="183"/>
        <v>10.914821297427981</v>
      </c>
      <c r="V372" s="122">
        <f t="shared" si="183"/>
        <v>34.600165180959166</v>
      </c>
      <c r="W372" s="122">
        <f t="shared" si="183"/>
        <v>27.884577031511405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0</v>
      </c>
      <c r="D373" s="98">
        <f>RES_hhdet_in_tesh!D147</f>
        <v>12.963569886134342</v>
      </c>
      <c r="E373" s="98">
        <f>RES_hhdet_in_tesh!E147</f>
        <v>14.042038958695779</v>
      </c>
      <c r="F373" s="98">
        <f>RES_hhdet_in_tesh!F147</f>
        <v>15.041006211706561</v>
      </c>
      <c r="G373" s="98">
        <f>RES_hhdet_in_tesh!G147</f>
        <v>16.857864775126014</v>
      </c>
      <c r="H373" s="98">
        <f>RES_hhdet_in_tesh!H147</f>
        <v>21.162704161939516</v>
      </c>
      <c r="I373" s="98">
        <f>RES_hhdet_in_tesh!I147</f>
        <v>24.34220955936318</v>
      </c>
      <c r="J373" s="98">
        <f>RES_hhdet_in_tesh!J147</f>
        <v>26.40333881301969</v>
      </c>
      <c r="K373" s="98">
        <f>RES_hhdet_in_tesh!K147</f>
        <v>27.558329886891329</v>
      </c>
      <c r="L373" s="98">
        <f>RES_hhdet_in_tesh!L147</f>
        <v>30.843754667090835</v>
      </c>
      <c r="M373" s="98">
        <f>RES_hhdet_in_tesh!M147</f>
        <v>30.989660097343311</v>
      </c>
      <c r="N373" s="98">
        <f>RES_hhdet_in_tesh!N147</f>
        <v>36.233426788792315</v>
      </c>
      <c r="O373" s="98">
        <f>RES_hhdet_in_tesh!O147</f>
        <v>30.174176419309568</v>
      </c>
      <c r="P373" s="98">
        <f>RES_hhdet_in_tesh!P147</f>
        <v>38.462800022277939</v>
      </c>
      <c r="Q373" s="98">
        <f>RES_hhdet_in_tesh!Q147</f>
        <v>13.108426805348312</v>
      </c>
      <c r="R373" s="98">
        <f>RES_hhdet_in_tesh!R147</f>
        <v>17.513899564917637</v>
      </c>
      <c r="S373" s="98">
        <f>RES_hhdet_in_tesh!S147</f>
        <v>16.076162298290072</v>
      </c>
      <c r="T373" s="98">
        <f>RES_hhdet_in_tesh!T147</f>
        <v>16.156721387006879</v>
      </c>
      <c r="U373" s="98">
        <f>RES_hhdet_in_tesh!U147</f>
        <v>10.914821297427981</v>
      </c>
      <c r="V373" s="98">
        <f>RES_hhdet_in_tesh!V147</f>
        <v>34.600165180959166</v>
      </c>
      <c r="W373" s="98">
        <f>RES_hhdet_in_tesh!W147</f>
        <v>27.884577031511405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1918.7005722390613</v>
      </c>
      <c r="D374" s="122">
        <v>1861.535394011617</v>
      </c>
      <c r="E374" s="122">
        <v>1770.8693752418769</v>
      </c>
      <c r="F374" s="122">
        <v>1803.2826242496617</v>
      </c>
      <c r="G374" s="122">
        <v>1707.0078710482589</v>
      </c>
      <c r="H374" s="122">
        <v>1710.5441239130016</v>
      </c>
      <c r="I374" s="122">
        <v>1706.4355686831216</v>
      </c>
      <c r="J374" s="122">
        <v>1777.805853745479</v>
      </c>
      <c r="K374" s="122">
        <v>1772.713474754119</v>
      </c>
      <c r="L374" s="122">
        <v>1806.6150508504929</v>
      </c>
      <c r="M374" s="122">
        <v>1864.5035284408325</v>
      </c>
      <c r="N374" s="122">
        <v>1871.3205003060571</v>
      </c>
      <c r="O374" s="122">
        <v>1869.0850358720149</v>
      </c>
      <c r="P374" s="122">
        <v>1849.5718561407255</v>
      </c>
      <c r="Q374" s="122">
        <v>1833.0702357909349</v>
      </c>
      <c r="R374" s="122">
        <v>1915.0092301874981</v>
      </c>
      <c r="S374" s="122">
        <v>1957.7234662933681</v>
      </c>
      <c r="T374" s="122">
        <v>2017.9042191714975</v>
      </c>
      <c r="U374" s="122">
        <v>1995.214938118005</v>
      </c>
      <c r="V374" s="122">
        <v>2113.0025299201434</v>
      </c>
      <c r="W374" s="122">
        <v>2046.4941571794668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1907.6171460306093</v>
      </c>
      <c r="D375" s="98">
        <v>1858.7570629426903</v>
      </c>
      <c r="E375" s="98">
        <v>1803.8283186423391</v>
      </c>
      <c r="F375" s="98">
        <v>1771.6815743577092</v>
      </c>
      <c r="G375" s="98">
        <v>1738.6643643835887</v>
      </c>
      <c r="H375" s="98">
        <v>1719.0767146587914</v>
      </c>
      <c r="I375" s="98">
        <v>1737.2121254446399</v>
      </c>
      <c r="J375" s="98">
        <v>1736.1937043504979</v>
      </c>
      <c r="K375" s="98">
        <v>1754.2853616722575</v>
      </c>
      <c r="L375" s="98">
        <v>1767.3340173616903</v>
      </c>
      <c r="M375" s="98">
        <v>1887.5905805468878</v>
      </c>
      <c r="N375" s="98">
        <v>1766.6904140552265</v>
      </c>
      <c r="O375" s="98">
        <v>1972.3569245846902</v>
      </c>
      <c r="P375" s="98">
        <v>1824.4930839912563</v>
      </c>
      <c r="Q375" s="98">
        <v>1663.324714919248</v>
      </c>
      <c r="R375" s="98">
        <v>2001.6608559715896</v>
      </c>
      <c r="S375" s="98">
        <v>2011.223745238075</v>
      </c>
      <c r="T375" s="98">
        <v>2068.6328941403804</v>
      </c>
      <c r="U375" s="98">
        <v>1984.3123981216152</v>
      </c>
      <c r="V375" s="98">
        <v>2205.0030729699752</v>
      </c>
      <c r="W375" s="98">
        <v>1956.1121723691608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1738.5994459077351</v>
      </c>
      <c r="J376" s="98">
        <v>1737.9639044740825</v>
      </c>
      <c r="K376" s="98">
        <v>1755.8524258202556</v>
      </c>
      <c r="L376" s="98">
        <v>1768.4595418770029</v>
      </c>
      <c r="M376" s="98">
        <v>0</v>
      </c>
      <c r="N376" s="98">
        <v>0</v>
      </c>
      <c r="O376" s="98">
        <v>1972.4658452174299</v>
      </c>
      <c r="P376" s="98">
        <v>1824.4964530650636</v>
      </c>
      <c r="Q376" s="98">
        <v>1663.3038764749829</v>
      </c>
      <c r="R376" s="98">
        <v>2002.3867189631603</v>
      </c>
      <c r="S376" s="98">
        <v>2012.0303644486746</v>
      </c>
      <c r="T376" s="98">
        <v>2069.4935494607016</v>
      </c>
      <c r="U376" s="98">
        <v>1984.7178603257576</v>
      </c>
      <c r="V376" s="98">
        <v>2205.0441034064997</v>
      </c>
      <c r="W376" s="98">
        <v>1955.645491452749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1357.5800425415785</v>
      </c>
      <c r="J377" s="101">
        <v>1346.8365665610913</v>
      </c>
      <c r="K377" s="101">
        <v>1359.4520773517668</v>
      </c>
      <c r="L377" s="101">
        <v>1372.8408082044145</v>
      </c>
      <c r="M377" s="101">
        <v>0</v>
      </c>
      <c r="N377" s="101">
        <v>0</v>
      </c>
      <c r="O377" s="101">
        <v>1532.2749263163146</v>
      </c>
      <c r="P377" s="101">
        <v>1415.8450276944664</v>
      </c>
      <c r="Q377" s="101">
        <v>1286.5578374824497</v>
      </c>
      <c r="R377" s="101">
        <v>1542.8332008485741</v>
      </c>
      <c r="S377" s="101">
        <v>1547.9395852419327</v>
      </c>
      <c r="T377" s="101">
        <v>1585.4436860397054</v>
      </c>
      <c r="U377" s="101">
        <v>1515.8447415571713</v>
      </c>
      <c r="V377" s="101">
        <v>1703.4537200258987</v>
      </c>
      <c r="W377" s="101">
        <v>1514.552285925844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381.0194033661565</v>
      </c>
      <c r="J378" s="104">
        <v>391.12733791299127</v>
      </c>
      <c r="K378" s="104">
        <v>396.40034846848874</v>
      </c>
      <c r="L378" s="104">
        <v>395.61873367258841</v>
      </c>
      <c r="M378" s="104">
        <v>0</v>
      </c>
      <c r="N378" s="104">
        <v>0</v>
      </c>
      <c r="O378" s="104">
        <v>440.1909189011152</v>
      </c>
      <c r="P378" s="104">
        <v>408.65142537059745</v>
      </c>
      <c r="Q378" s="104">
        <v>376.7460389925331</v>
      </c>
      <c r="R378" s="104">
        <v>459.55351811458604</v>
      </c>
      <c r="S378" s="104">
        <v>464.09077920674167</v>
      </c>
      <c r="T378" s="104">
        <v>484.04986342099602</v>
      </c>
      <c r="U378" s="104">
        <v>468.87311876858615</v>
      </c>
      <c r="V378" s="104">
        <v>501.59038338060054</v>
      </c>
      <c r="W378" s="104">
        <v>441.09320552690508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1919.6073232435874</v>
      </c>
      <c r="D379" s="101">
        <v>1861.7795853413993</v>
      </c>
      <c r="E379" s="101">
        <v>1768.0460782903297</v>
      </c>
      <c r="F379" s="101">
        <v>1805.6150557898654</v>
      </c>
      <c r="G379" s="101">
        <v>1704.515044056614</v>
      </c>
      <c r="H379" s="101">
        <v>1709.925878940081</v>
      </c>
      <c r="I379" s="101">
        <v>1703.7112241655047</v>
      </c>
      <c r="J379" s="101">
        <v>0</v>
      </c>
      <c r="K379" s="101">
        <v>1772.3353407685122</v>
      </c>
      <c r="L379" s="101">
        <v>0</v>
      </c>
      <c r="M379" s="101">
        <v>1862.3563978659965</v>
      </c>
      <c r="N379" s="101">
        <v>1878.1061961068904</v>
      </c>
      <c r="O379" s="101">
        <v>1860.3942654261923</v>
      </c>
      <c r="P379" s="101">
        <v>1851.8102570705948</v>
      </c>
      <c r="Q379" s="101">
        <v>1853.8516919411222</v>
      </c>
      <c r="R379" s="101">
        <v>1898.9811949180803</v>
      </c>
      <c r="S379" s="101">
        <v>1949.3645515405567</v>
      </c>
      <c r="T379" s="101">
        <v>2010.8427822439319</v>
      </c>
      <c r="U379" s="101">
        <v>1996.0471567748179</v>
      </c>
      <c r="V379" s="101">
        <v>2105.4796474067252</v>
      </c>
      <c r="W379" s="101">
        <v>2053.8139220907374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1919.6155486217929</v>
      </c>
      <c r="D380" s="104">
        <v>1861.9318285494692</v>
      </c>
      <c r="E380" s="104">
        <v>1768.2891757092561</v>
      </c>
      <c r="F380" s="104">
        <v>1805.9053216652931</v>
      </c>
      <c r="G380" s="104">
        <v>1705.0347665518998</v>
      </c>
      <c r="H380" s="104">
        <v>1710.3180923637487</v>
      </c>
      <c r="I380" s="104">
        <v>1704.8246732100229</v>
      </c>
      <c r="J380" s="104">
        <v>1780.5542245160441</v>
      </c>
      <c r="K380" s="104">
        <v>1774.1023385024898</v>
      </c>
      <c r="L380" s="104">
        <v>1810.2047043862415</v>
      </c>
      <c r="M380" s="104">
        <v>1863.3071022979482</v>
      </c>
      <c r="N380" s="104">
        <v>1878.3982572876034</v>
      </c>
      <c r="O380" s="104">
        <v>1860.3679105486331</v>
      </c>
      <c r="P380" s="104">
        <v>1851.893222665957</v>
      </c>
      <c r="Q380" s="104">
        <v>1854.3886364625325</v>
      </c>
      <c r="R380" s="104">
        <v>1900.0292428772636</v>
      </c>
      <c r="S380" s="104">
        <v>1950.6878636802523</v>
      </c>
      <c r="T380" s="104">
        <v>2012.0883271326031</v>
      </c>
      <c r="U380" s="104">
        <v>1996.1889796908235</v>
      </c>
      <c r="V380" s="104">
        <v>2104.6316780397137</v>
      </c>
      <c r="W380" s="104">
        <v>2053.1108526801659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1499.7470913445072</v>
      </c>
      <c r="D381" s="98">
        <v>1447.2868410693948</v>
      </c>
      <c r="E381" s="98">
        <v>1375.1522101650951</v>
      </c>
      <c r="F381" s="98">
        <v>1406.0333136406755</v>
      </c>
      <c r="G381" s="98">
        <v>1324.6883524114157</v>
      </c>
      <c r="H381" s="98">
        <v>1339.320440054521</v>
      </c>
      <c r="I381" s="98">
        <v>1331.2489834349701</v>
      </c>
      <c r="J381" s="98">
        <v>1379.9899472588045</v>
      </c>
      <c r="K381" s="98">
        <v>1373.6490881831605</v>
      </c>
      <c r="L381" s="98">
        <v>1405.3731494995523</v>
      </c>
      <c r="M381" s="98">
        <v>1452.8980921863806</v>
      </c>
      <c r="N381" s="98">
        <v>1460.5270074436037</v>
      </c>
      <c r="O381" s="98">
        <v>1445.1893607905733</v>
      </c>
      <c r="P381" s="98">
        <v>1437.6111487267335</v>
      </c>
      <c r="Q381" s="98">
        <v>1435.0942596708994</v>
      </c>
      <c r="R381" s="98">
        <v>1463.7873905497297</v>
      </c>
      <c r="S381" s="98">
        <v>1500.554577433697</v>
      </c>
      <c r="T381" s="98">
        <v>1541.5554564886634</v>
      </c>
      <c r="U381" s="98">
        <v>1524.7141010924292</v>
      </c>
      <c r="V381" s="98">
        <v>1625.5648373090728</v>
      </c>
      <c r="W381" s="98">
        <v>1590.6109433325123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419.86845727728559</v>
      </c>
      <c r="D382" s="98">
        <v>414.64498748007406</v>
      </c>
      <c r="E382" s="98">
        <v>393.13696554416134</v>
      </c>
      <c r="F382" s="98">
        <v>399.8720080246174</v>
      </c>
      <c r="G382" s="98">
        <v>380.34641414048394</v>
      </c>
      <c r="H382" s="98">
        <v>370.99765230922765</v>
      </c>
      <c r="I382" s="98">
        <v>373.57568977505321</v>
      </c>
      <c r="J382" s="98">
        <v>400.56427725723955</v>
      </c>
      <c r="K382" s="98">
        <v>400.4532503193293</v>
      </c>
      <c r="L382" s="98">
        <v>404.83155488668939</v>
      </c>
      <c r="M382" s="98">
        <v>410.40901011156762</v>
      </c>
      <c r="N382" s="98">
        <v>417.87124984399992</v>
      </c>
      <c r="O382" s="98">
        <v>415.17854975805966</v>
      </c>
      <c r="P382" s="98">
        <v>414.28207393922321</v>
      </c>
      <c r="Q382" s="98">
        <v>419.29437679163328</v>
      </c>
      <c r="R382" s="98">
        <v>436.24185232753348</v>
      </c>
      <c r="S382" s="98">
        <v>450.13328624655543</v>
      </c>
      <c r="T382" s="98">
        <v>470.53287064393982</v>
      </c>
      <c r="U382" s="98">
        <v>471.4748785983943</v>
      </c>
      <c r="V382" s="98">
        <v>479.06684073064065</v>
      </c>
      <c r="W382" s="98">
        <v>462.4999093476535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346.88508678969538</v>
      </c>
      <c r="D383" s="122">
        <v>344.53090789891831</v>
      </c>
      <c r="E383" s="122">
        <v>343.67795855457575</v>
      </c>
      <c r="F383" s="122">
        <v>341.53893926168604</v>
      </c>
      <c r="G383" s="122">
        <v>332.10205432757357</v>
      </c>
      <c r="H383" s="122">
        <v>324.23967202893817</v>
      </c>
      <c r="I383" s="122">
        <v>327.68922198609113</v>
      </c>
      <c r="J383" s="122">
        <v>316.22311983294333</v>
      </c>
      <c r="K383" s="122">
        <v>314.65401075456742</v>
      </c>
      <c r="L383" s="122">
        <v>308.34407162823908</v>
      </c>
      <c r="M383" s="122">
        <v>313.45583555920592</v>
      </c>
      <c r="N383" s="122">
        <v>317.09851363248123</v>
      </c>
      <c r="O383" s="122">
        <v>303.95917836031015</v>
      </c>
      <c r="P383" s="122">
        <v>312.91707102224342</v>
      </c>
      <c r="Q383" s="122">
        <v>318.20421340078218</v>
      </c>
      <c r="R383" s="122">
        <v>321.1027731052543</v>
      </c>
      <c r="S383" s="122">
        <v>321.00022391737775</v>
      </c>
      <c r="T383" s="122">
        <v>323.39908130719243</v>
      </c>
      <c r="U383" s="122">
        <v>321.3917386033927</v>
      </c>
      <c r="V383" s="122">
        <v>338.95854954132278</v>
      </c>
      <c r="W383" s="122">
        <v>340.53080981685775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346.74779387736845</v>
      </c>
      <c r="D384" s="98">
        <v>343.95607758937427</v>
      </c>
      <c r="E384" s="98">
        <v>343.7048524231638</v>
      </c>
      <c r="F384" s="98">
        <v>334.26708422547478</v>
      </c>
      <c r="G384" s="98">
        <v>335.85593289455159</v>
      </c>
      <c r="H384" s="98">
        <v>325.41191096985932</v>
      </c>
      <c r="I384" s="98">
        <v>327.09491836621578</v>
      </c>
      <c r="J384" s="98">
        <v>319.52903050388903</v>
      </c>
      <c r="K384" s="98">
        <v>307.7088894113129</v>
      </c>
      <c r="L384" s="98">
        <v>312.04481333937082</v>
      </c>
      <c r="M384" s="98">
        <v>313.81623820503802</v>
      </c>
      <c r="N384" s="98">
        <v>313.82977497090133</v>
      </c>
      <c r="O384" s="98">
        <v>317.16100949360572</v>
      </c>
      <c r="P384" s="98">
        <v>303.45695203217952</v>
      </c>
      <c r="Q384" s="98">
        <v>285.56401923584838</v>
      </c>
      <c r="R384" s="98">
        <v>335.72340079227814</v>
      </c>
      <c r="S384" s="98">
        <v>329.98211134293956</v>
      </c>
      <c r="T384" s="98">
        <v>347.10061538360384</v>
      </c>
      <c r="U384" s="98">
        <v>332.17172538823274</v>
      </c>
      <c r="V384" s="98">
        <v>369.60012240724348</v>
      </c>
      <c r="W384" s="98">
        <v>324.06429212460614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346.8874336770856</v>
      </c>
      <c r="D385" s="33">
        <v>344.53848807882446</v>
      </c>
      <c r="E385" s="33">
        <v>343.67755823988773</v>
      </c>
      <c r="F385" s="33">
        <v>341.65044634876921</v>
      </c>
      <c r="G385" s="33">
        <v>332.04738619310302</v>
      </c>
      <c r="H385" s="33">
        <v>324.22123051345176</v>
      </c>
      <c r="I385" s="33">
        <v>327.69690280831895</v>
      </c>
      <c r="J385" s="33">
        <v>316.18249091784111</v>
      </c>
      <c r="K385" s="33">
        <v>314.7366907705586</v>
      </c>
      <c r="L385" s="33">
        <v>308.28258474622658</v>
      </c>
      <c r="M385" s="33">
        <v>313.44929764272825</v>
      </c>
      <c r="N385" s="33">
        <v>317.15555968242148</v>
      </c>
      <c r="O385" s="33">
        <v>303.73465742266899</v>
      </c>
      <c r="P385" s="33">
        <v>313.06854308758653</v>
      </c>
      <c r="Q385" s="33">
        <v>318.80411671876766</v>
      </c>
      <c r="R385" s="33">
        <v>320.73362183236083</v>
      </c>
      <c r="S385" s="33">
        <v>320.80409087728987</v>
      </c>
      <c r="T385" s="33">
        <v>323.00423359858041</v>
      </c>
      <c r="U385" s="33">
        <v>321.21420530896603</v>
      </c>
      <c r="V385" s="33">
        <v>338.51313779728054</v>
      </c>
      <c r="W385" s="33">
        <v>340.79146975849278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57.703363927280897</v>
      </c>
      <c r="D387" s="117">
        <f t="shared" si="184"/>
        <v>60.41980162532559</v>
      </c>
      <c r="E387" s="117">
        <f t="shared" si="184"/>
        <v>56.082663964300451</v>
      </c>
      <c r="F387" s="117">
        <f t="shared" si="184"/>
        <v>48.421064903938763</v>
      </c>
      <c r="G387" s="117">
        <f t="shared" si="184"/>
        <v>49.055551467450179</v>
      </c>
      <c r="H387" s="117">
        <f t="shared" si="184"/>
        <v>43.762591029946755</v>
      </c>
      <c r="I387" s="117">
        <f t="shared" si="184"/>
        <v>45.431772132479381</v>
      </c>
      <c r="J387" s="117">
        <f t="shared" si="184"/>
        <v>41.416384498258864</v>
      </c>
      <c r="K387" s="117">
        <f t="shared" si="184"/>
        <v>40.789524222532066</v>
      </c>
      <c r="L387" s="117">
        <f t="shared" si="184"/>
        <v>55.934185824930523</v>
      </c>
      <c r="M387" s="117">
        <f t="shared" si="184"/>
        <v>48.139461525219005</v>
      </c>
      <c r="N387" s="117">
        <f t="shared" si="184"/>
        <v>40.005419048514085</v>
      </c>
      <c r="O387" s="117">
        <f t="shared" si="184"/>
        <v>52.978658590686763</v>
      </c>
      <c r="P387" s="117">
        <f t="shared" si="184"/>
        <v>50.342097093361424</v>
      </c>
      <c r="Q387" s="117">
        <f t="shared" si="184"/>
        <v>58.086545304437472</v>
      </c>
      <c r="R387" s="117">
        <f t="shared" ref="R387:V387" si="185">R388+R390+R392+R401</f>
        <v>90.072805243938063</v>
      </c>
      <c r="S387" s="117">
        <f t="shared" si="185"/>
        <v>71.835267101030411</v>
      </c>
      <c r="T387" s="117">
        <f t="shared" si="185"/>
        <v>64.667535010870893</v>
      </c>
      <c r="U387" s="117">
        <f t="shared" si="185"/>
        <v>43.71177070769847</v>
      </c>
      <c r="V387" s="117">
        <f t="shared" si="185"/>
        <v>49.644033855346116</v>
      </c>
      <c r="W387" s="117">
        <f t="shared" ref="W387" si="186">W388+W390+W392+W401</f>
        <v>38.654803720300997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55.467220112175177</v>
      </c>
      <c r="D392" s="122">
        <v>58.704608787790072</v>
      </c>
      <c r="E392" s="122">
        <v>54.154058542950466</v>
      </c>
      <c r="F392" s="122">
        <v>46.492487723615731</v>
      </c>
      <c r="G392" s="122">
        <v>47.216469259664841</v>
      </c>
      <c r="H392" s="122">
        <v>41.842621469051764</v>
      </c>
      <c r="I392" s="122">
        <v>43.844131676220641</v>
      </c>
      <c r="J392" s="122">
        <v>39.942650837278876</v>
      </c>
      <c r="K392" s="122">
        <v>39.416029053224619</v>
      </c>
      <c r="L392" s="122">
        <v>54.001676980644881</v>
      </c>
      <c r="M392" s="122">
        <v>46.022092156220758</v>
      </c>
      <c r="N392" s="122">
        <v>37.966954520231148</v>
      </c>
      <c r="O392" s="122">
        <v>50.970231015589746</v>
      </c>
      <c r="P392" s="122">
        <v>48.531124316581938</v>
      </c>
      <c r="Q392" s="122">
        <v>56.134903873505991</v>
      </c>
      <c r="R392" s="122">
        <v>86.955044590049141</v>
      </c>
      <c r="S392" s="122">
        <v>69.194224556279124</v>
      </c>
      <c r="T392" s="122">
        <v>62.554151370622776</v>
      </c>
      <c r="U392" s="122">
        <v>41.728221618020022</v>
      </c>
      <c r="V392" s="122">
        <v>47.706877159299204</v>
      </c>
      <c r="W392" s="122">
        <v>36.82024070302829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733.39991037209393</v>
      </c>
      <c r="D393" s="98">
        <v>712.17959608345325</v>
      </c>
      <c r="E393" s="98">
        <v>688.39904927479404</v>
      </c>
      <c r="F393" s="98">
        <v>673.41462687174658</v>
      </c>
      <c r="G393" s="98">
        <v>657.88280501799682</v>
      </c>
      <c r="H393" s="98">
        <v>647.25305084939453</v>
      </c>
      <c r="I393" s="98">
        <v>650.49578106628599</v>
      </c>
      <c r="J393" s="98">
        <v>645.92890678888955</v>
      </c>
      <c r="K393" s="98">
        <v>647.60910263973165</v>
      </c>
      <c r="L393" s="98">
        <v>646.48715328825153</v>
      </c>
      <c r="M393" s="98">
        <v>677.50555338174161</v>
      </c>
      <c r="N393" s="98">
        <v>614.85373570263221</v>
      </c>
      <c r="O393" s="98">
        <v>657.06455674250469</v>
      </c>
      <c r="P393" s="98">
        <v>577.69225919223857</v>
      </c>
      <c r="Q393" s="98">
        <v>503.98977003744267</v>
      </c>
      <c r="R393" s="98">
        <v>589.38343357268093</v>
      </c>
      <c r="S393" s="98">
        <v>576.51507793448002</v>
      </c>
      <c r="T393" s="98">
        <v>579.08150099546879</v>
      </c>
      <c r="U393" s="98">
        <v>544.8419141257923</v>
      </c>
      <c r="V393" s="98">
        <v>597.14888361441103</v>
      </c>
      <c r="W393" s="98">
        <v>526.35559063428332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508.34326861899854</v>
      </c>
      <c r="J394" s="98">
        <v>501.07350860804746</v>
      </c>
      <c r="K394" s="98">
        <v>501.85309592748882</v>
      </c>
      <c r="L394" s="98">
        <v>502.18234770296948</v>
      </c>
      <c r="M394" s="98">
        <v>0</v>
      </c>
      <c r="N394" s="98">
        <v>0</v>
      </c>
      <c r="O394" s="98">
        <v>510.4570743349006</v>
      </c>
      <c r="P394" s="98">
        <v>448.30135005260104</v>
      </c>
      <c r="Q394" s="98">
        <v>389.82886674904523</v>
      </c>
      <c r="R394" s="98">
        <v>454.28291542659241</v>
      </c>
      <c r="S394" s="98">
        <v>443.71518223000186</v>
      </c>
      <c r="T394" s="98">
        <v>443.82022158512461</v>
      </c>
      <c r="U394" s="98">
        <v>416.21256375222646</v>
      </c>
      <c r="V394" s="98">
        <v>461.32157350337263</v>
      </c>
      <c r="W394" s="98">
        <v>407.53954413538298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508.34326861899854</v>
      </c>
      <c r="J395" s="101">
        <v>501.07350860804746</v>
      </c>
      <c r="K395" s="101">
        <v>501.85309592748882</v>
      </c>
      <c r="L395" s="101">
        <v>502.18234770296948</v>
      </c>
      <c r="M395" s="101">
        <v>0</v>
      </c>
      <c r="N395" s="101">
        <v>0</v>
      </c>
      <c r="O395" s="101">
        <v>510.4570743349006</v>
      </c>
      <c r="P395" s="101">
        <v>448.30135005260104</v>
      </c>
      <c r="Q395" s="101">
        <v>389.82886674904523</v>
      </c>
      <c r="R395" s="101">
        <v>454.28291542659241</v>
      </c>
      <c r="S395" s="101">
        <v>443.71518223000186</v>
      </c>
      <c r="T395" s="101">
        <v>443.82022158512461</v>
      </c>
      <c r="U395" s="101">
        <v>416.21256375222646</v>
      </c>
      <c r="V395" s="101">
        <v>461.32157350337263</v>
      </c>
      <c r="W395" s="101">
        <v>407.53954413538298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2.2361438151057222</v>
      </c>
      <c r="D401" s="122">
        <v>1.7151928375355179</v>
      </c>
      <c r="E401" s="122">
        <v>1.928605421349987</v>
      </c>
      <c r="F401" s="122">
        <v>1.9285771803230334</v>
      </c>
      <c r="G401" s="122">
        <v>1.8390822077853355</v>
      </c>
      <c r="H401" s="122">
        <v>1.9199695608949889</v>
      </c>
      <c r="I401" s="122">
        <v>1.5876404562587412</v>
      </c>
      <c r="J401" s="122">
        <v>1.4737336609799887</v>
      </c>
      <c r="K401" s="122">
        <v>1.3734951693074464</v>
      </c>
      <c r="L401" s="122">
        <v>1.9325088442856451</v>
      </c>
      <c r="M401" s="122">
        <v>2.1173693689982453</v>
      </c>
      <c r="N401" s="122">
        <v>2.0384645282829399</v>
      </c>
      <c r="O401" s="122">
        <v>2.0084275750970142</v>
      </c>
      <c r="P401" s="122">
        <v>1.8109727767794845</v>
      </c>
      <c r="Q401" s="122">
        <v>1.951641430931484</v>
      </c>
      <c r="R401" s="122">
        <v>3.1177606538889204</v>
      </c>
      <c r="S401" s="122">
        <v>2.6410425447512917</v>
      </c>
      <c r="T401" s="122">
        <v>2.1133836402481174</v>
      </c>
      <c r="U401" s="122">
        <v>1.9835490896784482</v>
      </c>
      <c r="V401" s="122">
        <v>1.9371566960469124</v>
      </c>
      <c r="W401" s="122">
        <v>1.8345630172727099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133.05055699879048</v>
      </c>
      <c r="D402" s="98">
        <v>131.78398301731229</v>
      </c>
      <c r="E402" s="98">
        <v>131.49582418295367</v>
      </c>
      <c r="F402" s="98">
        <v>127.69936043996086</v>
      </c>
      <c r="G402" s="98">
        <v>128.12272714237838</v>
      </c>
      <c r="H402" s="98">
        <v>123.96325208387211</v>
      </c>
      <c r="I402" s="98">
        <v>124.43132075927883</v>
      </c>
      <c r="J402" s="98">
        <v>121.3891147070359</v>
      </c>
      <c r="K402" s="98">
        <v>116.74708939113295</v>
      </c>
      <c r="L402" s="98">
        <v>118.2453849097279</v>
      </c>
      <c r="M402" s="98">
        <v>118.83735583502653</v>
      </c>
      <c r="N402" s="98">
        <v>118.84248199889539</v>
      </c>
      <c r="O402" s="98">
        <v>120.10396899080145</v>
      </c>
      <c r="P402" s="98">
        <v>114.91445438109821</v>
      </c>
      <c r="Q402" s="98">
        <v>108.13867746843086</v>
      </c>
      <c r="R402" s="98">
        <v>126.59997806700466</v>
      </c>
      <c r="S402" s="98">
        <v>123.58724728643865</v>
      </c>
      <c r="T402" s="98">
        <v>128.97352053189863</v>
      </c>
      <c r="U402" s="98">
        <v>122.42649497689771</v>
      </c>
      <c r="V402" s="98">
        <v>135.20155497152163</v>
      </c>
      <c r="W402" s="98">
        <v>117.72833707394872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93.549693161192181</v>
      </c>
      <c r="D405" s="118">
        <f t="shared" si="189"/>
        <v>65.518881605994096</v>
      </c>
      <c r="E405" s="118">
        <f t="shared" si="189"/>
        <v>75.766699536108405</v>
      </c>
      <c r="F405" s="118">
        <f t="shared" si="189"/>
        <v>75.6128330671756</v>
      </c>
      <c r="G405" s="118">
        <f t="shared" si="189"/>
        <v>72.722117253364303</v>
      </c>
      <c r="H405" s="118">
        <f t="shared" si="189"/>
        <v>69.700080312008495</v>
      </c>
      <c r="I405" s="118">
        <f t="shared" si="189"/>
        <v>66.82310635978294</v>
      </c>
      <c r="J405" s="118">
        <f t="shared" si="189"/>
        <v>65.471961154926248</v>
      </c>
      <c r="K405" s="118">
        <f t="shared" si="189"/>
        <v>59.441686359231333</v>
      </c>
      <c r="L405" s="118">
        <f t="shared" si="189"/>
        <v>56.046178699755714</v>
      </c>
      <c r="M405" s="118">
        <f t="shared" si="189"/>
        <v>52.155600221751001</v>
      </c>
      <c r="N405" s="118">
        <f t="shared" si="189"/>
        <v>48.21399113126234</v>
      </c>
      <c r="O405" s="118">
        <f t="shared" si="189"/>
        <v>43.853839687548216</v>
      </c>
      <c r="P405" s="118">
        <f t="shared" si="189"/>
        <v>40.493378280956591</v>
      </c>
      <c r="Q405" s="118">
        <f t="shared" si="189"/>
        <v>38.606950375079983</v>
      </c>
      <c r="R405" s="118">
        <f t="shared" ref="R405:V405" si="190">R406+R408+R410+R419</f>
        <v>38.541214619085821</v>
      </c>
      <c r="S405" s="118">
        <f t="shared" si="190"/>
        <v>37.868559691809658</v>
      </c>
      <c r="T405" s="118">
        <f t="shared" si="190"/>
        <v>37.352979672374275</v>
      </c>
      <c r="U405" s="118">
        <f t="shared" si="190"/>
        <v>36.249607773698969</v>
      </c>
      <c r="V405" s="118">
        <f t="shared" si="190"/>
        <v>36.979081729490609</v>
      </c>
      <c r="W405" s="118">
        <f t="shared" ref="W405" si="191">W406+W408+W410+W419</f>
        <v>34.428002199882428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63.092709466909369</v>
      </c>
      <c r="D406" s="123">
        <f t="shared" si="192"/>
        <v>36.241638362794561</v>
      </c>
      <c r="E406" s="123">
        <f t="shared" si="192"/>
        <v>47.952754695922117</v>
      </c>
      <c r="F406" s="123">
        <f t="shared" si="192"/>
        <v>47.558344404173795</v>
      </c>
      <c r="G406" s="123">
        <f t="shared" si="192"/>
        <v>46.274878243181497</v>
      </c>
      <c r="H406" s="123">
        <f t="shared" si="192"/>
        <v>43.448689936916367</v>
      </c>
      <c r="I406" s="123">
        <f t="shared" si="192"/>
        <v>41.282787077715106</v>
      </c>
      <c r="J406" s="123">
        <f t="shared" si="192"/>
        <v>40.415063834706459</v>
      </c>
      <c r="K406" s="123">
        <f t="shared" si="192"/>
        <v>34.535599135613133</v>
      </c>
      <c r="L406" s="123">
        <f t="shared" si="192"/>
        <v>31.115627254008146</v>
      </c>
      <c r="M406" s="123">
        <f t="shared" si="192"/>
        <v>26.257163748447983</v>
      </c>
      <c r="N406" s="123">
        <f t="shared" si="192"/>
        <v>22.386435039523331</v>
      </c>
      <c r="O406" s="123">
        <f t="shared" si="192"/>
        <v>19.112971931777043</v>
      </c>
      <c r="P406" s="123">
        <f t="shared" si="192"/>
        <v>16.668869083013359</v>
      </c>
      <c r="Q406" s="123">
        <f t="shared" si="192"/>
        <v>15.697245149958794</v>
      </c>
      <c r="R406" s="123">
        <f t="shared" si="192"/>
        <v>15.141893364621641</v>
      </c>
      <c r="S406" s="123">
        <f t="shared" si="192"/>
        <v>14.379342174175173</v>
      </c>
      <c r="T406" s="123">
        <f t="shared" si="192"/>
        <v>13.650325561169602</v>
      </c>
      <c r="U406" s="123">
        <f t="shared" si="192"/>
        <v>13.004245282199866</v>
      </c>
      <c r="V406" s="123">
        <f t="shared" si="192"/>
        <v>12.780967875876309</v>
      </c>
      <c r="W406" s="123">
        <f t="shared" si="192"/>
        <v>11.482088803318625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63.092709466909369</v>
      </c>
      <c r="D407" s="99">
        <v>36.241638362794561</v>
      </c>
      <c r="E407" s="99">
        <v>47.952754695922117</v>
      </c>
      <c r="F407" s="99">
        <v>47.558344404173795</v>
      </c>
      <c r="G407" s="99">
        <v>46.274878243181497</v>
      </c>
      <c r="H407" s="99">
        <v>43.448689936916367</v>
      </c>
      <c r="I407" s="99">
        <v>41.282787077715106</v>
      </c>
      <c r="J407" s="99">
        <v>40.415063834706459</v>
      </c>
      <c r="K407" s="99">
        <v>34.535599135613133</v>
      </c>
      <c r="L407" s="99">
        <v>31.115627254008146</v>
      </c>
      <c r="M407" s="99">
        <v>26.257163748447983</v>
      </c>
      <c r="N407" s="99">
        <v>22.386435039523331</v>
      </c>
      <c r="O407" s="99">
        <v>19.112971931777043</v>
      </c>
      <c r="P407" s="99">
        <v>16.668869083013359</v>
      </c>
      <c r="Q407" s="99">
        <v>15.697245149958794</v>
      </c>
      <c r="R407" s="99">
        <v>15.141893364621641</v>
      </c>
      <c r="S407" s="99">
        <v>14.379342174175173</v>
      </c>
      <c r="T407" s="99">
        <v>13.650325561169602</v>
      </c>
      <c r="U407" s="99">
        <v>13.004245282199866</v>
      </c>
      <c r="V407" s="99">
        <v>12.780967875876309</v>
      </c>
      <c r="W407" s="99">
        <v>11.482088803318625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</v>
      </c>
      <c r="D408" s="123">
        <f t="shared" si="193"/>
        <v>3.6901972094960697E-2</v>
      </c>
      <c r="E408" s="123">
        <f t="shared" si="193"/>
        <v>3.8290108861793355E-2</v>
      </c>
      <c r="F408" s="123">
        <f t="shared" si="193"/>
        <v>3.9465221073476678E-2</v>
      </c>
      <c r="G408" s="123">
        <f t="shared" si="193"/>
        <v>4.256051523223723E-2</v>
      </c>
      <c r="H408" s="123">
        <f t="shared" si="193"/>
        <v>5.1443258973398936E-2</v>
      </c>
      <c r="I408" s="123">
        <f t="shared" si="193"/>
        <v>5.7048053143580586E-2</v>
      </c>
      <c r="J408" s="123">
        <f t="shared" si="193"/>
        <v>5.9264031961935262E-2</v>
      </c>
      <c r="K408" s="123">
        <f t="shared" si="193"/>
        <v>5.9490837951473682E-2</v>
      </c>
      <c r="L408" s="123">
        <f t="shared" si="193"/>
        <v>6.40510208314225E-2</v>
      </c>
      <c r="M408" s="123">
        <f t="shared" si="193"/>
        <v>6.1137937769845892E-2</v>
      </c>
      <c r="N408" s="123">
        <f t="shared" si="193"/>
        <v>6.8161980120503576E-2</v>
      </c>
      <c r="O408" s="123">
        <f t="shared" si="193"/>
        <v>5.3739340377762027E-2</v>
      </c>
      <c r="P408" s="123">
        <f t="shared" si="193"/>
        <v>6.4784473888247859E-2</v>
      </c>
      <c r="Q408" s="123">
        <f t="shared" si="193"/>
        <v>2.1086973056014289E-2</v>
      </c>
      <c r="R408" s="123">
        <f t="shared" si="193"/>
        <v>2.7230827224922094E-2</v>
      </c>
      <c r="S408" s="123">
        <f t="shared" si="193"/>
        <v>2.4363546749704527E-2</v>
      </c>
      <c r="T408" s="123">
        <f t="shared" si="193"/>
        <v>2.3925557081891501E-2</v>
      </c>
      <c r="U408" s="123">
        <f t="shared" si="193"/>
        <v>1.5833800008177339E-2</v>
      </c>
      <c r="V408" s="123">
        <f t="shared" si="193"/>
        <v>4.9192631547925643E-2</v>
      </c>
      <c r="W408" s="123">
        <f t="shared" si="193"/>
        <v>3.8618266279682262E-2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0</v>
      </c>
      <c r="D409" s="99">
        <f>RES_hhdet_in_fecs!D147</f>
        <v>3.6901972094960697E-2</v>
      </c>
      <c r="E409" s="99">
        <f>RES_hhdet_in_fecs!E147</f>
        <v>3.8290108861793355E-2</v>
      </c>
      <c r="F409" s="99">
        <f>RES_hhdet_in_fecs!F147</f>
        <v>3.9465221073476678E-2</v>
      </c>
      <c r="G409" s="99">
        <f>RES_hhdet_in_fecs!G147</f>
        <v>4.256051523223723E-2</v>
      </c>
      <c r="H409" s="99">
        <f>RES_hhdet_in_fecs!H147</f>
        <v>5.1443258973398936E-2</v>
      </c>
      <c r="I409" s="99">
        <f>RES_hhdet_in_fecs!I147</f>
        <v>5.7048053143580586E-2</v>
      </c>
      <c r="J409" s="99">
        <f>RES_hhdet_in_fecs!J147</f>
        <v>5.9264031961935262E-2</v>
      </c>
      <c r="K409" s="99">
        <f>RES_hhdet_in_fecs!K147</f>
        <v>5.9490837951473682E-2</v>
      </c>
      <c r="L409" s="99">
        <f>RES_hhdet_in_fecs!L147</f>
        <v>6.40510208314225E-2</v>
      </c>
      <c r="M409" s="99">
        <f>RES_hhdet_in_fecs!M147</f>
        <v>6.1137937769845892E-2</v>
      </c>
      <c r="N409" s="99">
        <f>RES_hhdet_in_fecs!N147</f>
        <v>6.8161980120503576E-2</v>
      </c>
      <c r="O409" s="99">
        <f>RES_hhdet_in_fecs!O147</f>
        <v>5.3739340377762027E-2</v>
      </c>
      <c r="P409" s="99">
        <f>RES_hhdet_in_fecs!P147</f>
        <v>6.4784473888247859E-2</v>
      </c>
      <c r="Q409" s="99">
        <f>RES_hhdet_in_fecs!Q147</f>
        <v>2.1086973056014289E-2</v>
      </c>
      <c r="R409" s="99">
        <f>RES_hhdet_in_fecs!R147</f>
        <v>2.7230827224922094E-2</v>
      </c>
      <c r="S409" s="99">
        <f>RES_hhdet_in_fecs!S147</f>
        <v>2.4363546749704527E-2</v>
      </c>
      <c r="T409" s="99">
        <f>RES_hhdet_in_fecs!T147</f>
        <v>2.3925557081891501E-2</v>
      </c>
      <c r="U409" s="99">
        <f>RES_hhdet_in_fecs!U147</f>
        <v>1.5833800008177339E-2</v>
      </c>
      <c r="V409" s="99">
        <f>RES_hhdet_in_fecs!V147</f>
        <v>4.9192631547925643E-2</v>
      </c>
      <c r="W409" s="99">
        <f>RES_hhdet_in_fecs!W147</f>
        <v>3.8618266279682262E-2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26.289355697848077</v>
      </c>
      <c r="D410" s="123">
        <v>25.157541456619594</v>
      </c>
      <c r="E410" s="123">
        <v>23.73263830418724</v>
      </c>
      <c r="F410" s="123">
        <v>24.015457122726808</v>
      </c>
      <c r="G410" s="123">
        <v>22.537703284656388</v>
      </c>
      <c r="H410" s="123">
        <v>22.445795639012914</v>
      </c>
      <c r="I410" s="123">
        <v>21.712878431917787</v>
      </c>
      <c r="J410" s="123">
        <v>21.405675635581549</v>
      </c>
      <c r="K410" s="123">
        <v>21.305285754189345</v>
      </c>
      <c r="L410" s="123">
        <v>21.423148279620207</v>
      </c>
      <c r="M410" s="123">
        <v>22.397059201750995</v>
      </c>
      <c r="N410" s="123">
        <v>22.311905675239554</v>
      </c>
      <c r="O410" s="123">
        <v>21.421630525279266</v>
      </c>
      <c r="P410" s="123">
        <v>20.445488905528393</v>
      </c>
      <c r="Q410" s="123">
        <v>19.568798377668148</v>
      </c>
      <c r="R410" s="123">
        <v>20.090245337401036</v>
      </c>
      <c r="S410" s="123">
        <v>20.267369610911786</v>
      </c>
      <c r="T410" s="123">
        <v>20.546865921366265</v>
      </c>
      <c r="U410" s="123">
        <v>20.193436513276431</v>
      </c>
      <c r="V410" s="123">
        <v>21.013768489498929</v>
      </c>
      <c r="W410" s="123">
        <v>19.831247084088425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29.069463503951667</v>
      </c>
      <c r="D411" s="99">
        <v>27.929750050312876</v>
      </c>
      <c r="E411" s="99">
        <v>26.846159471483059</v>
      </c>
      <c r="F411" s="99">
        <v>26.198121001149786</v>
      </c>
      <c r="G411" s="99">
        <v>25.507215890862103</v>
      </c>
      <c r="H411" s="99">
        <v>25.003721478671739</v>
      </c>
      <c r="I411" s="99">
        <v>25.05039620671694</v>
      </c>
      <c r="J411" s="99">
        <v>24.621017480171464</v>
      </c>
      <c r="K411" s="99">
        <v>24.528995787609151</v>
      </c>
      <c r="L411" s="99">
        <v>24.331494934889943</v>
      </c>
      <c r="M411" s="99">
        <v>25.147654700999141</v>
      </c>
      <c r="N411" s="99">
        <v>22.727643042452954</v>
      </c>
      <c r="O411" s="99">
        <v>24.16089059266093</v>
      </c>
      <c r="P411" s="99">
        <v>21.141976797219556</v>
      </c>
      <c r="Q411" s="99">
        <v>18.369331919623747</v>
      </c>
      <c r="R411" s="99">
        <v>21.296971759568525</v>
      </c>
      <c r="S411" s="99">
        <v>20.710814796785083</v>
      </c>
      <c r="T411" s="99">
        <v>20.659664421142246</v>
      </c>
      <c r="U411" s="99">
        <v>19.321047625384061</v>
      </c>
      <c r="V411" s="99">
        <v>21.059287441293414</v>
      </c>
      <c r="W411" s="99">
        <v>18.338881175556651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22.909251411630851</v>
      </c>
      <c r="J412" s="99">
        <v>22.486189409551947</v>
      </c>
      <c r="K412" s="99">
        <v>22.418921858384795</v>
      </c>
      <c r="L412" s="99">
        <v>22.282713970696996</v>
      </c>
      <c r="M412" s="99">
        <v>0</v>
      </c>
      <c r="N412" s="99">
        <v>0</v>
      </c>
      <c r="O412" s="99">
        <v>22.446859886122397</v>
      </c>
      <c r="P412" s="99">
        <v>19.803919081780517</v>
      </c>
      <c r="Q412" s="99">
        <v>17.327679520565979</v>
      </c>
      <c r="R412" s="99">
        <v>20.187346627280586</v>
      </c>
      <c r="S412" s="99">
        <v>19.727318078709004</v>
      </c>
      <c r="T412" s="99">
        <v>19.756885219316491</v>
      </c>
      <c r="U412" s="99">
        <v>18.536629014098317</v>
      </c>
      <c r="V412" s="99">
        <v>20.28744579351449</v>
      </c>
      <c r="W412" s="99">
        <v>17.690230882729498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19.576145854550631</v>
      </c>
      <c r="J413" s="102">
        <v>19.099531673880783</v>
      </c>
      <c r="K413" s="102">
        <v>19.00830674835662</v>
      </c>
      <c r="L413" s="102">
        <v>18.90037131809467</v>
      </c>
      <c r="M413" s="102">
        <v>0</v>
      </c>
      <c r="N413" s="102">
        <v>0</v>
      </c>
      <c r="O413" s="102">
        <v>18.769993600626531</v>
      </c>
      <c r="P413" s="102">
        <v>16.406618905067084</v>
      </c>
      <c r="Q413" s="102">
        <v>14.208415072853542</v>
      </c>
      <c r="R413" s="102">
        <v>16.41520590772004</v>
      </c>
      <c r="S413" s="102">
        <v>15.940091271527347</v>
      </c>
      <c r="T413" s="102">
        <v>15.834000612182249</v>
      </c>
      <c r="U413" s="102">
        <v>14.75962578878122</v>
      </c>
      <c r="V413" s="102">
        <v>16.269148089960254</v>
      </c>
      <c r="W413" s="102">
        <v>14.199182847536605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3.3331055570802159</v>
      </c>
      <c r="J414" s="105">
        <v>3.3866577356711614</v>
      </c>
      <c r="K414" s="105">
        <v>3.410615110028179</v>
      </c>
      <c r="L414" s="105">
        <v>3.382342652602325</v>
      </c>
      <c r="M414" s="105">
        <v>0</v>
      </c>
      <c r="N414" s="105">
        <v>0</v>
      </c>
      <c r="O414" s="105">
        <v>3.6768662854958665</v>
      </c>
      <c r="P414" s="105">
        <v>3.3973001767134372</v>
      </c>
      <c r="Q414" s="105">
        <v>3.119264447712442</v>
      </c>
      <c r="R414" s="105">
        <v>3.772140719560547</v>
      </c>
      <c r="S414" s="105">
        <v>3.7872268071816562</v>
      </c>
      <c r="T414" s="105">
        <v>3.9228846071342418</v>
      </c>
      <c r="U414" s="105">
        <v>3.777003225317094</v>
      </c>
      <c r="V414" s="105">
        <v>4.018297703554242</v>
      </c>
      <c r="W414" s="105">
        <v>3.4910480351928945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26.07938053182211</v>
      </c>
      <c r="D415" s="102">
        <v>24.974681278075309</v>
      </c>
      <c r="E415" s="102">
        <v>23.532516090025787</v>
      </c>
      <c r="F415" s="102">
        <v>23.920886996605951</v>
      </c>
      <c r="G415" s="102">
        <v>22.45175226433027</v>
      </c>
      <c r="H415" s="102">
        <v>22.385062768478331</v>
      </c>
      <c r="I415" s="102">
        <v>22.175008239026855</v>
      </c>
      <c r="J415" s="102">
        <v>0</v>
      </c>
      <c r="K415" s="102">
        <v>22.54678238906903</v>
      </c>
      <c r="L415" s="102">
        <v>0</v>
      </c>
      <c r="M415" s="102">
        <v>22.973833719440421</v>
      </c>
      <c r="N415" s="102">
        <v>22.822633803743326</v>
      </c>
      <c r="O415" s="102">
        <v>22.126664558666587</v>
      </c>
      <c r="P415" s="102">
        <v>21.470379122684921</v>
      </c>
      <c r="Q415" s="102">
        <v>20.983412656462022</v>
      </c>
      <c r="R415" s="102">
        <v>21.011808879362622</v>
      </c>
      <c r="S415" s="102">
        <v>21.151414635391806</v>
      </c>
      <c r="T415" s="102">
        <v>21.385529349337098</v>
      </c>
      <c r="U415" s="102">
        <v>20.844945289649836</v>
      </c>
      <c r="V415" s="102">
        <v>21.633967669379569</v>
      </c>
      <c r="W415" s="102">
        <v>20.675514759449374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24.15567853974639</v>
      </c>
      <c r="D416" s="105">
        <v>23.108409875667952</v>
      </c>
      <c r="E416" s="105">
        <v>21.785850748299286</v>
      </c>
      <c r="F416" s="105">
        <v>22.160993985188565</v>
      </c>
      <c r="G416" s="105">
        <v>20.798554484256282</v>
      </c>
      <c r="H416" s="105">
        <v>20.788994219619852</v>
      </c>
      <c r="I416" s="105">
        <v>20.595137348932365</v>
      </c>
      <c r="J416" s="105">
        <v>21.194672004209199</v>
      </c>
      <c r="K416" s="105">
        <v>20.920377238290488</v>
      </c>
      <c r="L416" s="105">
        <v>21.159563391361647</v>
      </c>
      <c r="M416" s="105">
        <v>21.383255243254148</v>
      </c>
      <c r="N416" s="105">
        <v>21.257022997832436</v>
      </c>
      <c r="O416" s="105">
        <v>20.656351157259785</v>
      </c>
      <c r="P416" s="105">
        <v>20.112155087340295</v>
      </c>
      <c r="Q416" s="105">
        <v>19.715115787439611</v>
      </c>
      <c r="R416" s="105">
        <v>19.777277441216508</v>
      </c>
      <c r="S416" s="105">
        <v>19.954966363933892</v>
      </c>
      <c r="T416" s="105">
        <v>20.207947008279078</v>
      </c>
      <c r="U416" s="105">
        <v>19.720722777398034</v>
      </c>
      <c r="V416" s="105">
        <v>20.540664584939716</v>
      </c>
      <c r="W416" s="105">
        <v>19.672974405885771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20.375247907774117</v>
      </c>
      <c r="D417" s="99">
        <v>19.414504197086508</v>
      </c>
      <c r="E417" s="99">
        <v>18.303138085200217</v>
      </c>
      <c r="F417" s="99">
        <v>18.627206226051889</v>
      </c>
      <c r="G417" s="99">
        <v>17.448701799077284</v>
      </c>
      <c r="H417" s="99">
        <v>17.533375269055771</v>
      </c>
      <c r="I417" s="99">
        <v>17.327148378872721</v>
      </c>
      <c r="J417" s="99">
        <v>17.726302558480157</v>
      </c>
      <c r="K417" s="99">
        <v>17.474891098644537</v>
      </c>
      <c r="L417" s="99">
        <v>17.698455717057797</v>
      </c>
      <c r="M417" s="99">
        <v>17.922798890389316</v>
      </c>
      <c r="N417" s="99">
        <v>17.748236558964717</v>
      </c>
      <c r="O417" s="99">
        <v>17.188410437634431</v>
      </c>
      <c r="P417" s="99">
        <v>16.668044836833879</v>
      </c>
      <c r="Q417" s="99">
        <v>16.243572871821041</v>
      </c>
      <c r="R417" s="99">
        <v>16.196485237748057</v>
      </c>
      <c r="S417" s="99">
        <v>16.281640099206921</v>
      </c>
      <c r="T417" s="99">
        <v>16.39460814613297</v>
      </c>
      <c r="U417" s="99">
        <v>15.922761098982814</v>
      </c>
      <c r="V417" s="99">
        <v>16.702805547486388</v>
      </c>
      <c r="W417" s="99">
        <v>16.012502243599126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3.7804306319722718</v>
      </c>
      <c r="D418" s="99">
        <v>3.6939056785814524</v>
      </c>
      <c r="E418" s="99">
        <v>3.4827126630990688</v>
      </c>
      <c r="F418" s="99">
        <v>3.5337877591366769</v>
      </c>
      <c r="G418" s="99">
        <v>3.349852685179</v>
      </c>
      <c r="H418" s="99">
        <v>3.2556189505640822</v>
      </c>
      <c r="I418" s="99">
        <v>3.267988970059641</v>
      </c>
      <c r="J418" s="99">
        <v>3.4683694457290444</v>
      </c>
      <c r="K418" s="99">
        <v>3.4454861396459466</v>
      </c>
      <c r="L418" s="99">
        <v>3.4611076743038551</v>
      </c>
      <c r="M418" s="99">
        <v>3.4604563528648313</v>
      </c>
      <c r="N418" s="99">
        <v>3.5087864388677232</v>
      </c>
      <c r="O418" s="99">
        <v>3.46794071962535</v>
      </c>
      <c r="P418" s="99">
        <v>3.4441102505064158</v>
      </c>
      <c r="Q418" s="99">
        <v>3.471542915618572</v>
      </c>
      <c r="R418" s="99">
        <v>3.5807922034684525</v>
      </c>
      <c r="S418" s="99">
        <v>3.6733262647269682</v>
      </c>
      <c r="T418" s="99">
        <v>3.813338862146106</v>
      </c>
      <c r="U418" s="99">
        <v>3.7979616784152248</v>
      </c>
      <c r="V418" s="99">
        <v>3.8378590374533319</v>
      </c>
      <c r="W418" s="99">
        <v>3.6604721622866445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4.1676279964347387</v>
      </c>
      <c r="D419" s="123">
        <v>4.0827998144849884</v>
      </c>
      <c r="E419" s="123">
        <v>4.0430164271372409</v>
      </c>
      <c r="F419" s="123">
        <v>3.9995663192015192</v>
      </c>
      <c r="G419" s="123">
        <v>3.8669752102941923</v>
      </c>
      <c r="H419" s="123">
        <v>3.7541514771058173</v>
      </c>
      <c r="I419" s="123">
        <v>3.7703927970064632</v>
      </c>
      <c r="J419" s="123">
        <v>3.5919576526762946</v>
      </c>
      <c r="K419" s="123">
        <v>3.5413106314773772</v>
      </c>
      <c r="L419" s="123">
        <v>3.4433521452959415</v>
      </c>
      <c r="M419" s="123">
        <v>3.4402393337821753</v>
      </c>
      <c r="N419" s="123">
        <v>3.4474884363789529</v>
      </c>
      <c r="O419" s="123">
        <v>3.265497890114148</v>
      </c>
      <c r="P419" s="123">
        <v>3.3142358185265941</v>
      </c>
      <c r="Q419" s="123">
        <v>3.319819874397028</v>
      </c>
      <c r="R419" s="123">
        <v>3.2818450898382197</v>
      </c>
      <c r="S419" s="123">
        <v>3.1974843599729974</v>
      </c>
      <c r="T419" s="123">
        <v>3.1318626327565138</v>
      </c>
      <c r="U419" s="123">
        <v>3.0360921782144921</v>
      </c>
      <c r="V419" s="123">
        <v>3.1351527325674389</v>
      </c>
      <c r="W419" s="123">
        <v>3.0760480461956918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5.2736689167230457</v>
      </c>
      <c r="D420" s="99">
        <v>5.1682099944308231</v>
      </c>
      <c r="E420" s="99">
        <v>5.1280690604796426</v>
      </c>
      <c r="F420" s="99">
        <v>4.9679397552092235</v>
      </c>
      <c r="G420" s="99">
        <v>4.9675322668712445</v>
      </c>
      <c r="H420" s="99">
        <v>4.7887648032372532</v>
      </c>
      <c r="I420" s="99">
        <v>4.7918126085853698</v>
      </c>
      <c r="J420" s="99">
        <v>4.6270161989843901</v>
      </c>
      <c r="K420" s="99">
        <v>4.4219404147007708</v>
      </c>
      <c r="L420" s="99">
        <v>4.4503389887507003</v>
      </c>
      <c r="M420" s="99">
        <v>4.4110056001786715</v>
      </c>
      <c r="N420" s="99">
        <v>4.3929301430744676</v>
      </c>
      <c r="O420" s="99">
        <v>4.4163375192801348</v>
      </c>
      <c r="P420" s="99">
        <v>4.2055587374277996</v>
      </c>
      <c r="Q420" s="99">
        <v>3.9414198022693352</v>
      </c>
      <c r="R420" s="99">
        <v>4.5746045851872514</v>
      </c>
      <c r="S420" s="99">
        <v>4.4397669510472095</v>
      </c>
      <c r="T420" s="99">
        <v>4.6013378925450663</v>
      </c>
      <c r="U420" s="99">
        <v>4.3414577306388393</v>
      </c>
      <c r="V420" s="99">
        <v>4.7680712244178318</v>
      </c>
      <c r="W420" s="99">
        <v>4.101801183480017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4.1487213140366475</v>
      </c>
      <c r="D421" s="110">
        <v>4.0684867132109774</v>
      </c>
      <c r="E421" s="110">
        <v>4.026865440714011</v>
      </c>
      <c r="F421" s="110">
        <v>3.9847172194160789</v>
      </c>
      <c r="G421" s="110">
        <v>3.8509476803440408</v>
      </c>
      <c r="H421" s="110">
        <v>3.7378750704703707</v>
      </c>
      <c r="I421" s="110">
        <v>3.7571918947566556</v>
      </c>
      <c r="J421" s="110">
        <v>3.5792370107747065</v>
      </c>
      <c r="K421" s="110">
        <v>3.5308269435818609</v>
      </c>
      <c r="L421" s="110">
        <v>3.4266213150827771</v>
      </c>
      <c r="M421" s="110">
        <v>3.4226290613758898</v>
      </c>
      <c r="N421" s="110">
        <v>3.4309885811137599</v>
      </c>
      <c r="O421" s="110">
        <v>3.2459257875773115</v>
      </c>
      <c r="P421" s="110">
        <v>3.2999642725179865</v>
      </c>
      <c r="Q421" s="110">
        <v>3.3083953143191747</v>
      </c>
      <c r="R421" s="110">
        <v>3.2492046435134156</v>
      </c>
      <c r="S421" s="110">
        <v>3.1703572485217695</v>
      </c>
      <c r="T421" s="110">
        <v>3.1073824055560735</v>
      </c>
      <c r="U421" s="110">
        <v>3.0145943924028309</v>
      </c>
      <c r="V421" s="110">
        <v>3.1114163181047543</v>
      </c>
      <c r="W421" s="110">
        <v>3.059810687581475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115.58635129441586</v>
      </c>
      <c r="D423" s="118">
        <f t="shared" si="194"/>
        <v>78.554274815980037</v>
      </c>
      <c r="E423" s="118">
        <f t="shared" si="194"/>
        <v>102.23026459421015</v>
      </c>
      <c r="F423" s="118">
        <f t="shared" si="194"/>
        <v>107.45222694770348</v>
      </c>
      <c r="G423" s="118">
        <f t="shared" si="194"/>
        <v>109.75813077982878</v>
      </c>
      <c r="H423" s="118">
        <f t="shared" si="194"/>
        <v>109.55275703649487</v>
      </c>
      <c r="I423" s="118">
        <f t="shared" si="194"/>
        <v>110.27313414359635</v>
      </c>
      <c r="J423" s="118">
        <f t="shared" si="194"/>
        <v>114.03366627869816</v>
      </c>
      <c r="K423" s="118">
        <f t="shared" si="194"/>
        <v>104.65136407507438</v>
      </c>
      <c r="L423" s="118">
        <f t="shared" si="194"/>
        <v>100.59035763181102</v>
      </c>
      <c r="M423" s="118">
        <f t="shared" si="194"/>
        <v>92.065956856351349</v>
      </c>
      <c r="N423" s="118">
        <f t="shared" si="194"/>
        <v>85.106375936663241</v>
      </c>
      <c r="O423" s="118">
        <f t="shared" si="194"/>
        <v>78.653587114126196</v>
      </c>
      <c r="P423" s="118">
        <f t="shared" si="194"/>
        <v>73.939643197390282</v>
      </c>
      <c r="Q423" s="118">
        <f t="shared" si="194"/>
        <v>72.709073322526891</v>
      </c>
      <c r="R423" s="118">
        <f t="shared" ref="R423:V423" si="195">R424+R426+R428+R437</f>
        <v>72.26577078907664</v>
      </c>
      <c r="S423" s="118">
        <f t="shared" si="195"/>
        <v>70.337436595665608</v>
      </c>
      <c r="T423" s="118">
        <f t="shared" si="195"/>
        <v>68.435089047881462</v>
      </c>
      <c r="U423" s="118">
        <f t="shared" si="195"/>
        <v>65.998411664228584</v>
      </c>
      <c r="V423" s="118">
        <f t="shared" si="195"/>
        <v>66.659731790700661</v>
      </c>
      <c r="W423" s="118">
        <f t="shared" ref="W423" si="196">W424+W426+W428+W437</f>
        <v>61.412459589559347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95.187368526598533</v>
      </c>
      <c r="D424" s="123">
        <f t="shared" si="197"/>
        <v>58.785828815495115</v>
      </c>
      <c r="E424" s="123">
        <f t="shared" si="197"/>
        <v>83.37356626066277</v>
      </c>
      <c r="F424" s="123">
        <f t="shared" si="197"/>
        <v>88.364879603713007</v>
      </c>
      <c r="G424" s="123">
        <f t="shared" si="197"/>
        <v>91.650455864468881</v>
      </c>
      <c r="H424" s="123">
        <f t="shared" si="197"/>
        <v>91.511191691210314</v>
      </c>
      <c r="I424" s="123">
        <f t="shared" si="197"/>
        <v>92.265946748641923</v>
      </c>
      <c r="J424" s="123">
        <f t="shared" si="197"/>
        <v>95.673460285311265</v>
      </c>
      <c r="K424" s="123">
        <f t="shared" si="197"/>
        <v>86.454614323351535</v>
      </c>
      <c r="L424" s="123">
        <f t="shared" si="197"/>
        <v>82.244814365769301</v>
      </c>
      <c r="M424" s="123">
        <f t="shared" si="197"/>
        <v>73.440703766721612</v>
      </c>
      <c r="N424" s="123">
        <f t="shared" si="197"/>
        <v>66.426387021101036</v>
      </c>
      <c r="O424" s="123">
        <f t="shared" si="197"/>
        <v>60.25034644665741</v>
      </c>
      <c r="P424" s="123">
        <f t="shared" si="197"/>
        <v>55.64215730235594</v>
      </c>
      <c r="Q424" s="123">
        <f t="shared" si="197"/>
        <v>54.789090475755522</v>
      </c>
      <c r="R424" s="123">
        <f t="shared" si="197"/>
        <v>53.767394213258193</v>
      </c>
      <c r="S424" s="123">
        <f t="shared" si="197"/>
        <v>51.610653156024981</v>
      </c>
      <c r="T424" s="123">
        <f t="shared" si="197"/>
        <v>49.329529206688143</v>
      </c>
      <c r="U424" s="123">
        <f t="shared" si="197"/>
        <v>47.249083001284205</v>
      </c>
      <c r="V424" s="123">
        <f t="shared" si="197"/>
        <v>46.739606385281903</v>
      </c>
      <c r="W424" s="123">
        <f t="shared" si="197"/>
        <v>42.299571172300084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95.187368526598533</v>
      </c>
      <c r="D425" s="99">
        <v>58.785828815495115</v>
      </c>
      <c r="E425" s="99">
        <v>83.37356626066277</v>
      </c>
      <c r="F425" s="99">
        <v>88.364879603713007</v>
      </c>
      <c r="G425" s="99">
        <v>91.650455864468881</v>
      </c>
      <c r="H425" s="99">
        <v>91.511191691210314</v>
      </c>
      <c r="I425" s="99">
        <v>92.265946748641923</v>
      </c>
      <c r="J425" s="99">
        <v>95.673460285311265</v>
      </c>
      <c r="K425" s="99">
        <v>86.454614323351535</v>
      </c>
      <c r="L425" s="99">
        <v>82.244814365769301</v>
      </c>
      <c r="M425" s="99">
        <v>73.440703766721612</v>
      </c>
      <c r="N425" s="99">
        <v>66.426387021101036</v>
      </c>
      <c r="O425" s="99">
        <v>60.25034644665741</v>
      </c>
      <c r="P425" s="99">
        <v>55.64215730235594</v>
      </c>
      <c r="Q425" s="99">
        <v>54.789090475755522</v>
      </c>
      <c r="R425" s="99">
        <v>53.767394213258193</v>
      </c>
      <c r="S425" s="99">
        <v>51.610653156024981</v>
      </c>
      <c r="T425" s="99">
        <v>49.329529206688143</v>
      </c>
      <c r="U425" s="99">
        <v>47.249083001284205</v>
      </c>
      <c r="V425" s="99">
        <v>46.739606385281903</v>
      </c>
      <c r="W425" s="99">
        <v>42.299571172300084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</v>
      </c>
      <c r="D426" s="123">
        <f t="shared" si="198"/>
        <v>0.11548723815063688</v>
      </c>
      <c r="E426" s="123">
        <f t="shared" si="198"/>
        <v>0.12439529014904295</v>
      </c>
      <c r="F426" s="123">
        <f t="shared" si="198"/>
        <v>0.13292184141270316</v>
      </c>
      <c r="G426" s="123">
        <f t="shared" si="198"/>
        <v>0.14847350069266649</v>
      </c>
      <c r="H426" s="123">
        <f t="shared" si="198"/>
        <v>0.18570926334963767</v>
      </c>
      <c r="I426" s="123">
        <f t="shared" si="198"/>
        <v>0.21294231537062788</v>
      </c>
      <c r="J426" s="123">
        <f t="shared" si="198"/>
        <v>0.22861882300477701</v>
      </c>
      <c r="K426" s="123">
        <f t="shared" si="198"/>
        <v>0.23711093262786168</v>
      </c>
      <c r="L426" s="123">
        <f t="shared" si="198"/>
        <v>0.26369870306303889</v>
      </c>
      <c r="M426" s="123">
        <f t="shared" si="198"/>
        <v>0.26129632516552503</v>
      </c>
      <c r="N426" s="123">
        <f t="shared" si="198"/>
        <v>0.30424528272209017</v>
      </c>
      <c r="O426" s="123">
        <f t="shared" si="198"/>
        <v>0.25204157379195463</v>
      </c>
      <c r="P426" s="123">
        <f t="shared" si="198"/>
        <v>0.31975828101927417</v>
      </c>
      <c r="Q426" s="123">
        <f t="shared" si="198"/>
        <v>0.10853106726405203</v>
      </c>
      <c r="R426" s="123">
        <f t="shared" si="198"/>
        <v>0.14375886834283097</v>
      </c>
      <c r="S426" s="123">
        <f t="shared" si="198"/>
        <v>0.13119000751696638</v>
      </c>
      <c r="T426" s="123">
        <f t="shared" si="198"/>
        <v>0.13093889373897236</v>
      </c>
      <c r="U426" s="123">
        <f t="shared" si="198"/>
        <v>8.7924245587839039E-2</v>
      </c>
      <c r="V426" s="123">
        <f t="shared" si="198"/>
        <v>0.27718586499244857</v>
      </c>
      <c r="W426" s="123">
        <f t="shared" si="198"/>
        <v>0.22069348754025417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0</v>
      </c>
      <c r="D427" s="99">
        <f>RES_hhdet_in_tess!D147</f>
        <v>0.11548723815063688</v>
      </c>
      <c r="E427" s="99">
        <f>RES_hhdet_in_tess!E147</f>
        <v>0.12439529014904295</v>
      </c>
      <c r="F427" s="99">
        <f>RES_hhdet_in_tess!F147</f>
        <v>0.13292184141270316</v>
      </c>
      <c r="G427" s="99">
        <f>RES_hhdet_in_tess!G147</f>
        <v>0.14847350069266649</v>
      </c>
      <c r="H427" s="99">
        <f>RES_hhdet_in_tess!H147</f>
        <v>0.18570926334963767</v>
      </c>
      <c r="I427" s="99">
        <f>RES_hhdet_in_tess!I147</f>
        <v>0.21294231537062788</v>
      </c>
      <c r="J427" s="99">
        <f>RES_hhdet_in_tess!J147</f>
        <v>0.22861882300477701</v>
      </c>
      <c r="K427" s="99">
        <f>RES_hhdet_in_tess!K147</f>
        <v>0.23711093262786168</v>
      </c>
      <c r="L427" s="99">
        <f>RES_hhdet_in_tess!L147</f>
        <v>0.26369870306303889</v>
      </c>
      <c r="M427" s="99">
        <f>RES_hhdet_in_tess!M147</f>
        <v>0.26129632516552503</v>
      </c>
      <c r="N427" s="99">
        <f>RES_hhdet_in_tess!N147</f>
        <v>0.30424528272209017</v>
      </c>
      <c r="O427" s="99">
        <f>RES_hhdet_in_tess!O147</f>
        <v>0.25204157379195463</v>
      </c>
      <c r="P427" s="99">
        <f>RES_hhdet_in_tess!P147</f>
        <v>0.31975828101927417</v>
      </c>
      <c r="Q427" s="99">
        <f>RES_hhdet_in_tess!Q147</f>
        <v>0.10853106726405203</v>
      </c>
      <c r="R427" s="99">
        <f>RES_hhdet_in_tess!R147</f>
        <v>0.14375886834283097</v>
      </c>
      <c r="S427" s="99">
        <f>RES_hhdet_in_tess!S147</f>
        <v>0.13119000751696638</v>
      </c>
      <c r="T427" s="99">
        <f>RES_hhdet_in_tess!T147</f>
        <v>0.13093889373897236</v>
      </c>
      <c r="U427" s="99">
        <f>RES_hhdet_in_tess!U147</f>
        <v>8.7924245587839039E-2</v>
      </c>
      <c r="V427" s="99">
        <f>RES_hhdet_in_tess!V147</f>
        <v>0.27718586499244857</v>
      </c>
      <c r="W427" s="99">
        <f>RES_hhdet_in_tess!W147</f>
        <v>0.22069348754025417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17.275683112544403</v>
      </c>
      <c r="D428" s="123">
        <v>16.583671262034294</v>
      </c>
      <c r="E428" s="123">
        <v>15.687736688185915</v>
      </c>
      <c r="F428" s="123">
        <v>15.936144406099592</v>
      </c>
      <c r="G428" s="123">
        <v>15.034254794737272</v>
      </c>
      <c r="H428" s="123">
        <v>15.010552845616193</v>
      </c>
      <c r="I428" s="123">
        <v>14.927664645233801</v>
      </c>
      <c r="J428" s="123">
        <v>15.393503249440389</v>
      </c>
      <c r="K428" s="123">
        <v>15.252366417199497</v>
      </c>
      <c r="L428" s="123">
        <v>15.445656697293884</v>
      </c>
      <c r="M428" s="123">
        <v>15.720983021737315</v>
      </c>
      <c r="N428" s="123">
        <v>15.713126942091145</v>
      </c>
      <c r="O428" s="123">
        <v>15.61226153933098</v>
      </c>
      <c r="P428" s="123">
        <v>15.376309499012919</v>
      </c>
      <c r="Q428" s="123">
        <v>15.176883695851812</v>
      </c>
      <c r="R428" s="123">
        <v>15.718918495415348</v>
      </c>
      <c r="S428" s="123">
        <v>15.976061418992165</v>
      </c>
      <c r="T428" s="123">
        <v>16.353698241154689</v>
      </c>
      <c r="U428" s="123">
        <v>16.072436134245383</v>
      </c>
      <c r="V428" s="123">
        <v>16.927503985138806</v>
      </c>
      <c r="W428" s="123">
        <v>16.197051591218248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17.175889657667263</v>
      </c>
      <c r="D429" s="99">
        <v>16.558920226275106</v>
      </c>
      <c r="E429" s="99">
        <v>15.97971261414412</v>
      </c>
      <c r="F429" s="99">
        <v>15.656876537774151</v>
      </c>
      <c r="G429" s="99">
        <v>15.31306533497162</v>
      </c>
      <c r="H429" s="99">
        <v>15.08542896398647</v>
      </c>
      <c r="I429" s="99">
        <v>15.196893748695052</v>
      </c>
      <c r="J429" s="99">
        <v>15.033195763907974</v>
      </c>
      <c r="K429" s="99">
        <v>15.093811559290987</v>
      </c>
      <c r="L429" s="99">
        <v>15.109823472779716</v>
      </c>
      <c r="M429" s="99">
        <v>15.915646721025015</v>
      </c>
      <c r="N429" s="99">
        <v>14.834567749824318</v>
      </c>
      <c r="O429" s="99">
        <v>16.474880256670801</v>
      </c>
      <c r="P429" s="99">
        <v>15.167818565748998</v>
      </c>
      <c r="Q429" s="99">
        <v>13.771477630191816</v>
      </c>
      <c r="R429" s="99">
        <v>16.430178692872467</v>
      </c>
      <c r="S429" s="99">
        <v>16.412652059636695</v>
      </c>
      <c r="T429" s="99">
        <v>16.764818568241047</v>
      </c>
      <c r="U429" s="99">
        <v>15.984610820568491</v>
      </c>
      <c r="V429" s="99">
        <v>17.664530816417525</v>
      </c>
      <c r="W429" s="99">
        <v>15.481720122641351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15.209029838101896</v>
      </c>
      <c r="J430" s="99">
        <v>15.048523411354488</v>
      </c>
      <c r="K430" s="99">
        <v>15.107294525898345</v>
      </c>
      <c r="L430" s="99">
        <v>15.119446145445774</v>
      </c>
      <c r="M430" s="99">
        <v>0</v>
      </c>
      <c r="N430" s="99">
        <v>0</v>
      </c>
      <c r="O430" s="99">
        <v>16.475790058725135</v>
      </c>
      <c r="P430" s="99">
        <v>15.167846574350781</v>
      </c>
      <c r="Q430" s="99">
        <v>13.771305098534906</v>
      </c>
      <c r="R430" s="99">
        <v>16.436136774443813</v>
      </c>
      <c r="S430" s="99">
        <v>16.419234500043704</v>
      </c>
      <c r="T430" s="99">
        <v>16.771793575907147</v>
      </c>
      <c r="U430" s="99">
        <v>15.987877017736741</v>
      </c>
      <c r="V430" s="99">
        <v>17.664859515918803</v>
      </c>
      <c r="W430" s="99">
        <v>15.47802655974832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11.875924281021678</v>
      </c>
      <c r="J431" s="102">
        <v>11.661865675683327</v>
      </c>
      <c r="K431" s="102">
        <v>11.696679415870165</v>
      </c>
      <c r="L431" s="102">
        <v>11.737103492843449</v>
      </c>
      <c r="M431" s="102">
        <v>0</v>
      </c>
      <c r="N431" s="102">
        <v>0</v>
      </c>
      <c r="O431" s="102">
        <v>12.798923773229268</v>
      </c>
      <c r="P431" s="102">
        <v>11.770546397637345</v>
      </c>
      <c r="Q431" s="102">
        <v>10.652040650822464</v>
      </c>
      <c r="R431" s="102">
        <v>12.663996054883263</v>
      </c>
      <c r="S431" s="102">
        <v>12.632007692862045</v>
      </c>
      <c r="T431" s="102">
        <v>12.848908968772903</v>
      </c>
      <c r="U431" s="102">
        <v>12.210873792419646</v>
      </c>
      <c r="V431" s="102">
        <v>13.646561812364554</v>
      </c>
      <c r="W431" s="102">
        <v>11.986978524555427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3.3331055570802159</v>
      </c>
      <c r="J432" s="105">
        <v>3.3866577356711614</v>
      </c>
      <c r="K432" s="105">
        <v>3.410615110028179</v>
      </c>
      <c r="L432" s="105">
        <v>3.382342652602325</v>
      </c>
      <c r="M432" s="105">
        <v>0</v>
      </c>
      <c r="N432" s="105">
        <v>0</v>
      </c>
      <c r="O432" s="105">
        <v>3.6768662854958665</v>
      </c>
      <c r="P432" s="105">
        <v>3.3973001767134372</v>
      </c>
      <c r="Q432" s="105">
        <v>3.119264447712442</v>
      </c>
      <c r="R432" s="105">
        <v>3.772140719560547</v>
      </c>
      <c r="S432" s="105">
        <v>3.7872268071816562</v>
      </c>
      <c r="T432" s="105">
        <v>3.9228846071342418</v>
      </c>
      <c r="U432" s="105">
        <v>3.777003225317094</v>
      </c>
      <c r="V432" s="105">
        <v>4.018297703554242</v>
      </c>
      <c r="W432" s="105">
        <v>3.4910480351928945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17.28384735830678</v>
      </c>
      <c r="D433" s="102">
        <v>16.585846664527942</v>
      </c>
      <c r="E433" s="102">
        <v>15.662725730411358</v>
      </c>
      <c r="F433" s="102">
        <v>15.956756796715563</v>
      </c>
      <c r="G433" s="102">
        <v>15.01229953794717</v>
      </c>
      <c r="H433" s="102">
        <v>15.005127555085638</v>
      </c>
      <c r="I433" s="102">
        <v>14.903832452513832</v>
      </c>
      <c r="J433" s="102">
        <v>0</v>
      </c>
      <c r="K433" s="102">
        <v>15.249112965253985</v>
      </c>
      <c r="L433" s="102">
        <v>0</v>
      </c>
      <c r="M433" s="102">
        <v>15.702879004878374</v>
      </c>
      <c r="N433" s="102">
        <v>15.770105155866643</v>
      </c>
      <c r="O433" s="102">
        <v>15.539668490553417</v>
      </c>
      <c r="P433" s="102">
        <v>15.394918316705661</v>
      </c>
      <c r="Q433" s="102">
        <v>15.348943520327522</v>
      </c>
      <c r="R433" s="102">
        <v>15.587356006801674</v>
      </c>
      <c r="S433" s="102">
        <v>15.907848242930136</v>
      </c>
      <c r="T433" s="102">
        <v>16.296470248088809</v>
      </c>
      <c r="U433" s="102">
        <v>16.079140064210929</v>
      </c>
      <c r="V433" s="102">
        <v>16.867237316300301</v>
      </c>
      <c r="W433" s="102">
        <v>16.254984133799674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17.283921418339606</v>
      </c>
      <c r="D434" s="105">
        <v>16.587202938130169</v>
      </c>
      <c r="E434" s="105">
        <v>15.664879276207007</v>
      </c>
      <c r="F434" s="105">
        <v>15.95932196251086</v>
      </c>
      <c r="G434" s="105">
        <v>15.016876927746718</v>
      </c>
      <c r="H434" s="105">
        <v>15.008569348980586</v>
      </c>
      <c r="I434" s="105">
        <v>14.913572752259782</v>
      </c>
      <c r="J434" s="105">
        <v>15.417300591708234</v>
      </c>
      <c r="K434" s="105">
        <v>15.264316153632032</v>
      </c>
      <c r="L434" s="105">
        <v>15.476346442820635</v>
      </c>
      <c r="M434" s="105">
        <v>15.710895084228945</v>
      </c>
      <c r="N434" s="105">
        <v>15.772557538773073</v>
      </c>
      <c r="O434" s="105">
        <v>15.539448351162541</v>
      </c>
      <c r="P434" s="105">
        <v>15.395608046422202</v>
      </c>
      <c r="Q434" s="105">
        <v>15.353389146247062</v>
      </c>
      <c r="R434" s="105">
        <v>15.595958670533001</v>
      </c>
      <c r="S434" s="105">
        <v>15.918647171575715</v>
      </c>
      <c r="T434" s="105">
        <v>16.306564515726301</v>
      </c>
      <c r="U434" s="105">
        <v>16.080282517445575</v>
      </c>
      <c r="V434" s="105">
        <v>16.860444137098614</v>
      </c>
      <c r="W434" s="105">
        <v>16.249419665669979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13.503490786367331</v>
      </c>
      <c r="D435" s="99">
        <v>12.893297259548714</v>
      </c>
      <c r="E435" s="99">
        <v>12.18216661310794</v>
      </c>
      <c r="F435" s="99">
        <v>12.425534203374182</v>
      </c>
      <c r="G435" s="99">
        <v>11.667024242567717</v>
      </c>
      <c r="H435" s="99">
        <v>11.752950398416504</v>
      </c>
      <c r="I435" s="99">
        <v>11.645583782200145</v>
      </c>
      <c r="J435" s="99">
        <v>11.94893114597919</v>
      </c>
      <c r="K435" s="99">
        <v>11.818830013986085</v>
      </c>
      <c r="L435" s="99">
        <v>12.015238768516781</v>
      </c>
      <c r="M435" s="99">
        <v>12.250438731364113</v>
      </c>
      <c r="N435" s="99">
        <v>12.26377109990535</v>
      </c>
      <c r="O435" s="99">
        <v>12.071507631537191</v>
      </c>
      <c r="P435" s="99">
        <v>11.951497795915785</v>
      </c>
      <c r="Q435" s="99">
        <v>11.881846230628492</v>
      </c>
      <c r="R435" s="99">
        <v>12.015166467064544</v>
      </c>
      <c r="S435" s="99">
        <v>12.245320906848747</v>
      </c>
      <c r="T435" s="99">
        <v>12.493225653580195</v>
      </c>
      <c r="U435" s="99">
        <v>12.282320839030351</v>
      </c>
      <c r="V435" s="99">
        <v>13.022585099645282</v>
      </c>
      <c r="W435" s="99">
        <v>12.588947503383334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3.7804306319722718</v>
      </c>
      <c r="D436" s="99">
        <v>3.6939056785814524</v>
      </c>
      <c r="E436" s="99">
        <v>3.4827126630990688</v>
      </c>
      <c r="F436" s="99">
        <v>3.5337877591366769</v>
      </c>
      <c r="G436" s="99">
        <v>3.349852685179</v>
      </c>
      <c r="H436" s="99">
        <v>3.2556189505640822</v>
      </c>
      <c r="I436" s="99">
        <v>3.267988970059641</v>
      </c>
      <c r="J436" s="99">
        <v>3.4683694457290444</v>
      </c>
      <c r="K436" s="99">
        <v>3.4454861396459466</v>
      </c>
      <c r="L436" s="99">
        <v>3.4611076743038551</v>
      </c>
      <c r="M436" s="99">
        <v>3.4604563528648313</v>
      </c>
      <c r="N436" s="99">
        <v>3.5087864388677232</v>
      </c>
      <c r="O436" s="99">
        <v>3.46794071962535</v>
      </c>
      <c r="P436" s="99">
        <v>3.4441102505064158</v>
      </c>
      <c r="Q436" s="99">
        <v>3.471542915618572</v>
      </c>
      <c r="R436" s="99">
        <v>3.5807922034684525</v>
      </c>
      <c r="S436" s="99">
        <v>3.6733262647269682</v>
      </c>
      <c r="T436" s="99">
        <v>3.813338862146106</v>
      </c>
      <c r="U436" s="99">
        <v>3.7979616784152248</v>
      </c>
      <c r="V436" s="99">
        <v>3.8378590374533319</v>
      </c>
      <c r="W436" s="99">
        <v>3.6604721622866445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3.1232996552729335</v>
      </c>
      <c r="D437" s="123">
        <v>3.0692875002999913</v>
      </c>
      <c r="E437" s="123">
        <v>3.04456635521242</v>
      </c>
      <c r="F437" s="123">
        <v>3.018281096478173</v>
      </c>
      <c r="G437" s="123">
        <v>2.9249466199299476</v>
      </c>
      <c r="H437" s="123">
        <v>2.8453032363187232</v>
      </c>
      <c r="I437" s="123">
        <v>2.866580434349995</v>
      </c>
      <c r="J437" s="123">
        <v>2.7380839209417354</v>
      </c>
      <c r="K437" s="123">
        <v>2.7072724018954952</v>
      </c>
      <c r="L437" s="123">
        <v>2.6361878656847884</v>
      </c>
      <c r="M437" s="123">
        <v>2.6429737427268902</v>
      </c>
      <c r="N437" s="123">
        <v>2.6626166907489575</v>
      </c>
      <c r="O437" s="123">
        <v>2.5389375543458486</v>
      </c>
      <c r="P437" s="123">
        <v>2.6014181150021436</v>
      </c>
      <c r="Q437" s="123">
        <v>2.6345680836555125</v>
      </c>
      <c r="R437" s="123">
        <v>2.6356992120602736</v>
      </c>
      <c r="S437" s="123">
        <v>2.6195320131315101</v>
      </c>
      <c r="T437" s="123">
        <v>2.6209227062996656</v>
      </c>
      <c r="U437" s="123">
        <v>2.5889682831111624</v>
      </c>
      <c r="V437" s="123">
        <v>2.7154355552875065</v>
      </c>
      <c r="W437" s="123">
        <v>2.6951433385007637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3.1220634911307656</v>
      </c>
      <c r="D438" s="99">
        <v>3.0641665679150378</v>
      </c>
      <c r="E438" s="99">
        <v>3.0448046019938224</v>
      </c>
      <c r="F438" s="99">
        <v>2.9540175526504249</v>
      </c>
      <c r="G438" s="99">
        <v>2.9580084281392991</v>
      </c>
      <c r="H438" s="99">
        <v>2.8555899949731178</v>
      </c>
      <c r="I438" s="99">
        <v>2.8613815476778224</v>
      </c>
      <c r="J438" s="99">
        <v>2.7667088388698367</v>
      </c>
      <c r="K438" s="99">
        <v>2.6475168141776755</v>
      </c>
      <c r="L438" s="99">
        <v>2.6678273596481468</v>
      </c>
      <c r="M438" s="99">
        <v>2.6460125591140353</v>
      </c>
      <c r="N438" s="99">
        <v>2.6351697058409602</v>
      </c>
      <c r="O438" s="99">
        <v>2.6492109964286654</v>
      </c>
      <c r="P438" s="99">
        <v>2.5227719585926116</v>
      </c>
      <c r="Q438" s="99">
        <v>2.3643239757217671</v>
      </c>
      <c r="R438" s="99">
        <v>2.7557093150620426</v>
      </c>
      <c r="S438" s="99">
        <v>2.6928289764870823</v>
      </c>
      <c r="T438" s="99">
        <v>2.8130070145911756</v>
      </c>
      <c r="U438" s="99">
        <v>2.6758063704857382</v>
      </c>
      <c r="V438" s="99">
        <v>2.9609086862725396</v>
      </c>
      <c r="W438" s="99">
        <v>2.5648184921514865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3.1233207862839105</v>
      </c>
      <c r="D439" s="110">
        <v>3.0693550290786948</v>
      </c>
      <c r="E439" s="110">
        <v>3.044562808913915</v>
      </c>
      <c r="F439" s="110">
        <v>3.0192665177416873</v>
      </c>
      <c r="G439" s="110">
        <v>2.9244651372861221</v>
      </c>
      <c r="H439" s="110">
        <v>2.8451414063262126</v>
      </c>
      <c r="I439" s="110">
        <v>2.8666476251308954</v>
      </c>
      <c r="J439" s="110">
        <v>2.7377321269956587</v>
      </c>
      <c r="K439" s="110">
        <v>2.7079837779397553</v>
      </c>
      <c r="L439" s="110">
        <v>2.6356621835420957</v>
      </c>
      <c r="M439" s="110">
        <v>2.642918616806035</v>
      </c>
      <c r="N439" s="110">
        <v>2.6630956957211733</v>
      </c>
      <c r="O439" s="110">
        <v>2.53706215567097</v>
      </c>
      <c r="P439" s="110">
        <v>2.6026773693260226</v>
      </c>
      <c r="Q439" s="110">
        <v>2.6395349761989904</v>
      </c>
      <c r="R439" s="110">
        <v>2.6326691176463037</v>
      </c>
      <c r="S439" s="110">
        <v>2.617931463539759</v>
      </c>
      <c r="T439" s="110">
        <v>2.6177227425865692</v>
      </c>
      <c r="U439" s="110">
        <v>2.5875381652417229</v>
      </c>
      <c r="V439" s="110">
        <v>2.7118673110636871</v>
      </c>
      <c r="W439" s="110">
        <v>2.6972063409811837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0.51955216158205519</v>
      </c>
      <c r="D441" s="118">
        <f t="shared" si="199"/>
        <v>0.53825574904189655</v>
      </c>
      <c r="E441" s="118">
        <f t="shared" si="199"/>
        <v>0.49682380719006342</v>
      </c>
      <c r="F441" s="118">
        <f t="shared" si="199"/>
        <v>0.42791133914871904</v>
      </c>
      <c r="G441" s="118">
        <f t="shared" si="199"/>
        <v>0.43205053261124859</v>
      </c>
      <c r="H441" s="118">
        <f t="shared" si="199"/>
        <v>0.3840302486985217</v>
      </c>
      <c r="I441" s="118">
        <f t="shared" si="199"/>
        <v>0.39743092038083738</v>
      </c>
      <c r="J441" s="118">
        <f t="shared" si="199"/>
        <v>0.35861241429194596</v>
      </c>
      <c r="K441" s="118">
        <f t="shared" si="199"/>
        <v>0.35095167847786896</v>
      </c>
      <c r="L441" s="118">
        <f t="shared" si="199"/>
        <v>0.47820936257992819</v>
      </c>
      <c r="M441" s="118">
        <f t="shared" si="199"/>
        <v>0.4058987530832987</v>
      </c>
      <c r="N441" s="118">
        <f t="shared" si="199"/>
        <v>0.33591799361896746</v>
      </c>
      <c r="O441" s="118">
        <f t="shared" si="199"/>
        <v>0.44252490285164447</v>
      </c>
      <c r="P441" s="118">
        <f t="shared" si="199"/>
        <v>0.41851613559478168</v>
      </c>
      <c r="Q441" s="118">
        <f t="shared" si="199"/>
        <v>0.48092687621371633</v>
      </c>
      <c r="R441" s="118">
        <f t="shared" ref="R441:V441" si="200">R442+R444+R446+R455</f>
        <v>0.7393421723321183</v>
      </c>
      <c r="S441" s="118">
        <f t="shared" si="200"/>
        <v>0.58621386473374004</v>
      </c>
      <c r="T441" s="118">
        <f t="shared" si="200"/>
        <v>0.52408501033874355</v>
      </c>
      <c r="U441" s="118">
        <f t="shared" si="200"/>
        <v>0.35211977897326163</v>
      </c>
      <c r="V441" s="118">
        <f t="shared" si="200"/>
        <v>0.39770401077394663</v>
      </c>
      <c r="W441" s="118">
        <f t="shared" ref="W441" si="201">W442+W444+W446+W455</f>
        <v>0.30593483392546289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0.499418268622008</v>
      </c>
      <c r="D446" s="123">
        <v>0.52297578484664831</v>
      </c>
      <c r="E446" s="123">
        <v>0.47973872206264462</v>
      </c>
      <c r="F446" s="123">
        <v>0.41086792951861484</v>
      </c>
      <c r="G446" s="123">
        <v>0.41585304988767241</v>
      </c>
      <c r="H446" s="123">
        <v>0.36718192297988356</v>
      </c>
      <c r="I446" s="123">
        <v>0.38354245910917867</v>
      </c>
      <c r="J446" s="123">
        <v>0.34585178362391744</v>
      </c>
      <c r="K446" s="123">
        <v>0.33913417277665214</v>
      </c>
      <c r="L446" s="123">
        <v>0.46168737680367311</v>
      </c>
      <c r="M446" s="123">
        <v>0.38804567455970695</v>
      </c>
      <c r="N446" s="123">
        <v>0.31880138965154386</v>
      </c>
      <c r="O446" s="123">
        <v>0.42574872842221845</v>
      </c>
      <c r="P446" s="123">
        <v>0.40346071732725292</v>
      </c>
      <c r="Q446" s="123">
        <v>0.46476828368686068</v>
      </c>
      <c r="R446" s="123">
        <v>0.71375074183969478</v>
      </c>
      <c r="S446" s="123">
        <v>0.564661557356537</v>
      </c>
      <c r="T446" s="123">
        <v>0.50695751836362846</v>
      </c>
      <c r="U446" s="123">
        <v>0.33614131697704741</v>
      </c>
      <c r="V446" s="123">
        <v>0.38218522779671482</v>
      </c>
      <c r="W446" s="123">
        <v>0.29141511896128219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6.6034193295576609</v>
      </c>
      <c r="D447" s="99">
        <v>6.3445220214290758</v>
      </c>
      <c r="E447" s="99">
        <v>6.0983735855420926</v>
      </c>
      <c r="F447" s="99">
        <v>5.9511651666211867</v>
      </c>
      <c r="G447" s="99">
        <v>5.7942191617682361</v>
      </c>
      <c r="H447" s="99">
        <v>5.679845371095074</v>
      </c>
      <c r="I447" s="99">
        <v>5.6904480023178214</v>
      </c>
      <c r="J447" s="99">
        <v>5.5929103307957506</v>
      </c>
      <c r="K447" s="99">
        <v>5.5720066831132957</v>
      </c>
      <c r="L447" s="99">
        <v>5.527142389409601</v>
      </c>
      <c r="M447" s="99">
        <v>5.7125412418789647</v>
      </c>
      <c r="N447" s="99">
        <v>5.1628113935236133</v>
      </c>
      <c r="O447" s="99">
        <v>5.4883879070288577</v>
      </c>
      <c r="P447" s="99">
        <v>4.8026114492563963</v>
      </c>
      <c r="Q447" s="99">
        <v>4.1727774388617318</v>
      </c>
      <c r="R447" s="99">
        <v>4.837820104903586</v>
      </c>
      <c r="S447" s="99">
        <v>4.7046686892377005</v>
      </c>
      <c r="T447" s="99">
        <v>4.6930493699066735</v>
      </c>
      <c r="U447" s="99">
        <v>4.3889691785822444</v>
      </c>
      <c r="V447" s="99">
        <v>4.7838277351642127</v>
      </c>
      <c r="W447" s="99">
        <v>4.1658602478394497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4.4469172923197231</v>
      </c>
      <c r="J448" s="99">
        <v>4.3386496150387588</v>
      </c>
      <c r="K448" s="99">
        <v>4.3179269609566902</v>
      </c>
      <c r="L448" s="99">
        <v>4.2934083486183861</v>
      </c>
      <c r="M448" s="99">
        <v>0</v>
      </c>
      <c r="N448" s="99">
        <v>0</v>
      </c>
      <c r="O448" s="99">
        <v>4.263791746318323</v>
      </c>
      <c r="P448" s="99">
        <v>3.7269275504750392</v>
      </c>
      <c r="Q448" s="99">
        <v>3.2275835679494107</v>
      </c>
      <c r="R448" s="99">
        <v>3.7288781739976846</v>
      </c>
      <c r="S448" s="99">
        <v>3.6209511332401525</v>
      </c>
      <c r="T448" s="99">
        <v>3.59685157906332</v>
      </c>
      <c r="U448" s="99">
        <v>3.3527965941795426</v>
      </c>
      <c r="V448" s="99">
        <v>3.6956996801153714</v>
      </c>
      <c r="W448" s="99">
        <v>3.2254863756464158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4.4469172923197231</v>
      </c>
      <c r="J449" s="102">
        <v>4.3386496150387588</v>
      </c>
      <c r="K449" s="102">
        <v>4.3179269609566902</v>
      </c>
      <c r="L449" s="102">
        <v>4.2934083486183861</v>
      </c>
      <c r="M449" s="102">
        <v>0</v>
      </c>
      <c r="N449" s="102">
        <v>0</v>
      </c>
      <c r="O449" s="102">
        <v>4.263791746318323</v>
      </c>
      <c r="P449" s="102">
        <v>3.7269275504750392</v>
      </c>
      <c r="Q449" s="102">
        <v>3.2275835679494107</v>
      </c>
      <c r="R449" s="102">
        <v>3.7288781739976846</v>
      </c>
      <c r="S449" s="102">
        <v>3.6209511332401525</v>
      </c>
      <c r="T449" s="102">
        <v>3.59685157906332</v>
      </c>
      <c r="U449" s="102">
        <v>3.3527965941795426</v>
      </c>
      <c r="V449" s="102">
        <v>3.6956996801153714</v>
      </c>
      <c r="W449" s="102">
        <v>3.2254863756464158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2.0133892960047185E-2</v>
      </c>
      <c r="D455" s="123">
        <v>1.5279964195248234E-2</v>
      </c>
      <c r="E455" s="123">
        <v>1.7085085127418818E-2</v>
      </c>
      <c r="F455" s="123">
        <v>1.7043409630104187E-2</v>
      </c>
      <c r="G455" s="123">
        <v>1.6197482723576156E-2</v>
      </c>
      <c r="H455" s="123">
        <v>1.6848325718638126E-2</v>
      </c>
      <c r="I455" s="123">
        <v>1.3888461271658728E-2</v>
      </c>
      <c r="J455" s="123">
        <v>1.2760630668028492E-2</v>
      </c>
      <c r="K455" s="123">
        <v>1.1817505701216792E-2</v>
      </c>
      <c r="L455" s="123">
        <v>1.6521985776255105E-2</v>
      </c>
      <c r="M455" s="123">
        <v>1.7853078523591751E-2</v>
      </c>
      <c r="N455" s="123">
        <v>1.7116603967423604E-2</v>
      </c>
      <c r="O455" s="123">
        <v>1.6776174429426013E-2</v>
      </c>
      <c r="P455" s="123">
        <v>1.5055418267528781E-2</v>
      </c>
      <c r="Q455" s="123">
        <v>1.6158592526855659E-2</v>
      </c>
      <c r="R455" s="123">
        <v>2.5591430492423503E-2</v>
      </c>
      <c r="S455" s="123">
        <v>2.1552307377203008E-2</v>
      </c>
      <c r="T455" s="123">
        <v>1.7127491975115101E-2</v>
      </c>
      <c r="U455" s="123">
        <v>1.5978461996214208E-2</v>
      </c>
      <c r="V455" s="123">
        <v>1.5518782977231792E-2</v>
      </c>
      <c r="W455" s="123">
        <v>1.4519714964180711E-2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1.1979666311228077</v>
      </c>
      <c r="D456" s="99">
        <v>1.1740105823349061</v>
      </c>
      <c r="E456" s="99">
        <v>1.164892167778556</v>
      </c>
      <c r="F456" s="99">
        <v>1.1285171947933272</v>
      </c>
      <c r="G456" s="99">
        <v>1.1284246297424723</v>
      </c>
      <c r="H456" s="99">
        <v>1.0878158127033746</v>
      </c>
      <c r="I456" s="99">
        <v>1.0885081521662527</v>
      </c>
      <c r="J456" s="99">
        <v>1.0510729997612942</v>
      </c>
      <c r="K456" s="99">
        <v>1.0044879846034274</v>
      </c>
      <c r="L456" s="99">
        <v>1.0109390046846092</v>
      </c>
      <c r="M456" s="99">
        <v>1.0020040321365871</v>
      </c>
      <c r="N456" s="99">
        <v>0.99789801130079614</v>
      </c>
      <c r="O456" s="99">
        <v>1.0032152308796756</v>
      </c>
      <c r="P456" s="99">
        <v>0.95533472279409903</v>
      </c>
      <c r="Q456" s="99">
        <v>0.89533292228350203</v>
      </c>
      <c r="R456" s="99">
        <v>1.0391671775711362</v>
      </c>
      <c r="S456" s="99">
        <v>1.0085374605998843</v>
      </c>
      <c r="T456" s="99">
        <v>1.0452399156705379</v>
      </c>
      <c r="U456" s="99">
        <v>0.9862055380919188</v>
      </c>
      <c r="V456" s="99">
        <v>1.0831150593387551</v>
      </c>
      <c r="W456" s="99">
        <v>0.93176515683932082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97531</v>
      </c>
      <c r="C5" s="120">
        <v>98326</v>
      </c>
      <c r="D5" s="120">
        <v>99060</v>
      </c>
      <c r="E5" s="120">
        <v>105467</v>
      </c>
      <c r="F5" s="120">
        <v>114785</v>
      </c>
      <c r="G5" s="120">
        <v>123092</v>
      </c>
      <c r="H5" s="120">
        <v>134044</v>
      </c>
      <c r="I5" s="120">
        <v>134854</v>
      </c>
      <c r="J5" s="120">
        <v>134725</v>
      </c>
      <c r="K5" s="120">
        <v>134927</v>
      </c>
      <c r="L5" s="120">
        <v>135019</v>
      </c>
      <c r="M5" s="120">
        <v>139521</v>
      </c>
      <c r="N5" s="120">
        <v>141444</v>
      </c>
      <c r="O5" s="120">
        <v>139162</v>
      </c>
      <c r="P5" s="120">
        <v>136477</v>
      </c>
      <c r="Q5" s="120">
        <v>134562</v>
      </c>
      <c r="R5" s="120">
        <v>134431</v>
      </c>
      <c r="S5" s="120">
        <v>140185</v>
      </c>
      <c r="T5" s="120">
        <v>146236</v>
      </c>
      <c r="U5" s="120">
        <v>152911</v>
      </c>
      <c r="V5" s="120">
        <v>160279</v>
      </c>
      <c r="W5" s="120">
        <v>164402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97531</v>
      </c>
      <c r="C7" s="52">
        <v>98326</v>
      </c>
      <c r="D7" s="52">
        <v>99060</v>
      </c>
      <c r="E7" s="52">
        <v>105467</v>
      </c>
      <c r="F7" s="52">
        <v>114785</v>
      </c>
      <c r="G7" s="52">
        <v>123092</v>
      </c>
      <c r="H7" s="52">
        <v>134044</v>
      </c>
      <c r="I7" s="52">
        <v>134854</v>
      </c>
      <c r="J7" s="52">
        <v>134725</v>
      </c>
      <c r="K7" s="52">
        <v>134927</v>
      </c>
      <c r="L7" s="52">
        <v>135019</v>
      </c>
      <c r="M7" s="52">
        <v>139521</v>
      </c>
      <c r="N7" s="52">
        <v>141444</v>
      </c>
      <c r="O7" s="52">
        <v>139162</v>
      </c>
      <c r="P7" s="52">
        <v>136477</v>
      </c>
      <c r="Q7" s="52">
        <v>134562</v>
      </c>
      <c r="R7" s="52">
        <v>134431</v>
      </c>
      <c r="S7" s="52">
        <v>140185</v>
      </c>
      <c r="T7" s="52">
        <v>146236</v>
      </c>
      <c r="U7" s="52">
        <v>152911</v>
      </c>
      <c r="V7" s="52">
        <v>160279</v>
      </c>
      <c r="W7" s="52">
        <v>164402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2829</v>
      </c>
      <c r="C9" s="52">
        <v>2716</v>
      </c>
      <c r="D9" s="52">
        <v>2936</v>
      </c>
      <c r="E9" s="52">
        <v>3026</v>
      </c>
      <c r="F9" s="52">
        <v>3448</v>
      </c>
      <c r="G9" s="52">
        <v>4294</v>
      </c>
      <c r="H9" s="52">
        <v>5413</v>
      </c>
      <c r="I9" s="52">
        <v>6468</v>
      </c>
      <c r="J9" s="52">
        <v>7171</v>
      </c>
      <c r="K9" s="52">
        <v>7492</v>
      </c>
      <c r="L9" s="52">
        <v>7665</v>
      </c>
      <c r="M9" s="52">
        <v>7751</v>
      </c>
      <c r="N9" s="52">
        <v>7868</v>
      </c>
      <c r="O9" s="52">
        <v>7752</v>
      </c>
      <c r="P9" s="52">
        <v>7547</v>
      </c>
      <c r="Q9" s="52">
        <v>7220</v>
      </c>
      <c r="R9" s="52">
        <v>7074</v>
      </c>
      <c r="S9" s="52">
        <v>7202</v>
      </c>
      <c r="T9" s="52">
        <v>7722</v>
      </c>
      <c r="U9" s="52">
        <v>8272</v>
      </c>
      <c r="V9" s="52">
        <v>9681</v>
      </c>
      <c r="W9" s="52">
        <v>10682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6496</v>
      </c>
      <c r="C11" s="52">
        <v>6704</v>
      </c>
      <c r="D11" s="52">
        <v>7014</v>
      </c>
      <c r="E11" s="52">
        <v>7702</v>
      </c>
      <c r="F11" s="52">
        <v>8371</v>
      </c>
      <c r="G11" s="52">
        <v>9039</v>
      </c>
      <c r="H11" s="52">
        <v>9658</v>
      </c>
      <c r="I11" s="52">
        <v>9639</v>
      </c>
      <c r="J11" s="52">
        <v>9410</v>
      </c>
      <c r="K11" s="52">
        <v>9121</v>
      </c>
      <c r="L11" s="52">
        <v>9303</v>
      </c>
      <c r="M11" s="52">
        <v>9525</v>
      </c>
      <c r="N11" s="52">
        <v>9470</v>
      </c>
      <c r="O11" s="52">
        <v>9516</v>
      </c>
      <c r="P11" s="52">
        <v>9619</v>
      </c>
      <c r="Q11" s="52">
        <v>10177</v>
      </c>
      <c r="R11" s="52">
        <v>11730</v>
      </c>
      <c r="S11" s="52">
        <v>13522</v>
      </c>
      <c r="T11" s="52">
        <v>14902</v>
      </c>
      <c r="U11" s="52">
        <v>15434</v>
      </c>
      <c r="V11" s="52">
        <v>15943</v>
      </c>
      <c r="W11" s="52">
        <v>15682</v>
      </c>
      <c r="DA11" s="63" t="s">
        <v>1129</v>
      </c>
    </row>
    <row r="12" spans="1:105" ht="12" customHeight="1" x14ac:dyDescent="0.25">
      <c r="A12" s="97" t="s">
        <v>123</v>
      </c>
      <c r="B12" s="52">
        <v>1</v>
      </c>
      <c r="C12" s="52">
        <v>1</v>
      </c>
      <c r="D12" s="52">
        <v>1</v>
      </c>
      <c r="E12" s="52">
        <v>1</v>
      </c>
      <c r="F12" s="52">
        <v>3</v>
      </c>
      <c r="G12" s="52">
        <v>3</v>
      </c>
      <c r="H12" s="52">
        <v>6</v>
      </c>
      <c r="I12" s="52">
        <v>10</v>
      </c>
      <c r="J12" s="52">
        <v>22</v>
      </c>
      <c r="K12" s="52">
        <v>36</v>
      </c>
      <c r="L12" s="52">
        <v>52</v>
      </c>
      <c r="M12" s="52">
        <v>64</v>
      </c>
      <c r="N12" s="52">
        <v>67</v>
      </c>
      <c r="O12" s="52">
        <v>76</v>
      </c>
      <c r="P12" s="52">
        <v>80</v>
      </c>
      <c r="Q12" s="52">
        <v>78</v>
      </c>
      <c r="R12" s="52">
        <v>113</v>
      </c>
      <c r="S12" s="52">
        <v>128</v>
      </c>
      <c r="T12" s="52">
        <v>143</v>
      </c>
      <c r="U12" s="52">
        <v>138</v>
      </c>
      <c r="V12" s="52">
        <v>152</v>
      </c>
      <c r="W12" s="52">
        <v>138</v>
      </c>
      <c r="DA12" s="63" t="s">
        <v>1130</v>
      </c>
    </row>
    <row r="13" spans="1:105" ht="12" customHeight="1" x14ac:dyDescent="0.25">
      <c r="A13" s="97" t="s">
        <v>122</v>
      </c>
      <c r="B13" s="52">
        <v>90206</v>
      </c>
      <c r="C13" s="52">
        <v>90756</v>
      </c>
      <c r="D13" s="52">
        <v>90789</v>
      </c>
      <c r="E13" s="52">
        <v>95884</v>
      </c>
      <c r="F13" s="52">
        <v>103769</v>
      </c>
      <c r="G13" s="52">
        <v>109511</v>
      </c>
      <c r="H13" s="52">
        <v>117999</v>
      </c>
      <c r="I13" s="52">
        <v>113035</v>
      </c>
      <c r="J13" s="52">
        <v>99664</v>
      </c>
      <c r="K13" s="52">
        <v>84631</v>
      </c>
      <c r="L13" s="52">
        <v>66319</v>
      </c>
      <c r="M13" s="52">
        <v>60093</v>
      </c>
      <c r="N13" s="52">
        <v>57456</v>
      </c>
      <c r="O13" s="52">
        <v>48768</v>
      </c>
      <c r="P13" s="52">
        <v>42850</v>
      </c>
      <c r="Q13" s="52">
        <v>38618</v>
      </c>
      <c r="R13" s="52">
        <v>36527</v>
      </c>
      <c r="S13" s="52">
        <v>36189</v>
      </c>
      <c r="T13" s="52">
        <v>36209</v>
      </c>
      <c r="U13" s="52">
        <v>39911</v>
      </c>
      <c r="V13" s="52">
        <v>43396</v>
      </c>
      <c r="W13" s="52">
        <v>45044</v>
      </c>
      <c r="DA13" s="63" t="s">
        <v>1131</v>
      </c>
    </row>
    <row r="14" spans="1:105" ht="12" customHeight="1" x14ac:dyDescent="0.25">
      <c r="A14" s="97" t="s">
        <v>121</v>
      </c>
      <c r="B14" s="52">
        <v>828</v>
      </c>
      <c r="C14" s="52">
        <v>865</v>
      </c>
      <c r="D14" s="52">
        <v>1256</v>
      </c>
      <c r="E14" s="52">
        <v>1880</v>
      </c>
      <c r="F14" s="52">
        <v>2642</v>
      </c>
      <c r="G14" s="52">
        <v>4539</v>
      </c>
      <c r="H14" s="52">
        <v>6381</v>
      </c>
      <c r="I14" s="52">
        <v>12170</v>
      </c>
      <c r="J14" s="52">
        <v>25629</v>
      </c>
      <c r="K14" s="52">
        <v>41139</v>
      </c>
      <c r="L14" s="52">
        <v>59345</v>
      </c>
      <c r="M14" s="52">
        <v>69839</v>
      </c>
      <c r="N14" s="52">
        <v>74451</v>
      </c>
      <c r="O14" s="52">
        <v>80802</v>
      </c>
      <c r="P14" s="52">
        <v>83928</v>
      </c>
      <c r="Q14" s="52">
        <v>85689</v>
      </c>
      <c r="R14" s="52">
        <v>86061</v>
      </c>
      <c r="S14" s="52">
        <v>90346</v>
      </c>
      <c r="T14" s="52">
        <v>94982</v>
      </c>
      <c r="U14" s="52">
        <v>97428</v>
      </c>
      <c r="V14" s="52">
        <v>100788</v>
      </c>
      <c r="W14" s="52">
        <v>103538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1443</v>
      </c>
      <c r="C16" s="52">
        <v>1432</v>
      </c>
      <c r="D16" s="52">
        <v>1426</v>
      </c>
      <c r="E16" s="52">
        <v>1512</v>
      </c>
      <c r="F16" s="52">
        <v>1668</v>
      </c>
      <c r="G16" s="52">
        <v>1786</v>
      </c>
      <c r="H16" s="52">
        <v>1966</v>
      </c>
      <c r="I16" s="52">
        <v>1954</v>
      </c>
      <c r="J16" s="52">
        <v>1929</v>
      </c>
      <c r="K16" s="52">
        <v>1886</v>
      </c>
      <c r="L16" s="52">
        <v>1927</v>
      </c>
      <c r="M16" s="52">
        <v>2097</v>
      </c>
      <c r="N16" s="52">
        <v>2190</v>
      </c>
      <c r="O16" s="52">
        <v>2199</v>
      </c>
      <c r="P16" s="52">
        <v>2186</v>
      </c>
      <c r="Q16" s="52">
        <v>2207</v>
      </c>
      <c r="R16" s="52">
        <v>2409</v>
      </c>
      <c r="S16" s="52">
        <v>2652</v>
      </c>
      <c r="T16" s="52">
        <v>2728</v>
      </c>
      <c r="U16" s="52">
        <v>2787</v>
      </c>
      <c r="V16" s="52">
        <v>2806</v>
      </c>
      <c r="W16" s="52">
        <v>2825</v>
      </c>
      <c r="DA16" s="63" t="s">
        <v>1133</v>
      </c>
    </row>
    <row r="17" spans="1:105" ht="12" customHeight="1" x14ac:dyDescent="0.25">
      <c r="A17" s="109" t="s">
        <v>120</v>
      </c>
      <c r="B17" s="36">
        <v>96088</v>
      </c>
      <c r="C17" s="36">
        <v>96894</v>
      </c>
      <c r="D17" s="36">
        <v>97634</v>
      </c>
      <c r="E17" s="36">
        <v>103955</v>
      </c>
      <c r="F17" s="36">
        <v>113117</v>
      </c>
      <c r="G17" s="36">
        <v>121306</v>
      </c>
      <c r="H17" s="36">
        <v>132078</v>
      </c>
      <c r="I17" s="36">
        <v>132900</v>
      </c>
      <c r="J17" s="36">
        <v>132796</v>
      </c>
      <c r="K17" s="36">
        <v>133041</v>
      </c>
      <c r="L17" s="36">
        <v>133092</v>
      </c>
      <c r="M17" s="36">
        <v>137424</v>
      </c>
      <c r="N17" s="36">
        <v>139254</v>
      </c>
      <c r="O17" s="36">
        <v>136963</v>
      </c>
      <c r="P17" s="36">
        <v>134291</v>
      </c>
      <c r="Q17" s="36">
        <v>132355</v>
      </c>
      <c r="R17" s="36">
        <v>132022</v>
      </c>
      <c r="S17" s="36">
        <v>137533</v>
      </c>
      <c r="T17" s="36">
        <v>143508</v>
      </c>
      <c r="U17" s="36">
        <v>150124</v>
      </c>
      <c r="V17" s="36">
        <v>157473</v>
      </c>
      <c r="W17" s="36">
        <v>161577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7620</v>
      </c>
      <c r="D21" s="52">
        <v>7621</v>
      </c>
      <c r="E21" s="52">
        <v>7636</v>
      </c>
      <c r="F21" s="52">
        <v>7677</v>
      </c>
      <c r="G21" s="52">
        <v>7762</v>
      </c>
      <c r="H21" s="52">
        <v>7919</v>
      </c>
      <c r="I21" s="52">
        <v>8167</v>
      </c>
      <c r="J21" s="52">
        <v>8539</v>
      </c>
      <c r="K21" s="52">
        <v>9038</v>
      </c>
      <c r="L21" s="52">
        <v>9694</v>
      </c>
      <c r="M21" s="52">
        <v>10499</v>
      </c>
      <c r="N21" s="52">
        <v>11489</v>
      </c>
      <c r="O21" s="52">
        <v>11143</v>
      </c>
      <c r="P21" s="52">
        <v>6451</v>
      </c>
      <c r="Q21" s="52">
        <v>8073</v>
      </c>
      <c r="R21" s="52">
        <v>9939</v>
      </c>
      <c r="S21" s="52">
        <v>12035</v>
      </c>
      <c r="T21" s="52">
        <v>12728</v>
      </c>
      <c r="U21" s="52">
        <v>13498</v>
      </c>
      <c r="V21" s="52">
        <v>13225</v>
      </c>
      <c r="W21" s="52">
        <v>12341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442</v>
      </c>
      <c r="D23" s="52">
        <v>443</v>
      </c>
      <c r="E23" s="52">
        <v>447</v>
      </c>
      <c r="F23" s="52">
        <v>462</v>
      </c>
      <c r="G23" s="52">
        <v>501</v>
      </c>
      <c r="H23" s="52">
        <v>563</v>
      </c>
      <c r="I23" s="52">
        <v>405</v>
      </c>
      <c r="J23" s="52">
        <v>403</v>
      </c>
      <c r="K23" s="52">
        <v>657</v>
      </c>
      <c r="L23" s="52">
        <v>860</v>
      </c>
      <c r="M23" s="52">
        <v>999</v>
      </c>
      <c r="N23" s="52">
        <v>1231</v>
      </c>
      <c r="O23" s="52">
        <v>1425</v>
      </c>
      <c r="P23" s="52">
        <v>1339</v>
      </c>
      <c r="Q23" s="52">
        <v>1188</v>
      </c>
      <c r="R23" s="52">
        <v>1088</v>
      </c>
      <c r="S23" s="52">
        <v>1111</v>
      </c>
      <c r="T23" s="52">
        <v>1170</v>
      </c>
      <c r="U23" s="52">
        <v>1238</v>
      </c>
      <c r="V23" s="52">
        <v>1269</v>
      </c>
      <c r="W23" s="52">
        <v>1175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1015</v>
      </c>
      <c r="D25" s="52">
        <v>1018</v>
      </c>
      <c r="E25" s="52">
        <v>1034</v>
      </c>
      <c r="F25" s="52">
        <v>1082</v>
      </c>
      <c r="G25" s="52">
        <v>1178</v>
      </c>
      <c r="H25" s="52">
        <v>1348</v>
      </c>
      <c r="I25" s="52">
        <v>998</v>
      </c>
      <c r="J25" s="52">
        <v>1138</v>
      </c>
      <c r="K25" s="52">
        <v>1457</v>
      </c>
      <c r="L25" s="52">
        <v>1598</v>
      </c>
      <c r="M25" s="52">
        <v>1718</v>
      </c>
      <c r="N25" s="52">
        <v>1718</v>
      </c>
      <c r="O25" s="52">
        <v>1600</v>
      </c>
      <c r="P25" s="52">
        <v>1198</v>
      </c>
      <c r="Q25" s="52">
        <v>1163</v>
      </c>
      <c r="R25" s="52">
        <v>1329</v>
      </c>
      <c r="S25" s="52">
        <v>1617</v>
      </c>
      <c r="T25" s="52">
        <v>1846</v>
      </c>
      <c r="U25" s="52">
        <v>1889</v>
      </c>
      <c r="V25" s="52">
        <v>1901</v>
      </c>
      <c r="W25" s="52">
        <v>1989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1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3</v>
      </c>
      <c r="N26" s="52">
        <v>0</v>
      </c>
      <c r="O26" s="52">
        <v>7</v>
      </c>
      <c r="P26" s="52">
        <v>4</v>
      </c>
      <c r="Q26" s="52">
        <v>11</v>
      </c>
      <c r="R26" s="52">
        <v>13</v>
      </c>
      <c r="S26" s="52">
        <v>15</v>
      </c>
      <c r="T26" s="52">
        <v>12</v>
      </c>
      <c r="U26" s="52">
        <v>15</v>
      </c>
      <c r="V26" s="52">
        <v>5</v>
      </c>
      <c r="W26" s="52">
        <v>17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14095</v>
      </c>
      <c r="D27" s="52">
        <v>14123</v>
      </c>
      <c r="E27" s="52">
        <v>14324</v>
      </c>
      <c r="F27" s="52">
        <v>14867</v>
      </c>
      <c r="G27" s="52">
        <v>15988</v>
      </c>
      <c r="H27" s="52">
        <v>17937</v>
      </c>
      <c r="I27" s="52">
        <v>12523</v>
      </c>
      <c r="J27" s="52">
        <v>13371</v>
      </c>
      <c r="K27" s="52">
        <v>17026</v>
      </c>
      <c r="L27" s="52">
        <v>18312</v>
      </c>
      <c r="M27" s="52">
        <v>19893</v>
      </c>
      <c r="N27" s="52">
        <v>19366</v>
      </c>
      <c r="O27" s="52">
        <v>15932</v>
      </c>
      <c r="P27" s="52">
        <v>8754</v>
      </c>
      <c r="Q27" s="52">
        <v>4290</v>
      </c>
      <c r="R27" s="52">
        <v>3540</v>
      </c>
      <c r="S27" s="52">
        <v>5667</v>
      </c>
      <c r="T27" s="52">
        <v>7419</v>
      </c>
      <c r="U27" s="52">
        <v>10533</v>
      </c>
      <c r="V27" s="52">
        <v>8515</v>
      </c>
      <c r="W27" s="52">
        <v>4570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129</v>
      </c>
      <c r="D28" s="52">
        <v>130</v>
      </c>
      <c r="E28" s="52">
        <v>132</v>
      </c>
      <c r="F28" s="52">
        <v>145</v>
      </c>
      <c r="G28" s="52">
        <v>175</v>
      </c>
      <c r="H28" s="52">
        <v>226</v>
      </c>
      <c r="I28" s="52">
        <v>263</v>
      </c>
      <c r="J28" s="52">
        <v>568</v>
      </c>
      <c r="K28" s="52">
        <v>800</v>
      </c>
      <c r="L28" s="52">
        <v>1503</v>
      </c>
      <c r="M28" s="52">
        <v>2533</v>
      </c>
      <c r="N28" s="52">
        <v>4147</v>
      </c>
      <c r="O28" s="52">
        <v>6298</v>
      </c>
      <c r="P28" s="52">
        <v>8299</v>
      </c>
      <c r="Q28" s="52">
        <v>11977</v>
      </c>
      <c r="R28" s="52">
        <v>15016</v>
      </c>
      <c r="S28" s="52">
        <v>15577</v>
      </c>
      <c r="T28" s="52">
        <v>14801</v>
      </c>
      <c r="U28" s="52">
        <v>12678</v>
      </c>
      <c r="V28" s="52">
        <v>12576</v>
      </c>
      <c r="W28" s="52">
        <v>14035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225</v>
      </c>
      <c r="D30" s="52">
        <v>226</v>
      </c>
      <c r="E30" s="52">
        <v>229</v>
      </c>
      <c r="F30" s="52">
        <v>237</v>
      </c>
      <c r="G30" s="52">
        <v>254</v>
      </c>
      <c r="H30" s="52">
        <v>285</v>
      </c>
      <c r="I30" s="52">
        <v>198</v>
      </c>
      <c r="J30" s="52">
        <v>208</v>
      </c>
      <c r="K30" s="52">
        <v>273</v>
      </c>
      <c r="L30" s="52">
        <v>306</v>
      </c>
      <c r="M30" s="52">
        <v>352</v>
      </c>
      <c r="N30" s="52">
        <v>373</v>
      </c>
      <c r="O30" s="52">
        <v>342</v>
      </c>
      <c r="P30" s="52">
        <v>255</v>
      </c>
      <c r="Q30" s="52">
        <v>254</v>
      </c>
      <c r="R30" s="52">
        <v>283</v>
      </c>
      <c r="S30" s="52">
        <v>359</v>
      </c>
      <c r="T30" s="52">
        <v>411</v>
      </c>
      <c r="U30" s="52">
        <v>446</v>
      </c>
      <c r="V30" s="52">
        <v>408</v>
      </c>
      <c r="W30" s="52">
        <v>360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15014</v>
      </c>
      <c r="D31" s="36">
        <v>15044</v>
      </c>
      <c r="E31" s="36">
        <v>15261</v>
      </c>
      <c r="F31" s="36">
        <v>15857</v>
      </c>
      <c r="G31" s="36">
        <v>17087</v>
      </c>
      <c r="H31" s="36">
        <v>19230</v>
      </c>
      <c r="I31" s="36">
        <v>13590</v>
      </c>
      <c r="J31" s="36">
        <v>14874</v>
      </c>
      <c r="K31" s="36">
        <v>19002</v>
      </c>
      <c r="L31" s="36">
        <v>21104</v>
      </c>
      <c r="M31" s="36">
        <v>23784</v>
      </c>
      <c r="N31" s="36">
        <v>24858</v>
      </c>
      <c r="O31" s="36">
        <v>23505</v>
      </c>
      <c r="P31" s="36">
        <v>18006</v>
      </c>
      <c r="Q31" s="36">
        <v>17200</v>
      </c>
      <c r="R31" s="36">
        <v>19609</v>
      </c>
      <c r="S31" s="36">
        <v>22519</v>
      </c>
      <c r="T31" s="36">
        <v>23665</v>
      </c>
      <c r="U31" s="36">
        <v>24700</v>
      </c>
      <c r="V31" s="36">
        <v>22630</v>
      </c>
      <c r="W31" s="36">
        <v>20257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8415</v>
      </c>
      <c r="D35" s="52">
        <v>8355</v>
      </c>
      <c r="E35" s="52">
        <v>14043</v>
      </c>
      <c r="F35" s="52">
        <v>16995</v>
      </c>
      <c r="G35" s="52">
        <v>16069</v>
      </c>
      <c r="H35" s="52">
        <v>18871</v>
      </c>
      <c r="I35" s="52">
        <v>8977</v>
      </c>
      <c r="J35" s="52">
        <v>8410</v>
      </c>
      <c r="K35" s="52">
        <v>9240</v>
      </c>
      <c r="L35" s="52">
        <v>9786</v>
      </c>
      <c r="M35" s="52">
        <v>15001</v>
      </c>
      <c r="N35" s="52">
        <v>13412</v>
      </c>
      <c r="O35" s="52">
        <v>8861</v>
      </c>
      <c r="P35" s="52">
        <v>3766</v>
      </c>
      <c r="Q35" s="52">
        <v>6158</v>
      </c>
      <c r="R35" s="52">
        <v>9808</v>
      </c>
      <c r="S35" s="52">
        <v>17789</v>
      </c>
      <c r="T35" s="52">
        <v>18779</v>
      </c>
      <c r="U35" s="52">
        <v>20173</v>
      </c>
      <c r="V35" s="52">
        <v>20593</v>
      </c>
      <c r="W35" s="52">
        <v>16464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329</v>
      </c>
      <c r="D37" s="52">
        <v>663</v>
      </c>
      <c r="E37" s="52">
        <v>537</v>
      </c>
      <c r="F37" s="52">
        <v>884</v>
      </c>
      <c r="G37" s="52">
        <v>1347</v>
      </c>
      <c r="H37" s="52">
        <v>1682</v>
      </c>
      <c r="I37" s="52">
        <v>1460</v>
      </c>
      <c r="J37" s="52">
        <v>1106</v>
      </c>
      <c r="K37" s="52">
        <v>978</v>
      </c>
      <c r="L37" s="52">
        <v>1033</v>
      </c>
      <c r="M37" s="52">
        <v>1085</v>
      </c>
      <c r="N37" s="52">
        <v>1348</v>
      </c>
      <c r="O37" s="52">
        <v>1309</v>
      </c>
      <c r="P37" s="52">
        <v>1134</v>
      </c>
      <c r="Q37" s="52">
        <v>861</v>
      </c>
      <c r="R37" s="52">
        <v>942</v>
      </c>
      <c r="S37" s="52">
        <v>1239</v>
      </c>
      <c r="T37" s="52">
        <v>1690</v>
      </c>
      <c r="U37" s="52">
        <v>1788</v>
      </c>
      <c r="V37" s="52">
        <v>2678</v>
      </c>
      <c r="W37" s="52">
        <v>2176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1223</v>
      </c>
      <c r="D39" s="52">
        <v>1328</v>
      </c>
      <c r="E39" s="52">
        <v>1722</v>
      </c>
      <c r="F39" s="52">
        <v>1751</v>
      </c>
      <c r="G39" s="52">
        <v>1846</v>
      </c>
      <c r="H39" s="52">
        <v>1967</v>
      </c>
      <c r="I39" s="52">
        <v>979</v>
      </c>
      <c r="J39" s="52">
        <v>909</v>
      </c>
      <c r="K39" s="52">
        <v>1168</v>
      </c>
      <c r="L39" s="52">
        <v>1780</v>
      </c>
      <c r="M39" s="52">
        <v>1940</v>
      </c>
      <c r="N39" s="52">
        <v>1663</v>
      </c>
      <c r="O39" s="52">
        <v>1646</v>
      </c>
      <c r="P39" s="52">
        <v>1301</v>
      </c>
      <c r="Q39" s="52">
        <v>1721</v>
      </c>
      <c r="R39" s="52">
        <v>2882</v>
      </c>
      <c r="S39" s="52">
        <v>3409</v>
      </c>
      <c r="T39" s="52">
        <v>3226</v>
      </c>
      <c r="U39" s="52">
        <v>2421</v>
      </c>
      <c r="V39" s="52">
        <v>2410</v>
      </c>
      <c r="W39" s="52">
        <v>1728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3</v>
      </c>
      <c r="G40" s="52">
        <v>0</v>
      </c>
      <c r="H40" s="52">
        <v>3</v>
      </c>
      <c r="I40" s="52">
        <v>4</v>
      </c>
      <c r="J40" s="52">
        <v>12</v>
      </c>
      <c r="K40" s="52">
        <v>14</v>
      </c>
      <c r="L40" s="52">
        <v>16</v>
      </c>
      <c r="M40" s="52">
        <v>15</v>
      </c>
      <c r="N40" s="52">
        <v>3</v>
      </c>
      <c r="O40" s="52">
        <v>16</v>
      </c>
      <c r="P40" s="52">
        <v>8</v>
      </c>
      <c r="Q40" s="52">
        <v>9</v>
      </c>
      <c r="R40" s="52">
        <v>48</v>
      </c>
      <c r="S40" s="52">
        <v>30</v>
      </c>
      <c r="T40" s="52">
        <v>27</v>
      </c>
      <c r="U40" s="52">
        <v>10</v>
      </c>
      <c r="V40" s="52">
        <v>19</v>
      </c>
      <c r="W40" s="52">
        <v>3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14645</v>
      </c>
      <c r="D41" s="52">
        <v>14156</v>
      </c>
      <c r="E41" s="52">
        <v>19419</v>
      </c>
      <c r="F41" s="52">
        <v>22752</v>
      </c>
      <c r="G41" s="52">
        <v>21730</v>
      </c>
      <c r="H41" s="52">
        <v>26425</v>
      </c>
      <c r="I41" s="52">
        <v>7559</v>
      </c>
      <c r="J41" s="52">
        <v>0</v>
      </c>
      <c r="K41" s="52">
        <v>1993</v>
      </c>
      <c r="L41" s="52">
        <v>0</v>
      </c>
      <c r="M41" s="52">
        <v>13667</v>
      </c>
      <c r="N41" s="52">
        <v>16729</v>
      </c>
      <c r="O41" s="52">
        <v>7244</v>
      </c>
      <c r="P41" s="52">
        <v>2836</v>
      </c>
      <c r="Q41" s="52">
        <v>58</v>
      </c>
      <c r="R41" s="52">
        <v>1449</v>
      </c>
      <c r="S41" s="52">
        <v>5329</v>
      </c>
      <c r="T41" s="52">
        <v>7439</v>
      </c>
      <c r="U41" s="52">
        <v>14235</v>
      </c>
      <c r="V41" s="52">
        <v>12000</v>
      </c>
      <c r="W41" s="52">
        <v>6218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166</v>
      </c>
      <c r="D42" s="52">
        <v>521</v>
      </c>
      <c r="E42" s="52">
        <v>756</v>
      </c>
      <c r="F42" s="52">
        <v>907</v>
      </c>
      <c r="G42" s="52">
        <v>2072</v>
      </c>
      <c r="H42" s="52">
        <v>2068</v>
      </c>
      <c r="I42" s="52">
        <v>6052</v>
      </c>
      <c r="J42" s="52">
        <v>14027</v>
      </c>
      <c r="K42" s="52">
        <v>16310</v>
      </c>
      <c r="L42" s="52">
        <v>19709</v>
      </c>
      <c r="M42" s="52">
        <v>13027</v>
      </c>
      <c r="N42" s="52">
        <v>8759</v>
      </c>
      <c r="O42" s="52">
        <v>12649</v>
      </c>
      <c r="P42" s="52">
        <v>11425</v>
      </c>
      <c r="Q42" s="52">
        <v>13738</v>
      </c>
      <c r="R42" s="52">
        <v>15388</v>
      </c>
      <c r="S42" s="52">
        <v>19862</v>
      </c>
      <c r="T42" s="52">
        <v>19437</v>
      </c>
      <c r="U42" s="52">
        <v>15124</v>
      </c>
      <c r="V42" s="52">
        <v>15936</v>
      </c>
      <c r="W42" s="52">
        <v>16785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214</v>
      </c>
      <c r="D44" s="52">
        <v>220</v>
      </c>
      <c r="E44" s="52">
        <v>315</v>
      </c>
      <c r="F44" s="52">
        <v>393</v>
      </c>
      <c r="G44" s="52">
        <v>372</v>
      </c>
      <c r="H44" s="52">
        <v>465</v>
      </c>
      <c r="I44" s="52">
        <v>186</v>
      </c>
      <c r="J44" s="52">
        <v>183</v>
      </c>
      <c r="K44" s="52">
        <v>230</v>
      </c>
      <c r="L44" s="52">
        <v>347</v>
      </c>
      <c r="M44" s="52">
        <v>522</v>
      </c>
      <c r="N44" s="52">
        <v>466</v>
      </c>
      <c r="O44" s="52">
        <v>351</v>
      </c>
      <c r="P44" s="52">
        <v>242</v>
      </c>
      <c r="Q44" s="52">
        <v>275</v>
      </c>
      <c r="R44" s="52">
        <v>485</v>
      </c>
      <c r="S44" s="52">
        <v>602</v>
      </c>
      <c r="T44" s="52">
        <v>487</v>
      </c>
      <c r="U44" s="52">
        <v>505</v>
      </c>
      <c r="V44" s="52">
        <v>427</v>
      </c>
      <c r="W44" s="52">
        <v>379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15820</v>
      </c>
      <c r="D45" s="36">
        <v>15784</v>
      </c>
      <c r="E45" s="36">
        <v>21582</v>
      </c>
      <c r="F45" s="36">
        <v>25019</v>
      </c>
      <c r="G45" s="36">
        <v>25276</v>
      </c>
      <c r="H45" s="36">
        <v>30002</v>
      </c>
      <c r="I45" s="36">
        <v>14412</v>
      </c>
      <c r="J45" s="36">
        <v>14770</v>
      </c>
      <c r="K45" s="36">
        <v>19247</v>
      </c>
      <c r="L45" s="36">
        <v>21155</v>
      </c>
      <c r="M45" s="36">
        <v>28116</v>
      </c>
      <c r="N45" s="36">
        <v>26688</v>
      </c>
      <c r="O45" s="36">
        <v>21214</v>
      </c>
      <c r="P45" s="36">
        <v>15334</v>
      </c>
      <c r="Q45" s="36">
        <v>15264</v>
      </c>
      <c r="R45" s="36">
        <v>19276</v>
      </c>
      <c r="S45" s="36">
        <v>28030</v>
      </c>
      <c r="T45" s="36">
        <v>29640</v>
      </c>
      <c r="U45" s="36">
        <v>31316</v>
      </c>
      <c r="V45" s="36">
        <v>29979</v>
      </c>
      <c r="W45" s="36">
        <v>24361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3680</v>
      </c>
      <c r="D49" s="52">
        <v>3849</v>
      </c>
      <c r="E49" s="52">
        <v>6514</v>
      </c>
      <c r="F49" s="52">
        <v>7244</v>
      </c>
      <c r="G49" s="52">
        <v>8283</v>
      </c>
      <c r="H49" s="52">
        <v>8695</v>
      </c>
      <c r="I49" s="52">
        <v>4807</v>
      </c>
      <c r="J49" s="52">
        <v>4660</v>
      </c>
      <c r="K49" s="52">
        <v>4913</v>
      </c>
      <c r="L49" s="52">
        <v>4220</v>
      </c>
      <c r="M49" s="52">
        <v>4255</v>
      </c>
      <c r="N49" s="52">
        <v>4334</v>
      </c>
      <c r="O49" s="52">
        <v>2679</v>
      </c>
      <c r="P49" s="52">
        <v>2087</v>
      </c>
      <c r="Q49" s="52">
        <v>2904</v>
      </c>
      <c r="R49" s="52">
        <v>4126</v>
      </c>
      <c r="S49" s="52">
        <v>7456</v>
      </c>
      <c r="T49" s="52">
        <v>8731</v>
      </c>
      <c r="U49" s="52">
        <v>7575</v>
      </c>
      <c r="V49" s="52">
        <v>9080</v>
      </c>
      <c r="W49" s="52">
        <v>5979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156</v>
      </c>
      <c r="E51" s="52">
        <v>183</v>
      </c>
      <c r="F51" s="52">
        <v>342</v>
      </c>
      <c r="G51" s="52">
        <v>466</v>
      </c>
      <c r="H51" s="52">
        <v>571</v>
      </c>
      <c r="I51" s="52">
        <v>368</v>
      </c>
      <c r="J51" s="52">
        <v>394</v>
      </c>
      <c r="K51" s="52">
        <v>397</v>
      </c>
      <c r="L51" s="52">
        <v>353</v>
      </c>
      <c r="M51" s="52">
        <v>294</v>
      </c>
      <c r="N51" s="52">
        <v>307</v>
      </c>
      <c r="O51" s="52">
        <v>125</v>
      </c>
      <c r="P51" s="52">
        <v>125</v>
      </c>
      <c r="Q51" s="52">
        <v>57</v>
      </c>
      <c r="R51" s="52">
        <v>109</v>
      </c>
      <c r="S51" s="52">
        <v>189</v>
      </c>
      <c r="T51" s="52">
        <v>230</v>
      </c>
      <c r="U51" s="52">
        <v>135</v>
      </c>
      <c r="V51" s="52">
        <v>638</v>
      </c>
      <c r="W51" s="52">
        <v>334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281</v>
      </c>
      <c r="D53" s="52">
        <v>319</v>
      </c>
      <c r="E53" s="52">
        <v>512</v>
      </c>
      <c r="F53" s="52">
        <v>499</v>
      </c>
      <c r="G53" s="52">
        <v>596</v>
      </c>
      <c r="H53" s="52">
        <v>561</v>
      </c>
      <c r="I53" s="52">
        <v>322</v>
      </c>
      <c r="J53" s="52">
        <v>284</v>
      </c>
      <c r="K53" s="52">
        <v>296</v>
      </c>
      <c r="L53" s="52">
        <v>349</v>
      </c>
      <c r="M53" s="52">
        <v>289</v>
      </c>
      <c r="N53" s="52">
        <v>265</v>
      </c>
      <c r="O53" s="52">
        <v>205</v>
      </c>
      <c r="P53" s="52">
        <v>175</v>
      </c>
      <c r="Q53" s="52">
        <v>322</v>
      </c>
      <c r="R53" s="52">
        <v>601</v>
      </c>
      <c r="S53" s="52">
        <v>890</v>
      </c>
      <c r="T53" s="52">
        <v>936</v>
      </c>
      <c r="U53" s="52">
        <v>578</v>
      </c>
      <c r="V53" s="52">
        <v>720</v>
      </c>
      <c r="W53" s="52">
        <v>417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1</v>
      </c>
      <c r="G54" s="52">
        <v>0</v>
      </c>
      <c r="H54" s="52">
        <v>1</v>
      </c>
      <c r="I54" s="52">
        <v>2</v>
      </c>
      <c r="J54" s="52">
        <v>4</v>
      </c>
      <c r="K54" s="52">
        <v>3</v>
      </c>
      <c r="L54" s="52">
        <v>3</v>
      </c>
      <c r="M54" s="52">
        <v>2</v>
      </c>
      <c r="N54" s="52">
        <v>1</v>
      </c>
      <c r="O54" s="52">
        <v>2</v>
      </c>
      <c r="P54" s="52">
        <v>1</v>
      </c>
      <c r="Q54" s="52">
        <v>2</v>
      </c>
      <c r="R54" s="52">
        <v>10</v>
      </c>
      <c r="S54" s="52">
        <v>8</v>
      </c>
      <c r="T54" s="52">
        <v>9</v>
      </c>
      <c r="U54" s="52">
        <v>3</v>
      </c>
      <c r="V54" s="52">
        <v>7</v>
      </c>
      <c r="W54" s="52">
        <v>2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3361</v>
      </c>
      <c r="D55" s="52">
        <v>3405</v>
      </c>
      <c r="E55" s="52">
        <v>5777</v>
      </c>
      <c r="F55" s="52">
        <v>6485</v>
      </c>
      <c r="G55" s="52">
        <v>7017</v>
      </c>
      <c r="H55" s="52">
        <v>7543</v>
      </c>
      <c r="I55" s="52">
        <v>2489</v>
      </c>
      <c r="J55" s="52">
        <v>0</v>
      </c>
      <c r="K55" s="52">
        <v>502</v>
      </c>
      <c r="L55" s="52">
        <v>0</v>
      </c>
      <c r="M55" s="52">
        <v>2028</v>
      </c>
      <c r="N55" s="52">
        <v>2670</v>
      </c>
      <c r="O55" s="52">
        <v>901</v>
      </c>
      <c r="P55" s="52">
        <v>380</v>
      </c>
      <c r="Q55" s="52">
        <v>11</v>
      </c>
      <c r="R55" s="52">
        <v>304</v>
      </c>
      <c r="S55" s="52">
        <v>1387</v>
      </c>
      <c r="T55" s="52">
        <v>2157</v>
      </c>
      <c r="U55" s="52">
        <v>3393</v>
      </c>
      <c r="V55" s="52">
        <v>3589</v>
      </c>
      <c r="W55" s="52">
        <v>1502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38</v>
      </c>
      <c r="D56" s="52">
        <v>125</v>
      </c>
      <c r="E56" s="52">
        <v>225</v>
      </c>
      <c r="F56" s="52">
        <v>259</v>
      </c>
      <c r="G56" s="52">
        <v>670</v>
      </c>
      <c r="H56" s="52">
        <v>590</v>
      </c>
      <c r="I56" s="52">
        <v>1994</v>
      </c>
      <c r="J56" s="52">
        <v>4372</v>
      </c>
      <c r="K56" s="52">
        <v>4112</v>
      </c>
      <c r="L56" s="52">
        <v>3868</v>
      </c>
      <c r="M56" s="52">
        <v>1936</v>
      </c>
      <c r="N56" s="52">
        <v>1398</v>
      </c>
      <c r="O56" s="52">
        <v>1571</v>
      </c>
      <c r="P56" s="52">
        <v>1531</v>
      </c>
      <c r="Q56" s="52">
        <v>2569</v>
      </c>
      <c r="R56" s="52">
        <v>3211</v>
      </c>
      <c r="S56" s="52">
        <v>5171</v>
      </c>
      <c r="T56" s="52">
        <v>5629</v>
      </c>
      <c r="U56" s="52">
        <v>3601</v>
      </c>
      <c r="V56" s="52">
        <v>4764</v>
      </c>
      <c r="W56" s="52">
        <v>4058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49</v>
      </c>
      <c r="D58" s="52">
        <v>53</v>
      </c>
      <c r="E58" s="52">
        <v>94</v>
      </c>
      <c r="F58" s="52">
        <v>112</v>
      </c>
      <c r="G58" s="52">
        <v>121</v>
      </c>
      <c r="H58" s="52">
        <v>133</v>
      </c>
      <c r="I58" s="52">
        <v>62</v>
      </c>
      <c r="J58" s="52">
        <v>57</v>
      </c>
      <c r="K58" s="52">
        <v>59</v>
      </c>
      <c r="L58" s="52">
        <v>68</v>
      </c>
      <c r="M58" s="52">
        <v>78</v>
      </c>
      <c r="N58" s="52">
        <v>75</v>
      </c>
      <c r="O58" s="52">
        <v>44</v>
      </c>
      <c r="P58" s="52">
        <v>33</v>
      </c>
      <c r="Q58" s="52">
        <v>52</v>
      </c>
      <c r="R58" s="52">
        <v>102</v>
      </c>
      <c r="S58" s="52">
        <v>159</v>
      </c>
      <c r="T58" s="52">
        <v>143</v>
      </c>
      <c r="U58" s="52">
        <v>123</v>
      </c>
      <c r="V58" s="52">
        <v>129</v>
      </c>
      <c r="W58" s="52">
        <v>93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3631</v>
      </c>
      <c r="D59" s="36">
        <v>3796</v>
      </c>
      <c r="E59" s="36">
        <v>6420</v>
      </c>
      <c r="F59" s="36">
        <v>7132</v>
      </c>
      <c r="G59" s="36">
        <v>8162</v>
      </c>
      <c r="H59" s="36">
        <v>8562</v>
      </c>
      <c r="I59" s="36">
        <v>4745</v>
      </c>
      <c r="J59" s="36">
        <v>4603</v>
      </c>
      <c r="K59" s="36">
        <v>4854</v>
      </c>
      <c r="L59" s="36">
        <v>4152</v>
      </c>
      <c r="M59" s="36">
        <v>4177</v>
      </c>
      <c r="N59" s="36">
        <v>4259</v>
      </c>
      <c r="O59" s="36">
        <v>2635</v>
      </c>
      <c r="P59" s="36">
        <v>2054</v>
      </c>
      <c r="Q59" s="36">
        <v>2852</v>
      </c>
      <c r="R59" s="36">
        <v>4024</v>
      </c>
      <c r="S59" s="36">
        <v>7297</v>
      </c>
      <c r="T59" s="36">
        <v>8588</v>
      </c>
      <c r="U59" s="36">
        <v>7452</v>
      </c>
      <c r="V59" s="36">
        <v>8951</v>
      </c>
      <c r="W59" s="36">
        <v>5886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4735</v>
      </c>
      <c r="D63" s="52">
        <v>4506</v>
      </c>
      <c r="E63" s="52">
        <v>7529</v>
      </c>
      <c r="F63" s="52">
        <v>9751</v>
      </c>
      <c r="G63" s="52">
        <v>7786</v>
      </c>
      <c r="H63" s="52">
        <v>10176</v>
      </c>
      <c r="I63" s="52">
        <v>4170</v>
      </c>
      <c r="J63" s="52">
        <v>3750</v>
      </c>
      <c r="K63" s="52">
        <v>4327</v>
      </c>
      <c r="L63" s="52">
        <v>5566</v>
      </c>
      <c r="M63" s="52">
        <v>10746</v>
      </c>
      <c r="N63" s="52">
        <v>9078</v>
      </c>
      <c r="O63" s="52">
        <v>6182</v>
      </c>
      <c r="P63" s="52">
        <v>1679</v>
      </c>
      <c r="Q63" s="52">
        <v>3254</v>
      </c>
      <c r="R63" s="52">
        <v>5682</v>
      </c>
      <c r="S63" s="52">
        <v>10333</v>
      </c>
      <c r="T63" s="52">
        <v>10048</v>
      </c>
      <c r="U63" s="52">
        <v>12598</v>
      </c>
      <c r="V63" s="52">
        <v>11513</v>
      </c>
      <c r="W63" s="52">
        <v>10485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329</v>
      </c>
      <c r="D65" s="52">
        <v>507</v>
      </c>
      <c r="E65" s="52">
        <v>354</v>
      </c>
      <c r="F65" s="52">
        <v>542</v>
      </c>
      <c r="G65" s="52">
        <v>881</v>
      </c>
      <c r="H65" s="52">
        <v>1111</v>
      </c>
      <c r="I65" s="52">
        <v>1092</v>
      </c>
      <c r="J65" s="52">
        <v>712</v>
      </c>
      <c r="K65" s="52">
        <v>581</v>
      </c>
      <c r="L65" s="52">
        <v>680</v>
      </c>
      <c r="M65" s="52">
        <v>791</v>
      </c>
      <c r="N65" s="52">
        <v>1041</v>
      </c>
      <c r="O65" s="52">
        <v>1184</v>
      </c>
      <c r="P65" s="52">
        <v>1009</v>
      </c>
      <c r="Q65" s="52">
        <v>804</v>
      </c>
      <c r="R65" s="52">
        <v>833</v>
      </c>
      <c r="S65" s="52">
        <v>1050</v>
      </c>
      <c r="T65" s="52">
        <v>1460</v>
      </c>
      <c r="U65" s="52">
        <v>1653</v>
      </c>
      <c r="V65" s="52">
        <v>2040</v>
      </c>
      <c r="W65" s="52">
        <v>1842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942</v>
      </c>
      <c r="D67" s="52">
        <f t="shared" si="0"/>
        <v>1009</v>
      </c>
      <c r="E67" s="52">
        <f t="shared" si="0"/>
        <v>1210</v>
      </c>
      <c r="F67" s="52">
        <f t="shared" si="0"/>
        <v>1252</v>
      </c>
      <c r="G67" s="52">
        <f t="shared" si="0"/>
        <v>1250</v>
      </c>
      <c r="H67" s="52">
        <f t="shared" si="0"/>
        <v>1406</v>
      </c>
      <c r="I67" s="52">
        <f t="shared" si="0"/>
        <v>657</v>
      </c>
      <c r="J67" s="52">
        <f t="shared" si="0"/>
        <v>625</v>
      </c>
      <c r="K67" s="52">
        <f t="shared" si="0"/>
        <v>872</v>
      </c>
      <c r="L67" s="52">
        <f t="shared" si="0"/>
        <v>1431</v>
      </c>
      <c r="M67" s="52">
        <f t="shared" si="0"/>
        <v>1651</v>
      </c>
      <c r="N67" s="52">
        <f t="shared" si="0"/>
        <v>1398</v>
      </c>
      <c r="O67" s="52">
        <f t="shared" si="0"/>
        <v>1441</v>
      </c>
      <c r="P67" s="52">
        <f t="shared" si="0"/>
        <v>1126</v>
      </c>
      <c r="Q67" s="52">
        <f t="shared" si="0"/>
        <v>1399</v>
      </c>
      <c r="R67" s="52">
        <f t="shared" ref="R67:V67" si="1">R39-R53</f>
        <v>2281</v>
      </c>
      <c r="S67" s="52">
        <f t="shared" si="1"/>
        <v>2519</v>
      </c>
      <c r="T67" s="52">
        <f t="shared" si="1"/>
        <v>2290</v>
      </c>
      <c r="U67" s="52">
        <f t="shared" si="1"/>
        <v>1843</v>
      </c>
      <c r="V67" s="52">
        <f t="shared" si="1"/>
        <v>1690</v>
      </c>
      <c r="W67" s="52">
        <f t="shared" ref="W67" si="2">W39-W53</f>
        <v>1311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2</v>
      </c>
      <c r="G68" s="52">
        <f t="shared" si="3"/>
        <v>0</v>
      </c>
      <c r="H68" s="52">
        <f t="shared" si="3"/>
        <v>2</v>
      </c>
      <c r="I68" s="52">
        <f t="shared" si="3"/>
        <v>2</v>
      </c>
      <c r="J68" s="52">
        <f t="shared" si="3"/>
        <v>8</v>
      </c>
      <c r="K68" s="52">
        <f t="shared" si="3"/>
        <v>11</v>
      </c>
      <c r="L68" s="52">
        <f t="shared" si="3"/>
        <v>13</v>
      </c>
      <c r="M68" s="52">
        <f t="shared" si="3"/>
        <v>13</v>
      </c>
      <c r="N68" s="52">
        <f t="shared" si="3"/>
        <v>2</v>
      </c>
      <c r="O68" s="52">
        <f t="shared" si="3"/>
        <v>14</v>
      </c>
      <c r="P68" s="52">
        <f t="shared" si="3"/>
        <v>7</v>
      </c>
      <c r="Q68" s="52">
        <f t="shared" si="3"/>
        <v>7</v>
      </c>
      <c r="R68" s="52">
        <f t="shared" ref="R68:V68" si="4">R40-R54</f>
        <v>38</v>
      </c>
      <c r="S68" s="52">
        <f t="shared" si="4"/>
        <v>22</v>
      </c>
      <c r="T68" s="52">
        <f t="shared" si="4"/>
        <v>18</v>
      </c>
      <c r="U68" s="52">
        <f t="shared" si="4"/>
        <v>7</v>
      </c>
      <c r="V68" s="52">
        <f t="shared" si="4"/>
        <v>12</v>
      </c>
      <c r="W68" s="52">
        <f t="shared" ref="W68" si="5">W40-W54</f>
        <v>1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11284</v>
      </c>
      <c r="D69" s="52">
        <f t="shared" si="6"/>
        <v>10751</v>
      </c>
      <c r="E69" s="52">
        <f t="shared" si="6"/>
        <v>13642</v>
      </c>
      <c r="F69" s="52">
        <f t="shared" si="6"/>
        <v>16267</v>
      </c>
      <c r="G69" s="52">
        <f t="shared" si="6"/>
        <v>14713</v>
      </c>
      <c r="H69" s="52">
        <f t="shared" si="6"/>
        <v>18882</v>
      </c>
      <c r="I69" s="52">
        <f t="shared" si="6"/>
        <v>5070</v>
      </c>
      <c r="J69" s="52">
        <f t="shared" si="6"/>
        <v>0</v>
      </c>
      <c r="K69" s="52">
        <f t="shared" si="6"/>
        <v>1491</v>
      </c>
      <c r="L69" s="52">
        <f t="shared" si="6"/>
        <v>0</v>
      </c>
      <c r="M69" s="52">
        <f t="shared" si="6"/>
        <v>11639</v>
      </c>
      <c r="N69" s="52">
        <f t="shared" si="6"/>
        <v>14059</v>
      </c>
      <c r="O69" s="52">
        <f t="shared" si="6"/>
        <v>6343</v>
      </c>
      <c r="P69" s="52">
        <f t="shared" si="6"/>
        <v>2456</v>
      </c>
      <c r="Q69" s="52">
        <f t="shared" si="6"/>
        <v>47</v>
      </c>
      <c r="R69" s="52">
        <f t="shared" ref="R69:V69" si="7">R41-R55</f>
        <v>1145</v>
      </c>
      <c r="S69" s="52">
        <f t="shared" si="7"/>
        <v>3942</v>
      </c>
      <c r="T69" s="52">
        <f t="shared" si="7"/>
        <v>5282</v>
      </c>
      <c r="U69" s="52">
        <f t="shared" si="7"/>
        <v>10842</v>
      </c>
      <c r="V69" s="52">
        <f t="shared" si="7"/>
        <v>8411</v>
      </c>
      <c r="W69" s="52">
        <f t="shared" ref="W69" si="8">W41-W55</f>
        <v>4716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128</v>
      </c>
      <c r="D70" s="52">
        <f t="shared" si="9"/>
        <v>396</v>
      </c>
      <c r="E70" s="52">
        <f t="shared" si="9"/>
        <v>531</v>
      </c>
      <c r="F70" s="52">
        <f t="shared" si="9"/>
        <v>648</v>
      </c>
      <c r="G70" s="52">
        <f t="shared" si="9"/>
        <v>1402</v>
      </c>
      <c r="H70" s="52">
        <f t="shared" si="9"/>
        <v>1478</v>
      </c>
      <c r="I70" s="52">
        <f t="shared" si="9"/>
        <v>4058</v>
      </c>
      <c r="J70" s="52">
        <f t="shared" si="9"/>
        <v>9655</v>
      </c>
      <c r="K70" s="52">
        <f t="shared" si="9"/>
        <v>12198</v>
      </c>
      <c r="L70" s="52">
        <f t="shared" si="9"/>
        <v>15841</v>
      </c>
      <c r="M70" s="52">
        <f t="shared" si="9"/>
        <v>11091</v>
      </c>
      <c r="N70" s="52">
        <f t="shared" si="9"/>
        <v>7361</v>
      </c>
      <c r="O70" s="52">
        <f t="shared" si="9"/>
        <v>11078</v>
      </c>
      <c r="P70" s="52">
        <f t="shared" si="9"/>
        <v>9894</v>
      </c>
      <c r="Q70" s="52">
        <f t="shared" si="9"/>
        <v>11169</v>
      </c>
      <c r="R70" s="52">
        <f t="shared" ref="R70:V70" si="10">R42-R56</f>
        <v>12177</v>
      </c>
      <c r="S70" s="52">
        <f t="shared" si="10"/>
        <v>14691</v>
      </c>
      <c r="T70" s="52">
        <f t="shared" si="10"/>
        <v>13808</v>
      </c>
      <c r="U70" s="52">
        <f t="shared" si="10"/>
        <v>11523</v>
      </c>
      <c r="V70" s="52">
        <f t="shared" si="10"/>
        <v>11172</v>
      </c>
      <c r="W70" s="52">
        <f t="shared" ref="W70" si="11">W42-W56</f>
        <v>12727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165</v>
      </c>
      <c r="D72" s="52">
        <v>167</v>
      </c>
      <c r="E72" s="52">
        <v>221</v>
      </c>
      <c r="F72" s="52">
        <v>281</v>
      </c>
      <c r="G72" s="52">
        <v>251</v>
      </c>
      <c r="H72" s="52">
        <v>332</v>
      </c>
      <c r="I72" s="52">
        <v>124</v>
      </c>
      <c r="J72" s="52">
        <v>126</v>
      </c>
      <c r="K72" s="52">
        <v>171</v>
      </c>
      <c r="L72" s="52">
        <v>279</v>
      </c>
      <c r="M72" s="52">
        <v>444</v>
      </c>
      <c r="N72" s="52">
        <v>391</v>
      </c>
      <c r="O72" s="52">
        <v>307</v>
      </c>
      <c r="P72" s="52">
        <v>209</v>
      </c>
      <c r="Q72" s="52">
        <v>223</v>
      </c>
      <c r="R72" s="52">
        <v>383</v>
      </c>
      <c r="S72" s="52">
        <v>443</v>
      </c>
      <c r="T72" s="52">
        <v>344</v>
      </c>
      <c r="U72" s="52">
        <v>382</v>
      </c>
      <c r="V72" s="52">
        <v>298</v>
      </c>
      <c r="W72" s="52">
        <v>286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12189</v>
      </c>
      <c r="D73" s="36">
        <v>11988</v>
      </c>
      <c r="E73" s="36">
        <v>15162</v>
      </c>
      <c r="F73" s="36">
        <v>17887</v>
      </c>
      <c r="G73" s="36">
        <v>17114</v>
      </c>
      <c r="H73" s="36">
        <v>21440</v>
      </c>
      <c r="I73" s="36">
        <v>9667</v>
      </c>
      <c r="J73" s="36">
        <v>10167</v>
      </c>
      <c r="K73" s="36">
        <v>14393</v>
      </c>
      <c r="L73" s="36">
        <v>17003</v>
      </c>
      <c r="M73" s="36">
        <v>23939</v>
      </c>
      <c r="N73" s="36">
        <v>22429</v>
      </c>
      <c r="O73" s="36">
        <v>18579</v>
      </c>
      <c r="P73" s="36">
        <v>13280</v>
      </c>
      <c r="Q73" s="36">
        <v>12412</v>
      </c>
      <c r="R73" s="36">
        <v>15252</v>
      </c>
      <c r="S73" s="36">
        <v>20733</v>
      </c>
      <c r="T73" s="36">
        <v>21052</v>
      </c>
      <c r="U73" s="36">
        <v>23864</v>
      </c>
      <c r="V73" s="36">
        <v>21028</v>
      </c>
      <c r="W73" s="36">
        <v>18475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3323</v>
      </c>
      <c r="I79" s="138">
        <f>RES_hhdet_numvin!I163</f>
        <v>2963</v>
      </c>
      <c r="J79" s="138">
        <f>RES_hhdet_numvin!J163</f>
        <v>3898</v>
      </c>
      <c r="K79" s="138">
        <f>RES_hhdet_numvin!K163</f>
        <v>5343</v>
      </c>
      <c r="L79" s="138">
        <f>RES_hhdet_numvin!L163</f>
        <v>6608</v>
      </c>
      <c r="M79" s="138">
        <f>RES_hhdet_numvin!M163</f>
        <v>11339</v>
      </c>
      <c r="N79" s="138">
        <f>RES_hhdet_numvin!N163</f>
        <v>11024</v>
      </c>
      <c r="O79" s="138">
        <f>RES_hhdet_numvin!O163</f>
        <v>7753</v>
      </c>
      <c r="P79" s="138">
        <f>RES_hhdet_numvin!P163</f>
        <v>3450</v>
      </c>
      <c r="Q79" s="138">
        <f>RES_hhdet_numvin!Q163</f>
        <v>5835</v>
      </c>
      <c r="R79" s="138">
        <f>RES_hhdet_numvin!R163</f>
        <v>9510</v>
      </c>
      <c r="S79" s="138">
        <f>RES_hhdet_numvin!S163</f>
        <v>17514</v>
      </c>
      <c r="T79" s="138">
        <f>RES_hhdet_numvin!T163</f>
        <v>18653</v>
      </c>
      <c r="U79" s="138">
        <f>RES_hhdet_numvin!U163</f>
        <v>20135</v>
      </c>
      <c r="V79" s="138">
        <f>RES_hhdet_numvin!V163</f>
        <v>20590</v>
      </c>
      <c r="W79" s="138">
        <f>RES_hhdet_numvin!W163</f>
        <v>16464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341</v>
      </c>
      <c r="Q81" s="138">
        <f>RES_hhdet_numvin!Q165</f>
        <v>451</v>
      </c>
      <c r="R81" s="138">
        <f>RES_hhdet_numvin!R165</f>
        <v>664</v>
      </c>
      <c r="S81" s="138">
        <f>RES_hhdet_numvin!S165</f>
        <v>1043</v>
      </c>
      <c r="T81" s="138">
        <f>RES_hhdet_numvin!T165</f>
        <v>1584</v>
      </c>
      <c r="U81" s="138">
        <f>RES_hhdet_numvin!U165</f>
        <v>1754</v>
      </c>
      <c r="V81" s="138">
        <f>RES_hhdet_numvin!V165</f>
        <v>2669</v>
      </c>
      <c r="W81" s="138">
        <f>RES_hhdet_numvin!W165</f>
        <v>2176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412</v>
      </c>
      <c r="Q83" s="138">
        <f>RES_hhdet_numvin!Q167</f>
        <v>952</v>
      </c>
      <c r="R83" s="138">
        <f>RES_hhdet_numvin!R167</f>
        <v>2069</v>
      </c>
      <c r="S83" s="138">
        <f>RES_hhdet_numvin!S167</f>
        <v>2852</v>
      </c>
      <c r="T83" s="138">
        <f>RES_hhdet_numvin!T167</f>
        <v>2930</v>
      </c>
      <c r="U83" s="138">
        <f>RES_hhdet_numvin!U167</f>
        <v>2336</v>
      </c>
      <c r="V83" s="138">
        <f>RES_hhdet_numvin!V167</f>
        <v>2403</v>
      </c>
      <c r="W83" s="138">
        <f>RES_hhdet_numvin!W167</f>
        <v>1728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2</v>
      </c>
      <c r="Q84" s="138">
        <f>RES_hhdet_numvin!Q168</f>
        <v>8</v>
      </c>
      <c r="R84" s="138">
        <f>RES_hhdet_numvin!R168</f>
        <v>40</v>
      </c>
      <c r="S84" s="138">
        <f>RES_hhdet_numvin!S168</f>
        <v>29</v>
      </c>
      <c r="T84" s="138">
        <f>RES_hhdet_numvin!T168</f>
        <v>27</v>
      </c>
      <c r="U84" s="138">
        <f>RES_hhdet_numvin!U168</f>
        <v>10</v>
      </c>
      <c r="V84" s="138">
        <f>RES_hhdet_numvin!V168</f>
        <v>19</v>
      </c>
      <c r="W84" s="138">
        <f>RES_hhdet_numvin!W168</f>
        <v>3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898</v>
      </c>
      <c r="Q87" s="138">
        <f>RES_hhdet_numvin!Q171</f>
        <v>34</v>
      </c>
      <c r="R87" s="138">
        <f>RES_hhdet_numvin!R171</f>
        <v>1045</v>
      </c>
      <c r="S87" s="138">
        <f>RES_hhdet_numvin!S171</f>
        <v>4447</v>
      </c>
      <c r="T87" s="138">
        <f>RES_hhdet_numvin!T171</f>
        <v>6756</v>
      </c>
      <c r="U87" s="138">
        <f>RES_hhdet_numvin!U171</f>
        <v>13706</v>
      </c>
      <c r="V87" s="138">
        <f>RES_hhdet_numvin!V171</f>
        <v>11940</v>
      </c>
      <c r="W87" s="138">
        <f>RES_hhdet_numvin!W171</f>
        <v>6218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3646</v>
      </c>
      <c r="Q88" s="138">
        <f>RES_hhdet_numvin!Q172</f>
        <v>7537</v>
      </c>
      <c r="R88" s="138">
        <f>RES_hhdet_numvin!R172</f>
        <v>11006</v>
      </c>
      <c r="S88" s="138">
        <f>RES_hhdet_numvin!S172</f>
        <v>16551</v>
      </c>
      <c r="T88" s="138">
        <f>RES_hhdet_numvin!T172</f>
        <v>17605</v>
      </c>
      <c r="U88" s="138">
        <f>RES_hhdet_numvin!U172</f>
        <v>14554</v>
      </c>
      <c r="V88" s="138">
        <f>RES_hhdet_numvin!V172</f>
        <v>15854</v>
      </c>
      <c r="W88" s="138">
        <f>RES_hhdet_numvin!W172</f>
        <v>16785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79</v>
      </c>
      <c r="Q92" s="138">
        <f>RES_hhdet_numvin!Q176</f>
        <v>153</v>
      </c>
      <c r="R92" s="138">
        <f>RES_hhdet_numvin!R176</f>
        <v>350</v>
      </c>
      <c r="S92" s="138">
        <f>RES_hhdet_numvin!S176</f>
        <v>506</v>
      </c>
      <c r="T92" s="138">
        <f>RES_hhdet_numvin!T176</f>
        <v>442</v>
      </c>
      <c r="U92" s="138">
        <f>RES_hhdet_numvin!U176</f>
        <v>490</v>
      </c>
      <c r="V92" s="138">
        <f>RES_hhdet_numvin!V176</f>
        <v>426</v>
      </c>
      <c r="W92" s="138">
        <f>RES_hhdet_numvin!W176</f>
        <v>379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4882</v>
      </c>
      <c r="Q93" s="39">
        <f>RES_hhdet_numvin!Q177</f>
        <v>8377</v>
      </c>
      <c r="R93" s="39">
        <f>RES_hhdet_numvin!R177</f>
        <v>13785</v>
      </c>
      <c r="S93" s="39">
        <f>RES_hhdet_numvin!S177</f>
        <v>23353</v>
      </c>
      <c r="T93" s="39">
        <f>RES_hhdet_numvin!T177</f>
        <v>26870</v>
      </c>
      <c r="U93" s="39">
        <f>RES_hhdet_numvin!U177</f>
        <v>30125</v>
      </c>
      <c r="V93" s="39">
        <f>RES_hhdet_numvin!V177</f>
        <v>29824</v>
      </c>
      <c r="W93" s="39">
        <f>RES_hhdet_numvin!W177</f>
        <v>24361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138.97709133683531</v>
      </c>
      <c r="C97" s="117">
        <f t="shared" si="12"/>
        <v>157.82372317463771</v>
      </c>
      <c r="D97" s="117">
        <f t="shared" si="12"/>
        <v>136.03592486032073</v>
      </c>
      <c r="E97" s="117">
        <f t="shared" si="12"/>
        <v>159.173451903125</v>
      </c>
      <c r="F97" s="117">
        <f t="shared" si="12"/>
        <v>183.64040177508448</v>
      </c>
      <c r="G97" s="117">
        <f t="shared" si="12"/>
        <v>187.78495724693627</v>
      </c>
      <c r="H97" s="117">
        <f t="shared" si="12"/>
        <v>225.775190280522</v>
      </c>
      <c r="I97" s="117">
        <f t="shared" si="12"/>
        <v>206.28905250029089</v>
      </c>
      <c r="J97" s="117">
        <f t="shared" si="12"/>
        <v>224.54857134489262</v>
      </c>
      <c r="K97" s="117">
        <f t="shared" si="12"/>
        <v>179.82959625256549</v>
      </c>
      <c r="L97" s="117">
        <f t="shared" si="12"/>
        <v>212.49093335413042</v>
      </c>
      <c r="M97" s="117">
        <f t="shared" si="12"/>
        <v>199.56512601532683</v>
      </c>
      <c r="N97" s="117">
        <f t="shared" si="12"/>
        <v>187.45297042754746</v>
      </c>
      <c r="O97" s="117">
        <f t="shared" si="12"/>
        <v>176.84679123698172</v>
      </c>
      <c r="P97" s="117">
        <f t="shared" si="12"/>
        <v>158.87370908771445</v>
      </c>
      <c r="Q97" s="117">
        <f t="shared" si="12"/>
        <v>164.61106857187198</v>
      </c>
      <c r="R97" s="117">
        <f t="shared" ref="R97:V97" si="13">R98+R100+R102+R111</f>
        <v>162.48586298330156</v>
      </c>
      <c r="S97" s="117">
        <f t="shared" si="13"/>
        <v>171.59601338107254</v>
      </c>
      <c r="T97" s="117">
        <f t="shared" si="13"/>
        <v>186.73348785987434</v>
      </c>
      <c r="U97" s="117">
        <f t="shared" si="13"/>
        <v>185.30991990781635</v>
      </c>
      <c r="V97" s="117">
        <f t="shared" si="13"/>
        <v>213.2653227624117</v>
      </c>
      <c r="W97" s="117">
        <f t="shared" ref="W97" si="14">W98+W100+W102+W111</f>
        <v>207.38237153404461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108.92108234476825</v>
      </c>
      <c r="C98" s="122">
        <f t="shared" si="15"/>
        <v>128.36818898290178</v>
      </c>
      <c r="D98" s="122">
        <f t="shared" si="15"/>
        <v>107.25643686207317</v>
      </c>
      <c r="E98" s="122">
        <f t="shared" si="15"/>
        <v>129.98281818930303</v>
      </c>
      <c r="F98" s="122">
        <f t="shared" si="15"/>
        <v>151.58585740585752</v>
      </c>
      <c r="G98" s="122">
        <f t="shared" si="15"/>
        <v>155.28208058042944</v>
      </c>
      <c r="H98" s="122">
        <f t="shared" si="15"/>
        <v>190.61414662371416</v>
      </c>
      <c r="I98" s="122">
        <f t="shared" si="15"/>
        <v>171.03537623246672</v>
      </c>
      <c r="J98" s="122">
        <f t="shared" si="15"/>
        <v>188.46583565391435</v>
      </c>
      <c r="K98" s="122">
        <f t="shared" si="15"/>
        <v>144.04158433456763</v>
      </c>
      <c r="L98" s="122">
        <f t="shared" si="15"/>
        <v>176.45023135947193</v>
      </c>
      <c r="M98" s="122">
        <f t="shared" si="15"/>
        <v>161.36456925823109</v>
      </c>
      <c r="N98" s="122">
        <f t="shared" si="15"/>
        <v>148.73915089464029</v>
      </c>
      <c r="O98" s="122">
        <f t="shared" si="15"/>
        <v>139.21367152452632</v>
      </c>
      <c r="P98" s="122">
        <f t="shared" si="15"/>
        <v>122.3088398732944</v>
      </c>
      <c r="Q98" s="122">
        <f t="shared" si="15"/>
        <v>128.84370404185819</v>
      </c>
      <c r="R98" s="122">
        <f t="shared" si="15"/>
        <v>125.79464138582009</v>
      </c>
      <c r="S98" s="122">
        <f t="shared" si="15"/>
        <v>133.03317990144777</v>
      </c>
      <c r="T98" s="122">
        <f t="shared" si="15"/>
        <v>145.99464004311548</v>
      </c>
      <c r="U98" s="122">
        <f t="shared" si="15"/>
        <v>143.73608731991428</v>
      </c>
      <c r="V98" s="122">
        <f t="shared" si="15"/>
        <v>167.51331556132834</v>
      </c>
      <c r="W98" s="122">
        <f t="shared" si="15"/>
        <v>161.66021247889324</v>
      </c>
      <c r="DA98" s="130" t="s">
        <v>1722</v>
      </c>
    </row>
    <row r="99" spans="1:105" ht="12" customHeight="1" x14ac:dyDescent="0.25">
      <c r="A99" s="97" t="s">
        <v>53</v>
      </c>
      <c r="B99" s="98">
        <v>108.92108234476825</v>
      </c>
      <c r="C99" s="98">
        <v>128.36818898290178</v>
      </c>
      <c r="D99" s="98">
        <v>107.25643686207317</v>
      </c>
      <c r="E99" s="98">
        <v>129.98281818930303</v>
      </c>
      <c r="F99" s="98">
        <v>151.58585740585752</v>
      </c>
      <c r="G99" s="98">
        <v>155.28208058042944</v>
      </c>
      <c r="H99" s="98">
        <v>190.61414662371416</v>
      </c>
      <c r="I99" s="98">
        <v>171.03537623246672</v>
      </c>
      <c r="J99" s="98">
        <v>188.46583565391435</v>
      </c>
      <c r="K99" s="98">
        <v>144.04158433456763</v>
      </c>
      <c r="L99" s="98">
        <v>176.45023135947193</v>
      </c>
      <c r="M99" s="98">
        <v>161.36456925823109</v>
      </c>
      <c r="N99" s="98">
        <v>148.73915089464029</v>
      </c>
      <c r="O99" s="98">
        <v>139.21367152452632</v>
      </c>
      <c r="P99" s="98">
        <v>122.3088398732944</v>
      </c>
      <c r="Q99" s="98">
        <v>128.84370404185819</v>
      </c>
      <c r="R99" s="98">
        <v>125.79464138582009</v>
      </c>
      <c r="S99" s="98">
        <v>133.03317990144777</v>
      </c>
      <c r="T99" s="98">
        <v>145.99464004311548</v>
      </c>
      <c r="U99" s="98">
        <v>143.73608731991428</v>
      </c>
      <c r="V99" s="98">
        <v>167.51331556132834</v>
      </c>
      <c r="W99" s="98">
        <v>161.66021247889324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2.9655503837405589E-2</v>
      </c>
      <c r="C100" s="122">
        <f t="shared" si="16"/>
        <v>2.7357629687106449E-2</v>
      </c>
      <c r="D100" s="122">
        <f t="shared" si="16"/>
        <v>3.1023890570932678E-2</v>
      </c>
      <c r="E100" s="122">
        <f t="shared" si="16"/>
        <v>3.0902986460156039E-2</v>
      </c>
      <c r="F100" s="122">
        <f t="shared" si="16"/>
        <v>3.2730713018131845E-2</v>
      </c>
      <c r="G100" s="122">
        <f t="shared" si="16"/>
        <v>3.5051917371603056E-2</v>
      </c>
      <c r="H100" s="122">
        <f t="shared" si="16"/>
        <v>4.5181236353670537E-2</v>
      </c>
      <c r="I100" s="122">
        <f t="shared" si="16"/>
        <v>5.1688086416260881E-2</v>
      </c>
      <c r="J100" s="122">
        <f t="shared" si="16"/>
        <v>5.6033699445953399E-2</v>
      </c>
      <c r="K100" s="122">
        <f t="shared" si="16"/>
        <v>5.6764537464504078E-2</v>
      </c>
      <c r="L100" s="122">
        <f t="shared" si="16"/>
        <v>6.0453282954906887E-2</v>
      </c>
      <c r="M100" s="122">
        <f t="shared" si="16"/>
        <v>5.8147794873651869E-2</v>
      </c>
      <c r="N100" s="122">
        <f t="shared" si="16"/>
        <v>6.3038497465878487E-2</v>
      </c>
      <c r="O100" s="122">
        <f t="shared" si="16"/>
        <v>5.6101765362868317E-2</v>
      </c>
      <c r="P100" s="122">
        <f t="shared" si="16"/>
        <v>5.73269559328465E-2</v>
      </c>
      <c r="Q100" s="122">
        <f t="shared" si="16"/>
        <v>5.2286427833986876E-2</v>
      </c>
      <c r="R100" s="122">
        <f t="shared" si="16"/>
        <v>4.9925434035826007E-2</v>
      </c>
      <c r="S100" s="122">
        <f t="shared" si="16"/>
        <v>4.7872263414791422E-2</v>
      </c>
      <c r="T100" s="122">
        <f t="shared" si="16"/>
        <v>4.8019028084550011E-2</v>
      </c>
      <c r="U100" s="122">
        <f t="shared" si="16"/>
        <v>5.0355487791726966E-2</v>
      </c>
      <c r="V100" s="122">
        <f t="shared" si="16"/>
        <v>5.4610024176331866E-2</v>
      </c>
      <c r="W100" s="122">
        <f t="shared" si="16"/>
        <v>5.4443178257128702E-2</v>
      </c>
      <c r="DA100" s="130" t="s">
        <v>1724</v>
      </c>
    </row>
    <row r="101" spans="1:105" ht="12" customHeight="1" x14ac:dyDescent="0.25">
      <c r="A101" s="97" t="s">
        <v>53</v>
      </c>
      <c r="B101" s="98">
        <v>2.9655503837405589E-2</v>
      </c>
      <c r="C101" s="98">
        <v>2.7357629687106449E-2</v>
      </c>
      <c r="D101" s="98">
        <v>3.1023890570932678E-2</v>
      </c>
      <c r="E101" s="98">
        <v>3.0902986460156039E-2</v>
      </c>
      <c r="F101" s="98">
        <v>3.2730713018131845E-2</v>
      </c>
      <c r="G101" s="98">
        <v>3.5051917371603056E-2</v>
      </c>
      <c r="H101" s="98">
        <v>4.5181236353670537E-2</v>
      </c>
      <c r="I101" s="98">
        <v>5.1688086416260881E-2</v>
      </c>
      <c r="J101" s="98">
        <v>5.6033699445953399E-2</v>
      </c>
      <c r="K101" s="98">
        <v>5.6764537464504078E-2</v>
      </c>
      <c r="L101" s="98">
        <v>6.0453282954906887E-2</v>
      </c>
      <c r="M101" s="98">
        <v>5.8147794873651869E-2</v>
      </c>
      <c r="N101" s="98">
        <v>6.3038497465878487E-2</v>
      </c>
      <c r="O101" s="98">
        <v>5.6101765362868317E-2</v>
      </c>
      <c r="P101" s="98">
        <v>5.73269559328465E-2</v>
      </c>
      <c r="Q101" s="98">
        <v>5.2286427833986876E-2</v>
      </c>
      <c r="R101" s="98">
        <v>4.9925434035826007E-2</v>
      </c>
      <c r="S101" s="98">
        <v>4.7872263414791422E-2</v>
      </c>
      <c r="T101" s="98">
        <v>4.8019028084550011E-2</v>
      </c>
      <c r="U101" s="98">
        <v>5.0355487791726966E-2</v>
      </c>
      <c r="V101" s="98">
        <v>5.4610024176331866E-2</v>
      </c>
      <c r="W101" s="98">
        <v>5.4443178257128702E-2</v>
      </c>
      <c r="DA101" s="63" t="s">
        <v>1725</v>
      </c>
    </row>
    <row r="102" spans="1:105" ht="12" customHeight="1" x14ac:dyDescent="0.25">
      <c r="A102" s="121" t="s">
        <v>55</v>
      </c>
      <c r="B102" s="122">
        <v>25.983480566894428</v>
      </c>
      <c r="C102" s="122">
        <v>25.453905259412966</v>
      </c>
      <c r="D102" s="122">
        <v>24.785336005171139</v>
      </c>
      <c r="E102" s="122">
        <v>24.969235250868014</v>
      </c>
      <c r="F102" s="122">
        <v>27.510461326741449</v>
      </c>
      <c r="G102" s="122">
        <v>27.783808540964674</v>
      </c>
      <c r="H102" s="122">
        <v>30.158449495535528</v>
      </c>
      <c r="I102" s="122">
        <v>30.172655438119133</v>
      </c>
      <c r="J102" s="122">
        <v>31.184251501789685</v>
      </c>
      <c r="K102" s="122">
        <v>30.916983489835694</v>
      </c>
      <c r="L102" s="122">
        <v>31.269641956000221</v>
      </c>
      <c r="M102" s="122">
        <v>33.209826713257527</v>
      </c>
      <c r="N102" s="122">
        <v>33.610915145029061</v>
      </c>
      <c r="O102" s="122">
        <v>32.841558573269737</v>
      </c>
      <c r="P102" s="122">
        <v>31.74511214599341</v>
      </c>
      <c r="Q102" s="122">
        <v>30.961745770029758</v>
      </c>
      <c r="R102" s="122">
        <v>31.880810952430554</v>
      </c>
      <c r="S102" s="122">
        <v>33.61203905274391</v>
      </c>
      <c r="T102" s="122">
        <v>35.615325309586765</v>
      </c>
      <c r="U102" s="122">
        <v>36.344889823799143</v>
      </c>
      <c r="V102" s="122">
        <v>40.065187008808024</v>
      </c>
      <c r="W102" s="122">
        <v>39.947318560143273</v>
      </c>
      <c r="DA102" s="130" t="s">
        <v>1726</v>
      </c>
    </row>
    <row r="103" spans="1:105" ht="12" customHeight="1" x14ac:dyDescent="0.25">
      <c r="A103" s="97" t="s">
        <v>124</v>
      </c>
      <c r="B103" s="98">
        <v>1.9236624476652704</v>
      </c>
      <c r="C103" s="98">
        <v>1.9177203855093639</v>
      </c>
      <c r="D103" s="98">
        <v>1.9458634915601145</v>
      </c>
      <c r="E103" s="98">
        <v>2.0614183387565403</v>
      </c>
      <c r="F103" s="98">
        <v>2.189009355596494</v>
      </c>
      <c r="G103" s="98">
        <v>2.3078124556552133</v>
      </c>
      <c r="H103" s="98">
        <v>2.4258149943657918</v>
      </c>
      <c r="I103" s="98">
        <v>2.4446918728861355</v>
      </c>
      <c r="J103" s="98">
        <v>2.3868588608666967</v>
      </c>
      <c r="K103" s="98">
        <v>2.3351832583686933</v>
      </c>
      <c r="L103" s="98">
        <v>2.3909394500768655</v>
      </c>
      <c r="M103" s="98">
        <v>2.5977995390576343</v>
      </c>
      <c r="N103" s="98">
        <v>2.3943418256332918</v>
      </c>
      <c r="O103" s="98">
        <v>2.6463788612617543</v>
      </c>
      <c r="P103" s="98">
        <v>2.4381897646648341</v>
      </c>
      <c r="Q103" s="98">
        <v>2.2982020131683867</v>
      </c>
      <c r="R103" s="98">
        <v>3.0738145718140748</v>
      </c>
      <c r="S103" s="98">
        <v>3.4279462649945249</v>
      </c>
      <c r="T103" s="98">
        <v>3.7612324079584489</v>
      </c>
      <c r="U103" s="98">
        <v>3.6575099236497071</v>
      </c>
      <c r="V103" s="98">
        <v>4.131493292763408</v>
      </c>
      <c r="W103" s="98">
        <v>3.6068801407650115</v>
      </c>
      <c r="DA103" s="63" t="s">
        <v>1727</v>
      </c>
    </row>
    <row r="104" spans="1:105" ht="12" customHeight="1" x14ac:dyDescent="0.25">
      <c r="A104" s="97" t="s">
        <v>123</v>
      </c>
      <c r="B104" s="98">
        <v>2.6821093690988779E-4</v>
      </c>
      <c r="C104" s="98">
        <v>2.6083050656425363E-4</v>
      </c>
      <c r="D104" s="98">
        <v>2.542383623641999E-4</v>
      </c>
      <c r="E104" s="98">
        <v>2.4738970023649399E-4</v>
      </c>
      <c r="F104" s="98">
        <v>7.0151304275564859E-4</v>
      </c>
      <c r="G104" s="98">
        <v>6.9002786686947536E-4</v>
      </c>
      <c r="H104" s="98">
        <v>1.3659323560178396E-3</v>
      </c>
      <c r="I104" s="98">
        <v>2.2944219486409488E-3</v>
      </c>
      <c r="J104" s="98">
        <v>5.01842750175438E-3</v>
      </c>
      <c r="K104" s="98">
        <v>8.2945087443636756E-3</v>
      </c>
      <c r="L104" s="98">
        <v>1.2079809619018854E-2</v>
      </c>
      <c r="M104" s="98">
        <v>1.5863099244523605E-2</v>
      </c>
      <c r="N104" s="98">
        <v>1.5579277979011803E-2</v>
      </c>
      <c r="O104" s="98">
        <v>1.9480082883291876E-2</v>
      </c>
      <c r="P104" s="98">
        <v>1.886310012728078E-2</v>
      </c>
      <c r="Q104" s="98">
        <v>1.6520270683738156E-2</v>
      </c>
      <c r="R104" s="98">
        <v>2.7127244162829623E-2</v>
      </c>
      <c r="S104" s="98">
        <v>2.994869577905733E-2</v>
      </c>
      <c r="T104" s="98">
        <v>3.3683987156210536E-2</v>
      </c>
      <c r="U104" s="98">
        <v>3.0937728257168583E-2</v>
      </c>
      <c r="V104" s="98">
        <v>3.7816709161644868E-2</v>
      </c>
      <c r="W104" s="98">
        <v>3.0712213434345138E-2</v>
      </c>
      <c r="DA104" s="63" t="s">
        <v>1728</v>
      </c>
    </row>
    <row r="105" spans="1:105" ht="12" customHeight="1" x14ac:dyDescent="0.25">
      <c r="A105" s="100" t="s">
        <v>50</v>
      </c>
      <c r="B105" s="101">
        <v>2.3105325227521864E-4</v>
      </c>
      <c r="C105" s="101">
        <v>2.2488292873546048E-4</v>
      </c>
      <c r="D105" s="101">
        <v>2.1849823668003096E-4</v>
      </c>
      <c r="E105" s="101">
        <v>2.1269137228771816E-4</v>
      </c>
      <c r="F105" s="101">
        <v>5.9962374869431333E-4</v>
      </c>
      <c r="G105" s="101">
        <v>5.8891135914826312E-4</v>
      </c>
      <c r="H105" s="101">
        <v>1.17118719391898E-3</v>
      </c>
      <c r="I105" s="101">
        <v>1.9623613673195668E-3</v>
      </c>
      <c r="J105" s="101">
        <v>4.2662968713604085E-3</v>
      </c>
      <c r="K105" s="101">
        <v>7.0415061425325321E-3</v>
      </c>
      <c r="L105" s="101">
        <v>1.0264941698225519E-2</v>
      </c>
      <c r="M105" s="101">
        <v>1.3501804708618698E-2</v>
      </c>
      <c r="N105" s="101">
        <v>1.3230477652571283E-2</v>
      </c>
      <c r="O105" s="101">
        <v>1.6480524604341212E-2</v>
      </c>
      <c r="P105" s="101">
        <v>1.5913691546408554E-2</v>
      </c>
      <c r="Q105" s="101">
        <v>1.3854241930342383E-2</v>
      </c>
      <c r="R105" s="101">
        <v>2.2408444348028599E-2</v>
      </c>
      <c r="S105" s="101">
        <v>2.4526072885758175E-2</v>
      </c>
      <c r="T105" s="101">
        <v>2.7333741032737831E-2</v>
      </c>
      <c r="U105" s="101">
        <v>2.4952668491922046E-2</v>
      </c>
      <c r="V105" s="101">
        <v>3.0710981182783228E-2</v>
      </c>
      <c r="W105" s="101">
        <v>2.4936733365617789E-2</v>
      </c>
      <c r="DA105" s="131" t="s">
        <v>1729</v>
      </c>
    </row>
    <row r="106" spans="1:105" ht="12" customHeight="1" x14ac:dyDescent="0.25">
      <c r="A106" s="103" t="s">
        <v>52</v>
      </c>
      <c r="B106" s="104">
        <v>3.7157684634669137E-5</v>
      </c>
      <c r="C106" s="104">
        <v>3.5947577828793162E-5</v>
      </c>
      <c r="D106" s="104">
        <v>3.5740125684168964E-5</v>
      </c>
      <c r="E106" s="104">
        <v>3.46983279487758E-5</v>
      </c>
      <c r="F106" s="104">
        <v>1.0188929406133522E-4</v>
      </c>
      <c r="G106" s="104">
        <v>1.0111650772121224E-4</v>
      </c>
      <c r="H106" s="104">
        <v>1.947451620988595E-4</v>
      </c>
      <c r="I106" s="104">
        <v>3.32060581321382E-4</v>
      </c>
      <c r="J106" s="104">
        <v>7.5213063039397188E-4</v>
      </c>
      <c r="K106" s="104">
        <v>1.2530026018311438E-3</v>
      </c>
      <c r="L106" s="104">
        <v>1.8148679207933348E-3</v>
      </c>
      <c r="M106" s="104">
        <v>2.3612945359049063E-3</v>
      </c>
      <c r="N106" s="104">
        <v>2.3488003264405207E-3</v>
      </c>
      <c r="O106" s="104">
        <v>2.9995582789506636E-3</v>
      </c>
      <c r="P106" s="104">
        <v>2.9494085808722246E-3</v>
      </c>
      <c r="Q106" s="104">
        <v>2.6660287533957733E-3</v>
      </c>
      <c r="R106" s="104">
        <v>4.7187998148010245E-3</v>
      </c>
      <c r="S106" s="104">
        <v>5.4226228932991571E-3</v>
      </c>
      <c r="T106" s="104">
        <v>6.3502461234727072E-3</v>
      </c>
      <c r="U106" s="104">
        <v>5.9850597652465372E-3</v>
      </c>
      <c r="V106" s="104">
        <v>7.105727978861642E-3</v>
      </c>
      <c r="W106" s="104">
        <v>5.7754800687273488E-3</v>
      </c>
      <c r="DA106" s="132" t="s">
        <v>1730</v>
      </c>
    </row>
    <row r="107" spans="1:105" ht="12" customHeight="1" x14ac:dyDescent="0.25">
      <c r="A107" s="106" t="s">
        <v>122</v>
      </c>
      <c r="B107" s="101">
        <v>23.857898950872961</v>
      </c>
      <c r="C107" s="101">
        <v>23.331091125639755</v>
      </c>
      <c r="D107" s="101">
        <v>22.553866098703608</v>
      </c>
      <c r="E107" s="101">
        <v>22.504250285158012</v>
      </c>
      <c r="F107" s="101">
        <v>24.743215983713519</v>
      </c>
      <c r="G107" s="101">
        <v>24.541334250396666</v>
      </c>
      <c r="H107" s="101">
        <v>26.410946946885247</v>
      </c>
      <c r="I107" s="101">
        <v>25.219823842613142</v>
      </c>
      <c r="J107" s="101">
        <v>23.29518020661034</v>
      </c>
      <c r="K107" s="101">
        <v>19.768675026709065</v>
      </c>
      <c r="L107" s="101">
        <v>15.866977583633918</v>
      </c>
      <c r="M107" s="101">
        <v>14.779934309360607</v>
      </c>
      <c r="N107" s="101">
        <v>14.163484559487742</v>
      </c>
      <c r="O107" s="101">
        <v>11.850846066306127</v>
      </c>
      <c r="P107" s="101">
        <v>10.353126245278897</v>
      </c>
      <c r="Q107" s="101">
        <v>9.3884566337817219</v>
      </c>
      <c r="R107" s="101">
        <v>9.1318252942996896</v>
      </c>
      <c r="S107" s="101">
        <v>9.2223349166380295</v>
      </c>
      <c r="T107" s="101">
        <v>9.3714162103114713</v>
      </c>
      <c r="U107" s="101">
        <v>9.918517711039037</v>
      </c>
      <c r="V107" s="101">
        <v>11.121199087245939</v>
      </c>
      <c r="W107" s="101">
        <v>11.328213901370074</v>
      </c>
      <c r="DA107" s="131" t="s">
        <v>1731</v>
      </c>
    </row>
    <row r="108" spans="1:105" ht="12" customHeight="1" x14ac:dyDescent="0.25">
      <c r="A108" s="107" t="s">
        <v>121</v>
      </c>
      <c r="B108" s="104">
        <v>0.20165095741928507</v>
      </c>
      <c r="C108" s="104">
        <v>0.20483291775728174</v>
      </c>
      <c r="D108" s="104">
        <v>0.28535217654505335</v>
      </c>
      <c r="E108" s="104">
        <v>0.40331923725322616</v>
      </c>
      <c r="F108" s="104">
        <v>0.57753447438868055</v>
      </c>
      <c r="G108" s="104">
        <v>0.93397180704592575</v>
      </c>
      <c r="H108" s="104">
        <v>1.3203216219284717</v>
      </c>
      <c r="I108" s="104">
        <v>2.5058453006712158</v>
      </c>
      <c r="J108" s="104">
        <v>5.4971940068108927</v>
      </c>
      <c r="K108" s="104">
        <v>8.8048306960135729</v>
      </c>
      <c r="L108" s="104">
        <v>12.999645112670416</v>
      </c>
      <c r="M108" s="104">
        <v>15.816229765594759</v>
      </c>
      <c r="N108" s="104">
        <v>17.037509481929014</v>
      </c>
      <c r="O108" s="104">
        <v>18.324853562818564</v>
      </c>
      <c r="P108" s="104">
        <v>18.934933035922398</v>
      </c>
      <c r="Q108" s="104">
        <v>19.258566852395912</v>
      </c>
      <c r="R108" s="104">
        <v>19.64804384215396</v>
      </c>
      <c r="S108" s="104">
        <v>20.931809175332297</v>
      </c>
      <c r="T108" s="104">
        <v>22.448992704160631</v>
      </c>
      <c r="U108" s="104">
        <v>22.737924460853232</v>
      </c>
      <c r="V108" s="104">
        <v>24.774677919637028</v>
      </c>
      <c r="W108" s="104">
        <v>24.981512304573847</v>
      </c>
      <c r="DA108" s="132" t="s">
        <v>1732</v>
      </c>
    </row>
    <row r="109" spans="1:105" ht="12" customHeight="1" x14ac:dyDescent="0.25">
      <c r="A109" s="108" t="s">
        <v>53</v>
      </c>
      <c r="B109" s="98">
        <v>0.17086551211394563</v>
      </c>
      <c r="C109" s="98">
        <v>0.17354469164537617</v>
      </c>
      <c r="D109" s="98">
        <v>0.24040205419543378</v>
      </c>
      <c r="E109" s="98">
        <v>0.33940631818039002</v>
      </c>
      <c r="F109" s="98">
        <v>0.48597483480739034</v>
      </c>
      <c r="G109" s="98">
        <v>0.78405644238214589</v>
      </c>
      <c r="H109" s="98">
        <v>1.1141782756890961</v>
      </c>
      <c r="I109" s="98">
        <v>2.109188536761077</v>
      </c>
      <c r="J109" s="98">
        <v>4.5995272040762991</v>
      </c>
      <c r="K109" s="98">
        <v>7.3588530557491287</v>
      </c>
      <c r="L109" s="98">
        <v>10.881509618685971</v>
      </c>
      <c r="M109" s="98">
        <v>13.276096821266766</v>
      </c>
      <c r="N109" s="98">
        <v>14.265531054519466</v>
      </c>
      <c r="O109" s="98">
        <v>15.318829863950578</v>
      </c>
      <c r="P109" s="98">
        <v>15.801298460242258</v>
      </c>
      <c r="Q109" s="98">
        <v>16.003012106361375</v>
      </c>
      <c r="R109" s="98">
        <v>16.228262270730795</v>
      </c>
      <c r="S109" s="98">
        <v>17.210805040368562</v>
      </c>
      <c r="T109" s="98">
        <v>18.340431320941235</v>
      </c>
      <c r="U109" s="98">
        <v>18.486062970279434</v>
      </c>
      <c r="V109" s="98">
        <v>20.27607930429965</v>
      </c>
      <c r="W109" s="98">
        <v>20.4514591006144</v>
      </c>
      <c r="DA109" s="63" t="s">
        <v>1733</v>
      </c>
    </row>
    <row r="110" spans="1:105" ht="12" customHeight="1" x14ac:dyDescent="0.25">
      <c r="A110" s="108" t="s">
        <v>52</v>
      </c>
      <c r="B110" s="98">
        <v>3.0785445305339432E-2</v>
      </c>
      <c r="C110" s="98">
        <v>3.128822611190557E-2</v>
      </c>
      <c r="D110" s="98">
        <v>4.4950122349619551E-2</v>
      </c>
      <c r="E110" s="98">
        <v>6.3912919072836111E-2</v>
      </c>
      <c r="F110" s="98">
        <v>9.1559639581290236E-2</v>
      </c>
      <c r="G110" s="98">
        <v>0.1499153646637798</v>
      </c>
      <c r="H110" s="98">
        <v>0.20614334623937566</v>
      </c>
      <c r="I110" s="98">
        <v>0.39665676391013893</v>
      </c>
      <c r="J110" s="98">
        <v>0.89766680273459376</v>
      </c>
      <c r="K110" s="98">
        <v>1.445977640264444</v>
      </c>
      <c r="L110" s="98">
        <v>2.1181354939844454</v>
      </c>
      <c r="M110" s="98">
        <v>2.5401329443279934</v>
      </c>
      <c r="N110" s="98">
        <v>2.7719784274095471</v>
      </c>
      <c r="O110" s="98">
        <v>3.0060236988679856</v>
      </c>
      <c r="P110" s="98">
        <v>3.1336345756801403</v>
      </c>
      <c r="Q110" s="98">
        <v>3.2555547460345382</v>
      </c>
      <c r="R110" s="98">
        <v>3.419781571423167</v>
      </c>
      <c r="S110" s="98">
        <v>3.7210041349637351</v>
      </c>
      <c r="T110" s="98">
        <v>4.1085613832193975</v>
      </c>
      <c r="U110" s="98">
        <v>4.2518614905737993</v>
      </c>
      <c r="V110" s="98">
        <v>4.4985986153373805</v>
      </c>
      <c r="W110" s="98">
        <v>4.5300532039594481</v>
      </c>
      <c r="DA110" s="63" t="s">
        <v>1734</v>
      </c>
    </row>
    <row r="111" spans="1:105" ht="12" customHeight="1" x14ac:dyDescent="0.25">
      <c r="A111" s="121" t="s">
        <v>54</v>
      </c>
      <c r="B111" s="122">
        <v>4.042872921335225</v>
      </c>
      <c r="C111" s="122">
        <v>3.9742713026358363</v>
      </c>
      <c r="D111" s="122">
        <v>3.963128102505495</v>
      </c>
      <c r="E111" s="122">
        <v>4.1904954764937941</v>
      </c>
      <c r="F111" s="122">
        <v>4.5113523294673845</v>
      </c>
      <c r="G111" s="122">
        <v>4.6840162081705516</v>
      </c>
      <c r="H111" s="122">
        <v>4.9574129249186374</v>
      </c>
      <c r="I111" s="122">
        <v>5.0293327432887818</v>
      </c>
      <c r="J111" s="122">
        <v>4.8424504897426468</v>
      </c>
      <c r="K111" s="122">
        <v>4.8142638906976458</v>
      </c>
      <c r="L111" s="122">
        <v>4.7106067557033766</v>
      </c>
      <c r="M111" s="122">
        <v>4.9325822489645432</v>
      </c>
      <c r="N111" s="122">
        <v>5.039865890412238</v>
      </c>
      <c r="O111" s="122">
        <v>4.735459373822767</v>
      </c>
      <c r="P111" s="122">
        <v>4.7624301124937869</v>
      </c>
      <c r="Q111" s="122">
        <v>4.7533323321500411</v>
      </c>
      <c r="R111" s="122">
        <v>4.7604852110151041</v>
      </c>
      <c r="S111" s="122">
        <v>4.9029221634660587</v>
      </c>
      <c r="T111" s="122">
        <v>5.075503479087546</v>
      </c>
      <c r="U111" s="122">
        <v>5.1785872763111813</v>
      </c>
      <c r="V111" s="122">
        <v>5.6322101680989807</v>
      </c>
      <c r="W111" s="122">
        <v>5.7203973167510007</v>
      </c>
      <c r="DA111" s="130" t="s">
        <v>1735</v>
      </c>
    </row>
    <row r="112" spans="1:105" ht="12" customHeight="1" x14ac:dyDescent="0.25">
      <c r="A112" s="97" t="s">
        <v>50</v>
      </c>
      <c r="B112" s="98">
        <v>7.4908509100210324E-2</v>
      </c>
      <c r="C112" s="98">
        <v>7.2830340895918097E-2</v>
      </c>
      <c r="D112" s="98">
        <v>7.1796989578369358E-2</v>
      </c>
      <c r="E112" s="98">
        <v>7.5861235916723918E-2</v>
      </c>
      <c r="F112" s="98">
        <v>8.114126114348455E-2</v>
      </c>
      <c r="G112" s="98">
        <v>8.7051591126589917E-2</v>
      </c>
      <c r="H112" s="98">
        <v>9.2573594364349046E-2</v>
      </c>
      <c r="I112" s="98">
        <v>9.2366446491011014E-2</v>
      </c>
      <c r="J112" s="98">
        <v>8.9011745519189667E-2</v>
      </c>
      <c r="K112" s="98">
        <v>8.3716053315501721E-2</v>
      </c>
      <c r="L112" s="98">
        <v>8.661397571067847E-2</v>
      </c>
      <c r="M112" s="98">
        <v>9.4623488078192874E-2</v>
      </c>
      <c r="N112" s="98">
        <v>9.86955742321875E-2</v>
      </c>
      <c r="O112" s="98">
        <v>0.10006689722390749</v>
      </c>
      <c r="P112" s="98">
        <v>9.5134789225484948E-2</v>
      </c>
      <c r="Q112" s="98">
        <v>9.0363714013554169E-2</v>
      </c>
      <c r="R112" s="98">
        <v>0.11584248956765836</v>
      </c>
      <c r="S112" s="98">
        <v>0.12503332506581821</v>
      </c>
      <c r="T112" s="98">
        <v>0.13484584264086136</v>
      </c>
      <c r="U112" s="98">
        <v>0.13122758425045486</v>
      </c>
      <c r="V112" s="98">
        <v>0.14629793224474272</v>
      </c>
      <c r="W112" s="98">
        <v>0.12851578021992091</v>
      </c>
      <c r="DA112" s="63" t="s">
        <v>1736</v>
      </c>
    </row>
    <row r="113" spans="1:105" ht="12" customHeight="1" x14ac:dyDescent="0.25">
      <c r="A113" s="109" t="s">
        <v>120</v>
      </c>
      <c r="B113" s="33">
        <v>3.9679644122350148</v>
      </c>
      <c r="C113" s="33">
        <v>3.9014409617399184</v>
      </c>
      <c r="D113" s="33">
        <v>3.8913311129271255</v>
      </c>
      <c r="E113" s="33">
        <v>4.1146342405770699</v>
      </c>
      <c r="F113" s="33">
        <v>4.4302110683239002</v>
      </c>
      <c r="G113" s="33">
        <v>4.5969646170439615</v>
      </c>
      <c r="H113" s="33">
        <v>4.8648393305542887</v>
      </c>
      <c r="I113" s="33">
        <v>4.9369662967977703</v>
      </c>
      <c r="J113" s="33">
        <v>4.7534387442234571</v>
      </c>
      <c r="K113" s="33">
        <v>4.7305478373821437</v>
      </c>
      <c r="L113" s="33">
        <v>4.6239927799926983</v>
      </c>
      <c r="M113" s="33">
        <v>4.8379587608863508</v>
      </c>
      <c r="N113" s="33">
        <v>4.9411703161800506</v>
      </c>
      <c r="O113" s="33">
        <v>4.6353924765988594</v>
      </c>
      <c r="P113" s="33">
        <v>4.6672953232683021</v>
      </c>
      <c r="Q113" s="33">
        <v>4.6629686181364871</v>
      </c>
      <c r="R113" s="33">
        <v>4.6446427214474459</v>
      </c>
      <c r="S113" s="33">
        <v>4.7778888384002407</v>
      </c>
      <c r="T113" s="33">
        <v>4.9406576364466845</v>
      </c>
      <c r="U113" s="33">
        <v>5.0473596920607262</v>
      </c>
      <c r="V113" s="33">
        <v>5.4859122358542383</v>
      </c>
      <c r="W113" s="33">
        <v>5.5918815365310799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93.814971512775784</v>
      </c>
      <c r="C115" s="117">
        <f t="shared" si="17"/>
        <v>107.17718559673737</v>
      </c>
      <c r="D115" s="117">
        <f t="shared" si="17"/>
        <v>92.750841567433682</v>
      </c>
      <c r="E115" s="117">
        <f t="shared" si="17"/>
        <v>109.50813749417952</v>
      </c>
      <c r="F115" s="117">
        <f t="shared" si="17"/>
        <v>127.45140478760915</v>
      </c>
      <c r="G115" s="117">
        <f t="shared" si="17"/>
        <v>131.34981749076178</v>
      </c>
      <c r="H115" s="117">
        <f t="shared" si="17"/>
        <v>159.33301028888985</v>
      </c>
      <c r="I115" s="117">
        <f t="shared" si="17"/>
        <v>146.25880439816726</v>
      </c>
      <c r="J115" s="117">
        <f t="shared" si="17"/>
        <v>160.16556234825953</v>
      </c>
      <c r="K115" s="117">
        <f t="shared" si="17"/>
        <v>128.91389652146771</v>
      </c>
      <c r="L115" s="117">
        <f t="shared" si="17"/>
        <v>153.5887997611128</v>
      </c>
      <c r="M115" s="117">
        <f t="shared" si="17"/>
        <v>145.33138339884874</v>
      </c>
      <c r="N115" s="117">
        <f t="shared" si="17"/>
        <v>137.65478505343353</v>
      </c>
      <c r="O115" s="117">
        <f t="shared" si="17"/>
        <v>130.85871672383601</v>
      </c>
      <c r="P115" s="117">
        <f t="shared" si="17"/>
        <v>118.00644248261611</v>
      </c>
      <c r="Q115" s="117">
        <f t="shared" si="17"/>
        <v>123.00023503803763</v>
      </c>
      <c r="R115" s="117">
        <f t="shared" ref="R115:V115" si="18">R116+R118+R120+R129</f>
        <v>122.42421029318736</v>
      </c>
      <c r="S115" s="117">
        <f t="shared" si="18"/>
        <v>131.23144299712607</v>
      </c>
      <c r="T115" s="117">
        <f t="shared" si="18"/>
        <v>145.20295255075652</v>
      </c>
      <c r="U115" s="117">
        <f t="shared" si="18"/>
        <v>146.74974484210028</v>
      </c>
      <c r="V115" s="117">
        <f t="shared" si="18"/>
        <v>171.77102788332368</v>
      </c>
      <c r="W115" s="117">
        <f t="shared" ref="W115" si="19">W116+W118+W120+W129</f>
        <v>169.33395290201426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74.274727440066798</v>
      </c>
      <c r="C116" s="122">
        <f t="shared" si="20"/>
        <v>87.927777736945913</v>
      </c>
      <c r="D116" s="122">
        <f t="shared" si="20"/>
        <v>73.819730850524053</v>
      </c>
      <c r="E116" s="122">
        <f t="shared" si="20"/>
        <v>90.153917929388996</v>
      </c>
      <c r="F116" s="122">
        <f t="shared" si="20"/>
        <v>106.03983426266994</v>
      </c>
      <c r="G116" s="122">
        <f t="shared" si="20"/>
        <v>109.46221301174103</v>
      </c>
      <c r="H116" s="122">
        <f t="shared" si="20"/>
        <v>135.46288822745333</v>
      </c>
      <c r="I116" s="122">
        <f t="shared" si="20"/>
        <v>122.16610773491107</v>
      </c>
      <c r="J116" s="122">
        <f t="shared" si="20"/>
        <v>135.31686077281412</v>
      </c>
      <c r="K116" s="122">
        <f t="shared" si="20"/>
        <v>104.01918308017015</v>
      </c>
      <c r="L116" s="122">
        <f t="shared" si="20"/>
        <v>128.23380818496349</v>
      </c>
      <c r="M116" s="122">
        <f t="shared" si="20"/>
        <v>118.26420222401472</v>
      </c>
      <c r="N116" s="122">
        <f t="shared" si="20"/>
        <v>109.9616184253409</v>
      </c>
      <c r="O116" s="122">
        <f t="shared" si="20"/>
        <v>103.69610266879927</v>
      </c>
      <c r="P116" s="122">
        <f t="shared" si="20"/>
        <v>91.333292068150726</v>
      </c>
      <c r="Q116" s="122">
        <f t="shared" si="20"/>
        <v>96.641970715709377</v>
      </c>
      <c r="R116" s="122">
        <f t="shared" si="20"/>
        <v>95.087373229790529</v>
      </c>
      <c r="S116" s="122">
        <f t="shared" si="20"/>
        <v>102.00929920733341</v>
      </c>
      <c r="T116" s="122">
        <f t="shared" si="20"/>
        <v>113.74246000748232</v>
      </c>
      <c r="U116" s="122">
        <f t="shared" si="20"/>
        <v>114.0274941992938</v>
      </c>
      <c r="V116" s="122">
        <f t="shared" si="20"/>
        <v>135.25439140671853</v>
      </c>
      <c r="W116" s="122">
        <f t="shared" si="20"/>
        <v>132.45687090463841</v>
      </c>
      <c r="DA116" s="130" t="s">
        <v>1890</v>
      </c>
    </row>
    <row r="117" spans="1:105" ht="12" customHeight="1" x14ac:dyDescent="0.25">
      <c r="A117" s="97" t="s">
        <v>53</v>
      </c>
      <c r="B117" s="98">
        <v>74.274727440066798</v>
      </c>
      <c r="C117" s="98">
        <v>87.927777736945913</v>
      </c>
      <c r="D117" s="98">
        <v>73.819730850524053</v>
      </c>
      <c r="E117" s="98">
        <v>90.153917929388996</v>
      </c>
      <c r="F117" s="98">
        <v>106.03983426266994</v>
      </c>
      <c r="G117" s="98">
        <v>109.46221301174103</v>
      </c>
      <c r="H117" s="98">
        <v>135.46288822745333</v>
      </c>
      <c r="I117" s="98">
        <v>122.16610773491107</v>
      </c>
      <c r="J117" s="98">
        <v>135.31686077281412</v>
      </c>
      <c r="K117" s="98">
        <v>104.01918308017015</v>
      </c>
      <c r="L117" s="98">
        <v>128.23380818496349</v>
      </c>
      <c r="M117" s="98">
        <v>118.26420222401472</v>
      </c>
      <c r="N117" s="98">
        <v>109.9616184253409</v>
      </c>
      <c r="O117" s="98">
        <v>103.69610266879927</v>
      </c>
      <c r="P117" s="98">
        <v>91.333292068150726</v>
      </c>
      <c r="Q117" s="98">
        <v>96.641970715709377</v>
      </c>
      <c r="R117" s="98">
        <v>95.087373229790529</v>
      </c>
      <c r="S117" s="98">
        <v>102.00929920733341</v>
      </c>
      <c r="T117" s="98">
        <v>113.74246000748232</v>
      </c>
      <c r="U117" s="98">
        <v>114.0274941992938</v>
      </c>
      <c r="V117" s="98">
        <v>135.25439140671853</v>
      </c>
      <c r="W117" s="98">
        <v>132.45687090463841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6.6067025955040493E-2</v>
      </c>
      <c r="C118" s="122">
        <f t="shared" si="21"/>
        <v>6.2931797926378374E-2</v>
      </c>
      <c r="D118" s="122">
        <f t="shared" si="21"/>
        <v>7.6340337202837699E-2</v>
      </c>
      <c r="E118" s="122">
        <f t="shared" si="21"/>
        <v>8.0818992061173947E-2</v>
      </c>
      <c r="F118" s="122">
        <f t="shared" si="21"/>
        <v>9.297216368472172E-2</v>
      </c>
      <c r="G118" s="122">
        <f t="shared" si="21"/>
        <v>0.10882209722209574</v>
      </c>
      <c r="H118" s="122">
        <f t="shared" si="21"/>
        <v>0.15155961325526629</v>
      </c>
      <c r="I118" s="122">
        <f t="shared" si="21"/>
        <v>0.18025986423652898</v>
      </c>
      <c r="J118" s="122">
        <f t="shared" si="21"/>
        <v>0.19920620634264249</v>
      </c>
      <c r="K118" s="122">
        <f t="shared" si="21"/>
        <v>0.20619399743626232</v>
      </c>
      <c r="L118" s="122">
        <f t="shared" si="21"/>
        <v>0.22508436159982823</v>
      </c>
      <c r="M118" s="122">
        <f t="shared" si="21"/>
        <v>0.22241693326735248</v>
      </c>
      <c r="N118" s="122">
        <f t="shared" si="21"/>
        <v>0.25005163253982232</v>
      </c>
      <c r="O118" s="122">
        <f t="shared" si="21"/>
        <v>0.23218476845730851</v>
      </c>
      <c r="P118" s="122">
        <f t="shared" si="21"/>
        <v>0.24773249533800759</v>
      </c>
      <c r="Q118" s="122">
        <f t="shared" si="21"/>
        <v>0.23466154214178814</v>
      </c>
      <c r="R118" s="122">
        <f t="shared" si="21"/>
        <v>0.23231163384718409</v>
      </c>
      <c r="S118" s="122">
        <f t="shared" si="21"/>
        <v>0.2313777680144577</v>
      </c>
      <c r="T118" s="122">
        <f t="shared" si="21"/>
        <v>0.24153293304369305</v>
      </c>
      <c r="U118" s="122">
        <f t="shared" si="21"/>
        <v>0.26233813073144052</v>
      </c>
      <c r="V118" s="122">
        <f t="shared" si="21"/>
        <v>0.29416563820898928</v>
      </c>
      <c r="W118" s="122">
        <f t="shared" si="21"/>
        <v>0.29953635708354226</v>
      </c>
      <c r="DA118" s="130" t="s">
        <v>1892</v>
      </c>
    </row>
    <row r="119" spans="1:105" ht="12" customHeight="1" x14ac:dyDescent="0.25">
      <c r="A119" s="97" t="s">
        <v>53</v>
      </c>
      <c r="B119" s="98">
        <v>6.6067025955040493E-2</v>
      </c>
      <c r="C119" s="98">
        <v>6.2931797926378374E-2</v>
      </c>
      <c r="D119" s="98">
        <v>7.6340337202837699E-2</v>
      </c>
      <c r="E119" s="98">
        <v>8.0818992061173947E-2</v>
      </c>
      <c r="F119" s="98">
        <v>9.297216368472172E-2</v>
      </c>
      <c r="G119" s="98">
        <v>0.10882209722209574</v>
      </c>
      <c r="H119" s="98">
        <v>0.15155961325526629</v>
      </c>
      <c r="I119" s="98">
        <v>0.18025986423652898</v>
      </c>
      <c r="J119" s="98">
        <v>0.19920620634264249</v>
      </c>
      <c r="K119" s="98">
        <v>0.20619399743626232</v>
      </c>
      <c r="L119" s="98">
        <v>0.22508436159982823</v>
      </c>
      <c r="M119" s="98">
        <v>0.22241693326735248</v>
      </c>
      <c r="N119" s="98">
        <v>0.25005163253982232</v>
      </c>
      <c r="O119" s="98">
        <v>0.23218476845730851</v>
      </c>
      <c r="P119" s="98">
        <v>0.24773249533800759</v>
      </c>
      <c r="Q119" s="98">
        <v>0.23466154214178814</v>
      </c>
      <c r="R119" s="98">
        <v>0.23231163384718409</v>
      </c>
      <c r="S119" s="98">
        <v>0.2313777680144577</v>
      </c>
      <c r="T119" s="98">
        <v>0.24153293304369305</v>
      </c>
      <c r="U119" s="98">
        <v>0.26233813073144052</v>
      </c>
      <c r="V119" s="98">
        <v>0.29416563820898928</v>
      </c>
      <c r="W119" s="98">
        <v>0.29953635708354226</v>
      </c>
      <c r="DA119" s="63" t="s">
        <v>1893</v>
      </c>
    </row>
    <row r="120" spans="1:105" ht="12" customHeight="1" x14ac:dyDescent="0.25">
      <c r="A120" s="121" t="s">
        <v>55</v>
      </c>
      <c r="B120" s="122">
        <v>16.500178106571358</v>
      </c>
      <c r="C120" s="122">
        <v>16.253728526221067</v>
      </c>
      <c r="D120" s="122">
        <v>15.920191522292313</v>
      </c>
      <c r="E120" s="122">
        <v>16.156746892274388</v>
      </c>
      <c r="F120" s="122">
        <v>17.947658461329993</v>
      </c>
      <c r="G120" s="122">
        <v>18.263805689993823</v>
      </c>
      <c r="H120" s="122">
        <v>19.981481493690911</v>
      </c>
      <c r="I120" s="122">
        <v>20.112775418648788</v>
      </c>
      <c r="J120" s="122">
        <v>20.98619858803934</v>
      </c>
      <c r="K120" s="122">
        <v>21.038199319851362</v>
      </c>
      <c r="L120" s="122">
        <v>21.550263523719746</v>
      </c>
      <c r="M120" s="122">
        <v>23.084357626711093</v>
      </c>
      <c r="N120" s="122">
        <v>23.586496980488096</v>
      </c>
      <c r="O120" s="122">
        <v>23.293469102189299</v>
      </c>
      <c r="P120" s="122">
        <v>22.753393446477528</v>
      </c>
      <c r="Q120" s="122">
        <v>22.441267555872969</v>
      </c>
      <c r="R120" s="122">
        <v>23.394065249492847</v>
      </c>
      <c r="S120" s="122">
        <v>25.121783941820507</v>
      </c>
      <c r="T120" s="122">
        <v>27.151841636539011</v>
      </c>
      <c r="U120" s="122">
        <v>28.233968921665749</v>
      </c>
      <c r="V120" s="122">
        <v>31.549747081575362</v>
      </c>
      <c r="W120" s="122">
        <v>31.764171183334447</v>
      </c>
      <c r="DA120" s="130" t="s">
        <v>1894</v>
      </c>
    </row>
    <row r="121" spans="1:105" ht="12" customHeight="1" x14ac:dyDescent="0.25">
      <c r="A121" s="97" t="s">
        <v>124</v>
      </c>
      <c r="B121" s="98">
        <v>1.0983724966499833</v>
      </c>
      <c r="C121" s="98">
        <v>1.1017385817338148</v>
      </c>
      <c r="D121" s="98">
        <v>1.1254981017523427</v>
      </c>
      <c r="E121" s="98">
        <v>1.2019197010711882</v>
      </c>
      <c r="F121" s="98">
        <v>1.2860171912964853</v>
      </c>
      <c r="G121" s="98">
        <v>1.3660201176189566</v>
      </c>
      <c r="H121" s="98">
        <v>1.4469434947629318</v>
      </c>
      <c r="I121" s="98">
        <v>1.4639023007968146</v>
      </c>
      <c r="J121" s="98">
        <v>1.4331027005787986</v>
      </c>
      <c r="K121" s="98">
        <v>1.4085142997161684</v>
      </c>
      <c r="L121" s="98">
        <v>1.4526773640316444</v>
      </c>
      <c r="M121" s="98">
        <v>1.5953857028699043</v>
      </c>
      <c r="N121" s="98">
        <v>1.4913759383416161</v>
      </c>
      <c r="O121" s="98">
        <v>1.6816737372701624</v>
      </c>
      <c r="P121" s="98">
        <v>1.581400716113263</v>
      </c>
      <c r="Q121" s="98">
        <v>1.5334855871505049</v>
      </c>
      <c r="R121" s="98">
        <v>2.1371399874134815</v>
      </c>
      <c r="S121" s="98">
        <v>2.4864206300264744</v>
      </c>
      <c r="T121" s="98">
        <v>2.8322627045687074</v>
      </c>
      <c r="U121" s="98">
        <v>2.8333355712380928</v>
      </c>
      <c r="V121" s="98">
        <v>3.2742562200650633</v>
      </c>
      <c r="W121" s="98">
        <v>2.9040972636806108</v>
      </c>
      <c r="DA121" s="63" t="s">
        <v>1895</v>
      </c>
    </row>
    <row r="122" spans="1:105" ht="12" customHeight="1" x14ac:dyDescent="0.25">
      <c r="A122" s="97" t="s">
        <v>123</v>
      </c>
      <c r="B122" s="98">
        <v>1.6908443606065014E-4</v>
      </c>
      <c r="C122" s="98">
        <v>1.6435119884292466E-4</v>
      </c>
      <c r="D122" s="98">
        <v>1.6049821618343559E-4</v>
      </c>
      <c r="E122" s="98">
        <v>1.561408158858395E-4</v>
      </c>
      <c r="F122" s="98">
        <v>4.6024457465615904E-4</v>
      </c>
      <c r="G122" s="98">
        <v>4.5306970472615992E-4</v>
      </c>
      <c r="H122" s="98">
        <v>8.980007464254665E-4</v>
      </c>
      <c r="I122" s="98">
        <v>1.5151993247397831E-3</v>
      </c>
      <c r="J122" s="98">
        <v>3.3420724157227021E-3</v>
      </c>
      <c r="K122" s="98">
        <v>5.5501658020343497E-3</v>
      </c>
      <c r="L122" s="98">
        <v>8.1126605456192293E-3</v>
      </c>
      <c r="M122" s="98">
        <v>1.0715354228811626E-2</v>
      </c>
      <c r="N122" s="98">
        <v>1.0553985155716549E-2</v>
      </c>
      <c r="O122" s="98">
        <v>1.3440818521970578E-2</v>
      </c>
      <c r="P122" s="98">
        <v>1.316815545072663E-2</v>
      </c>
      <c r="Q122" s="98">
        <v>1.1770305461406165E-2</v>
      </c>
      <c r="R122" s="98">
        <v>2.0560961250757726E-2</v>
      </c>
      <c r="S122" s="98">
        <v>2.3509370160125637E-2</v>
      </c>
      <c r="T122" s="98">
        <v>2.714966862532649E-2</v>
      </c>
      <c r="U122" s="98">
        <v>2.5334476504857241E-2</v>
      </c>
      <c r="V122" s="98">
        <v>3.123752787004775E-2</v>
      </c>
      <c r="W122" s="98">
        <v>2.5606360324434682E-2</v>
      </c>
      <c r="DA122" s="63" t="s">
        <v>1896</v>
      </c>
    </row>
    <row r="123" spans="1:105" ht="12" customHeight="1" x14ac:dyDescent="0.25">
      <c r="A123" s="100" t="s">
        <v>50</v>
      </c>
      <c r="B123" s="101">
        <v>1.3192675142598099E-4</v>
      </c>
      <c r="C123" s="101">
        <v>1.284036210141315E-4</v>
      </c>
      <c r="D123" s="101">
        <v>1.2475809049926662E-4</v>
      </c>
      <c r="E123" s="101">
        <v>1.2144248793706371E-4</v>
      </c>
      <c r="F123" s="101">
        <v>3.5835528059482383E-4</v>
      </c>
      <c r="G123" s="101">
        <v>3.5195319700494768E-4</v>
      </c>
      <c r="H123" s="101">
        <v>7.0325558432660703E-4</v>
      </c>
      <c r="I123" s="101">
        <v>1.1831387434184011E-3</v>
      </c>
      <c r="J123" s="101">
        <v>2.5899417853287301E-3</v>
      </c>
      <c r="K123" s="101">
        <v>4.2971632002032061E-3</v>
      </c>
      <c r="L123" s="101">
        <v>6.2977926248258941E-3</v>
      </c>
      <c r="M123" s="101">
        <v>8.3540596929067186E-3</v>
      </c>
      <c r="N123" s="101">
        <v>8.2051848292760288E-3</v>
      </c>
      <c r="O123" s="101">
        <v>1.0441260243019914E-2</v>
      </c>
      <c r="P123" s="101">
        <v>1.0218746869854406E-2</v>
      </c>
      <c r="Q123" s="101">
        <v>9.1042767080103913E-3</v>
      </c>
      <c r="R123" s="101">
        <v>1.5842161435956702E-2</v>
      </c>
      <c r="S123" s="101">
        <v>1.8086747266826481E-2</v>
      </c>
      <c r="T123" s="101">
        <v>2.0799422501853782E-2</v>
      </c>
      <c r="U123" s="101">
        <v>1.9349416739610704E-2</v>
      </c>
      <c r="V123" s="101">
        <v>2.413179989118611E-2</v>
      </c>
      <c r="W123" s="101">
        <v>1.9830880255707332E-2</v>
      </c>
      <c r="DA123" s="131" t="s">
        <v>1897</v>
      </c>
    </row>
    <row r="124" spans="1:105" ht="12" customHeight="1" x14ac:dyDescent="0.25">
      <c r="A124" s="103" t="s">
        <v>52</v>
      </c>
      <c r="B124" s="104">
        <v>3.7157684634669137E-5</v>
      </c>
      <c r="C124" s="104">
        <v>3.5947577828793162E-5</v>
      </c>
      <c r="D124" s="104">
        <v>3.5740125684168964E-5</v>
      </c>
      <c r="E124" s="104">
        <v>3.46983279487758E-5</v>
      </c>
      <c r="F124" s="104">
        <v>1.0188929406133522E-4</v>
      </c>
      <c r="G124" s="104">
        <v>1.0111650772121224E-4</v>
      </c>
      <c r="H124" s="104">
        <v>1.947451620988595E-4</v>
      </c>
      <c r="I124" s="104">
        <v>3.32060581321382E-4</v>
      </c>
      <c r="J124" s="104">
        <v>7.5213063039397188E-4</v>
      </c>
      <c r="K124" s="104">
        <v>1.2530026018311438E-3</v>
      </c>
      <c r="L124" s="104">
        <v>1.8148679207933348E-3</v>
      </c>
      <c r="M124" s="104">
        <v>2.3612945359049063E-3</v>
      </c>
      <c r="N124" s="104">
        <v>2.3488003264405207E-3</v>
      </c>
      <c r="O124" s="104">
        <v>2.9995582789506636E-3</v>
      </c>
      <c r="P124" s="104">
        <v>2.9494085808722246E-3</v>
      </c>
      <c r="Q124" s="104">
        <v>2.6660287533957733E-3</v>
      </c>
      <c r="R124" s="104">
        <v>4.7187998148010245E-3</v>
      </c>
      <c r="S124" s="104">
        <v>5.4226228932991571E-3</v>
      </c>
      <c r="T124" s="104">
        <v>6.3502461234727072E-3</v>
      </c>
      <c r="U124" s="104">
        <v>5.9850597652465372E-3</v>
      </c>
      <c r="V124" s="104">
        <v>7.105727978861642E-3</v>
      </c>
      <c r="W124" s="104">
        <v>5.7754800687273488E-3</v>
      </c>
      <c r="DA124" s="132" t="s">
        <v>1898</v>
      </c>
    </row>
    <row r="125" spans="1:105" ht="12" customHeight="1" x14ac:dyDescent="0.25">
      <c r="A125" s="106" t="s">
        <v>122</v>
      </c>
      <c r="B125" s="101">
        <v>15.26155089766382</v>
      </c>
      <c r="C125" s="101">
        <v>15.008777540279885</v>
      </c>
      <c r="D125" s="101">
        <v>14.592687811380607</v>
      </c>
      <c r="E125" s="101">
        <v>14.667197388814824</v>
      </c>
      <c r="F125" s="101">
        <v>16.247678612058039</v>
      </c>
      <c r="G125" s="101">
        <v>16.225284865860715</v>
      </c>
      <c r="H125" s="101">
        <v>17.583308661853472</v>
      </c>
      <c r="I125" s="101">
        <v>16.837202021293027</v>
      </c>
      <c r="J125" s="101">
        <v>15.559521763497079</v>
      </c>
      <c r="K125" s="101">
        <v>13.218112900534978</v>
      </c>
      <c r="L125" s="101">
        <v>10.618228509825101</v>
      </c>
      <c r="M125" s="101">
        <v>9.9457423232494655</v>
      </c>
      <c r="N125" s="101">
        <v>9.6240796479412829</v>
      </c>
      <c r="O125" s="101">
        <v>8.1287038840940369</v>
      </c>
      <c r="P125" s="101">
        <v>7.1510820292751216</v>
      </c>
      <c r="Q125" s="101">
        <v>6.4978607206639651</v>
      </c>
      <c r="R125" s="101">
        <v>6.3416792647897937</v>
      </c>
      <c r="S125" s="101">
        <v>6.4865909838484868</v>
      </c>
      <c r="T125" s="101">
        <v>6.7234369224482418</v>
      </c>
      <c r="U125" s="101">
        <v>7.3732388789406835</v>
      </c>
      <c r="V125" s="101">
        <v>8.4810546572617422</v>
      </c>
      <c r="W125" s="101">
        <v>8.7248389771614363</v>
      </c>
      <c r="DA125" s="131" t="s">
        <v>1899</v>
      </c>
    </row>
    <row r="126" spans="1:105" ht="12" customHeight="1" x14ac:dyDescent="0.25">
      <c r="A126" s="107" t="s">
        <v>121</v>
      </c>
      <c r="B126" s="104">
        <v>0.1400856278214935</v>
      </c>
      <c r="C126" s="104">
        <v>0.14304805300852397</v>
      </c>
      <c r="D126" s="104">
        <v>0.20184511094318108</v>
      </c>
      <c r="E126" s="104">
        <v>0.28747366157248966</v>
      </c>
      <c r="F126" s="104">
        <v>0.41350241340081229</v>
      </c>
      <c r="G126" s="104">
        <v>0.67204763680942414</v>
      </c>
      <c r="H126" s="104">
        <v>0.95033133632808076</v>
      </c>
      <c r="I126" s="104">
        <v>1.8101558972342051</v>
      </c>
      <c r="J126" s="104">
        <v>3.9902320515477383</v>
      </c>
      <c r="K126" s="104">
        <v>6.4060219537981817</v>
      </c>
      <c r="L126" s="104">
        <v>9.4712449893173805</v>
      </c>
      <c r="M126" s="104">
        <v>11.532514246362911</v>
      </c>
      <c r="N126" s="104">
        <v>12.460487409049481</v>
      </c>
      <c r="O126" s="104">
        <v>13.469650662303128</v>
      </c>
      <c r="P126" s="104">
        <v>14.007742545638417</v>
      </c>
      <c r="Q126" s="104">
        <v>14.398150942597091</v>
      </c>
      <c r="R126" s="104">
        <v>14.894685036038812</v>
      </c>
      <c r="S126" s="104">
        <v>16.12526295778542</v>
      </c>
      <c r="T126" s="104">
        <v>17.568992340896735</v>
      </c>
      <c r="U126" s="104">
        <v>18.002059994982115</v>
      </c>
      <c r="V126" s="104">
        <v>19.763198676378508</v>
      </c>
      <c r="W126" s="104">
        <v>20.109628582167964</v>
      </c>
      <c r="DA126" s="132" t="s">
        <v>1900</v>
      </c>
    </row>
    <row r="127" spans="1:105" ht="12" customHeight="1" x14ac:dyDescent="0.25">
      <c r="A127" s="108" t="s">
        <v>53</v>
      </c>
      <c r="B127" s="98">
        <v>0.10930018251615406</v>
      </c>
      <c r="C127" s="98">
        <v>0.11175982689661838</v>
      </c>
      <c r="D127" s="98">
        <v>0.15689498859356155</v>
      </c>
      <c r="E127" s="98">
        <v>0.22356074249965358</v>
      </c>
      <c r="F127" s="98">
        <v>0.32194277381952202</v>
      </c>
      <c r="G127" s="98">
        <v>0.52213227214564428</v>
      </c>
      <c r="H127" s="98">
        <v>0.74418799008870506</v>
      </c>
      <c r="I127" s="98">
        <v>1.4134991333240663</v>
      </c>
      <c r="J127" s="98">
        <v>3.0925652488131443</v>
      </c>
      <c r="K127" s="98">
        <v>4.9600443135337375</v>
      </c>
      <c r="L127" s="98">
        <v>7.3531094953329346</v>
      </c>
      <c r="M127" s="98">
        <v>8.9923813020349179</v>
      </c>
      <c r="N127" s="98">
        <v>9.6885089816399343</v>
      </c>
      <c r="O127" s="98">
        <v>10.463626963435143</v>
      </c>
      <c r="P127" s="98">
        <v>10.874107969958276</v>
      </c>
      <c r="Q127" s="98">
        <v>11.142596196562552</v>
      </c>
      <c r="R127" s="98">
        <v>11.474903464615645</v>
      </c>
      <c r="S127" s="98">
        <v>12.404258822821685</v>
      </c>
      <c r="T127" s="98">
        <v>13.460430957677337</v>
      </c>
      <c r="U127" s="98">
        <v>13.750198504408317</v>
      </c>
      <c r="V127" s="98">
        <v>15.264600061041127</v>
      </c>
      <c r="W127" s="98">
        <v>15.579575378208515</v>
      </c>
      <c r="DA127" s="63" t="s">
        <v>1901</v>
      </c>
    </row>
    <row r="128" spans="1:105" ht="12" customHeight="1" x14ac:dyDescent="0.25">
      <c r="A128" s="108" t="s">
        <v>52</v>
      </c>
      <c r="B128" s="98">
        <v>3.0785445305339432E-2</v>
      </c>
      <c r="C128" s="98">
        <v>3.128822611190557E-2</v>
      </c>
      <c r="D128" s="98">
        <v>4.4950122349619551E-2</v>
      </c>
      <c r="E128" s="98">
        <v>6.3912919072836111E-2</v>
      </c>
      <c r="F128" s="98">
        <v>9.1559639581290236E-2</v>
      </c>
      <c r="G128" s="98">
        <v>0.1499153646637798</v>
      </c>
      <c r="H128" s="98">
        <v>0.20614334623937566</v>
      </c>
      <c r="I128" s="98">
        <v>0.39665676391013893</v>
      </c>
      <c r="J128" s="98">
        <v>0.89766680273459376</v>
      </c>
      <c r="K128" s="98">
        <v>1.445977640264444</v>
      </c>
      <c r="L128" s="98">
        <v>2.1181354939844454</v>
      </c>
      <c r="M128" s="98">
        <v>2.5401329443279934</v>
      </c>
      <c r="N128" s="98">
        <v>2.7719784274095471</v>
      </c>
      <c r="O128" s="98">
        <v>3.0060236988679856</v>
      </c>
      <c r="P128" s="98">
        <v>3.1336345756801403</v>
      </c>
      <c r="Q128" s="98">
        <v>3.2555547460345382</v>
      </c>
      <c r="R128" s="98">
        <v>3.419781571423167</v>
      </c>
      <c r="S128" s="98">
        <v>3.7210041349637351</v>
      </c>
      <c r="T128" s="98">
        <v>4.1085613832193975</v>
      </c>
      <c r="U128" s="98">
        <v>4.2518614905737993</v>
      </c>
      <c r="V128" s="98">
        <v>4.4985986153373805</v>
      </c>
      <c r="W128" s="98">
        <v>4.5300532039594481</v>
      </c>
      <c r="DA128" s="63" t="s">
        <v>1902</v>
      </c>
    </row>
    <row r="129" spans="1:105" ht="12" customHeight="1" x14ac:dyDescent="0.25">
      <c r="A129" s="121" t="s">
        <v>54</v>
      </c>
      <c r="B129" s="122">
        <v>2.9739989401825917</v>
      </c>
      <c r="C129" s="122">
        <v>2.9327475356440167</v>
      </c>
      <c r="D129" s="122">
        <v>2.9345788574144795</v>
      </c>
      <c r="E129" s="122">
        <v>3.1166536804549736</v>
      </c>
      <c r="F129" s="122">
        <v>3.3709398999244908</v>
      </c>
      <c r="G129" s="122">
        <v>3.5149766918048364</v>
      </c>
      <c r="H129" s="122">
        <v>3.7370809544903203</v>
      </c>
      <c r="I129" s="122">
        <v>3.7996613803708676</v>
      </c>
      <c r="J129" s="122">
        <v>3.6632967810634223</v>
      </c>
      <c r="K129" s="122">
        <v>3.6503201240099381</v>
      </c>
      <c r="L129" s="122">
        <v>3.5796436908297267</v>
      </c>
      <c r="M129" s="122">
        <v>3.7604066148555697</v>
      </c>
      <c r="N129" s="122">
        <v>3.8566180150646878</v>
      </c>
      <c r="O129" s="122">
        <v>3.6369601843901411</v>
      </c>
      <c r="P129" s="122">
        <v>3.6720244726498308</v>
      </c>
      <c r="Q129" s="122">
        <v>3.6823352243134875</v>
      </c>
      <c r="R129" s="122">
        <v>3.7104601800567862</v>
      </c>
      <c r="S129" s="122">
        <v>3.8689820799576822</v>
      </c>
      <c r="T129" s="122">
        <v>4.0671179736914818</v>
      </c>
      <c r="U129" s="122">
        <v>4.2259435904092877</v>
      </c>
      <c r="V129" s="122">
        <v>4.6727237568207922</v>
      </c>
      <c r="W129" s="122">
        <v>4.8133744569578516</v>
      </c>
      <c r="DA129" s="130" t="s">
        <v>1903</v>
      </c>
    </row>
    <row r="130" spans="1:105" ht="12" customHeight="1" x14ac:dyDescent="0.25">
      <c r="A130" s="97" t="s">
        <v>50</v>
      </c>
      <c r="B130" s="98">
        <v>4.3838018398147389E-2</v>
      </c>
      <c r="C130" s="98">
        <v>4.2694999211727577E-2</v>
      </c>
      <c r="D130" s="98">
        <v>4.2173806246126197E-2</v>
      </c>
      <c r="E130" s="98">
        <v>4.4684586144782781E-2</v>
      </c>
      <c r="F130" s="98">
        <v>4.7941315261228898E-2</v>
      </c>
      <c r="G130" s="98">
        <v>5.1576844036944881E-2</v>
      </c>
      <c r="H130" s="98">
        <v>5.5009442559479239E-2</v>
      </c>
      <c r="I130" s="98">
        <v>5.4956446301598093E-2</v>
      </c>
      <c r="J130" s="98">
        <v>5.2998409272743033E-2</v>
      </c>
      <c r="K130" s="98">
        <v>4.9900168996537923E-2</v>
      </c>
      <c r="L130" s="98">
        <v>5.17033839471168E-2</v>
      </c>
      <c r="M130" s="98">
        <v>5.6584062899051081E-2</v>
      </c>
      <c r="N130" s="98">
        <v>5.9096062526764657E-2</v>
      </c>
      <c r="O130" s="98">
        <v>5.996879276667573E-2</v>
      </c>
      <c r="P130" s="98">
        <v>5.7038426237518869E-2</v>
      </c>
      <c r="Q130" s="98">
        <v>5.4190867622830291E-2</v>
      </c>
      <c r="R130" s="98">
        <v>6.954064252008596E-2</v>
      </c>
      <c r="S130" s="98">
        <v>7.5246135793764046E-2</v>
      </c>
      <c r="T130" s="98">
        <v>8.1417925947245784E-2</v>
      </c>
      <c r="U130" s="98">
        <v>7.9601255258555853E-2</v>
      </c>
      <c r="V130" s="98">
        <v>8.9174371751911077E-2</v>
      </c>
      <c r="W130" s="98">
        <v>7.8717250666553218E-2</v>
      </c>
      <c r="DA130" s="63" t="s">
        <v>1904</v>
      </c>
    </row>
    <row r="131" spans="1:105" ht="12" customHeight="1" x14ac:dyDescent="0.25">
      <c r="A131" s="109" t="s">
        <v>120</v>
      </c>
      <c r="B131" s="33">
        <v>2.9301609217844442</v>
      </c>
      <c r="C131" s="33">
        <v>2.8900525364322891</v>
      </c>
      <c r="D131" s="33">
        <v>2.8924050511683532</v>
      </c>
      <c r="E131" s="33">
        <v>3.0719690943101909</v>
      </c>
      <c r="F131" s="33">
        <v>3.3229985846632619</v>
      </c>
      <c r="G131" s="33">
        <v>3.4633998477678913</v>
      </c>
      <c r="H131" s="33">
        <v>3.6820715119308409</v>
      </c>
      <c r="I131" s="33">
        <v>3.7447049340692695</v>
      </c>
      <c r="J131" s="33">
        <v>3.6102983717906794</v>
      </c>
      <c r="K131" s="33">
        <v>3.6004199550134004</v>
      </c>
      <c r="L131" s="33">
        <v>3.5279403068826101</v>
      </c>
      <c r="M131" s="33">
        <v>3.7038225519565184</v>
      </c>
      <c r="N131" s="33">
        <v>3.7975219525379234</v>
      </c>
      <c r="O131" s="33">
        <v>3.5769913916234652</v>
      </c>
      <c r="P131" s="33">
        <v>3.6149860464123118</v>
      </c>
      <c r="Q131" s="33">
        <v>3.6281443566906573</v>
      </c>
      <c r="R131" s="33">
        <v>3.6409195375367003</v>
      </c>
      <c r="S131" s="33">
        <v>3.793735944163918</v>
      </c>
      <c r="T131" s="33">
        <v>3.9857000477442357</v>
      </c>
      <c r="U131" s="33">
        <v>4.1463423351507318</v>
      </c>
      <c r="V131" s="33">
        <v>4.5835493850688813</v>
      </c>
      <c r="W131" s="33">
        <v>4.7346572062912982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0.67503910616030072</v>
      </c>
      <c r="C133" s="154">
        <f t="shared" si="22"/>
        <v>0.67909426695086839</v>
      </c>
      <c r="D133" s="154">
        <f t="shared" si="22"/>
        <v>0.68181137932989833</v>
      </c>
      <c r="E133" s="154">
        <f t="shared" si="22"/>
        <v>0.68797991238405498</v>
      </c>
      <c r="F133" s="154">
        <f t="shared" si="22"/>
        <v>0.69402704173837848</v>
      </c>
      <c r="G133" s="154">
        <f t="shared" si="22"/>
        <v>0.69946932606554546</v>
      </c>
      <c r="H133" s="154">
        <f t="shared" si="22"/>
        <v>0.70571531837010604</v>
      </c>
      <c r="I133" s="154">
        <f t="shared" si="22"/>
        <v>0.7089993512765832</v>
      </c>
      <c r="J133" s="154">
        <f t="shared" si="22"/>
        <v>0.71327802884238889</v>
      </c>
      <c r="K133" s="154">
        <f t="shared" si="22"/>
        <v>0.71686696299096309</v>
      </c>
      <c r="L133" s="154">
        <f t="shared" si="22"/>
        <v>0.72280166187207029</v>
      </c>
      <c r="M133" s="154">
        <f t="shared" si="22"/>
        <v>0.72824038097561761</v>
      </c>
      <c r="N133" s="154">
        <f t="shared" si="22"/>
        <v>0.73434304476193168</v>
      </c>
      <c r="O133" s="154">
        <f t="shared" si="22"/>
        <v>0.73995527885196477</v>
      </c>
      <c r="P133" s="154">
        <f t="shared" si="22"/>
        <v>0.74276885181464825</v>
      </c>
      <c r="Q133" s="154">
        <f t="shared" si="22"/>
        <v>0.74721728074035099</v>
      </c>
      <c r="R133" s="154">
        <f t="shared" ref="R133:V133" si="23">IF(R115=0,"",R115/R97)</f>
        <v>0.75344530315088842</v>
      </c>
      <c r="S133" s="154">
        <f t="shared" si="23"/>
        <v>0.7647697659833933</v>
      </c>
      <c r="T133" s="154">
        <f t="shared" si="23"/>
        <v>0.77759460402580538</v>
      </c>
      <c r="U133" s="154">
        <f t="shared" si="23"/>
        <v>0.79191521379482499</v>
      </c>
      <c r="V133" s="154">
        <f t="shared" si="23"/>
        <v>0.80543346503024893</v>
      </c>
      <c r="W133" s="154">
        <f t="shared" ref="W133" si="24">IF(W115=0,"",W115/W97)</f>
        <v>0.81653012090381949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0.68191323333498255</v>
      </c>
      <c r="C134" s="155">
        <f t="shared" si="25"/>
        <v>0.6849654765220502</v>
      </c>
      <c r="D134" s="155">
        <f t="shared" si="25"/>
        <v>0.68825455152358661</v>
      </c>
      <c r="E134" s="155">
        <f t="shared" si="25"/>
        <v>0.69358334574721692</v>
      </c>
      <c r="F134" s="155">
        <f t="shared" si="25"/>
        <v>0.69953646123304103</v>
      </c>
      <c r="G134" s="155">
        <f t="shared" si="25"/>
        <v>0.70492495079008366</v>
      </c>
      <c r="H134" s="155">
        <f t="shared" si="25"/>
        <v>0.71066544968913914</v>
      </c>
      <c r="I134" s="155">
        <f t="shared" si="25"/>
        <v>0.71427391470678059</v>
      </c>
      <c r="J134" s="155">
        <f t="shared" si="25"/>
        <v>0.71799146144079218</v>
      </c>
      <c r="K134" s="155">
        <f t="shared" si="25"/>
        <v>0.72214689640293861</v>
      </c>
      <c r="L134" s="155">
        <f t="shared" si="25"/>
        <v>0.72674208017171771</v>
      </c>
      <c r="M134" s="155">
        <f t="shared" si="25"/>
        <v>0.73290067805874404</v>
      </c>
      <c r="N134" s="155">
        <f t="shared" si="25"/>
        <v>0.73929169128599137</v>
      </c>
      <c r="O134" s="155">
        <f t="shared" si="25"/>
        <v>0.74487010889968763</v>
      </c>
      <c r="P134" s="155">
        <f t="shared" si="25"/>
        <v>0.7467431803193233</v>
      </c>
      <c r="Q134" s="155">
        <f t="shared" si="25"/>
        <v>0.75007134756318983</v>
      </c>
      <c r="R134" s="155">
        <f t="shared" ref="R134:V134" si="26">IF(R116=0,"",R116/R98)</f>
        <v>0.75589367068627011</v>
      </c>
      <c r="S134" s="155">
        <f t="shared" si="26"/>
        <v>0.7667959172508908</v>
      </c>
      <c r="T134" s="155">
        <f t="shared" si="26"/>
        <v>0.77908654710811043</v>
      </c>
      <c r="U134" s="155">
        <f t="shared" si="26"/>
        <v>0.79331152200840227</v>
      </c>
      <c r="V134" s="155">
        <f t="shared" si="26"/>
        <v>0.80742471697541263</v>
      </c>
      <c r="W134" s="155">
        <f t="shared" ref="W134" si="27">IF(W116=0,"",W116/W98)</f>
        <v>0.81935356185389341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0.68191323333498255</v>
      </c>
      <c r="C135" s="156">
        <f t="shared" si="28"/>
        <v>0.6849654765220502</v>
      </c>
      <c r="D135" s="156">
        <f t="shared" si="28"/>
        <v>0.68825455152358661</v>
      </c>
      <c r="E135" s="156">
        <f t="shared" si="28"/>
        <v>0.69358334574721692</v>
      </c>
      <c r="F135" s="156">
        <f t="shared" si="28"/>
        <v>0.69953646123304103</v>
      </c>
      <c r="G135" s="156">
        <f t="shared" si="28"/>
        <v>0.70492495079008366</v>
      </c>
      <c r="H135" s="156">
        <f t="shared" si="28"/>
        <v>0.71066544968913914</v>
      </c>
      <c r="I135" s="156">
        <f t="shared" si="28"/>
        <v>0.71427391470678059</v>
      </c>
      <c r="J135" s="156">
        <f t="shared" si="28"/>
        <v>0.71799146144079218</v>
      </c>
      <c r="K135" s="156">
        <f t="shared" si="28"/>
        <v>0.72214689640293861</v>
      </c>
      <c r="L135" s="156">
        <f t="shared" si="28"/>
        <v>0.72674208017171771</v>
      </c>
      <c r="M135" s="156">
        <f t="shared" si="28"/>
        <v>0.73290067805874404</v>
      </c>
      <c r="N135" s="156">
        <f t="shared" si="28"/>
        <v>0.73929169128599137</v>
      </c>
      <c r="O135" s="156">
        <f t="shared" si="28"/>
        <v>0.74487010889968763</v>
      </c>
      <c r="P135" s="156">
        <f t="shared" si="28"/>
        <v>0.7467431803193233</v>
      </c>
      <c r="Q135" s="156">
        <f t="shared" si="28"/>
        <v>0.75007134756318983</v>
      </c>
      <c r="R135" s="156">
        <f t="shared" ref="R135:V135" si="29">IF(R117=0,"",R117/R99)</f>
        <v>0.75589367068627011</v>
      </c>
      <c r="S135" s="156">
        <f t="shared" si="29"/>
        <v>0.7667959172508908</v>
      </c>
      <c r="T135" s="156">
        <f t="shared" si="29"/>
        <v>0.77908654710811043</v>
      </c>
      <c r="U135" s="156">
        <f t="shared" si="29"/>
        <v>0.79331152200840227</v>
      </c>
      <c r="V135" s="156">
        <f t="shared" si="29"/>
        <v>0.80742471697541263</v>
      </c>
      <c r="W135" s="156">
        <f t="shared" ref="W135" si="30">IF(W117=0,"",W117/W99)</f>
        <v>0.81935356185389341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2.2278166750182709</v>
      </c>
      <c r="C136" s="155">
        <f t="shared" si="31"/>
        <v>2.3003381011490882</v>
      </c>
      <c r="D136" s="155">
        <f t="shared" si="31"/>
        <v>2.4606951545388545</v>
      </c>
      <c r="E136" s="155">
        <f t="shared" si="31"/>
        <v>2.6152485995285866</v>
      </c>
      <c r="F136" s="155">
        <f t="shared" si="31"/>
        <v>2.8405175173916284</v>
      </c>
      <c r="G136" s="155">
        <f t="shared" si="31"/>
        <v>3.1045975621937538</v>
      </c>
      <c r="H136" s="155">
        <f t="shared" si="31"/>
        <v>3.3544813176178954</v>
      </c>
      <c r="I136" s="155">
        <f t="shared" si="31"/>
        <v>3.4874547837743108</v>
      </c>
      <c r="J136" s="155">
        <f t="shared" si="31"/>
        <v>3.5551143028631249</v>
      </c>
      <c r="K136" s="155">
        <f t="shared" si="31"/>
        <v>3.6324438927243841</v>
      </c>
      <c r="L136" s="155">
        <f t="shared" si="31"/>
        <v>3.7232777212070087</v>
      </c>
      <c r="M136" s="155">
        <f t="shared" si="31"/>
        <v>3.8250278235079698</v>
      </c>
      <c r="N136" s="155">
        <f t="shared" si="31"/>
        <v>3.966649628271524</v>
      </c>
      <c r="O136" s="155">
        <f t="shared" si="31"/>
        <v>4.1386356909720892</v>
      </c>
      <c r="P136" s="155">
        <f t="shared" si="31"/>
        <v>4.3213963013875087</v>
      </c>
      <c r="Q136" s="155">
        <f t="shared" si="31"/>
        <v>4.488001033209903</v>
      </c>
      <c r="R136" s="155">
        <f t="shared" ref="R136:V136" si="32">IF(R118=0,"",R118/R100)</f>
        <v>4.6531720421394738</v>
      </c>
      <c r="S136" s="155">
        <f t="shared" si="32"/>
        <v>4.833232262483067</v>
      </c>
      <c r="T136" s="155">
        <f t="shared" si="32"/>
        <v>5.0299421433189231</v>
      </c>
      <c r="U136" s="155">
        <f t="shared" si="32"/>
        <v>5.20972275785482</v>
      </c>
      <c r="V136" s="155">
        <f t="shared" si="32"/>
        <v>5.3866600985040671</v>
      </c>
      <c r="W136" s="155">
        <f t="shared" ref="W136" si="33">IF(W118=0,"",W118/W100)</f>
        <v>5.5018161443269795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2.2278166750182709</v>
      </c>
      <c r="C137" s="156">
        <f t="shared" si="34"/>
        <v>2.3003381011490882</v>
      </c>
      <c r="D137" s="156">
        <f t="shared" si="34"/>
        <v>2.4606951545388545</v>
      </c>
      <c r="E137" s="156">
        <f t="shared" si="34"/>
        <v>2.6152485995285866</v>
      </c>
      <c r="F137" s="156">
        <f t="shared" si="34"/>
        <v>2.8405175173916284</v>
      </c>
      <c r="G137" s="156">
        <f t="shared" si="34"/>
        <v>3.1045975621937538</v>
      </c>
      <c r="H137" s="156">
        <f t="shared" si="34"/>
        <v>3.3544813176178954</v>
      </c>
      <c r="I137" s="156">
        <f t="shared" si="34"/>
        <v>3.4874547837743108</v>
      </c>
      <c r="J137" s="156">
        <f t="shared" si="34"/>
        <v>3.5551143028631249</v>
      </c>
      <c r="K137" s="156">
        <f t="shared" si="34"/>
        <v>3.6324438927243841</v>
      </c>
      <c r="L137" s="156">
        <f t="shared" si="34"/>
        <v>3.7232777212070087</v>
      </c>
      <c r="M137" s="156">
        <f t="shared" si="34"/>
        <v>3.8250278235079698</v>
      </c>
      <c r="N137" s="156">
        <f t="shared" si="34"/>
        <v>3.966649628271524</v>
      </c>
      <c r="O137" s="156">
        <f t="shared" si="34"/>
        <v>4.1386356909720892</v>
      </c>
      <c r="P137" s="156">
        <f t="shared" si="34"/>
        <v>4.3213963013875087</v>
      </c>
      <c r="Q137" s="156">
        <f t="shared" si="34"/>
        <v>4.488001033209903</v>
      </c>
      <c r="R137" s="156">
        <f t="shared" ref="R137:V137" si="35">IF(R119=0,"",R119/R101)</f>
        <v>4.6531720421394738</v>
      </c>
      <c r="S137" s="156">
        <f t="shared" si="35"/>
        <v>4.833232262483067</v>
      </c>
      <c r="T137" s="156">
        <f t="shared" si="35"/>
        <v>5.0299421433189231</v>
      </c>
      <c r="U137" s="156">
        <f t="shared" si="35"/>
        <v>5.20972275785482</v>
      </c>
      <c r="V137" s="156">
        <f t="shared" si="35"/>
        <v>5.3866600985040671</v>
      </c>
      <c r="W137" s="156">
        <f t="shared" ref="W137" si="36">IF(W119=0,"",W119/W101)</f>
        <v>5.5018161443269795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0.63502570658660129</v>
      </c>
      <c r="C138" s="155">
        <f t="shared" si="37"/>
        <v>0.6385553949608721</v>
      </c>
      <c r="D138" s="155">
        <f t="shared" si="37"/>
        <v>0.64232300578740475</v>
      </c>
      <c r="E138" s="155">
        <f t="shared" si="37"/>
        <v>0.64706614880056146</v>
      </c>
      <c r="F138" s="155">
        <f t="shared" si="37"/>
        <v>0.652393947457509</v>
      </c>
      <c r="G138" s="155">
        <f t="shared" si="37"/>
        <v>0.65735428831024079</v>
      </c>
      <c r="H138" s="155">
        <f t="shared" si="37"/>
        <v>0.6625500258774526</v>
      </c>
      <c r="I138" s="155">
        <f t="shared" si="37"/>
        <v>0.66658950386047144</v>
      </c>
      <c r="J138" s="155">
        <f t="shared" si="37"/>
        <v>0.67297426031966578</v>
      </c>
      <c r="K138" s="155">
        <f t="shared" si="37"/>
        <v>0.68047386727647308</v>
      </c>
      <c r="L138" s="155">
        <f t="shared" si="37"/>
        <v>0.6891752567568028</v>
      </c>
      <c r="M138" s="155">
        <f t="shared" si="37"/>
        <v>0.69510623545336669</v>
      </c>
      <c r="N138" s="155">
        <f t="shared" si="37"/>
        <v>0.70175110908803862</v>
      </c>
      <c r="O138" s="155">
        <f t="shared" si="37"/>
        <v>0.70926807722055618</v>
      </c>
      <c r="P138" s="155">
        <f t="shared" si="37"/>
        <v>0.71675265602579585</v>
      </c>
      <c r="Q138" s="155">
        <f t="shared" si="37"/>
        <v>0.72480627295879385</v>
      </c>
      <c r="R138" s="155">
        <f t="shared" ref="R138:V138" si="38">IF(R120=0,"",R120/R102)</f>
        <v>0.73379768426842074</v>
      </c>
      <c r="S138" s="155">
        <f t="shared" si="38"/>
        <v>0.74740434230721553</v>
      </c>
      <c r="T138" s="155">
        <f t="shared" si="38"/>
        <v>0.76236399360447249</v>
      </c>
      <c r="U138" s="155">
        <f t="shared" si="38"/>
        <v>0.77683462678094983</v>
      </c>
      <c r="V138" s="155">
        <f t="shared" si="38"/>
        <v>0.78746037238362054</v>
      </c>
      <c r="W138" s="155">
        <f t="shared" ref="W138" si="39">IF(W120=0,"",W120/W102)</f>
        <v>0.79515152276144474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0.57097985043221422</v>
      </c>
      <c r="C139" s="156">
        <f t="shared" si="40"/>
        <v>0.57450428647405916</v>
      </c>
      <c r="D139" s="156">
        <f t="shared" si="40"/>
        <v>0.57840547738010328</v>
      </c>
      <c r="E139" s="156">
        <f t="shared" si="40"/>
        <v>0.58305472425174654</v>
      </c>
      <c r="F139" s="156">
        <f t="shared" si="40"/>
        <v>0.58748821150928887</v>
      </c>
      <c r="G139" s="156">
        <f t="shared" si="40"/>
        <v>0.59191123363233966</v>
      </c>
      <c r="H139" s="156">
        <f t="shared" si="40"/>
        <v>0.59647726562974046</v>
      </c>
      <c r="I139" s="156">
        <f t="shared" si="40"/>
        <v>0.59880851122091394</v>
      </c>
      <c r="J139" s="156">
        <f t="shared" si="40"/>
        <v>0.60041367509196675</v>
      </c>
      <c r="K139" s="156">
        <f t="shared" si="40"/>
        <v>0.60317077671245589</v>
      </c>
      <c r="L139" s="156">
        <f t="shared" si="40"/>
        <v>0.6075759735299624</v>
      </c>
      <c r="M139" s="156">
        <f t="shared" si="40"/>
        <v>0.61412964275474424</v>
      </c>
      <c r="N139" s="156">
        <f t="shared" si="40"/>
        <v>0.62287511431128029</v>
      </c>
      <c r="O139" s="156">
        <f t="shared" si="40"/>
        <v>0.63546220153389732</v>
      </c>
      <c r="P139" s="156">
        <f t="shared" si="40"/>
        <v>0.64859624096184754</v>
      </c>
      <c r="Q139" s="156">
        <f t="shared" si="40"/>
        <v>0.66725447909445723</v>
      </c>
      <c r="R139" s="156">
        <f t="shared" ref="R139:V139" si="41">IF(R121=0,"",R121/R103)</f>
        <v>0.6952729052072274</v>
      </c>
      <c r="S139" s="156">
        <f t="shared" si="41"/>
        <v>0.72533827481990754</v>
      </c>
      <c r="T139" s="156">
        <f t="shared" si="41"/>
        <v>0.75301454347141106</v>
      </c>
      <c r="U139" s="156">
        <f t="shared" si="41"/>
        <v>0.77466244258629424</v>
      </c>
      <c r="V139" s="156">
        <f t="shared" si="41"/>
        <v>0.79251156616910068</v>
      </c>
      <c r="W139" s="156">
        <f t="shared" ref="W139" si="42">IF(W121=0,"",W121/W103)</f>
        <v>0.80515491237384396</v>
      </c>
      <c r="DA139" s="63" t="s">
        <v>2063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0.63041588836274154</v>
      </c>
      <c r="C140" s="156">
        <f t="shared" si="43"/>
        <v>0.6301072716064291</v>
      </c>
      <c r="D140" s="156">
        <f t="shared" si="43"/>
        <v>0.63129031626438703</v>
      </c>
      <c r="E140" s="156">
        <f t="shared" si="43"/>
        <v>0.63115326036846131</v>
      </c>
      <c r="F140" s="156">
        <f t="shared" si="43"/>
        <v>0.65607415201896924</v>
      </c>
      <c r="G140" s="156">
        <f t="shared" si="43"/>
        <v>0.6565962426729961</v>
      </c>
      <c r="H140" s="156">
        <f t="shared" si="43"/>
        <v>0.65742695271048857</v>
      </c>
      <c r="I140" s="156">
        <f t="shared" si="43"/>
        <v>0.66038390438048178</v>
      </c>
      <c r="J140" s="156">
        <f t="shared" si="43"/>
        <v>0.66596008701019493</v>
      </c>
      <c r="K140" s="156">
        <f t="shared" si="43"/>
        <v>0.66913737426653808</v>
      </c>
      <c r="L140" s="156">
        <f t="shared" si="43"/>
        <v>0.6715884439806391</v>
      </c>
      <c r="M140" s="156">
        <f t="shared" si="43"/>
        <v>0.67548932674747475</v>
      </c>
      <c r="N140" s="156">
        <f t="shared" si="43"/>
        <v>0.67743737353776845</v>
      </c>
      <c r="O140" s="156">
        <f t="shared" si="43"/>
        <v>0.68997748123026759</v>
      </c>
      <c r="P140" s="156">
        <f t="shared" si="43"/>
        <v>0.69809073598046434</v>
      </c>
      <c r="Q140" s="156">
        <f t="shared" si="43"/>
        <v>0.71247654997519783</v>
      </c>
      <c r="R140" s="156">
        <f t="shared" ref="R140:V140" si="44">IF(R122=0,"",R122/R104)</f>
        <v>0.75794508013205519</v>
      </c>
      <c r="S140" s="156">
        <f t="shared" si="44"/>
        <v>0.78498811212224417</v>
      </c>
      <c r="T140" s="156">
        <f t="shared" si="44"/>
        <v>0.80601113221600096</v>
      </c>
      <c r="U140" s="156">
        <f t="shared" si="44"/>
        <v>0.81888612810434747</v>
      </c>
      <c r="V140" s="156">
        <f t="shared" si="44"/>
        <v>0.82602448924165062</v>
      </c>
      <c r="W140" s="156">
        <f t="shared" ref="W140" si="45">IF(W122=0,"",W122/W104)</f>
        <v>0.833751705300386</v>
      </c>
      <c r="DA140" s="63" t="s">
        <v>2064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0.57097985043221422</v>
      </c>
      <c r="C141" s="157">
        <f t="shared" si="46"/>
        <v>0.57097985043221411</v>
      </c>
      <c r="D141" s="157">
        <f t="shared" si="46"/>
        <v>0.57097985043221422</v>
      </c>
      <c r="E141" s="157">
        <f t="shared" si="46"/>
        <v>0.57097985043221422</v>
      </c>
      <c r="F141" s="157">
        <f t="shared" si="46"/>
        <v>0.59763356834205783</v>
      </c>
      <c r="G141" s="157">
        <f t="shared" si="46"/>
        <v>0.59763356834205783</v>
      </c>
      <c r="H141" s="157">
        <f t="shared" si="46"/>
        <v>0.60046386092508508</v>
      </c>
      <c r="I141" s="157">
        <f t="shared" si="46"/>
        <v>0.60291583554484496</v>
      </c>
      <c r="J141" s="157">
        <f t="shared" si="46"/>
        <v>0.60707022118291232</v>
      </c>
      <c r="K141" s="157">
        <f t="shared" si="46"/>
        <v>0.61026194016181001</v>
      </c>
      <c r="L141" s="157">
        <f t="shared" si="46"/>
        <v>0.61352444173302823</v>
      </c>
      <c r="M141" s="157">
        <f t="shared" si="46"/>
        <v>0.61873652250161904</v>
      </c>
      <c r="N141" s="157">
        <f t="shared" si="46"/>
        <v>0.62017298579400792</v>
      </c>
      <c r="O141" s="157">
        <f t="shared" si="46"/>
        <v>0.63355144897933235</v>
      </c>
      <c r="P141" s="157">
        <f t="shared" si="46"/>
        <v>0.64213553719159533</v>
      </c>
      <c r="Q141" s="157">
        <f t="shared" si="46"/>
        <v>0.65714722998094743</v>
      </c>
      <c r="R141" s="157">
        <f t="shared" ref="R141:V141" si="47">IF(R123=0,"",R123/R105)</f>
        <v>0.70697283532537725</v>
      </c>
      <c r="S141" s="157">
        <f t="shared" si="47"/>
        <v>0.73744978868301059</v>
      </c>
      <c r="T141" s="157">
        <f t="shared" si="47"/>
        <v>0.76094313167532224</v>
      </c>
      <c r="U141" s="157">
        <f t="shared" si="47"/>
        <v>0.7754447884351412</v>
      </c>
      <c r="V141" s="157">
        <f t="shared" si="47"/>
        <v>0.78577104871903447</v>
      </c>
      <c r="W141" s="157">
        <f t="shared" ref="W141" si="48">IF(W123=0,"",W123/W105)</f>
        <v>0.79524771608817491</v>
      </c>
      <c r="DA141" s="131" t="s">
        <v>2065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0.63968545298517998</v>
      </c>
      <c r="C143" s="157">
        <f t="shared" si="52"/>
        <v>0.64329514035397839</v>
      </c>
      <c r="D143" s="157">
        <f t="shared" si="52"/>
        <v>0.64701491742115969</v>
      </c>
      <c r="E143" s="157">
        <f t="shared" si="52"/>
        <v>0.65175232247075232</v>
      </c>
      <c r="F143" s="157">
        <f t="shared" si="52"/>
        <v>0.65665185248160896</v>
      </c>
      <c r="G143" s="157">
        <f t="shared" si="52"/>
        <v>0.66114110587114727</v>
      </c>
      <c r="H143" s="157">
        <f t="shared" si="52"/>
        <v>0.66575835759373048</v>
      </c>
      <c r="I143" s="157">
        <f t="shared" si="52"/>
        <v>0.66761774889338199</v>
      </c>
      <c r="J143" s="157">
        <f t="shared" si="52"/>
        <v>0.6679288000992516</v>
      </c>
      <c r="K143" s="157">
        <f t="shared" si="52"/>
        <v>0.66863929336064487</v>
      </c>
      <c r="L143" s="157">
        <f t="shared" si="52"/>
        <v>0.66920296911349597</v>
      </c>
      <c r="M143" s="157">
        <f t="shared" si="52"/>
        <v>0.6729219572343097</v>
      </c>
      <c r="N143" s="157">
        <f t="shared" si="52"/>
        <v>0.67949942738451097</v>
      </c>
      <c r="O143" s="157">
        <f t="shared" si="52"/>
        <v>0.68591759935227381</v>
      </c>
      <c r="P143" s="157">
        <f t="shared" si="52"/>
        <v>0.69071716695583307</v>
      </c>
      <c r="Q143" s="157">
        <f t="shared" si="52"/>
        <v>0.69211170420527268</v>
      </c>
      <c r="R143" s="157">
        <f t="shared" ref="R143:V143" si="53">IF(R125=0,"",R125/R107)</f>
        <v>0.69445910980671366</v>
      </c>
      <c r="S143" s="157">
        <f t="shared" si="53"/>
        <v>0.70335669247340138</v>
      </c>
      <c r="T143" s="157">
        <f t="shared" si="53"/>
        <v>0.71744086182517119</v>
      </c>
      <c r="U143" s="157">
        <f t="shared" si="53"/>
        <v>0.74338112747779561</v>
      </c>
      <c r="V143" s="157">
        <f t="shared" si="53"/>
        <v>0.76260253869459282</v>
      </c>
      <c r="W143" s="157">
        <f t="shared" ref="W143" si="54">IF(W125=0,"",W125/W107)</f>
        <v>0.77018663781641905</v>
      </c>
      <c r="DA143" s="131" t="s">
        <v>2067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0.69469359141310127</v>
      </c>
      <c r="C144" s="158">
        <f t="shared" si="55"/>
        <v>0.6983645723292865</v>
      </c>
      <c r="D144" s="158">
        <f t="shared" si="55"/>
        <v>0.70735437657091915</v>
      </c>
      <c r="E144" s="158">
        <f t="shared" si="55"/>
        <v>0.7127695260218837</v>
      </c>
      <c r="F144" s="158">
        <f t="shared" si="55"/>
        <v>0.71597875406226441</v>
      </c>
      <c r="G144" s="158">
        <f t="shared" si="55"/>
        <v>0.71955880438731257</v>
      </c>
      <c r="H144" s="158">
        <f t="shared" si="55"/>
        <v>0.7197726073288262</v>
      </c>
      <c r="I144" s="158">
        <f t="shared" si="55"/>
        <v>0.72237336309202194</v>
      </c>
      <c r="J144" s="158">
        <f t="shared" si="55"/>
        <v>0.72586705992255973</v>
      </c>
      <c r="K144" s="158">
        <f t="shared" si="55"/>
        <v>0.72755765272108386</v>
      </c>
      <c r="L144" s="158">
        <f t="shared" si="55"/>
        <v>0.72857719631792128</v>
      </c>
      <c r="M144" s="158">
        <f t="shared" si="55"/>
        <v>0.7291569746571166</v>
      </c>
      <c r="N144" s="158">
        <f t="shared" si="55"/>
        <v>0.73135615403564747</v>
      </c>
      <c r="O144" s="158">
        <f t="shared" si="55"/>
        <v>0.73504820194761478</v>
      </c>
      <c r="P144" s="158">
        <f t="shared" si="55"/>
        <v>0.73978305173108538</v>
      </c>
      <c r="Q144" s="158">
        <f t="shared" si="55"/>
        <v>0.74762317741238626</v>
      </c>
      <c r="R144" s="158">
        <f t="shared" ref="R144:V144" si="56">IF(R126=0,"",R126/R108)</f>
        <v>0.75807470482547279</v>
      </c>
      <c r="S144" s="158">
        <f t="shared" si="56"/>
        <v>0.77037120024907868</v>
      </c>
      <c r="T144" s="158">
        <f t="shared" si="56"/>
        <v>0.78261829260787052</v>
      </c>
      <c r="U144" s="158">
        <f t="shared" si="56"/>
        <v>0.7917195795937918</v>
      </c>
      <c r="V144" s="158">
        <f t="shared" si="56"/>
        <v>0.79771768337354254</v>
      </c>
      <c r="W144" s="158">
        <f t="shared" ref="W144" si="57">IF(W126=0,"",W126/W108)</f>
        <v>0.80498043260920227</v>
      </c>
      <c r="DA144" s="132" t="s">
        <v>2068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0.63968545298517998</v>
      </c>
      <c r="C145" s="156">
        <f t="shared" si="58"/>
        <v>0.64398297543430538</v>
      </c>
      <c r="D145" s="156">
        <f t="shared" si="58"/>
        <v>0.65263580678896549</v>
      </c>
      <c r="E145" s="156">
        <f t="shared" si="58"/>
        <v>0.65868173491347315</v>
      </c>
      <c r="F145" s="156">
        <f t="shared" si="58"/>
        <v>0.6624679937328849</v>
      </c>
      <c r="G145" s="156">
        <f t="shared" si="58"/>
        <v>0.66593709830287851</v>
      </c>
      <c r="H145" s="156">
        <f t="shared" si="58"/>
        <v>0.66792541761635071</v>
      </c>
      <c r="I145" s="156">
        <f t="shared" si="58"/>
        <v>0.67016253345216414</v>
      </c>
      <c r="J145" s="156">
        <f t="shared" si="58"/>
        <v>0.67236590014564535</v>
      </c>
      <c r="K145" s="156">
        <f t="shared" si="58"/>
        <v>0.67402410076101282</v>
      </c>
      <c r="L145" s="156">
        <f t="shared" si="58"/>
        <v>0.67574350921916304</v>
      </c>
      <c r="M145" s="156">
        <f t="shared" si="58"/>
        <v>0.67733622487824641</v>
      </c>
      <c r="N145" s="156">
        <f t="shared" si="58"/>
        <v>0.6791551569032207</v>
      </c>
      <c r="O145" s="156">
        <f t="shared" si="58"/>
        <v>0.68305654259265169</v>
      </c>
      <c r="P145" s="156">
        <f t="shared" si="58"/>
        <v>0.68817812645705567</v>
      </c>
      <c r="Q145" s="156">
        <f t="shared" si="58"/>
        <v>0.6962811827239227</v>
      </c>
      <c r="R145" s="156">
        <f t="shared" ref="R145:V145" si="59">IF(R127=0,"",R127/R109)</f>
        <v>0.70709378941402234</v>
      </c>
      <c r="S145" s="156">
        <f t="shared" si="59"/>
        <v>0.72072507902605654</v>
      </c>
      <c r="T145" s="156">
        <f t="shared" si="59"/>
        <v>0.73392117786827193</v>
      </c>
      <c r="U145" s="156">
        <f t="shared" si="59"/>
        <v>0.74381432793531532</v>
      </c>
      <c r="V145" s="156">
        <f t="shared" si="59"/>
        <v>0.75283785548245452</v>
      </c>
      <c r="W145" s="156">
        <f t="shared" ref="W145" si="60">IF(W127=0,"",W127/W109)</f>
        <v>0.76178307384143928</v>
      </c>
      <c r="DA145" s="63" t="s">
        <v>2069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0.73561524145072055</v>
      </c>
      <c r="C147" s="155">
        <f t="shared" si="64"/>
        <v>0.73793340019312348</v>
      </c>
      <c r="D147" s="155">
        <f t="shared" si="64"/>
        <v>0.74047035107425241</v>
      </c>
      <c r="E147" s="155">
        <f t="shared" si="64"/>
        <v>0.74374347805350483</v>
      </c>
      <c r="F147" s="155">
        <f t="shared" si="64"/>
        <v>0.74721273217923723</v>
      </c>
      <c r="G147" s="155">
        <f t="shared" si="64"/>
        <v>0.7504194126556385</v>
      </c>
      <c r="H147" s="155">
        <f t="shared" si="64"/>
        <v>0.75383693291025466</v>
      </c>
      <c r="I147" s="155">
        <f t="shared" si="64"/>
        <v>0.75550009798838502</v>
      </c>
      <c r="J147" s="155">
        <f t="shared" si="64"/>
        <v>0.75649648640147671</v>
      </c>
      <c r="K147" s="155">
        <f t="shared" si="64"/>
        <v>0.75823016911542052</v>
      </c>
      <c r="L147" s="155">
        <f t="shared" si="64"/>
        <v>0.7599113822217628</v>
      </c>
      <c r="M147" s="155">
        <f t="shared" si="64"/>
        <v>0.76236065108594209</v>
      </c>
      <c r="N147" s="155">
        <f t="shared" si="64"/>
        <v>0.76522234895207386</v>
      </c>
      <c r="O147" s="155">
        <f t="shared" si="64"/>
        <v>0.76802690030347642</v>
      </c>
      <c r="P147" s="155">
        <f t="shared" si="64"/>
        <v>0.77104007532134078</v>
      </c>
      <c r="Q147" s="155">
        <f t="shared" si="64"/>
        <v>0.77468499296952853</v>
      </c>
      <c r="R147" s="155">
        <f t="shared" ref="R147:V147" si="65">IF(R129=0,"",R129/R111)</f>
        <v>0.7794289900263307</v>
      </c>
      <c r="S147" s="155">
        <f t="shared" si="65"/>
        <v>0.78911758150828037</v>
      </c>
      <c r="T147" s="155">
        <f t="shared" si="65"/>
        <v>0.80132305897318634</v>
      </c>
      <c r="U147" s="155">
        <f t="shared" si="65"/>
        <v>0.81604178223284052</v>
      </c>
      <c r="V147" s="155">
        <f t="shared" si="65"/>
        <v>0.82964300289915494</v>
      </c>
      <c r="W147" s="155">
        <f t="shared" ref="W147" si="66">IF(W129=0,"",W129/W111)</f>
        <v>0.84144058365716656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0.58522081035549944</v>
      </c>
      <c r="C148" s="156">
        <f t="shared" si="67"/>
        <v>0.58622544789050268</v>
      </c>
      <c r="D148" s="156">
        <f t="shared" si="67"/>
        <v>0.58740354566108599</v>
      </c>
      <c r="E148" s="156">
        <f t="shared" si="67"/>
        <v>0.58903055829244511</v>
      </c>
      <c r="F148" s="156">
        <f t="shared" si="67"/>
        <v>0.59083768955048432</v>
      </c>
      <c r="G148" s="156">
        <f t="shared" si="67"/>
        <v>0.59248594275482147</v>
      </c>
      <c r="H148" s="156">
        <f t="shared" si="67"/>
        <v>0.59422390301681849</v>
      </c>
      <c r="I148" s="156">
        <f t="shared" si="67"/>
        <v>0.59498279287973244</v>
      </c>
      <c r="J148" s="156">
        <f t="shared" si="67"/>
        <v>0.59540916722408654</v>
      </c>
      <c r="K148" s="156">
        <f t="shared" si="67"/>
        <v>0.59606451833650764</v>
      </c>
      <c r="L148" s="156">
        <f t="shared" si="67"/>
        <v>0.59694043048923784</v>
      </c>
      <c r="M148" s="156">
        <f t="shared" si="67"/>
        <v>0.59799172539795187</v>
      </c>
      <c r="N148" s="156">
        <f t="shared" si="67"/>
        <v>0.59877115044426898</v>
      </c>
      <c r="O148" s="156">
        <f t="shared" si="67"/>
        <v>0.59928702128627886</v>
      </c>
      <c r="P148" s="156">
        <f t="shared" si="67"/>
        <v>0.59955381939543173</v>
      </c>
      <c r="Q148" s="156">
        <f t="shared" si="67"/>
        <v>0.5996972149097578</v>
      </c>
      <c r="R148" s="156">
        <f t="shared" ref="R148:V148" si="68">IF(R130=0,"",R130/R112)</f>
        <v>0.60030341871641513</v>
      </c>
      <c r="S148" s="156">
        <f t="shared" si="68"/>
        <v>0.60180864384878252</v>
      </c>
      <c r="T148" s="156">
        <f t="shared" si="68"/>
        <v>0.60378521393565232</v>
      </c>
      <c r="U148" s="156">
        <f t="shared" si="68"/>
        <v>0.60658935172221573</v>
      </c>
      <c r="V148" s="156">
        <f t="shared" si="68"/>
        <v>0.60953952242285092</v>
      </c>
      <c r="W148" s="156">
        <f t="shared" ref="W148" si="69">IF(W130=0,"",W130/W112)</f>
        <v>0.61251039002252783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0.73845443591919402</v>
      </c>
      <c r="C149" s="159">
        <f t="shared" si="70"/>
        <v>0.74076541584866573</v>
      </c>
      <c r="D149" s="159">
        <f t="shared" si="70"/>
        <v>0.74329450957275056</v>
      </c>
      <c r="E149" s="159">
        <f t="shared" si="70"/>
        <v>0.74659590979327306</v>
      </c>
      <c r="F149" s="159">
        <f t="shared" si="70"/>
        <v>0.75007680975355095</v>
      </c>
      <c r="G149" s="159">
        <f t="shared" si="70"/>
        <v>0.75341016002750982</v>
      </c>
      <c r="H149" s="159">
        <f t="shared" si="70"/>
        <v>0.7568742278506686</v>
      </c>
      <c r="I149" s="159">
        <f t="shared" si="70"/>
        <v>0.75850324044103179</v>
      </c>
      <c r="J149" s="159">
        <f t="shared" si="70"/>
        <v>0.75951296862256579</v>
      </c>
      <c r="K149" s="159">
        <f t="shared" si="70"/>
        <v>0.76109999915059534</v>
      </c>
      <c r="L149" s="159">
        <f t="shared" si="70"/>
        <v>0.76296406044305742</v>
      </c>
      <c r="M149" s="159">
        <f t="shared" si="70"/>
        <v>0.76557546994839409</v>
      </c>
      <c r="N149" s="159">
        <f t="shared" si="70"/>
        <v>0.7685470666944616</v>
      </c>
      <c r="O149" s="159">
        <f t="shared" si="70"/>
        <v>0.77166958562439181</v>
      </c>
      <c r="P149" s="159">
        <f t="shared" si="70"/>
        <v>0.77453552775848256</v>
      </c>
      <c r="Q149" s="159">
        <f t="shared" si="70"/>
        <v>0.77807608281537444</v>
      </c>
      <c r="R149" s="159">
        <f t="shared" ref="R149:V149" si="71">IF(R131=0,"",R131/R113)</f>
        <v>0.78389657846536198</v>
      </c>
      <c r="S149" s="159">
        <f t="shared" si="71"/>
        <v>0.79401929858086817</v>
      </c>
      <c r="T149" s="159">
        <f t="shared" si="71"/>
        <v>0.80671447832008591</v>
      </c>
      <c r="U149" s="159">
        <f t="shared" si="71"/>
        <v>0.82148738907447894</v>
      </c>
      <c r="V149" s="159">
        <f t="shared" si="71"/>
        <v>0.83551270746043105</v>
      </c>
      <c r="W149" s="159">
        <f t="shared" ref="W149" si="72">IF(W131=0,"",W131/W113)</f>
        <v>0.84670198668558339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5.2805766652472181</v>
      </c>
      <c r="C151" s="117">
        <f t="shared" si="73"/>
        <v>5.2593719516517492</v>
      </c>
      <c r="D151" s="117">
        <f t="shared" si="73"/>
        <v>5.3309755535450494</v>
      </c>
      <c r="E151" s="117">
        <f t="shared" si="73"/>
        <v>5.6469784028915768</v>
      </c>
      <c r="F151" s="117">
        <f t="shared" si="73"/>
        <v>5.9990287544400029</v>
      </c>
      <c r="G151" s="117">
        <f t="shared" si="73"/>
        <v>6.3284772228862032</v>
      </c>
      <c r="H151" s="117">
        <f t="shared" si="73"/>
        <v>6.6563514008683189</v>
      </c>
      <c r="I151" s="117">
        <f t="shared" si="73"/>
        <v>6.7077645970549282</v>
      </c>
      <c r="J151" s="117">
        <f t="shared" si="73"/>
        <v>6.5522012647177466</v>
      </c>
      <c r="K151" s="117">
        <f t="shared" si="73"/>
        <v>6.4090222091445517</v>
      </c>
      <c r="L151" s="117">
        <f t="shared" si="73"/>
        <v>6.5724947007643246</v>
      </c>
      <c r="M151" s="117">
        <f t="shared" si="73"/>
        <v>7.1487038002447534</v>
      </c>
      <c r="N151" s="117">
        <f t="shared" si="73"/>
        <v>6.6212359225929154</v>
      </c>
      <c r="O151" s="117">
        <f t="shared" si="73"/>
        <v>7.2992942698480139</v>
      </c>
      <c r="P151" s="117">
        <f t="shared" si="73"/>
        <v>6.7347580828625251</v>
      </c>
      <c r="Q151" s="117">
        <f t="shared" si="73"/>
        <v>6.3468831657346438</v>
      </c>
      <c r="R151" s="117">
        <f t="shared" ref="R151:V151" si="74">R152+R154+R156+R165</f>
        <v>8.4858620672746898</v>
      </c>
      <c r="S151" s="117">
        <f t="shared" si="74"/>
        <v>9.4513077477719492</v>
      </c>
      <c r="T151" s="117">
        <f t="shared" si="74"/>
        <v>10.365147577062553</v>
      </c>
      <c r="U151" s="117">
        <f t="shared" si="74"/>
        <v>10.075276717257097</v>
      </c>
      <c r="V151" s="117">
        <f t="shared" si="74"/>
        <v>11.382506170271412</v>
      </c>
      <c r="W151" s="117">
        <f t="shared" ref="W151" si="75">W152+W154+W156+W165</f>
        <v>9.9343130378152118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5.0826780623838381</v>
      </c>
      <c r="C156" s="122">
        <v>5.0669636006847769</v>
      </c>
      <c r="D156" s="122">
        <v>5.1412971832500514</v>
      </c>
      <c r="E156" s="122">
        <v>5.4465628188712722</v>
      </c>
      <c r="F156" s="122">
        <v>5.7846640259498567</v>
      </c>
      <c r="G156" s="122">
        <v>6.0984981661953261</v>
      </c>
      <c r="H156" s="122">
        <v>6.4117839250661008</v>
      </c>
      <c r="I156" s="122">
        <v>6.4637443791705635</v>
      </c>
      <c r="J156" s="122">
        <v>6.3170437333735681</v>
      </c>
      <c r="K156" s="122">
        <v>6.1878552123990849</v>
      </c>
      <c r="L156" s="122">
        <v>6.3436717674623742</v>
      </c>
      <c r="M156" s="122">
        <v>6.8987207700968272</v>
      </c>
      <c r="N156" s="122">
        <v>6.3604949669396671</v>
      </c>
      <c r="O156" s="122">
        <v>7.0349304560255712</v>
      </c>
      <c r="P156" s="122">
        <v>6.4834242611435613</v>
      </c>
      <c r="Q156" s="122">
        <v>6.1081539083026843</v>
      </c>
      <c r="R156" s="122">
        <v>8.1798211766865894</v>
      </c>
      <c r="S156" s="122">
        <v>9.1209858572536557</v>
      </c>
      <c r="T156" s="122">
        <v>10.008902282888267</v>
      </c>
      <c r="U156" s="122">
        <v>9.728590394271281</v>
      </c>
      <c r="V156" s="122">
        <v>10.996005934973647</v>
      </c>
      <c r="W156" s="122">
        <v>9.5947909507129854</v>
      </c>
      <c r="DA156" s="130" t="s">
        <v>2230</v>
      </c>
    </row>
    <row r="157" spans="1:105" ht="12" customHeight="1" x14ac:dyDescent="0.25">
      <c r="A157" s="97" t="s">
        <v>124</v>
      </c>
      <c r="B157" s="98">
        <v>5.082067649543407</v>
      </c>
      <c r="C157" s="98">
        <v>5.0663694890419322</v>
      </c>
      <c r="D157" s="98">
        <v>5.1407199391387151</v>
      </c>
      <c r="E157" s="98">
        <v>5.4460009157454135</v>
      </c>
      <c r="F157" s="98">
        <v>5.7830798974771946</v>
      </c>
      <c r="G157" s="98">
        <v>6.0969423384718038</v>
      </c>
      <c r="H157" s="98">
        <v>6.4086897998171519</v>
      </c>
      <c r="I157" s="98">
        <v>6.4585600739751943</v>
      </c>
      <c r="J157" s="98">
        <v>6.3057727282449898</v>
      </c>
      <c r="K157" s="98">
        <v>6.1692524629331071</v>
      </c>
      <c r="L157" s="98">
        <v>6.31655311772613</v>
      </c>
      <c r="M157" s="98">
        <v>6.8630507464898249</v>
      </c>
      <c r="N157" s="98">
        <v>6.3255417543592865</v>
      </c>
      <c r="O157" s="98">
        <v>6.9913910393046805</v>
      </c>
      <c r="P157" s="98">
        <v>6.4413823441268976</v>
      </c>
      <c r="Q157" s="98">
        <v>6.0715527910907774</v>
      </c>
      <c r="R157" s="98">
        <v>8.1206209618901077</v>
      </c>
      <c r="S157" s="98">
        <v>9.0561911414580987</v>
      </c>
      <c r="T157" s="98">
        <v>9.9366900705991146</v>
      </c>
      <c r="U157" s="98">
        <v>9.6626686680003928</v>
      </c>
      <c r="V157" s="98">
        <v>10.914871490547503</v>
      </c>
      <c r="W157" s="98">
        <v>9.5289113229869749</v>
      </c>
      <c r="DA157" s="63" t="s">
        <v>2231</v>
      </c>
    </row>
    <row r="158" spans="1:105" ht="12" customHeight="1" x14ac:dyDescent="0.25">
      <c r="A158" s="97" t="s">
        <v>123</v>
      </c>
      <c r="B158" s="98">
        <v>6.1041284043093379E-4</v>
      </c>
      <c r="C158" s="98">
        <v>5.9411164284469407E-4</v>
      </c>
      <c r="D158" s="98">
        <v>5.7724411133646292E-4</v>
      </c>
      <c r="E158" s="98">
        <v>5.6190312585885187E-4</v>
      </c>
      <c r="F158" s="98">
        <v>1.5841284726620447E-3</v>
      </c>
      <c r="G158" s="98">
        <v>1.5558277235221095E-3</v>
      </c>
      <c r="H158" s="98">
        <v>3.0941252489484917E-3</v>
      </c>
      <c r="I158" s="98">
        <v>5.184305195369639E-3</v>
      </c>
      <c r="J158" s="98">
        <v>1.1271005128578421E-2</v>
      </c>
      <c r="K158" s="98">
        <v>1.8602749465977338E-2</v>
      </c>
      <c r="L158" s="98">
        <v>2.7118649736244414E-2</v>
      </c>
      <c r="M158" s="98">
        <v>3.5670023607002249E-2</v>
      </c>
      <c r="N158" s="98">
        <v>3.4953212580380623E-2</v>
      </c>
      <c r="O158" s="98">
        <v>4.3539416720890609E-2</v>
      </c>
      <c r="P158" s="98">
        <v>4.2041917016663613E-2</v>
      </c>
      <c r="Q158" s="98">
        <v>3.6601117211907182E-2</v>
      </c>
      <c r="R158" s="98">
        <v>5.9200214796481798E-2</v>
      </c>
      <c r="S158" s="98">
        <v>6.4794715795556262E-2</v>
      </c>
      <c r="T158" s="98">
        <v>7.2212212289151936E-2</v>
      </c>
      <c r="U158" s="98">
        <v>6.5921726270888895E-2</v>
      </c>
      <c r="V158" s="98">
        <v>8.1134444426144495E-2</v>
      </c>
      <c r="W158" s="98">
        <v>6.5879627726011372E-2</v>
      </c>
      <c r="DA158" s="63" t="s">
        <v>2232</v>
      </c>
    </row>
    <row r="159" spans="1:105" ht="12" customHeight="1" x14ac:dyDescent="0.25">
      <c r="A159" s="100" t="s">
        <v>50</v>
      </c>
      <c r="B159" s="101">
        <v>6.1041284043093379E-4</v>
      </c>
      <c r="C159" s="101">
        <v>5.9411164284469407E-4</v>
      </c>
      <c r="D159" s="101">
        <v>5.7724411133646292E-4</v>
      </c>
      <c r="E159" s="101">
        <v>5.6190312585885187E-4</v>
      </c>
      <c r="F159" s="101">
        <v>1.5841284726620447E-3</v>
      </c>
      <c r="G159" s="101">
        <v>1.5558277235221095E-3</v>
      </c>
      <c r="H159" s="101">
        <v>3.0941252489484917E-3</v>
      </c>
      <c r="I159" s="101">
        <v>5.184305195369639E-3</v>
      </c>
      <c r="J159" s="101">
        <v>1.1271005128578421E-2</v>
      </c>
      <c r="K159" s="101">
        <v>1.8602749465977338E-2</v>
      </c>
      <c r="L159" s="101">
        <v>2.7118649736244414E-2</v>
      </c>
      <c r="M159" s="101">
        <v>3.5670023607002249E-2</v>
      </c>
      <c r="N159" s="101">
        <v>3.4953212580380623E-2</v>
      </c>
      <c r="O159" s="101">
        <v>4.3539416720890609E-2</v>
      </c>
      <c r="P159" s="101">
        <v>4.2041917016663613E-2</v>
      </c>
      <c r="Q159" s="101">
        <v>3.6601117211907182E-2</v>
      </c>
      <c r="R159" s="101">
        <v>5.9200214796481798E-2</v>
      </c>
      <c r="S159" s="101">
        <v>6.4794715795556262E-2</v>
      </c>
      <c r="T159" s="101">
        <v>7.2212212289151936E-2</v>
      </c>
      <c r="U159" s="101">
        <v>6.5921726270888895E-2</v>
      </c>
      <c r="V159" s="101">
        <v>8.1134444426144495E-2</v>
      </c>
      <c r="W159" s="101">
        <v>6.5879627726011372E-2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0.19789860286337996</v>
      </c>
      <c r="C165" s="122">
        <v>0.1924083509669719</v>
      </c>
      <c r="D165" s="122">
        <v>0.18967837029499837</v>
      </c>
      <c r="E165" s="122">
        <v>0.20041558402030418</v>
      </c>
      <c r="F165" s="122">
        <v>0.21436472849014648</v>
      </c>
      <c r="G165" s="122">
        <v>0.22997905669087704</v>
      </c>
      <c r="H165" s="122">
        <v>0.24456747580221838</v>
      </c>
      <c r="I165" s="122">
        <v>0.24402021788436451</v>
      </c>
      <c r="J165" s="122">
        <v>0.23515753134417805</v>
      </c>
      <c r="K165" s="122">
        <v>0.22116699674546722</v>
      </c>
      <c r="L165" s="122">
        <v>0.22882293330195072</v>
      </c>
      <c r="M165" s="122">
        <v>0.24998303014792592</v>
      </c>
      <c r="N165" s="122">
        <v>0.26074095565324862</v>
      </c>
      <c r="O165" s="122">
        <v>0.26436381382244228</v>
      </c>
      <c r="P165" s="122">
        <v>0.25133382171896335</v>
      </c>
      <c r="Q165" s="122">
        <v>0.23872925743195961</v>
      </c>
      <c r="R165" s="122">
        <v>0.3060408905881013</v>
      </c>
      <c r="S165" s="122">
        <v>0.33032189051829325</v>
      </c>
      <c r="T165" s="122">
        <v>0.35624529417428658</v>
      </c>
      <c r="U165" s="122">
        <v>0.34668632298581664</v>
      </c>
      <c r="V165" s="122">
        <v>0.38650023529776434</v>
      </c>
      <c r="W165" s="122">
        <v>0.3395220871022267</v>
      </c>
      <c r="DA165" s="130" t="s">
        <v>2239</v>
      </c>
    </row>
    <row r="166" spans="1:105" ht="12" customHeight="1" x14ac:dyDescent="0.25">
      <c r="A166" s="97" t="s">
        <v>50</v>
      </c>
      <c r="B166" s="98">
        <v>0.19789860286337996</v>
      </c>
      <c r="C166" s="98">
        <v>0.1924083509669719</v>
      </c>
      <c r="D166" s="98">
        <v>0.18967837029499837</v>
      </c>
      <c r="E166" s="98">
        <v>0.20041558402030418</v>
      </c>
      <c r="F166" s="98">
        <v>0.21436472849014648</v>
      </c>
      <c r="G166" s="98">
        <v>0.22997905669087704</v>
      </c>
      <c r="H166" s="98">
        <v>0.24456747580221838</v>
      </c>
      <c r="I166" s="98">
        <v>0.24402021788436451</v>
      </c>
      <c r="J166" s="98">
        <v>0.23515753134417805</v>
      </c>
      <c r="K166" s="98">
        <v>0.22116699674546722</v>
      </c>
      <c r="L166" s="98">
        <v>0.22882293330195072</v>
      </c>
      <c r="M166" s="98">
        <v>0.24998303014792592</v>
      </c>
      <c r="N166" s="98">
        <v>0.26074095565324862</v>
      </c>
      <c r="O166" s="98">
        <v>0.26436381382244228</v>
      </c>
      <c r="P166" s="98">
        <v>0.25133382171896335</v>
      </c>
      <c r="Q166" s="98">
        <v>0.23872925743195961</v>
      </c>
      <c r="R166" s="98">
        <v>0.3060408905881013</v>
      </c>
      <c r="S166" s="98">
        <v>0.33032189051829325</v>
      </c>
      <c r="T166" s="98">
        <v>0.35624529417428658</v>
      </c>
      <c r="U166" s="98">
        <v>0.34668632298581664</v>
      </c>
      <c r="V166" s="98">
        <v>0.38650023529776434</v>
      </c>
      <c r="W166" s="98">
        <v>0.3395220871022267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16572.20342503814</v>
      </c>
      <c r="C169" s="117">
        <f t="shared" si="78"/>
        <v>18667.391132772984</v>
      </c>
      <c r="D169" s="117">
        <f t="shared" si="78"/>
        <v>15971.106461998081</v>
      </c>
      <c r="E169" s="117">
        <f t="shared" si="78"/>
        <v>17552.288826204818</v>
      </c>
      <c r="F169" s="117">
        <f t="shared" si="78"/>
        <v>18606.419590052992</v>
      </c>
      <c r="G169" s="117">
        <f t="shared" si="78"/>
        <v>17742.331368260075</v>
      </c>
      <c r="H169" s="117">
        <f t="shared" si="78"/>
        <v>19588.832495020073</v>
      </c>
      <c r="I169" s="117">
        <f t="shared" si="78"/>
        <v>17790.660125605344</v>
      </c>
      <c r="J169" s="117">
        <f t="shared" si="78"/>
        <v>19383.929372730388</v>
      </c>
      <c r="K169" s="117">
        <f t="shared" si="78"/>
        <v>15500.368380067268</v>
      </c>
      <c r="L169" s="117">
        <f t="shared" si="78"/>
        <v>18303.124411442368</v>
      </c>
      <c r="M169" s="117">
        <f t="shared" si="78"/>
        <v>16635.075834879703</v>
      </c>
      <c r="N169" s="117">
        <f t="shared" si="78"/>
        <v>15413.011835584237</v>
      </c>
      <c r="O169" s="117">
        <f t="shared" si="78"/>
        <v>14779.380736739175</v>
      </c>
      <c r="P169" s="117">
        <f t="shared" si="78"/>
        <v>13538.554017820725</v>
      </c>
      <c r="Q169" s="117">
        <f t="shared" si="78"/>
        <v>14227.097750411491</v>
      </c>
      <c r="R169" s="117">
        <f t="shared" ref="R169:V169" si="79">R170+R172+R174+R183</f>
        <v>14057.104287670236</v>
      </c>
      <c r="S169" s="117">
        <f t="shared" si="79"/>
        <v>14235.914224930439</v>
      </c>
      <c r="T169" s="117">
        <f t="shared" si="79"/>
        <v>14850.723924412172</v>
      </c>
      <c r="U169" s="117">
        <f t="shared" si="79"/>
        <v>14094.174837179167</v>
      </c>
      <c r="V169" s="117">
        <f t="shared" si="79"/>
        <v>15474.739072035936</v>
      </c>
      <c r="W169" s="117">
        <f t="shared" ref="W169" si="80">W170+W172+W174+W183</f>
        <v>14670.484428054035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12988.200548232406</v>
      </c>
      <c r="C170" s="122">
        <f t="shared" si="81"/>
        <v>15183.390332883953</v>
      </c>
      <c r="D170" s="122">
        <f t="shared" si="81"/>
        <v>12592.291143810931</v>
      </c>
      <c r="E170" s="122">
        <f t="shared" si="81"/>
        <v>14333.395048134433</v>
      </c>
      <c r="F170" s="122">
        <f t="shared" si="81"/>
        <v>15358.657678530497</v>
      </c>
      <c r="G170" s="122">
        <f t="shared" si="81"/>
        <v>14671.388856712008</v>
      </c>
      <c r="H170" s="122">
        <f t="shared" si="81"/>
        <v>16538.170490538894</v>
      </c>
      <c r="I170" s="122">
        <f t="shared" si="81"/>
        <v>14750.333142387974</v>
      </c>
      <c r="J170" s="122">
        <f t="shared" si="81"/>
        <v>16269.123537984962</v>
      </c>
      <c r="K170" s="122">
        <f t="shared" si="81"/>
        <v>12415.629383377838</v>
      </c>
      <c r="L170" s="122">
        <f t="shared" si="81"/>
        <v>15198.72159259555</v>
      </c>
      <c r="M170" s="122">
        <f t="shared" si="81"/>
        <v>13450.806261947861</v>
      </c>
      <c r="N170" s="122">
        <f t="shared" si="81"/>
        <v>12229.831770203518</v>
      </c>
      <c r="O170" s="122">
        <f t="shared" si="81"/>
        <v>11634.318275321144</v>
      </c>
      <c r="P170" s="122">
        <f t="shared" si="81"/>
        <v>10422.648561489585</v>
      </c>
      <c r="Q170" s="122">
        <f t="shared" si="81"/>
        <v>11135.775910040062</v>
      </c>
      <c r="R170" s="122">
        <f t="shared" si="81"/>
        <v>10882.844576898839</v>
      </c>
      <c r="S170" s="122">
        <f t="shared" si="81"/>
        <v>11036.672127929789</v>
      </c>
      <c r="T170" s="122">
        <f t="shared" si="81"/>
        <v>11610.804888682902</v>
      </c>
      <c r="U170" s="122">
        <f t="shared" si="81"/>
        <v>10932.180781831281</v>
      </c>
      <c r="V170" s="122">
        <f t="shared" si="81"/>
        <v>12154.928967477015</v>
      </c>
      <c r="W170" s="122">
        <f t="shared" si="81"/>
        <v>11436.042573262665</v>
      </c>
      <c r="DA170" s="130" t="s">
        <v>2394</v>
      </c>
    </row>
    <row r="171" spans="1:105" ht="12" customHeight="1" x14ac:dyDescent="0.25">
      <c r="A171" s="97" t="s">
        <v>53</v>
      </c>
      <c r="B171" s="98">
        <v>12988.200548232406</v>
      </c>
      <c r="C171" s="98">
        <v>15183.390332883953</v>
      </c>
      <c r="D171" s="98">
        <v>12592.291143810931</v>
      </c>
      <c r="E171" s="98">
        <v>14333.395048134433</v>
      </c>
      <c r="F171" s="98">
        <v>15358.657678530497</v>
      </c>
      <c r="G171" s="98">
        <v>14671.388856712008</v>
      </c>
      <c r="H171" s="98">
        <v>16538.170490538894</v>
      </c>
      <c r="I171" s="98">
        <v>14750.333142387974</v>
      </c>
      <c r="J171" s="98">
        <v>16269.123537984962</v>
      </c>
      <c r="K171" s="98">
        <v>12415.629383377838</v>
      </c>
      <c r="L171" s="98">
        <v>15198.72159259555</v>
      </c>
      <c r="M171" s="98">
        <v>13450.806261947861</v>
      </c>
      <c r="N171" s="98">
        <v>12229.831770203518</v>
      </c>
      <c r="O171" s="98">
        <v>11634.318275321144</v>
      </c>
      <c r="P171" s="98">
        <v>10422.648561489585</v>
      </c>
      <c r="Q171" s="98">
        <v>11135.775910040062</v>
      </c>
      <c r="R171" s="98">
        <v>10882.844576898839</v>
      </c>
      <c r="S171" s="98">
        <v>11036.672127929789</v>
      </c>
      <c r="T171" s="98">
        <v>11610.804888682902</v>
      </c>
      <c r="U171" s="98">
        <v>10932.180781831281</v>
      </c>
      <c r="V171" s="98">
        <v>12154.928967477015</v>
      </c>
      <c r="W171" s="98">
        <v>11436.042573262665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3.5362449849691582</v>
      </c>
      <c r="C172" s="122">
        <f t="shared" si="82"/>
        <v>3.2358606397193821</v>
      </c>
      <c r="D172" s="122">
        <f t="shared" si="82"/>
        <v>3.6423162461129324</v>
      </c>
      <c r="E172" s="122">
        <f t="shared" si="82"/>
        <v>3.4077174142775912</v>
      </c>
      <c r="F172" s="122">
        <f t="shared" si="82"/>
        <v>3.3162712235995415</v>
      </c>
      <c r="G172" s="122">
        <f t="shared" si="82"/>
        <v>3.3117814239084868</v>
      </c>
      <c r="H172" s="122">
        <f t="shared" si="82"/>
        <v>3.9200395302526654</v>
      </c>
      <c r="I172" s="122">
        <f t="shared" si="82"/>
        <v>4.4576537961136795</v>
      </c>
      <c r="J172" s="122">
        <f t="shared" si="82"/>
        <v>4.8370526966519796</v>
      </c>
      <c r="K172" s="122">
        <f t="shared" si="82"/>
        <v>4.8928055223356512</v>
      </c>
      <c r="L172" s="122">
        <f t="shared" si="82"/>
        <v>5.2072055100805601</v>
      </c>
      <c r="M172" s="122">
        <f t="shared" si="82"/>
        <v>4.8470040666320573</v>
      </c>
      <c r="N172" s="122">
        <f t="shared" si="82"/>
        <v>5.1832366556953051</v>
      </c>
      <c r="O172" s="122">
        <f t="shared" si="82"/>
        <v>4.6885179227817835</v>
      </c>
      <c r="P172" s="122">
        <f t="shared" si="82"/>
        <v>4.8851637821684593</v>
      </c>
      <c r="Q172" s="122">
        <f t="shared" si="82"/>
        <v>4.5190407076980676</v>
      </c>
      <c r="R172" s="122">
        <f t="shared" si="82"/>
        <v>4.3191882663720156</v>
      </c>
      <c r="S172" s="122">
        <f t="shared" si="82"/>
        <v>3.9715691658453061</v>
      </c>
      <c r="T172" s="122">
        <f t="shared" si="82"/>
        <v>3.8189043506613736</v>
      </c>
      <c r="U172" s="122">
        <f t="shared" si="82"/>
        <v>3.829903166010193</v>
      </c>
      <c r="V172" s="122">
        <f t="shared" si="82"/>
        <v>3.9625564245518103</v>
      </c>
      <c r="W172" s="122">
        <f t="shared" si="82"/>
        <v>3.8513774962008172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3.5362449849691582</v>
      </c>
      <c r="C173" s="98">
        <f>RES_hhdet_fech!C165</f>
        <v>3.2358606397193821</v>
      </c>
      <c r="D173" s="98">
        <f>RES_hhdet_fech!D165</f>
        <v>3.6423162461129324</v>
      </c>
      <c r="E173" s="98">
        <f>RES_hhdet_fech!E165</f>
        <v>3.4077174142775912</v>
      </c>
      <c r="F173" s="98">
        <f>RES_hhdet_fech!F165</f>
        <v>3.3162712235995415</v>
      </c>
      <c r="G173" s="98">
        <f>RES_hhdet_fech!G165</f>
        <v>3.3117814239084868</v>
      </c>
      <c r="H173" s="98">
        <f>RES_hhdet_fech!H165</f>
        <v>3.9200395302526654</v>
      </c>
      <c r="I173" s="98">
        <f>RES_hhdet_fech!I165</f>
        <v>4.4576537961136795</v>
      </c>
      <c r="J173" s="98">
        <f>RES_hhdet_fech!J165</f>
        <v>4.8370526966519796</v>
      </c>
      <c r="K173" s="98">
        <f>RES_hhdet_fech!K165</f>
        <v>4.8928055223356512</v>
      </c>
      <c r="L173" s="98">
        <f>RES_hhdet_fech!L165</f>
        <v>5.2072055100805601</v>
      </c>
      <c r="M173" s="98">
        <f>RES_hhdet_fech!M165</f>
        <v>4.8470040666320573</v>
      </c>
      <c r="N173" s="98">
        <f>RES_hhdet_fech!N165</f>
        <v>5.1832366556953051</v>
      </c>
      <c r="O173" s="98">
        <f>RES_hhdet_fech!O165</f>
        <v>4.6885179227817835</v>
      </c>
      <c r="P173" s="98">
        <f>RES_hhdet_fech!P165</f>
        <v>4.8851637821684593</v>
      </c>
      <c r="Q173" s="98">
        <f>RES_hhdet_fech!Q165</f>
        <v>4.5190407076980676</v>
      </c>
      <c r="R173" s="98">
        <f>RES_hhdet_fech!R165</f>
        <v>4.3191882663720156</v>
      </c>
      <c r="S173" s="98">
        <f>RES_hhdet_fech!S165</f>
        <v>3.9715691658453061</v>
      </c>
      <c r="T173" s="98">
        <f>RES_hhdet_fech!T165</f>
        <v>3.8189043506613736</v>
      </c>
      <c r="U173" s="98">
        <f>RES_hhdet_fech!U165</f>
        <v>3.829903166010193</v>
      </c>
      <c r="V173" s="98">
        <f>RES_hhdet_fech!V165</f>
        <v>3.9625564245518103</v>
      </c>
      <c r="W173" s="98">
        <f>RES_hhdet_fech!W165</f>
        <v>3.8513774962008172</v>
      </c>
      <c r="DA173" s="63" t="s">
        <v>2397</v>
      </c>
    </row>
    <row r="174" spans="1:105" ht="12" customHeight="1" x14ac:dyDescent="0.25">
      <c r="A174" s="121" t="s">
        <v>55</v>
      </c>
      <c r="B174" s="122">
        <v>3098.3777362375267</v>
      </c>
      <c r="C174" s="122">
        <v>3010.6881004716233</v>
      </c>
      <c r="D174" s="122">
        <v>2909.8875200902517</v>
      </c>
      <c r="E174" s="122">
        <v>2753.3940091933496</v>
      </c>
      <c r="F174" s="122">
        <v>2787.3560589798585</v>
      </c>
      <c r="G174" s="122">
        <v>2625.0746866686641</v>
      </c>
      <c r="H174" s="122">
        <v>2616.624150525784</v>
      </c>
      <c r="I174" s="122">
        <v>2602.1325488700786</v>
      </c>
      <c r="J174" s="122">
        <v>2691.9491183211285</v>
      </c>
      <c r="K174" s="122">
        <v>2664.881884180254</v>
      </c>
      <c r="L174" s="122">
        <v>2693.4426706484464</v>
      </c>
      <c r="M174" s="122">
        <v>2768.259148624114</v>
      </c>
      <c r="N174" s="122">
        <v>2763.6021544688215</v>
      </c>
      <c r="O174" s="122">
        <v>2744.6237206071128</v>
      </c>
      <c r="P174" s="122">
        <v>2705.1858866908224</v>
      </c>
      <c r="Q174" s="122">
        <v>2675.9791271343029</v>
      </c>
      <c r="R174" s="122">
        <v>2758.0976960430808</v>
      </c>
      <c r="S174" s="122">
        <v>2788.515277550463</v>
      </c>
      <c r="T174" s="122">
        <v>2832.4505138987261</v>
      </c>
      <c r="U174" s="122">
        <v>2764.2947116347682</v>
      </c>
      <c r="V174" s="122">
        <v>2907.1689049247707</v>
      </c>
      <c r="W174" s="122">
        <v>2825.9225243881842</v>
      </c>
      <c r="DA174" s="130" t="s">
        <v>2398</v>
      </c>
    </row>
    <row r="175" spans="1:105" ht="12" customHeight="1" x14ac:dyDescent="0.25">
      <c r="A175" s="97" t="s">
        <v>124</v>
      </c>
      <c r="B175" s="98">
        <v>3443.9954227751073</v>
      </c>
      <c r="C175" s="98">
        <v>3326.8329480122165</v>
      </c>
      <c r="D175" s="98">
        <v>3226.4602804168994</v>
      </c>
      <c r="E175" s="98">
        <v>3112.7363385794038</v>
      </c>
      <c r="F175" s="98">
        <v>3041.2350741353753</v>
      </c>
      <c r="G175" s="98">
        <v>2969.3394025080352</v>
      </c>
      <c r="H175" s="98">
        <v>2921.1253245469206</v>
      </c>
      <c r="I175" s="98">
        <v>2949.6593507278512</v>
      </c>
      <c r="J175" s="98">
        <v>2949.9647770329102</v>
      </c>
      <c r="K175" s="98">
        <v>2977.5442708944088</v>
      </c>
      <c r="L175" s="98">
        <v>2988.995571793394</v>
      </c>
      <c r="M175" s="98">
        <v>3171.9064188178781</v>
      </c>
      <c r="N175" s="98">
        <v>2940.4641427787942</v>
      </c>
      <c r="O175" s="98">
        <v>3234.2776541061585</v>
      </c>
      <c r="P175" s="98">
        <v>2947.9308621532405</v>
      </c>
      <c r="Q175" s="98">
        <v>2626.3230237936855</v>
      </c>
      <c r="R175" s="98">
        <v>3047.6098440066235</v>
      </c>
      <c r="S175" s="98">
        <v>2948.3075774209678</v>
      </c>
      <c r="T175" s="98">
        <v>2935.3867202091506</v>
      </c>
      <c r="U175" s="98">
        <v>2756.0477136222685</v>
      </c>
      <c r="V175" s="98">
        <v>3013.815906343752</v>
      </c>
      <c r="W175" s="98">
        <v>2674.9149366851857</v>
      </c>
      <c r="DA175" s="63" t="s">
        <v>2399</v>
      </c>
    </row>
    <row r="176" spans="1:105" ht="12" customHeight="1" x14ac:dyDescent="0.25">
      <c r="A176" s="97" t="s">
        <v>123</v>
      </c>
      <c r="B176" s="98">
        <v>3119.293196261995</v>
      </c>
      <c r="C176" s="98">
        <v>3033.4587913422697</v>
      </c>
      <c r="D176" s="98">
        <v>2956.7921542956447</v>
      </c>
      <c r="E176" s="98">
        <v>2877.1422137504251</v>
      </c>
      <c r="F176" s="98">
        <v>2719.5322290827312</v>
      </c>
      <c r="G176" s="98">
        <v>2675.0080305639995</v>
      </c>
      <c r="H176" s="98">
        <v>2647.6322167479125</v>
      </c>
      <c r="I176" s="98">
        <v>2668.4127262694237</v>
      </c>
      <c r="J176" s="98">
        <v>2652.9232657001562</v>
      </c>
      <c r="K176" s="98">
        <v>2679.5871304708207</v>
      </c>
      <c r="L176" s="98">
        <v>2701.6958820997938</v>
      </c>
      <c r="M176" s="98">
        <v>2882.6225658407739</v>
      </c>
      <c r="N176" s="98">
        <v>2704.2836253120486</v>
      </c>
      <c r="O176" s="98">
        <v>2980.965314903744</v>
      </c>
      <c r="P176" s="98">
        <v>2742.2231810034436</v>
      </c>
      <c r="Q176" s="98">
        <v>2463.2147186137786</v>
      </c>
      <c r="R176" s="98">
        <v>2791.9455718027307</v>
      </c>
      <c r="S176" s="98">
        <v>2721.119780550287</v>
      </c>
      <c r="T176" s="98">
        <v>2739.473920466633</v>
      </c>
      <c r="U176" s="98">
        <v>2607.2882581947147</v>
      </c>
      <c r="V176" s="98">
        <v>2893.4758391442751</v>
      </c>
      <c r="W176" s="98">
        <v>2588.2829147929997</v>
      </c>
      <c r="DA176" s="63" t="s">
        <v>2400</v>
      </c>
    </row>
    <row r="177" spans="1:105" ht="12" customHeight="1" x14ac:dyDescent="0.25">
      <c r="A177" s="100" t="s">
        <v>50</v>
      </c>
      <c r="B177" s="101">
        <v>2687.1493239607926</v>
      </c>
      <c r="C177" s="101">
        <v>2615.3884611934054</v>
      </c>
      <c r="D177" s="101">
        <v>2541.1344925887602</v>
      </c>
      <c r="E177" s="101">
        <v>2473.6006597061623</v>
      </c>
      <c r="F177" s="101">
        <v>2324.541399104955</v>
      </c>
      <c r="G177" s="101">
        <v>2283.0130356314335</v>
      </c>
      <c r="H177" s="101">
        <v>2270.1511775462895</v>
      </c>
      <c r="I177" s="101">
        <v>2282.2262701926561</v>
      </c>
      <c r="J177" s="101">
        <v>2255.3196642691614</v>
      </c>
      <c r="K177" s="101">
        <v>2274.7976788237042</v>
      </c>
      <c r="L177" s="101">
        <v>2295.7936913531307</v>
      </c>
      <c r="M177" s="101">
        <v>2453.5310743943041</v>
      </c>
      <c r="N177" s="101">
        <v>2296.5739567075225</v>
      </c>
      <c r="O177" s="101">
        <v>2521.9539624801096</v>
      </c>
      <c r="P177" s="101">
        <v>2313.4529085591435</v>
      </c>
      <c r="Q177" s="101">
        <v>2065.7029955113067</v>
      </c>
      <c r="R177" s="101">
        <v>2306.2850244917931</v>
      </c>
      <c r="S177" s="101">
        <v>2228.4236536044341</v>
      </c>
      <c r="T177" s="101">
        <v>2223.016840634552</v>
      </c>
      <c r="U177" s="101">
        <v>2102.8951779786476</v>
      </c>
      <c r="V177" s="101">
        <v>2349.7941523405852</v>
      </c>
      <c r="W177" s="101">
        <v>2101.5522394357599</v>
      </c>
      <c r="DA177" s="131" t="s">
        <v>2401</v>
      </c>
    </row>
    <row r="178" spans="1:105" ht="12" customHeight="1" x14ac:dyDescent="0.25">
      <c r="A178" s="103" t="s">
        <v>52</v>
      </c>
      <c r="B178" s="104">
        <v>432.14387230120207</v>
      </c>
      <c r="C178" s="104">
        <v>418.07033014886446</v>
      </c>
      <c r="D178" s="104">
        <v>415.65766170688505</v>
      </c>
      <c r="E178" s="104">
        <v>403.54155404426257</v>
      </c>
      <c r="F178" s="104">
        <v>394.99082997777617</v>
      </c>
      <c r="G178" s="104">
        <v>391.99499493256616</v>
      </c>
      <c r="H178" s="104">
        <v>377.48103920162265</v>
      </c>
      <c r="I178" s="104">
        <v>386.18645607676729</v>
      </c>
      <c r="J178" s="104">
        <v>397.60360143099513</v>
      </c>
      <c r="K178" s="104">
        <v>404.78945164711672</v>
      </c>
      <c r="L178" s="104">
        <v>405.90219074666311</v>
      </c>
      <c r="M178" s="104">
        <v>429.09149144646966</v>
      </c>
      <c r="N178" s="104">
        <v>407.7096686045262</v>
      </c>
      <c r="O178" s="104">
        <v>459.01135242363443</v>
      </c>
      <c r="P178" s="104">
        <v>428.77027244429962</v>
      </c>
      <c r="Q178" s="104">
        <v>397.51172310247233</v>
      </c>
      <c r="R178" s="104">
        <v>485.66054731093737</v>
      </c>
      <c r="S178" s="104">
        <v>492.69612694585305</v>
      </c>
      <c r="T178" s="104">
        <v>516.45707983208104</v>
      </c>
      <c r="U178" s="104">
        <v>504.39308021606689</v>
      </c>
      <c r="V178" s="104">
        <v>543.68168680369013</v>
      </c>
      <c r="W178" s="104">
        <v>486.73067535723965</v>
      </c>
      <c r="DA178" s="132" t="s">
        <v>2402</v>
      </c>
    </row>
    <row r="179" spans="1:105" ht="12" customHeight="1" x14ac:dyDescent="0.25">
      <c r="A179" s="106" t="s">
        <v>122</v>
      </c>
      <c r="B179" s="101">
        <v>3075.9302573958776</v>
      </c>
      <c r="C179" s="101">
        <v>2989.7812793775656</v>
      </c>
      <c r="D179" s="101">
        <v>2889.1326342169532</v>
      </c>
      <c r="E179" s="101">
        <v>2729.5944142545959</v>
      </c>
      <c r="F179" s="101">
        <v>2773.1172304887609</v>
      </c>
      <c r="G179" s="101">
        <v>2606.2744138224771</v>
      </c>
      <c r="H179" s="101">
        <v>2603.0670852488192</v>
      </c>
      <c r="I179" s="101">
        <v>2594.8294890042098</v>
      </c>
      <c r="J179" s="101">
        <v>2718.3631582404705</v>
      </c>
      <c r="K179" s="101">
        <v>2716.6131861921331</v>
      </c>
      <c r="L179" s="101">
        <v>2782.5050030558732</v>
      </c>
      <c r="M179" s="101">
        <v>2860.4102976696763</v>
      </c>
      <c r="N179" s="101">
        <v>2866.9125143908805</v>
      </c>
      <c r="O179" s="101">
        <v>2826.1429574954941</v>
      </c>
      <c r="P179" s="101">
        <v>2809.9616857081346</v>
      </c>
      <c r="Q179" s="101">
        <v>2827.3797361562333</v>
      </c>
      <c r="R179" s="101">
        <v>2907.5239732993505</v>
      </c>
      <c r="S179" s="101">
        <v>2963.7667545524964</v>
      </c>
      <c r="T179" s="101">
        <v>3010.013270897357</v>
      </c>
      <c r="U179" s="101">
        <v>2890.2398080575281</v>
      </c>
      <c r="V179" s="101">
        <v>2980.448552508763</v>
      </c>
      <c r="W179" s="101">
        <v>2924.8540909540438</v>
      </c>
      <c r="DA179" s="131" t="s">
        <v>2403</v>
      </c>
    </row>
    <row r="180" spans="1:105" ht="12" customHeight="1" x14ac:dyDescent="0.25">
      <c r="A180" s="107" t="s">
        <v>121</v>
      </c>
      <c r="B180" s="104">
        <v>2832.3679164085574</v>
      </c>
      <c r="C180" s="104">
        <v>2753.9963393262274</v>
      </c>
      <c r="D180" s="104">
        <v>2642.2339277221099</v>
      </c>
      <c r="E180" s="104">
        <v>2495.0014517313939</v>
      </c>
      <c r="F180" s="104">
        <v>2542.2883940728066</v>
      </c>
      <c r="G180" s="104">
        <v>2393.0584084477014</v>
      </c>
      <c r="H180" s="104">
        <v>2406.4159948328047</v>
      </c>
      <c r="I180" s="104">
        <v>2394.6574237309974</v>
      </c>
      <c r="J180" s="104">
        <v>2494.5322212809974</v>
      </c>
      <c r="K180" s="104">
        <v>2489.1266436869601</v>
      </c>
      <c r="L180" s="104">
        <v>2547.5755777294958</v>
      </c>
      <c r="M180" s="104">
        <v>2633.8113686316678</v>
      </c>
      <c r="N180" s="104">
        <v>2661.4314821135304</v>
      </c>
      <c r="O180" s="104">
        <v>2637.5343052842741</v>
      </c>
      <c r="P180" s="104">
        <v>2623.8355639092733</v>
      </c>
      <c r="Q180" s="104">
        <v>2613.8376278561364</v>
      </c>
      <c r="R180" s="104">
        <v>2655.1719116004992</v>
      </c>
      <c r="S180" s="104">
        <v>2694.496056373438</v>
      </c>
      <c r="T180" s="104">
        <v>2748.7501331766875</v>
      </c>
      <c r="U180" s="104">
        <v>2714.2306265110965</v>
      </c>
      <c r="V180" s="104">
        <v>2858.7679506030345</v>
      </c>
      <c r="W180" s="104">
        <v>2806.0710859992842</v>
      </c>
      <c r="DA180" s="132" t="s">
        <v>2404</v>
      </c>
    </row>
    <row r="181" spans="1:105" ht="12" customHeight="1" x14ac:dyDescent="0.25">
      <c r="A181" s="108" t="s">
        <v>53</v>
      </c>
      <c r="B181" s="98">
        <v>2399.9588235328351</v>
      </c>
      <c r="C181" s="98">
        <v>2333.3234263996819</v>
      </c>
      <c r="D181" s="98">
        <v>2226.0158362204579</v>
      </c>
      <c r="E181" s="98">
        <v>2099.6252555520937</v>
      </c>
      <c r="F181" s="98">
        <v>2139.2457716918811</v>
      </c>
      <c r="G181" s="98">
        <v>2008.939507579722</v>
      </c>
      <c r="H181" s="98">
        <v>2030.699474418459</v>
      </c>
      <c r="I181" s="98">
        <v>2015.600877775787</v>
      </c>
      <c r="J181" s="98">
        <v>2087.1864443953086</v>
      </c>
      <c r="K181" s="98">
        <v>2080.3485995858523</v>
      </c>
      <c r="L181" s="98">
        <v>2132.478841778041</v>
      </c>
      <c r="M181" s="98">
        <v>2210.8135287064893</v>
      </c>
      <c r="N181" s="98">
        <v>2228.4203860802595</v>
      </c>
      <c r="O181" s="98">
        <v>2204.8710591042945</v>
      </c>
      <c r="P181" s="98">
        <v>2189.6041975576381</v>
      </c>
      <c r="Q181" s="98">
        <v>2171.9827608792589</v>
      </c>
      <c r="R181" s="98">
        <v>2193.0338969870108</v>
      </c>
      <c r="S181" s="98">
        <v>2215.501102644128</v>
      </c>
      <c r="T181" s="98">
        <v>2245.6804053667702</v>
      </c>
      <c r="U181" s="98">
        <v>2206.6850632708238</v>
      </c>
      <c r="V181" s="98">
        <v>2339.6714123606475</v>
      </c>
      <c r="W181" s="98">
        <v>2297.228740560427</v>
      </c>
      <c r="DA181" s="63" t="s">
        <v>2405</v>
      </c>
    </row>
    <row r="182" spans="1:105" ht="12" customHeight="1" x14ac:dyDescent="0.25">
      <c r="A182" s="108" t="s">
        <v>52</v>
      </c>
      <c r="B182" s="98">
        <v>432.40909287572174</v>
      </c>
      <c r="C182" s="98">
        <v>420.67291292654539</v>
      </c>
      <c r="D182" s="98">
        <v>416.2180915016524</v>
      </c>
      <c r="E182" s="98">
        <v>395.3761961793</v>
      </c>
      <c r="F182" s="98">
        <v>403.04262238092554</v>
      </c>
      <c r="G182" s="98">
        <v>384.11890086797951</v>
      </c>
      <c r="H182" s="98">
        <v>375.71652041434555</v>
      </c>
      <c r="I182" s="98">
        <v>379.05654595521082</v>
      </c>
      <c r="J182" s="98">
        <v>407.34577688568913</v>
      </c>
      <c r="K182" s="98">
        <v>408.77804410110798</v>
      </c>
      <c r="L182" s="98">
        <v>415.09673595145512</v>
      </c>
      <c r="M182" s="98">
        <v>422.99783992517882</v>
      </c>
      <c r="N182" s="98">
        <v>433.01109603327063</v>
      </c>
      <c r="O182" s="98">
        <v>432.66324617997913</v>
      </c>
      <c r="P182" s="98">
        <v>434.23136635163502</v>
      </c>
      <c r="Q182" s="98">
        <v>441.85486697687776</v>
      </c>
      <c r="R182" s="98">
        <v>462.13801461348856</v>
      </c>
      <c r="S182" s="98">
        <v>478.99495372931</v>
      </c>
      <c r="T182" s="98">
        <v>503.06972780991754</v>
      </c>
      <c r="U182" s="98">
        <v>507.54556324027266</v>
      </c>
      <c r="V182" s="98">
        <v>519.09653824238728</v>
      </c>
      <c r="W182" s="98">
        <v>508.84234543885708</v>
      </c>
      <c r="DA182" s="63" t="s">
        <v>2406</v>
      </c>
    </row>
    <row r="183" spans="1:105" ht="12" customHeight="1" x14ac:dyDescent="0.25">
      <c r="A183" s="121" t="s">
        <v>54</v>
      </c>
      <c r="B183" s="122">
        <v>482.08889558323676</v>
      </c>
      <c r="C183" s="122">
        <v>470.07683877768625</v>
      </c>
      <c r="D183" s="122">
        <v>465.28548185078643</v>
      </c>
      <c r="E183" s="122">
        <v>462.09205146275923</v>
      </c>
      <c r="F183" s="122">
        <v>457.08958131903717</v>
      </c>
      <c r="G183" s="122">
        <v>442.55604345549278</v>
      </c>
      <c r="H183" s="122">
        <v>430.11781442514211</v>
      </c>
      <c r="I183" s="122">
        <v>433.73678055117779</v>
      </c>
      <c r="J183" s="122">
        <v>418.01966372764508</v>
      </c>
      <c r="K183" s="122">
        <v>414.96430698684196</v>
      </c>
      <c r="L183" s="122">
        <v>405.75294268829026</v>
      </c>
      <c r="M183" s="122">
        <v>411.16342024109372</v>
      </c>
      <c r="N183" s="122">
        <v>414.39467425620268</v>
      </c>
      <c r="O183" s="122">
        <v>395.75022288813597</v>
      </c>
      <c r="P183" s="122">
        <v>405.83440585815003</v>
      </c>
      <c r="Q183" s="122">
        <v>410.82367252942868</v>
      </c>
      <c r="R183" s="122">
        <v>411.84282646194453</v>
      </c>
      <c r="S183" s="122">
        <v>406.75525028434043</v>
      </c>
      <c r="T183" s="122">
        <v>403.64961747988292</v>
      </c>
      <c r="U183" s="122">
        <v>393.86944054710932</v>
      </c>
      <c r="V183" s="122">
        <v>408.67864320959791</v>
      </c>
      <c r="W183" s="122">
        <v>404.66795290698497</v>
      </c>
      <c r="DA183" s="130" t="s">
        <v>2407</v>
      </c>
    </row>
    <row r="184" spans="1:105" ht="12" customHeight="1" x14ac:dyDescent="0.25">
      <c r="A184" s="97" t="s">
        <v>50</v>
      </c>
      <c r="B184" s="98">
        <v>603.73247459143863</v>
      </c>
      <c r="C184" s="98">
        <v>591.49222389631802</v>
      </c>
      <c r="D184" s="98">
        <v>585.55328807604178</v>
      </c>
      <c r="E184" s="98">
        <v>583.50937414781697</v>
      </c>
      <c r="F184" s="98">
        <v>565.75111936374412</v>
      </c>
      <c r="G184" s="98">
        <v>566.85890526441244</v>
      </c>
      <c r="H184" s="98">
        <v>547.62507754698845</v>
      </c>
      <c r="I184" s="98">
        <v>549.75525726226101</v>
      </c>
      <c r="J184" s="98">
        <v>536.65453623026212</v>
      </c>
      <c r="K184" s="98">
        <v>516.23419939516702</v>
      </c>
      <c r="L184" s="98">
        <v>522.74028931769101</v>
      </c>
      <c r="M184" s="98">
        <v>524.78357956575258</v>
      </c>
      <c r="N184" s="98">
        <v>524.12307229239298</v>
      </c>
      <c r="O184" s="98">
        <v>529.23056603640021</v>
      </c>
      <c r="P184" s="98">
        <v>506.13796829478036</v>
      </c>
      <c r="Q184" s="98">
        <v>476.1803325680267</v>
      </c>
      <c r="R184" s="98">
        <v>559.25618666329046</v>
      </c>
      <c r="S184" s="98">
        <v>548.31733428184975</v>
      </c>
      <c r="T184" s="98">
        <v>574.87432181569557</v>
      </c>
      <c r="U184" s="98">
        <v>547.60559915062424</v>
      </c>
      <c r="V184" s="98">
        <v>606.35956949620743</v>
      </c>
      <c r="W184" s="98">
        <v>529.07558370183369</v>
      </c>
      <c r="DA184" s="63" t="s">
        <v>2408</v>
      </c>
    </row>
    <row r="185" spans="1:105" ht="12" customHeight="1" x14ac:dyDescent="0.25">
      <c r="A185" s="109" t="s">
        <v>120</v>
      </c>
      <c r="B185" s="33">
        <v>480.2621150850598</v>
      </c>
      <c r="C185" s="33">
        <v>468.28243632253032</v>
      </c>
      <c r="D185" s="33">
        <v>463.52890226091802</v>
      </c>
      <c r="E185" s="33">
        <v>460.3260662585862</v>
      </c>
      <c r="F185" s="33">
        <v>455.4872806439966</v>
      </c>
      <c r="G185" s="33">
        <v>440.72592036850011</v>
      </c>
      <c r="H185" s="33">
        <v>428.36870193632842</v>
      </c>
      <c r="I185" s="33">
        <v>432.03098594249866</v>
      </c>
      <c r="J185" s="33">
        <v>416.29636883128114</v>
      </c>
      <c r="K185" s="33">
        <v>413.52869678335497</v>
      </c>
      <c r="L185" s="33">
        <v>404.0591172370622</v>
      </c>
      <c r="M185" s="33">
        <v>409.42965121891558</v>
      </c>
      <c r="N185" s="33">
        <v>412.66901329350674</v>
      </c>
      <c r="O185" s="33">
        <v>393.60713844501606</v>
      </c>
      <c r="P185" s="33">
        <v>404.20165617658932</v>
      </c>
      <c r="Q185" s="33">
        <v>409.73385991407457</v>
      </c>
      <c r="R185" s="33">
        <v>409.15298094585597</v>
      </c>
      <c r="S185" s="33">
        <v>404.02555888837441</v>
      </c>
      <c r="T185" s="33">
        <v>400.3947397488289</v>
      </c>
      <c r="U185" s="33">
        <v>391.01538207525937</v>
      </c>
      <c r="V185" s="33">
        <v>405.15618107856454</v>
      </c>
      <c r="W185" s="33">
        <v>402.49281933602219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11186.885387144419</v>
      </c>
      <c r="C187" s="117">
        <f t="shared" si="83"/>
        <v>12676.918297195612</v>
      </c>
      <c r="D187" s="117">
        <f t="shared" si="83"/>
        <v>10889.282126279566</v>
      </c>
      <c r="E187" s="117">
        <f t="shared" si="83"/>
        <v>12075.622128792018</v>
      </c>
      <c r="F187" s="117">
        <f t="shared" si="83"/>
        <v>12913.35834542749</v>
      </c>
      <c r="G187" s="117">
        <f t="shared" si="83"/>
        <v>12410.216564988461</v>
      </c>
      <c r="H187" s="117">
        <f t="shared" si="83"/>
        <v>13824.139160721768</v>
      </c>
      <c r="I187" s="117">
        <f t="shared" si="83"/>
        <v>12613.566487836364</v>
      </c>
      <c r="J187" s="117">
        <f t="shared" si="83"/>
        <v>13826.130934201212</v>
      </c>
      <c r="K187" s="117">
        <f t="shared" si="83"/>
        <v>11111.702005859979</v>
      </c>
      <c r="L187" s="117">
        <f t="shared" si="83"/>
        <v>13229.528742041799</v>
      </c>
      <c r="M187" s="117">
        <f t="shared" si="83"/>
        <v>12114.333963551084</v>
      </c>
      <c r="N187" s="117">
        <f t="shared" si="83"/>
        <v>11318.438040294615</v>
      </c>
      <c r="O187" s="117">
        <f t="shared" si="83"/>
        <v>10936.080794313195</v>
      </c>
      <c r="P187" s="117">
        <f t="shared" si="83"/>
        <v>10056.016223047291</v>
      </c>
      <c r="Q187" s="117">
        <f t="shared" si="83"/>
        <v>10630.73329388964</v>
      </c>
      <c r="R187" s="117">
        <f t="shared" ref="R187:V187" si="84">R188+R190+R192+R201</f>
        <v>10591.25920144735</v>
      </c>
      <c r="S187" s="117">
        <f t="shared" si="84"/>
        <v>10887.196790359712</v>
      </c>
      <c r="T187" s="117">
        <f t="shared" si="84"/>
        <v>11547.842789499839</v>
      </c>
      <c r="U187" s="117">
        <f t="shared" si="84"/>
        <v>11161.391479446385</v>
      </c>
      <c r="V187" s="117">
        <f t="shared" si="84"/>
        <v>12463.872711228882</v>
      </c>
      <c r="W187" s="117">
        <f t="shared" ref="W187" si="85">W188+W190+W192+W201</f>
        <v>11978.892423756559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8856.8258310483525</v>
      </c>
      <c r="C188" s="122">
        <f t="shared" si="86"/>
        <v>10400.098194584149</v>
      </c>
      <c r="D188" s="122">
        <f t="shared" si="86"/>
        <v>8666.7016938380257</v>
      </c>
      <c r="E188" s="122">
        <f t="shared" si="86"/>
        <v>9941.4040934016703</v>
      </c>
      <c r="F188" s="122">
        <f t="shared" si="86"/>
        <v>10743.941041728896</v>
      </c>
      <c r="G188" s="122">
        <f t="shared" si="86"/>
        <v>10342.228067839895</v>
      </c>
      <c r="H188" s="122">
        <f t="shared" si="86"/>
        <v>11753.106368694476</v>
      </c>
      <c r="I188" s="122">
        <f t="shared" si="86"/>
        <v>10535.778196842626</v>
      </c>
      <c r="J188" s="122">
        <f t="shared" si="86"/>
        <v>11681.091785398614</v>
      </c>
      <c r="K188" s="122">
        <f t="shared" si="86"/>
        <v>8965.9082260954347</v>
      </c>
      <c r="L188" s="122">
        <f t="shared" si="86"/>
        <v>11045.550546153692</v>
      </c>
      <c r="M188" s="122">
        <f t="shared" si="86"/>
        <v>9858.1050298183873</v>
      </c>
      <c r="N188" s="122">
        <f t="shared" si="86"/>
        <v>9041.4130135369087</v>
      </c>
      <c r="O188" s="122">
        <f t="shared" si="86"/>
        <v>8666.0559207120878</v>
      </c>
      <c r="P188" s="122">
        <f t="shared" si="86"/>
        <v>7783.041734157352</v>
      </c>
      <c r="Q188" s="122">
        <f t="shared" si="86"/>
        <v>8352.6264430054562</v>
      </c>
      <c r="R188" s="122">
        <f t="shared" si="86"/>
        <v>8226.27333474023</v>
      </c>
      <c r="S188" s="122">
        <f t="shared" si="86"/>
        <v>8462.8751277332649</v>
      </c>
      <c r="T188" s="122">
        <f t="shared" si="86"/>
        <v>9045.8218898699324</v>
      </c>
      <c r="U188" s="122">
        <f t="shared" si="86"/>
        <v>8672.6249749055787</v>
      </c>
      <c r="V188" s="122">
        <f t="shared" si="86"/>
        <v>9814.1900814213732</v>
      </c>
      <c r="W188" s="122">
        <f t="shared" si="86"/>
        <v>9370.1622159155286</v>
      </c>
      <c r="DA188" s="130" t="s">
        <v>2562</v>
      </c>
    </row>
    <row r="189" spans="1:105" ht="12" customHeight="1" x14ac:dyDescent="0.25">
      <c r="A189" s="97" t="s">
        <v>53</v>
      </c>
      <c r="B189" s="98">
        <v>8856.8258310483525</v>
      </c>
      <c r="C189" s="98">
        <v>10400.098194584149</v>
      </c>
      <c r="D189" s="98">
        <v>8666.7016938380257</v>
      </c>
      <c r="E189" s="98">
        <v>9941.4040934016703</v>
      </c>
      <c r="F189" s="98">
        <v>10743.941041728896</v>
      </c>
      <c r="G189" s="98">
        <v>10342.228067839895</v>
      </c>
      <c r="H189" s="98">
        <v>11753.106368694476</v>
      </c>
      <c r="I189" s="98">
        <v>10535.778196842626</v>
      </c>
      <c r="J189" s="98">
        <v>11681.091785398614</v>
      </c>
      <c r="K189" s="98">
        <v>8965.9082260954347</v>
      </c>
      <c r="L189" s="98">
        <v>11045.550546153692</v>
      </c>
      <c r="M189" s="98">
        <v>9858.1050298183873</v>
      </c>
      <c r="N189" s="98">
        <v>9041.4130135369087</v>
      </c>
      <c r="O189" s="98">
        <v>8666.0559207120878</v>
      </c>
      <c r="P189" s="98">
        <v>7783.041734157352</v>
      </c>
      <c r="Q189" s="98">
        <v>8352.6264430054562</v>
      </c>
      <c r="R189" s="98">
        <v>8226.27333474023</v>
      </c>
      <c r="S189" s="98">
        <v>8462.8751277332649</v>
      </c>
      <c r="T189" s="98">
        <v>9045.8218898699324</v>
      </c>
      <c r="U189" s="98">
        <v>8672.6249749055787</v>
      </c>
      <c r="V189" s="98">
        <v>9814.1900814213732</v>
      </c>
      <c r="W189" s="98">
        <v>9370.1622159155286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7.8781055444640256</v>
      </c>
      <c r="C190" s="122">
        <f t="shared" si="87"/>
        <v>7.4435735195551578</v>
      </c>
      <c r="D190" s="122">
        <f t="shared" si="87"/>
        <v>8.9626299381082415</v>
      </c>
      <c r="E190" s="122">
        <f t="shared" si="87"/>
        <v>8.912028195278646</v>
      </c>
      <c r="F190" s="122">
        <f t="shared" si="87"/>
        <v>9.4199265030562653</v>
      </c>
      <c r="G190" s="122">
        <f t="shared" si="87"/>
        <v>10.281748535184848</v>
      </c>
      <c r="H190" s="122">
        <f t="shared" si="87"/>
        <v>13.149699368556199</v>
      </c>
      <c r="I190" s="122">
        <f t="shared" si="87"/>
        <v>15.545866055666366</v>
      </c>
      <c r="J190" s="122">
        <f t="shared" si="87"/>
        <v>17.196275225570105</v>
      </c>
      <c r="K190" s="122">
        <f t="shared" si="87"/>
        <v>17.772841537896277</v>
      </c>
      <c r="L190" s="122">
        <f t="shared" si="87"/>
        <v>19.387872265429326</v>
      </c>
      <c r="M190" s="122">
        <f t="shared" si="87"/>
        <v>18.539925415523896</v>
      </c>
      <c r="N190" s="122">
        <f t="shared" si="87"/>
        <v>20.560083753557123</v>
      </c>
      <c r="O190" s="122">
        <f t="shared" si="87"/>
        <v>19.404067612987006</v>
      </c>
      <c r="P190" s="122">
        <f t="shared" si="87"/>
        <v>21.110728699934995</v>
      </c>
      <c r="Q190" s="122">
        <f t="shared" si="87"/>
        <v>20.281459365266542</v>
      </c>
      <c r="R190" s="122">
        <f t="shared" si="87"/>
        <v>20.097926085819125</v>
      </c>
      <c r="S190" s="122">
        <f t="shared" si="87"/>
        <v>19.195516225046493</v>
      </c>
      <c r="T190" s="122">
        <f t="shared" si="87"/>
        <v>19.208867934695633</v>
      </c>
      <c r="U190" s="122">
        <f t="shared" si="87"/>
        <v>19.952733684343528</v>
      </c>
      <c r="V190" s="122">
        <f t="shared" si="87"/>
        <v>21.344944580204178</v>
      </c>
      <c r="W190" s="122">
        <f t="shared" si="87"/>
        <v>21.189570886495275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7.8781055444640256</v>
      </c>
      <c r="C191" s="98">
        <f>RES_hhdet_tesh!C165</f>
        <v>7.4435735195551578</v>
      </c>
      <c r="D191" s="98">
        <f>RES_hhdet_tesh!D165</f>
        <v>8.9626299381082415</v>
      </c>
      <c r="E191" s="98">
        <f>RES_hhdet_tesh!E165</f>
        <v>8.912028195278646</v>
      </c>
      <c r="F191" s="98">
        <f>RES_hhdet_tesh!F165</f>
        <v>9.4199265030562653</v>
      </c>
      <c r="G191" s="98">
        <f>RES_hhdet_tesh!G165</f>
        <v>10.281748535184848</v>
      </c>
      <c r="H191" s="98">
        <f>RES_hhdet_tesh!H165</f>
        <v>13.149699368556199</v>
      </c>
      <c r="I191" s="98">
        <f>RES_hhdet_tesh!I165</f>
        <v>15.545866055666366</v>
      </c>
      <c r="J191" s="98">
        <f>RES_hhdet_tesh!J165</f>
        <v>17.196275225570105</v>
      </c>
      <c r="K191" s="98">
        <f>RES_hhdet_tesh!K165</f>
        <v>17.772841537896277</v>
      </c>
      <c r="L191" s="98">
        <f>RES_hhdet_tesh!L165</f>
        <v>19.387872265429326</v>
      </c>
      <c r="M191" s="98">
        <f>RES_hhdet_tesh!M165</f>
        <v>18.539925415523896</v>
      </c>
      <c r="N191" s="98">
        <f>RES_hhdet_tesh!N165</f>
        <v>20.560083753557123</v>
      </c>
      <c r="O191" s="98">
        <f>RES_hhdet_tesh!O165</f>
        <v>19.404067612987006</v>
      </c>
      <c r="P191" s="98">
        <f>RES_hhdet_tesh!P165</f>
        <v>21.110728699934995</v>
      </c>
      <c r="Q191" s="98">
        <f>RES_hhdet_tesh!Q165</f>
        <v>20.281459365266542</v>
      </c>
      <c r="R191" s="98">
        <f>RES_hhdet_tesh!R165</f>
        <v>20.097926085819125</v>
      </c>
      <c r="S191" s="98">
        <f>RES_hhdet_tesh!S165</f>
        <v>19.195516225046493</v>
      </c>
      <c r="T191" s="98">
        <f>RES_hhdet_tesh!T165</f>
        <v>19.208867934695633</v>
      </c>
      <c r="U191" s="98">
        <f>RES_hhdet_tesh!U165</f>
        <v>19.952733684343528</v>
      </c>
      <c r="V191" s="98">
        <f>RES_hhdet_tesh!V165</f>
        <v>21.344944580204178</v>
      </c>
      <c r="W191" s="98">
        <f>RES_hhdet_tesh!W165</f>
        <v>21.189570886495275</v>
      </c>
      <c r="DA191" s="63" t="s">
        <v>2565</v>
      </c>
    </row>
    <row r="192" spans="1:105" ht="12" customHeight="1" x14ac:dyDescent="0.25">
      <c r="A192" s="121" t="s">
        <v>55</v>
      </c>
      <c r="B192" s="122">
        <v>1967.5495112264296</v>
      </c>
      <c r="C192" s="122">
        <v>1922.4911291006549</v>
      </c>
      <c r="D192" s="122">
        <v>1869.0876984076278</v>
      </c>
      <c r="E192" s="122">
        <v>1781.6280576592785</v>
      </c>
      <c r="F192" s="122">
        <v>1818.4542222874752</v>
      </c>
      <c r="G192" s="122">
        <v>1725.6041024163078</v>
      </c>
      <c r="H192" s="122">
        <v>1733.6443986424256</v>
      </c>
      <c r="I192" s="122">
        <v>1734.5542447304892</v>
      </c>
      <c r="J192" s="122">
        <v>1811.6124667203378</v>
      </c>
      <c r="K192" s="122">
        <v>1813.3824815631515</v>
      </c>
      <c r="L192" s="122">
        <v>1856.2540441038716</v>
      </c>
      <c r="M192" s="122">
        <v>1924.2341955594497</v>
      </c>
      <c r="N192" s="122">
        <v>1939.3608769765883</v>
      </c>
      <c r="O192" s="122">
        <v>1946.6739890089357</v>
      </c>
      <c r="P192" s="122">
        <v>1938.9491693291445</v>
      </c>
      <c r="Q192" s="122">
        <v>1939.5664576537406</v>
      </c>
      <c r="R192" s="122">
        <v>2023.8857023424794</v>
      </c>
      <c r="S192" s="122">
        <v>2084.1484270312262</v>
      </c>
      <c r="T192" s="122">
        <v>2159.358285462873</v>
      </c>
      <c r="U192" s="122">
        <v>2147.3998506253483</v>
      </c>
      <c r="V192" s="122">
        <v>2289.280308454142</v>
      </c>
      <c r="W192" s="122">
        <v>2247.0365984731307</v>
      </c>
      <c r="DA192" s="130" t="s">
        <v>2566</v>
      </c>
    </row>
    <row r="193" spans="1:105" ht="12" customHeight="1" x14ac:dyDescent="0.25">
      <c r="A193" s="97" t="s">
        <v>124</v>
      </c>
      <c r="B193" s="98">
        <v>1966.451991385361</v>
      </c>
      <c r="C193" s="98">
        <v>1911.2797890161494</v>
      </c>
      <c r="D193" s="98">
        <v>1866.2022987424787</v>
      </c>
      <c r="E193" s="98">
        <v>1814.8956275588052</v>
      </c>
      <c r="F193" s="98">
        <v>1786.6897544831113</v>
      </c>
      <c r="G193" s="98">
        <v>1757.5853488116456</v>
      </c>
      <c r="H193" s="98">
        <v>1742.3848461475354</v>
      </c>
      <c r="I193" s="98">
        <v>1766.2811244181923</v>
      </c>
      <c r="J193" s="98">
        <v>1771.1991931701834</v>
      </c>
      <c r="K193" s="98">
        <v>1795.9676905711037</v>
      </c>
      <c r="L193" s="98">
        <v>1816.041894409118</v>
      </c>
      <c r="M193" s="98">
        <v>1947.9617558401037</v>
      </c>
      <c r="N193" s="98">
        <v>1831.5419390615623</v>
      </c>
      <c r="O193" s="98">
        <v>2055.2611984501882</v>
      </c>
      <c r="P193" s="98">
        <v>1912.0168758080099</v>
      </c>
      <c r="Q193" s="98">
        <v>1752.4258011752354</v>
      </c>
      <c r="R193" s="98">
        <v>2118.92055018063</v>
      </c>
      <c r="S193" s="98">
        <v>2138.5203318449858</v>
      </c>
      <c r="T193" s="98">
        <v>2210.3888910303363</v>
      </c>
      <c r="U193" s="98">
        <v>2135.0066537189982</v>
      </c>
      <c r="V193" s="98">
        <v>2388.4839640818341</v>
      </c>
      <c r="W193" s="98">
        <v>2153.7209014542473</v>
      </c>
      <c r="DA193" s="63" t="s">
        <v>2567</v>
      </c>
    </row>
    <row r="194" spans="1:105" ht="12" customHeight="1" x14ac:dyDescent="0.25">
      <c r="A194" s="97" t="s">
        <v>123</v>
      </c>
      <c r="B194" s="98">
        <v>1966.451991385361</v>
      </c>
      <c r="C194" s="98">
        <v>1911.4044425432137</v>
      </c>
      <c r="D194" s="98">
        <v>1866.594254213356</v>
      </c>
      <c r="E194" s="98">
        <v>1815.9176887523133</v>
      </c>
      <c r="F194" s="98">
        <v>1784.21480108371</v>
      </c>
      <c r="G194" s="98">
        <v>1756.4002219884133</v>
      </c>
      <c r="H194" s="98">
        <v>1740.6247801546961</v>
      </c>
      <c r="I194" s="98">
        <v>1762.1768146723675</v>
      </c>
      <c r="J194" s="98">
        <v>1766.7410088570466</v>
      </c>
      <c r="K194" s="98">
        <v>1793.0118966016523</v>
      </c>
      <c r="L194" s="98">
        <v>1814.4277335683005</v>
      </c>
      <c r="M194" s="98">
        <v>1947.1807762668627</v>
      </c>
      <c r="N194" s="98">
        <v>1831.9827964325889</v>
      </c>
      <c r="O194" s="98">
        <v>2056.798939612077</v>
      </c>
      <c r="P194" s="98">
        <v>1914.3205986493838</v>
      </c>
      <c r="Q194" s="98">
        <v>1754.9827245660731</v>
      </c>
      <c r="R194" s="98">
        <v>2116.141410144357</v>
      </c>
      <c r="S194" s="98">
        <v>2136.0466793926653</v>
      </c>
      <c r="T194" s="98">
        <v>2208.0464763115178</v>
      </c>
      <c r="U194" s="98">
        <v>2135.0721866049976</v>
      </c>
      <c r="V194" s="98">
        <v>2390.081902162206</v>
      </c>
      <c r="W194" s="98">
        <v>2157.985294008517</v>
      </c>
      <c r="DA194" s="63" t="s">
        <v>2568</v>
      </c>
    </row>
    <row r="195" spans="1:105" ht="12" customHeight="1" x14ac:dyDescent="0.25">
      <c r="A195" s="100" t="s">
        <v>50</v>
      </c>
      <c r="B195" s="101">
        <v>1534.308119084159</v>
      </c>
      <c r="C195" s="101">
        <v>1493.3341123943494</v>
      </c>
      <c r="D195" s="101">
        <v>1450.9365925064708</v>
      </c>
      <c r="E195" s="101">
        <v>1412.376134708051</v>
      </c>
      <c r="F195" s="101">
        <v>1389.2239711059337</v>
      </c>
      <c r="G195" s="101">
        <v>1364.4052270558473</v>
      </c>
      <c r="H195" s="101">
        <v>1363.1437409530733</v>
      </c>
      <c r="I195" s="101">
        <v>1375.9903585956004</v>
      </c>
      <c r="J195" s="101">
        <v>1369.1374074260514</v>
      </c>
      <c r="K195" s="101">
        <v>1388.2224449545358</v>
      </c>
      <c r="L195" s="101">
        <v>1408.5255428216374</v>
      </c>
      <c r="M195" s="101">
        <v>1518.0892848203928</v>
      </c>
      <c r="N195" s="101">
        <v>1424.2731278280628</v>
      </c>
      <c r="O195" s="101">
        <v>1597.7875871884421</v>
      </c>
      <c r="P195" s="101">
        <v>1485.5503262050845</v>
      </c>
      <c r="Q195" s="101">
        <v>1357.4710014636007</v>
      </c>
      <c r="R195" s="101">
        <v>1630.4808628334199</v>
      </c>
      <c r="S195" s="101">
        <v>1643.3505524468123</v>
      </c>
      <c r="T195" s="101">
        <v>1691.589396479437</v>
      </c>
      <c r="U195" s="101">
        <v>1630.6791063889309</v>
      </c>
      <c r="V195" s="101">
        <v>1846.4002153585159</v>
      </c>
      <c r="W195" s="101">
        <v>1671.2546186512775</v>
      </c>
      <c r="DA195" s="131" t="s">
        <v>2569</v>
      </c>
    </row>
    <row r="196" spans="1:105" ht="12" customHeight="1" x14ac:dyDescent="0.25">
      <c r="A196" s="103" t="s">
        <v>52</v>
      </c>
      <c r="B196" s="104">
        <v>432.14387230120207</v>
      </c>
      <c r="C196" s="104">
        <v>418.07033014886446</v>
      </c>
      <c r="D196" s="104">
        <v>415.65766170688505</v>
      </c>
      <c r="E196" s="104">
        <v>403.54155404426257</v>
      </c>
      <c r="F196" s="104">
        <v>394.99082997777617</v>
      </c>
      <c r="G196" s="104">
        <v>391.99499493256616</v>
      </c>
      <c r="H196" s="104">
        <v>377.48103920162265</v>
      </c>
      <c r="I196" s="104">
        <v>386.18645607676729</v>
      </c>
      <c r="J196" s="104">
        <v>397.60360143099513</v>
      </c>
      <c r="K196" s="104">
        <v>404.78945164711672</v>
      </c>
      <c r="L196" s="104">
        <v>405.90219074666311</v>
      </c>
      <c r="M196" s="104">
        <v>429.09149144646966</v>
      </c>
      <c r="N196" s="104">
        <v>407.7096686045262</v>
      </c>
      <c r="O196" s="104">
        <v>459.01135242363443</v>
      </c>
      <c r="P196" s="104">
        <v>428.77027244429962</v>
      </c>
      <c r="Q196" s="104">
        <v>397.51172310247233</v>
      </c>
      <c r="R196" s="104">
        <v>485.66054731093737</v>
      </c>
      <c r="S196" s="104">
        <v>492.69612694585305</v>
      </c>
      <c r="T196" s="104">
        <v>516.45707983208104</v>
      </c>
      <c r="U196" s="104">
        <v>504.39308021606689</v>
      </c>
      <c r="V196" s="104">
        <v>543.68168680369013</v>
      </c>
      <c r="W196" s="104">
        <v>486.73067535723965</v>
      </c>
      <c r="DA196" s="132" t="s">
        <v>2570</v>
      </c>
    </row>
    <row r="197" spans="1:105" ht="12" customHeight="1" x14ac:dyDescent="0.25">
      <c r="A197" s="106" t="s">
        <v>122</v>
      </c>
      <c r="B197" s="101">
        <v>1967.627840053103</v>
      </c>
      <c r="C197" s="101">
        <v>1923.3117677448881</v>
      </c>
      <c r="D197" s="101">
        <v>1869.3119127466593</v>
      </c>
      <c r="E197" s="101">
        <v>1779.0194988936257</v>
      </c>
      <c r="F197" s="101">
        <v>1820.9725665491137</v>
      </c>
      <c r="G197" s="101">
        <v>1723.1151481582681</v>
      </c>
      <c r="H197" s="101">
        <v>1733.0136673815532</v>
      </c>
      <c r="I197" s="101">
        <v>1732.3542222111548</v>
      </c>
      <c r="J197" s="101">
        <v>1815.6730425175695</v>
      </c>
      <c r="K197" s="101">
        <v>1816.434321149718</v>
      </c>
      <c r="L197" s="101">
        <v>1862.0606096181475</v>
      </c>
      <c r="M197" s="101">
        <v>1924.8328960010531</v>
      </c>
      <c r="N197" s="101">
        <v>1948.0654118900918</v>
      </c>
      <c r="O197" s="101">
        <v>1938.5011928316449</v>
      </c>
      <c r="P197" s="101">
        <v>1940.88877480676</v>
      </c>
      <c r="Q197" s="101">
        <v>1956.8626076265448</v>
      </c>
      <c r="R197" s="101">
        <v>2019.1565102391462</v>
      </c>
      <c r="S197" s="101">
        <v>2084.5851817446714</v>
      </c>
      <c r="T197" s="101">
        <v>2159.5065151778026</v>
      </c>
      <c r="U197" s="101">
        <v>2148.5497271950126</v>
      </c>
      <c r="V197" s="101">
        <v>2272.897632591807</v>
      </c>
      <c r="W197" s="101">
        <v>2252.6835384154938</v>
      </c>
      <c r="DA197" s="131" t="s">
        <v>2571</v>
      </c>
    </row>
    <row r="198" spans="1:105" ht="12" customHeight="1" x14ac:dyDescent="0.25">
      <c r="A198" s="107" t="s">
        <v>121</v>
      </c>
      <c r="B198" s="104">
        <v>1967.6278400531032</v>
      </c>
      <c r="C198" s="104">
        <v>1923.2934757099813</v>
      </c>
      <c r="D198" s="104">
        <v>1868.9957326984045</v>
      </c>
      <c r="E198" s="104">
        <v>1778.3610021744973</v>
      </c>
      <c r="F198" s="104">
        <v>1820.2244768552032</v>
      </c>
      <c r="G198" s="104">
        <v>1721.9462472116334</v>
      </c>
      <c r="H198" s="104">
        <v>1732.0723149185987</v>
      </c>
      <c r="I198" s="104">
        <v>1729.836736633838</v>
      </c>
      <c r="J198" s="104">
        <v>1810.6987693433298</v>
      </c>
      <c r="K198" s="104">
        <v>1810.983138206394</v>
      </c>
      <c r="L198" s="104">
        <v>1856.1054718301648</v>
      </c>
      <c r="M198" s="104">
        <v>1920.4619293689866</v>
      </c>
      <c r="N198" s="104">
        <v>1946.4542929879444</v>
      </c>
      <c r="O198" s="104">
        <v>1938.7148486743567</v>
      </c>
      <c r="P198" s="104">
        <v>1941.0690807093554</v>
      </c>
      <c r="Q198" s="104">
        <v>1954.1655925778593</v>
      </c>
      <c r="R198" s="104">
        <v>2012.8186631474348</v>
      </c>
      <c r="S198" s="104">
        <v>2075.7621610148144</v>
      </c>
      <c r="T198" s="104">
        <v>2151.2221360323961</v>
      </c>
      <c r="U198" s="104">
        <v>2148.9095305419592</v>
      </c>
      <c r="V198" s="104">
        <v>2280.4897468575828</v>
      </c>
      <c r="W198" s="104">
        <v>2258.8323167398776</v>
      </c>
      <c r="DA198" s="132" t="s">
        <v>2572</v>
      </c>
    </row>
    <row r="199" spans="1:105" ht="12" customHeight="1" x14ac:dyDescent="0.25">
      <c r="A199" s="108" t="s">
        <v>53</v>
      </c>
      <c r="B199" s="98">
        <v>1535.2187471773814</v>
      </c>
      <c r="C199" s="98">
        <v>1502.6205627834356</v>
      </c>
      <c r="D199" s="98">
        <v>1452.7776411967523</v>
      </c>
      <c r="E199" s="98">
        <v>1382.9848059951973</v>
      </c>
      <c r="F199" s="98">
        <v>1417.1818544742775</v>
      </c>
      <c r="G199" s="98">
        <v>1337.8273463436533</v>
      </c>
      <c r="H199" s="98">
        <v>1356.3557945042533</v>
      </c>
      <c r="I199" s="98">
        <v>1350.7801906786272</v>
      </c>
      <c r="J199" s="98">
        <v>1403.3529924576405</v>
      </c>
      <c r="K199" s="98">
        <v>1402.2050941052862</v>
      </c>
      <c r="L199" s="98">
        <v>1441.0087358787098</v>
      </c>
      <c r="M199" s="98">
        <v>1497.4640894438078</v>
      </c>
      <c r="N199" s="98">
        <v>1513.4431969546738</v>
      </c>
      <c r="O199" s="98">
        <v>1506.0516024943777</v>
      </c>
      <c r="P199" s="98">
        <v>1506.8377143577202</v>
      </c>
      <c r="Q199" s="98">
        <v>1512.3107256009812</v>
      </c>
      <c r="R199" s="98">
        <v>1550.6806485339462</v>
      </c>
      <c r="S199" s="98">
        <v>1596.7672072855046</v>
      </c>
      <c r="T199" s="98">
        <v>1648.1524082224782</v>
      </c>
      <c r="U199" s="98">
        <v>1641.3639673016867</v>
      </c>
      <c r="V199" s="98">
        <v>1761.3932086151956</v>
      </c>
      <c r="W199" s="98">
        <v>1749.9899713010204</v>
      </c>
      <c r="DA199" s="63" t="s">
        <v>2573</v>
      </c>
    </row>
    <row r="200" spans="1:105" ht="12" customHeight="1" x14ac:dyDescent="0.25">
      <c r="A200" s="108" t="s">
        <v>52</v>
      </c>
      <c r="B200" s="98">
        <v>432.40909287572174</v>
      </c>
      <c r="C200" s="98">
        <v>420.67291292654539</v>
      </c>
      <c r="D200" s="98">
        <v>416.2180915016524</v>
      </c>
      <c r="E200" s="98">
        <v>395.3761961793</v>
      </c>
      <c r="F200" s="98">
        <v>403.04262238092554</v>
      </c>
      <c r="G200" s="98">
        <v>384.11890086797951</v>
      </c>
      <c r="H200" s="98">
        <v>375.71652041434555</v>
      </c>
      <c r="I200" s="98">
        <v>379.05654595521082</v>
      </c>
      <c r="J200" s="98">
        <v>407.34577688568913</v>
      </c>
      <c r="K200" s="98">
        <v>408.77804410110798</v>
      </c>
      <c r="L200" s="98">
        <v>415.09673595145512</v>
      </c>
      <c r="M200" s="98">
        <v>422.99783992517882</v>
      </c>
      <c r="N200" s="98">
        <v>433.01109603327063</v>
      </c>
      <c r="O200" s="98">
        <v>432.66324617997913</v>
      </c>
      <c r="P200" s="98">
        <v>434.23136635163502</v>
      </c>
      <c r="Q200" s="98">
        <v>441.85486697687776</v>
      </c>
      <c r="R200" s="98">
        <v>462.13801461348856</v>
      </c>
      <c r="S200" s="98">
        <v>478.99495372931</v>
      </c>
      <c r="T200" s="98">
        <v>503.06972780991754</v>
      </c>
      <c r="U200" s="98">
        <v>507.54556324027266</v>
      </c>
      <c r="V200" s="98">
        <v>519.09653824238728</v>
      </c>
      <c r="W200" s="98">
        <v>508.84234543885708</v>
      </c>
      <c r="DA200" s="63" t="s">
        <v>2574</v>
      </c>
    </row>
    <row r="201" spans="1:105" ht="12" customHeight="1" x14ac:dyDescent="0.25">
      <c r="A201" s="121" t="s">
        <v>54</v>
      </c>
      <c r="B201" s="122">
        <v>354.6319393251739</v>
      </c>
      <c r="C201" s="122">
        <v>346.88539999125271</v>
      </c>
      <c r="D201" s="122">
        <v>344.53010409580452</v>
      </c>
      <c r="E201" s="122">
        <v>343.6779495357917</v>
      </c>
      <c r="F201" s="122">
        <v>341.54315490806141</v>
      </c>
      <c r="G201" s="122">
        <v>332.10264619707414</v>
      </c>
      <c r="H201" s="122">
        <v>324.23869401631129</v>
      </c>
      <c r="I201" s="122">
        <v>327.68818020758147</v>
      </c>
      <c r="J201" s="122">
        <v>316.23040685669031</v>
      </c>
      <c r="K201" s="122">
        <v>314.63845666349636</v>
      </c>
      <c r="L201" s="122">
        <v>308.33627951880641</v>
      </c>
      <c r="M201" s="122">
        <v>313.45481275772306</v>
      </c>
      <c r="N201" s="122">
        <v>317.10406602756086</v>
      </c>
      <c r="O201" s="122">
        <v>303.94681697918503</v>
      </c>
      <c r="P201" s="122">
        <v>312.91459086085962</v>
      </c>
      <c r="Q201" s="122">
        <v>318.25893386517635</v>
      </c>
      <c r="R201" s="122">
        <v>321.0022382788228</v>
      </c>
      <c r="S201" s="122">
        <v>320.97771937017404</v>
      </c>
      <c r="T201" s="122">
        <v>323.4537462323363</v>
      </c>
      <c r="U201" s="122">
        <v>321.4139202311149</v>
      </c>
      <c r="V201" s="122">
        <v>339.05737677316313</v>
      </c>
      <c r="W201" s="122">
        <v>340.50403848140417</v>
      </c>
      <c r="DA201" s="130" t="s">
        <v>2575</v>
      </c>
    </row>
    <row r="202" spans="1:105" ht="12" customHeight="1" x14ac:dyDescent="0.25">
      <c r="A202" s="97" t="s">
        <v>50</v>
      </c>
      <c r="B202" s="98">
        <v>353.31680801833272</v>
      </c>
      <c r="C202" s="98">
        <v>346.74779387736857</v>
      </c>
      <c r="D202" s="98">
        <v>343.95607758937422</v>
      </c>
      <c r="E202" s="98">
        <v>343.70485242316386</v>
      </c>
      <c r="F202" s="98">
        <v>334.26708422547483</v>
      </c>
      <c r="G202" s="98">
        <v>335.85593289455153</v>
      </c>
      <c r="H202" s="98">
        <v>325.41191096985938</v>
      </c>
      <c r="I202" s="98">
        <v>327.09491836621584</v>
      </c>
      <c r="J202" s="98">
        <v>319.52903050388881</v>
      </c>
      <c r="K202" s="98">
        <v>307.7088894113129</v>
      </c>
      <c r="L202" s="98">
        <v>312.04481333937127</v>
      </c>
      <c r="M202" s="98">
        <v>313.81623820503768</v>
      </c>
      <c r="N202" s="98">
        <v>313.82977497090093</v>
      </c>
      <c r="O202" s="98">
        <v>317.1610094936056</v>
      </c>
      <c r="P202" s="98">
        <v>303.45695203217957</v>
      </c>
      <c r="Q202" s="98">
        <v>285.56401923584787</v>
      </c>
      <c r="R202" s="98">
        <v>335.72340079227882</v>
      </c>
      <c r="S202" s="98">
        <v>329.98211134293967</v>
      </c>
      <c r="T202" s="98">
        <v>347.10061538360281</v>
      </c>
      <c r="U202" s="98">
        <v>332.17172538823269</v>
      </c>
      <c r="V202" s="98">
        <v>369.60012240724365</v>
      </c>
      <c r="W202" s="98">
        <v>324.06429212460671</v>
      </c>
      <c r="DA202" s="63" t="s">
        <v>2576</v>
      </c>
    </row>
    <row r="203" spans="1:105" ht="12" customHeight="1" x14ac:dyDescent="0.25">
      <c r="A203" s="109" t="s">
        <v>120</v>
      </c>
      <c r="B203" s="33">
        <v>354.65168928849687</v>
      </c>
      <c r="C203" s="33">
        <v>346.88743367708554</v>
      </c>
      <c r="D203" s="33">
        <v>344.5384880788244</v>
      </c>
      <c r="E203" s="33">
        <v>343.67755823988767</v>
      </c>
      <c r="F203" s="33">
        <v>341.65044634876926</v>
      </c>
      <c r="G203" s="33">
        <v>332.04738619310319</v>
      </c>
      <c r="H203" s="33">
        <v>324.22123051345176</v>
      </c>
      <c r="I203" s="33">
        <v>327.69690280831907</v>
      </c>
      <c r="J203" s="33">
        <v>316.18249091784094</v>
      </c>
      <c r="K203" s="33">
        <v>314.73669077055831</v>
      </c>
      <c r="L203" s="33">
        <v>308.28258474622629</v>
      </c>
      <c r="M203" s="33">
        <v>313.44929764272842</v>
      </c>
      <c r="N203" s="33">
        <v>317.15555968242239</v>
      </c>
      <c r="O203" s="33">
        <v>303.73465742266814</v>
      </c>
      <c r="P203" s="33">
        <v>313.06854308758727</v>
      </c>
      <c r="Q203" s="33">
        <v>318.80411671876652</v>
      </c>
      <c r="R203" s="33">
        <v>320.73362183235997</v>
      </c>
      <c r="S203" s="33">
        <v>320.80409087729026</v>
      </c>
      <c r="T203" s="33">
        <v>323.00423359858308</v>
      </c>
      <c r="U203" s="33">
        <v>321.21420530896467</v>
      </c>
      <c r="V203" s="33">
        <v>338.51313779728014</v>
      </c>
      <c r="W203" s="33">
        <v>340.79146975849159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54.142546116078151</v>
      </c>
      <c r="C205" s="117">
        <f t="shared" si="88"/>
        <v>53.489127511052509</v>
      </c>
      <c r="D205" s="117">
        <f t="shared" si="88"/>
        <v>53.815622385877745</v>
      </c>
      <c r="E205" s="117">
        <f t="shared" si="88"/>
        <v>53.542609564049194</v>
      </c>
      <c r="F205" s="117">
        <f t="shared" si="88"/>
        <v>52.263176847497526</v>
      </c>
      <c r="G205" s="117">
        <f t="shared" si="88"/>
        <v>51.412579394974522</v>
      </c>
      <c r="H205" s="117">
        <f t="shared" si="88"/>
        <v>49.657958587242391</v>
      </c>
      <c r="I205" s="117">
        <f t="shared" si="88"/>
        <v>49.740939067843215</v>
      </c>
      <c r="J205" s="117">
        <f t="shared" si="88"/>
        <v>48.633893224848741</v>
      </c>
      <c r="K205" s="117">
        <f t="shared" si="88"/>
        <v>47.499923730198944</v>
      </c>
      <c r="L205" s="117">
        <f t="shared" si="88"/>
        <v>48.678294912303635</v>
      </c>
      <c r="M205" s="117">
        <f t="shared" si="88"/>
        <v>51.237475363886105</v>
      </c>
      <c r="N205" s="117">
        <f t="shared" si="88"/>
        <v>46.811712922378582</v>
      </c>
      <c r="O205" s="117">
        <f t="shared" si="88"/>
        <v>52.451777567496976</v>
      </c>
      <c r="P205" s="117">
        <f t="shared" si="88"/>
        <v>49.34720196708988</v>
      </c>
      <c r="Q205" s="117">
        <f t="shared" si="88"/>
        <v>47.166980022106117</v>
      </c>
      <c r="R205" s="117">
        <f t="shared" ref="R205:V205" si="89">R206+R208+R210+R219</f>
        <v>63.124294748046886</v>
      </c>
      <c r="S205" s="117">
        <f t="shared" si="89"/>
        <v>67.420250010856719</v>
      </c>
      <c r="T205" s="117">
        <f t="shared" si="89"/>
        <v>70.879589000400401</v>
      </c>
      <c r="U205" s="117">
        <f t="shared" si="89"/>
        <v>65.889809871474895</v>
      </c>
      <c r="V205" s="117">
        <f t="shared" si="89"/>
        <v>71.016827970422909</v>
      </c>
      <c r="W205" s="117">
        <f t="shared" ref="W205" si="90">W206+W208+W210+W219</f>
        <v>60.426959756056576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52.113462000634037</v>
      </c>
      <c r="C210" s="122">
        <v>51.532286482565922</v>
      </c>
      <c r="D210" s="122">
        <v>51.9008397259242</v>
      </c>
      <c r="E210" s="122">
        <v>51.642341385184672</v>
      </c>
      <c r="F210" s="122">
        <v>50.395644256216904</v>
      </c>
      <c r="G210" s="122">
        <v>49.544228432354068</v>
      </c>
      <c r="H210" s="122">
        <v>47.833427270643227</v>
      </c>
      <c r="I210" s="122">
        <v>47.931424942312162</v>
      </c>
      <c r="J210" s="122">
        <v>46.888430012050982</v>
      </c>
      <c r="K210" s="122">
        <v>45.860763319417799</v>
      </c>
      <c r="L210" s="122">
        <v>46.983548741009592</v>
      </c>
      <c r="M210" s="122">
        <v>49.445752038021709</v>
      </c>
      <c r="N210" s="122">
        <v>44.968291104180224</v>
      </c>
      <c r="O210" s="122">
        <v>50.552093646437761</v>
      </c>
      <c r="P210" s="122">
        <v>47.505618244418926</v>
      </c>
      <c r="Q210" s="122">
        <v>45.392859115520608</v>
      </c>
      <c r="R210" s="122">
        <v>60.847729888839552</v>
      </c>
      <c r="S210" s="122">
        <v>65.063921655338703</v>
      </c>
      <c r="T210" s="122">
        <v>68.443490541920369</v>
      </c>
      <c r="U210" s="122">
        <v>63.622567338329361</v>
      </c>
      <c r="V210" s="122">
        <v>68.605406416147147</v>
      </c>
      <c r="W210" s="122">
        <v>58.361765372154757</v>
      </c>
      <c r="DA210" s="130" t="s">
        <v>2734</v>
      </c>
    </row>
    <row r="211" spans="1:105" ht="12" customHeight="1" x14ac:dyDescent="0.25">
      <c r="A211" s="97" t="s">
        <v>124</v>
      </c>
      <c r="B211" s="98">
        <v>782.33800023759352</v>
      </c>
      <c r="C211" s="98">
        <v>755.72337247045527</v>
      </c>
      <c r="D211" s="98">
        <v>732.92271729950312</v>
      </c>
      <c r="E211" s="98">
        <v>707.08918667169746</v>
      </c>
      <c r="F211" s="98">
        <v>690.84695944059183</v>
      </c>
      <c r="G211" s="98">
        <v>674.51513867372535</v>
      </c>
      <c r="H211" s="98">
        <v>663.56282872407871</v>
      </c>
      <c r="I211" s="98">
        <v>670.04461811133876</v>
      </c>
      <c r="J211" s="98">
        <v>670.11399875079599</v>
      </c>
      <c r="K211" s="98">
        <v>676.37895657637398</v>
      </c>
      <c r="L211" s="98">
        <v>678.98023408858762</v>
      </c>
      <c r="M211" s="98">
        <v>720.53026209866925</v>
      </c>
      <c r="N211" s="98">
        <v>667.9558346736311</v>
      </c>
      <c r="O211" s="98">
        <v>734.69851190675502</v>
      </c>
      <c r="P211" s="98">
        <v>669.6519746467302</v>
      </c>
      <c r="Q211" s="98">
        <v>596.59553808497367</v>
      </c>
      <c r="R211" s="98">
        <v>692.29505216454459</v>
      </c>
      <c r="S211" s="98">
        <v>669.737549286947</v>
      </c>
      <c r="T211" s="98">
        <v>666.80244736271072</v>
      </c>
      <c r="U211" s="98">
        <v>626.06379862643462</v>
      </c>
      <c r="V211" s="98">
        <v>684.61842128504691</v>
      </c>
      <c r="W211" s="98">
        <v>607.63367701740697</v>
      </c>
      <c r="DA211" s="63" t="s">
        <v>2735</v>
      </c>
    </row>
    <row r="212" spans="1:105" ht="12" customHeight="1" x14ac:dyDescent="0.25">
      <c r="A212" s="97" t="s">
        <v>123</v>
      </c>
      <c r="B212" s="98">
        <v>610.41284043093378</v>
      </c>
      <c r="C212" s="98">
        <v>594.11164284469407</v>
      </c>
      <c r="D212" s="98">
        <v>577.24411133646288</v>
      </c>
      <c r="E212" s="98">
        <v>561.90312585885192</v>
      </c>
      <c r="F212" s="98">
        <v>528.04282422068161</v>
      </c>
      <c r="G212" s="98">
        <v>518.60924117403647</v>
      </c>
      <c r="H212" s="98">
        <v>515.68754149141535</v>
      </c>
      <c r="I212" s="98">
        <v>518.43051953696397</v>
      </c>
      <c r="J212" s="98">
        <v>512.31841493538275</v>
      </c>
      <c r="K212" s="98">
        <v>516.74304072159282</v>
      </c>
      <c r="L212" s="98">
        <v>521.5124949277772</v>
      </c>
      <c r="M212" s="98">
        <v>557.34411885941017</v>
      </c>
      <c r="N212" s="98">
        <v>521.68974000568085</v>
      </c>
      <c r="O212" s="98">
        <v>572.88706211698172</v>
      </c>
      <c r="P212" s="98">
        <v>525.52396270829513</v>
      </c>
      <c r="Q212" s="98">
        <v>469.24509246034853</v>
      </c>
      <c r="R212" s="98">
        <v>523.8957061635557</v>
      </c>
      <c r="S212" s="98">
        <v>506.20871715278332</v>
      </c>
      <c r="T212" s="98">
        <v>504.98050551854504</v>
      </c>
      <c r="U212" s="98">
        <v>477.6936686296296</v>
      </c>
      <c r="V212" s="98">
        <v>533.77923964568743</v>
      </c>
      <c r="W212" s="98">
        <v>477.38860671022735</v>
      </c>
      <c r="DA212" s="63" t="s">
        <v>2736</v>
      </c>
    </row>
    <row r="213" spans="1:105" ht="12" customHeight="1" x14ac:dyDescent="0.25">
      <c r="A213" s="100" t="s">
        <v>50</v>
      </c>
      <c r="B213" s="101">
        <v>610.41284043093378</v>
      </c>
      <c r="C213" s="101">
        <v>594.11164284469407</v>
      </c>
      <c r="D213" s="101">
        <v>577.24411133646288</v>
      </c>
      <c r="E213" s="101">
        <v>561.90312585885192</v>
      </c>
      <c r="F213" s="101">
        <v>528.04282422068161</v>
      </c>
      <c r="G213" s="101">
        <v>518.60924117403647</v>
      </c>
      <c r="H213" s="101">
        <v>515.68754149141535</v>
      </c>
      <c r="I213" s="101">
        <v>518.43051953696397</v>
      </c>
      <c r="J213" s="101">
        <v>512.31841493538275</v>
      </c>
      <c r="K213" s="101">
        <v>516.74304072159282</v>
      </c>
      <c r="L213" s="101">
        <v>521.5124949277772</v>
      </c>
      <c r="M213" s="101">
        <v>557.34411885941017</v>
      </c>
      <c r="N213" s="101">
        <v>521.68974000568085</v>
      </c>
      <c r="O213" s="101">
        <v>572.88706211698172</v>
      </c>
      <c r="P213" s="101">
        <v>525.52396270829513</v>
      </c>
      <c r="Q213" s="101">
        <v>469.24509246034853</v>
      </c>
      <c r="R213" s="101">
        <v>523.8957061635557</v>
      </c>
      <c r="S213" s="101">
        <v>506.20871715278332</v>
      </c>
      <c r="T213" s="101">
        <v>504.98050551854504</v>
      </c>
      <c r="U213" s="101">
        <v>477.6936686296296</v>
      </c>
      <c r="V213" s="101">
        <v>533.77923964568743</v>
      </c>
      <c r="W213" s="101">
        <v>477.38860671022735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2.0290841154441148</v>
      </c>
      <c r="C219" s="122">
        <v>1.9568410284865843</v>
      </c>
      <c r="D219" s="122">
        <v>1.9147826599535471</v>
      </c>
      <c r="E219" s="122">
        <v>1.9002681788645186</v>
      </c>
      <c r="F219" s="122">
        <v>1.8675325912806244</v>
      </c>
      <c r="G219" s="122">
        <v>1.8683509626204549</v>
      </c>
      <c r="H219" s="122">
        <v>1.8245313165991643</v>
      </c>
      <c r="I219" s="122">
        <v>1.8095141255310521</v>
      </c>
      <c r="J219" s="122">
        <v>1.7454632127977587</v>
      </c>
      <c r="K219" s="122">
        <v>1.6391604107811426</v>
      </c>
      <c r="L219" s="122">
        <v>1.6947461712940455</v>
      </c>
      <c r="M219" s="122">
        <v>1.7917233258643925</v>
      </c>
      <c r="N219" s="122">
        <v>1.8434218181983584</v>
      </c>
      <c r="O219" s="122">
        <v>1.8996839210592134</v>
      </c>
      <c r="P219" s="122">
        <v>1.8415837226709508</v>
      </c>
      <c r="Q219" s="122">
        <v>1.7741209065855117</v>
      </c>
      <c r="R219" s="122">
        <v>2.2765648592073351</v>
      </c>
      <c r="S219" s="122">
        <v>2.3563283555180172</v>
      </c>
      <c r="T219" s="122">
        <v>2.4360984584800365</v>
      </c>
      <c r="U219" s="122">
        <v>2.267242533145533</v>
      </c>
      <c r="V219" s="122">
        <v>2.4114215542757589</v>
      </c>
      <c r="W219" s="122">
        <v>2.0651943839018179</v>
      </c>
      <c r="DA219" s="130" t="s">
        <v>2743</v>
      </c>
    </row>
    <row r="220" spans="1:105" ht="12" customHeight="1" x14ac:dyDescent="0.25">
      <c r="A220" s="97" t="s">
        <v>50</v>
      </c>
      <c r="B220" s="98">
        <v>137.14386892819124</v>
      </c>
      <c r="C220" s="98">
        <v>134.36337358028763</v>
      </c>
      <c r="D220" s="98">
        <v>133.01428491935368</v>
      </c>
      <c r="E220" s="98">
        <v>132.54998943141811</v>
      </c>
      <c r="F220" s="98">
        <v>128.51602427466815</v>
      </c>
      <c r="G220" s="98">
        <v>128.76766891986398</v>
      </c>
      <c r="H220" s="98">
        <v>124.39851261557395</v>
      </c>
      <c r="I220" s="98">
        <v>124.88240423969525</v>
      </c>
      <c r="J220" s="98">
        <v>121.90644445006637</v>
      </c>
      <c r="K220" s="98">
        <v>117.26776073460616</v>
      </c>
      <c r="L220" s="98">
        <v>118.7456841214067</v>
      </c>
      <c r="M220" s="98">
        <v>119.20983793415638</v>
      </c>
      <c r="N220" s="98">
        <v>119.05979710194001</v>
      </c>
      <c r="O220" s="98">
        <v>120.22001538082867</v>
      </c>
      <c r="P220" s="98">
        <v>114.97430087784234</v>
      </c>
      <c r="Q220" s="98">
        <v>108.16912434615297</v>
      </c>
      <c r="R220" s="98">
        <v>127.04063536243308</v>
      </c>
      <c r="S220" s="98">
        <v>124.55576565546502</v>
      </c>
      <c r="T220" s="98">
        <v>130.58845094365344</v>
      </c>
      <c r="U220" s="98">
        <v>124.39408790305585</v>
      </c>
      <c r="V220" s="98">
        <v>137.74063980675851</v>
      </c>
      <c r="W220" s="98">
        <v>120.18480959370856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158.43589881962754</v>
      </c>
      <c r="C223" s="118">
        <f t="shared" si="93"/>
        <v>177.99486934732403</v>
      </c>
      <c r="D223" s="118">
        <f t="shared" si="93"/>
        <v>151.79029741295801</v>
      </c>
      <c r="E223" s="118">
        <f t="shared" si="93"/>
        <v>166.25474278673462</v>
      </c>
      <c r="F223" s="118">
        <f t="shared" si="93"/>
        <v>175.72794442003408</v>
      </c>
      <c r="G223" s="118">
        <f t="shared" si="93"/>
        <v>166.88614242590435</v>
      </c>
      <c r="H223" s="118">
        <f t="shared" si="93"/>
        <v>183.63530412762503</v>
      </c>
      <c r="I223" s="118">
        <f t="shared" si="93"/>
        <v>166.03839224306984</v>
      </c>
      <c r="J223" s="118">
        <f t="shared" si="93"/>
        <v>179.9670193746478</v>
      </c>
      <c r="K223" s="118">
        <f t="shared" si="93"/>
        <v>143.18545964258752</v>
      </c>
      <c r="L223" s="118">
        <f t="shared" si="93"/>
        <v>168.41756115805796</v>
      </c>
      <c r="M223" s="118">
        <f t="shared" si="93"/>
        <v>152.62680834748789</v>
      </c>
      <c r="N223" s="118">
        <f t="shared" si="93"/>
        <v>140.89550839728551</v>
      </c>
      <c r="O223" s="118">
        <f t="shared" si="93"/>
        <v>134.64855387890563</v>
      </c>
      <c r="P223" s="118">
        <f t="shared" si="93"/>
        <v>122.90357776205141</v>
      </c>
      <c r="Q223" s="118">
        <f t="shared" si="93"/>
        <v>128.65684171017804</v>
      </c>
      <c r="R223" s="118">
        <f t="shared" ref="R223:V223" si="94">R224+R226+R228+R237</f>
        <v>126.55822979549484</v>
      </c>
      <c r="S223" s="118">
        <f t="shared" si="94"/>
        <v>127.44466863076629</v>
      </c>
      <c r="T223" s="118">
        <f t="shared" si="94"/>
        <v>132.11492358551874</v>
      </c>
      <c r="U223" s="118">
        <f t="shared" si="94"/>
        <v>124.75717690718844</v>
      </c>
      <c r="V223" s="118">
        <f t="shared" si="94"/>
        <v>136.13576504721274</v>
      </c>
      <c r="W223" s="118">
        <f t="shared" ref="W223" si="95">W224+W226+W228+W237</f>
        <v>128.37429899758914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124.17161285865913</v>
      </c>
      <c r="C224" s="123">
        <f t="shared" si="96"/>
        <v>144.77468004655475</v>
      </c>
      <c r="D224" s="123">
        <f t="shared" si="96"/>
        <v>119.67784588861178</v>
      </c>
      <c r="E224" s="123">
        <f t="shared" si="96"/>
        <v>135.76547939608514</v>
      </c>
      <c r="F224" s="123">
        <f t="shared" si="96"/>
        <v>145.05452431815496</v>
      </c>
      <c r="G224" s="123">
        <f t="shared" si="96"/>
        <v>138.00055018176437</v>
      </c>
      <c r="H224" s="123">
        <f t="shared" si="96"/>
        <v>155.03690526307253</v>
      </c>
      <c r="I224" s="123">
        <f t="shared" si="96"/>
        <v>137.66333473409736</v>
      </c>
      <c r="J224" s="123">
        <f t="shared" si="96"/>
        <v>151.04809838443288</v>
      </c>
      <c r="K224" s="123">
        <f t="shared" si="96"/>
        <v>114.69002261243395</v>
      </c>
      <c r="L224" s="123">
        <f t="shared" si="96"/>
        <v>139.8521676301898</v>
      </c>
      <c r="M224" s="123">
        <f t="shared" si="96"/>
        <v>123.41113739661846</v>
      </c>
      <c r="N224" s="123">
        <f t="shared" si="96"/>
        <v>111.79699225935117</v>
      </c>
      <c r="O224" s="123">
        <f t="shared" si="96"/>
        <v>105.99524831542756</v>
      </c>
      <c r="P224" s="123">
        <f t="shared" si="96"/>
        <v>94.617253532202952</v>
      </c>
      <c r="Q224" s="123">
        <f t="shared" si="96"/>
        <v>100.7017582722801</v>
      </c>
      <c r="R224" s="123">
        <f t="shared" si="96"/>
        <v>97.979890922477324</v>
      </c>
      <c r="S224" s="123">
        <f t="shared" si="96"/>
        <v>98.803982653056423</v>
      </c>
      <c r="T224" s="123">
        <f t="shared" si="96"/>
        <v>103.29197475101718</v>
      </c>
      <c r="U224" s="123">
        <f t="shared" si="96"/>
        <v>96.768205839374815</v>
      </c>
      <c r="V224" s="123">
        <f t="shared" si="96"/>
        <v>106.93043329384601</v>
      </c>
      <c r="W224" s="123">
        <f t="shared" si="96"/>
        <v>100.07126593868826</v>
      </c>
      <c r="DA224" s="130" t="s">
        <v>2898</v>
      </c>
    </row>
    <row r="225" spans="1:105" ht="12" customHeight="1" x14ac:dyDescent="0.25">
      <c r="A225" s="97" t="s">
        <v>53</v>
      </c>
      <c r="B225" s="99">
        <v>124.17161285865913</v>
      </c>
      <c r="C225" s="99">
        <v>144.77468004655475</v>
      </c>
      <c r="D225" s="99">
        <v>119.67784588861178</v>
      </c>
      <c r="E225" s="99">
        <v>135.76547939608514</v>
      </c>
      <c r="F225" s="99">
        <v>145.05452431815496</v>
      </c>
      <c r="G225" s="99">
        <v>138.00055018176437</v>
      </c>
      <c r="H225" s="99">
        <v>155.03690526307253</v>
      </c>
      <c r="I225" s="99">
        <v>137.66333473409736</v>
      </c>
      <c r="J225" s="99">
        <v>151.04809838443288</v>
      </c>
      <c r="K225" s="99">
        <v>114.69002261243395</v>
      </c>
      <c r="L225" s="99">
        <v>139.8521676301898</v>
      </c>
      <c r="M225" s="99">
        <v>123.41113739661846</v>
      </c>
      <c r="N225" s="99">
        <v>111.79699225935117</v>
      </c>
      <c r="O225" s="99">
        <v>105.99524831542756</v>
      </c>
      <c r="P225" s="99">
        <v>94.617253532202952</v>
      </c>
      <c r="Q225" s="99">
        <v>100.7017582722801</v>
      </c>
      <c r="R225" s="99">
        <v>97.979890922477324</v>
      </c>
      <c r="S225" s="99">
        <v>98.803982653056423</v>
      </c>
      <c r="T225" s="99">
        <v>103.29197475101718</v>
      </c>
      <c r="U225" s="99">
        <v>96.768205839374815</v>
      </c>
      <c r="V225" s="99">
        <v>106.93043329384601</v>
      </c>
      <c r="W225" s="99">
        <v>100.07126593868826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3.3807704278690363E-2</v>
      </c>
      <c r="C226" s="123">
        <f t="shared" si="97"/>
        <v>3.0854155660874166E-2</v>
      </c>
      <c r="D226" s="123">
        <f t="shared" si="97"/>
        <v>3.4616779218461458E-2</v>
      </c>
      <c r="E226" s="123">
        <f t="shared" si="97"/>
        <v>3.2277795096145152E-2</v>
      </c>
      <c r="F226" s="123">
        <f t="shared" si="97"/>
        <v>3.1320454880744676E-2</v>
      </c>
      <c r="G226" s="123">
        <f t="shared" si="97"/>
        <v>3.1150947128773893E-2</v>
      </c>
      <c r="H226" s="123">
        <f t="shared" si="97"/>
        <v>3.6748369333050597E-2</v>
      </c>
      <c r="I226" s="123">
        <f t="shared" si="97"/>
        <v>4.1602822169463954E-2</v>
      </c>
      <c r="J226" s="123">
        <f t="shared" si="97"/>
        <v>4.4908848956043239E-2</v>
      </c>
      <c r="K226" s="123">
        <f t="shared" si="97"/>
        <v>4.519754566338767E-2</v>
      </c>
      <c r="L226" s="123">
        <f t="shared" si="97"/>
        <v>4.7914488955137842E-2</v>
      </c>
      <c r="M226" s="123">
        <f t="shared" si="97"/>
        <v>4.4471258687393614E-2</v>
      </c>
      <c r="N226" s="123">
        <f t="shared" si="97"/>
        <v>4.73817039484518E-2</v>
      </c>
      <c r="O226" s="123">
        <f t="shared" si="97"/>
        <v>4.2715061570109063E-2</v>
      </c>
      <c r="P226" s="123">
        <f t="shared" si="97"/>
        <v>4.4347727681389733E-2</v>
      </c>
      <c r="Q226" s="123">
        <f t="shared" si="97"/>
        <v>4.0866065251807603E-2</v>
      </c>
      <c r="R226" s="123">
        <f t="shared" si="97"/>
        <v>3.8886303321017078E-2</v>
      </c>
      <c r="S226" s="123">
        <f t="shared" si="97"/>
        <v>3.555481638115849E-2</v>
      </c>
      <c r="T226" s="123">
        <f t="shared" si="97"/>
        <v>3.3973714617282748E-2</v>
      </c>
      <c r="U226" s="123">
        <f t="shared" si="97"/>
        <v>3.3901091219538472E-2</v>
      </c>
      <c r="V226" s="123">
        <f t="shared" si="97"/>
        <v>3.4859757433579552E-2</v>
      </c>
      <c r="W226" s="123">
        <f t="shared" si="97"/>
        <v>3.3701537851361325E-2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3.3807704278690363E-2</v>
      </c>
      <c r="C227" s="99">
        <f>RES_hhdet_fecs!C165</f>
        <v>3.0854155660874166E-2</v>
      </c>
      <c r="D227" s="99">
        <f>RES_hhdet_fecs!D165</f>
        <v>3.4616779218461458E-2</v>
      </c>
      <c r="E227" s="99">
        <f>RES_hhdet_fecs!E165</f>
        <v>3.2277795096145152E-2</v>
      </c>
      <c r="F227" s="99">
        <f>RES_hhdet_fecs!F165</f>
        <v>3.1320454880744676E-2</v>
      </c>
      <c r="G227" s="99">
        <f>RES_hhdet_fecs!G165</f>
        <v>3.1150947128773893E-2</v>
      </c>
      <c r="H227" s="99">
        <f>RES_hhdet_fecs!H165</f>
        <v>3.6748369333050597E-2</v>
      </c>
      <c r="I227" s="99">
        <f>RES_hhdet_fecs!I165</f>
        <v>4.1602822169463954E-2</v>
      </c>
      <c r="J227" s="99">
        <f>RES_hhdet_fecs!J165</f>
        <v>4.4908848956043239E-2</v>
      </c>
      <c r="K227" s="99">
        <f>RES_hhdet_fecs!K165</f>
        <v>4.519754566338767E-2</v>
      </c>
      <c r="L227" s="99">
        <f>RES_hhdet_fecs!L165</f>
        <v>4.7914488955137842E-2</v>
      </c>
      <c r="M227" s="99">
        <f>RES_hhdet_fecs!M165</f>
        <v>4.4471258687393614E-2</v>
      </c>
      <c r="N227" s="99">
        <f>RES_hhdet_fecs!N165</f>
        <v>4.73817039484518E-2</v>
      </c>
      <c r="O227" s="99">
        <f>RES_hhdet_fecs!O165</f>
        <v>4.2715061570109063E-2</v>
      </c>
      <c r="P227" s="99">
        <f>RES_hhdet_fecs!P165</f>
        <v>4.4347727681389733E-2</v>
      </c>
      <c r="Q227" s="99">
        <f>RES_hhdet_fecs!Q165</f>
        <v>4.0866065251807603E-2</v>
      </c>
      <c r="R227" s="99">
        <f>RES_hhdet_fecs!R165</f>
        <v>3.8886303321017078E-2</v>
      </c>
      <c r="S227" s="99">
        <f>RES_hhdet_fecs!S165</f>
        <v>3.555481638115849E-2</v>
      </c>
      <c r="T227" s="99">
        <f>RES_hhdet_fecs!T165</f>
        <v>3.3973714617282748E-2</v>
      </c>
      <c r="U227" s="99">
        <f>RES_hhdet_fecs!U165</f>
        <v>3.3901091219538472E-2</v>
      </c>
      <c r="V227" s="99">
        <f>RES_hhdet_fecs!V165</f>
        <v>3.4859757433579552E-2</v>
      </c>
      <c r="W227" s="99">
        <f>RES_hhdet_fecs!W165</f>
        <v>3.3701537851361325E-2</v>
      </c>
      <c r="DA227" s="63" t="s">
        <v>2901</v>
      </c>
    </row>
    <row r="228" spans="1:105" ht="12" customHeight="1" x14ac:dyDescent="0.25">
      <c r="A228" s="121" t="s">
        <v>55</v>
      </c>
      <c r="B228" s="123">
        <v>29.621544518446299</v>
      </c>
      <c r="C228" s="123">
        <v>28.707119879658588</v>
      </c>
      <c r="D228" s="123">
        <v>27.655735259402661</v>
      </c>
      <c r="E228" s="123">
        <v>26.080063820825064</v>
      </c>
      <c r="F228" s="123">
        <v>26.325126564012027</v>
      </c>
      <c r="G228" s="123">
        <v>24.691714913054557</v>
      </c>
      <c r="H228" s="123">
        <v>24.529515569222724</v>
      </c>
      <c r="I228" s="123">
        <v>24.285434141699572</v>
      </c>
      <c r="J228" s="123">
        <v>24.992974841004798</v>
      </c>
      <c r="K228" s="123">
        <v>24.616985101479145</v>
      </c>
      <c r="L228" s="123">
        <v>24.783913145783515</v>
      </c>
      <c r="M228" s="123">
        <v>25.398775618884226</v>
      </c>
      <c r="N228" s="123">
        <v>25.263013790903159</v>
      </c>
      <c r="O228" s="123">
        <v>25.005081167089987</v>
      </c>
      <c r="P228" s="123">
        <v>24.557794248046857</v>
      </c>
      <c r="Q228" s="123">
        <v>24.199104344348843</v>
      </c>
      <c r="R228" s="123">
        <v>24.831569494750955</v>
      </c>
      <c r="S228" s="123">
        <v>24.963722027552787</v>
      </c>
      <c r="T228" s="123">
        <v>25.198029746439151</v>
      </c>
      <c r="U228" s="123">
        <v>24.468662291126098</v>
      </c>
      <c r="V228" s="123">
        <v>25.575207514069692</v>
      </c>
      <c r="W228" s="123">
        <v>24.728278392505068</v>
      </c>
      <c r="DA228" s="130" t="s">
        <v>2902</v>
      </c>
    </row>
    <row r="229" spans="1:105" ht="12" customHeight="1" x14ac:dyDescent="0.25">
      <c r="A229" s="97" t="s">
        <v>124</v>
      </c>
      <c r="B229" s="99">
        <v>32.925767101896504</v>
      </c>
      <c r="C229" s="99">
        <v>31.721582930900098</v>
      </c>
      <c r="D229" s="99">
        <v>30.664460644657606</v>
      </c>
      <c r="E229" s="99">
        <v>29.483743371452768</v>
      </c>
      <c r="F229" s="99">
        <v>28.722881664005154</v>
      </c>
      <c r="G229" s="99">
        <v>27.929903243961434</v>
      </c>
      <c r="H229" s="99">
        <v>27.384058621382966</v>
      </c>
      <c r="I229" s="99">
        <v>27.528865865674291</v>
      </c>
      <c r="J229" s="99">
        <v>27.388480321728959</v>
      </c>
      <c r="K229" s="99">
        <v>27.505220171568517</v>
      </c>
      <c r="L229" s="99">
        <v>27.503465156963777</v>
      </c>
      <c r="M229" s="99">
        <v>29.102239021117391</v>
      </c>
      <c r="N229" s="99">
        <v>26.87976851898021</v>
      </c>
      <c r="O229" s="99">
        <v>29.466106647194842</v>
      </c>
      <c r="P229" s="99">
        <v>26.761443613320427</v>
      </c>
      <c r="Q229" s="99">
        <v>23.750060024873829</v>
      </c>
      <c r="R229" s="99">
        <v>27.438091022993095</v>
      </c>
      <c r="S229" s="99">
        <v>26.394236175431057</v>
      </c>
      <c r="T229" s="99">
        <v>26.113770224822812</v>
      </c>
      <c r="U229" s="99">
        <v>24.395662473691978</v>
      </c>
      <c r="V229" s="99">
        <v>26.5134120977192</v>
      </c>
      <c r="W229" s="99">
        <v>23.406884180217236</v>
      </c>
      <c r="DA229" s="63" t="s">
        <v>2903</v>
      </c>
    </row>
    <row r="230" spans="1:105" ht="12" customHeight="1" x14ac:dyDescent="0.25">
      <c r="A230" s="97" t="s">
        <v>123</v>
      </c>
      <c r="B230" s="99">
        <v>29.821503426939785</v>
      </c>
      <c r="C230" s="99">
        <v>28.92423999663912</v>
      </c>
      <c r="D230" s="99">
        <v>28.101519550742982</v>
      </c>
      <c r="E230" s="99">
        <v>27.252203028575629</v>
      </c>
      <c r="F230" s="99">
        <v>25.684565807396179</v>
      </c>
      <c r="G230" s="99">
        <v>25.161392937219194</v>
      </c>
      <c r="H230" s="99">
        <v>24.820200359781715</v>
      </c>
      <c r="I230" s="99">
        <v>24.904020187145608</v>
      </c>
      <c r="J230" s="99">
        <v>24.630645499017447</v>
      </c>
      <c r="K230" s="99">
        <v>24.752825579437069</v>
      </c>
      <c r="L230" s="99">
        <v>24.859855685052317</v>
      </c>
      <c r="M230" s="99">
        <v>26.448059886341078</v>
      </c>
      <c r="N230" s="99">
        <v>24.720763229359623</v>
      </c>
      <c r="O230" s="99">
        <v>27.158287344015207</v>
      </c>
      <c r="P230" s="99">
        <v>24.894020404522315</v>
      </c>
      <c r="Q230" s="99">
        <v>22.275057900808171</v>
      </c>
      <c r="R230" s="99">
        <v>25.136307024672853</v>
      </c>
      <c r="S230" s="99">
        <v>24.360374982418758</v>
      </c>
      <c r="T230" s="99">
        <v>24.370891918071699</v>
      </c>
      <c r="U230" s="99">
        <v>23.078890834927012</v>
      </c>
      <c r="V230" s="99">
        <v>25.454745645395075</v>
      </c>
      <c r="W230" s="99">
        <v>22.64880934392307</v>
      </c>
      <c r="DA230" s="63" t="s">
        <v>2904</v>
      </c>
    </row>
    <row r="231" spans="1:105" ht="12" customHeight="1" x14ac:dyDescent="0.25">
      <c r="A231" s="100" t="s">
        <v>50</v>
      </c>
      <c r="B231" s="102">
        <v>25.690061091155293</v>
      </c>
      <c r="C231" s="102">
        <v>24.937910398487837</v>
      </c>
      <c r="D231" s="102">
        <v>24.151085669246623</v>
      </c>
      <c r="E231" s="102">
        <v>23.429869774166978</v>
      </c>
      <c r="F231" s="102">
        <v>21.954083095189425</v>
      </c>
      <c r="G231" s="102">
        <v>21.474248829901505</v>
      </c>
      <c r="H231" s="102">
        <v>21.281508329318726</v>
      </c>
      <c r="I231" s="102">
        <v>21.29978190591693</v>
      </c>
      <c r="J231" s="102">
        <v>20.939157892648691</v>
      </c>
      <c r="K231" s="102">
        <v>21.013561952186954</v>
      </c>
      <c r="L231" s="102">
        <v>21.124916474808554</v>
      </c>
      <c r="M231" s="102">
        <v>22.511145773138196</v>
      </c>
      <c r="N231" s="102">
        <v>20.993752464085265</v>
      </c>
      <c r="O231" s="102">
        <v>22.976433183901094</v>
      </c>
      <c r="P231" s="102">
        <v>21.001625363512122</v>
      </c>
      <c r="Q231" s="102">
        <v>18.680325950951733</v>
      </c>
      <c r="R231" s="102">
        <v>20.763831876779484</v>
      </c>
      <c r="S231" s="102">
        <v>19.949594357995391</v>
      </c>
      <c r="T231" s="102">
        <v>19.776389455800903</v>
      </c>
      <c r="U231" s="102">
        <v>18.614162855727926</v>
      </c>
      <c r="V231" s="102">
        <v>20.671820257727024</v>
      </c>
      <c r="W231" s="102">
        <v>18.389665103933105</v>
      </c>
      <c r="DA231" s="131" t="s">
        <v>2905</v>
      </c>
    </row>
    <row r="232" spans="1:105" ht="12" customHeight="1" x14ac:dyDescent="0.25">
      <c r="A232" s="103" t="s">
        <v>52</v>
      </c>
      <c r="B232" s="105">
        <v>4.1314423357844907</v>
      </c>
      <c r="C232" s="105">
        <v>3.9863295981512832</v>
      </c>
      <c r="D232" s="105">
        <v>3.9504338814963651</v>
      </c>
      <c r="E232" s="105">
        <v>3.8223332544086492</v>
      </c>
      <c r="F232" s="105">
        <v>3.7304827122067548</v>
      </c>
      <c r="G232" s="105">
        <v>3.6871441073176876</v>
      </c>
      <c r="H232" s="105">
        <v>3.5386920304629874</v>
      </c>
      <c r="I232" s="105">
        <v>3.604238281228676</v>
      </c>
      <c r="J232" s="105">
        <v>3.6914876063687614</v>
      </c>
      <c r="K232" s="105">
        <v>3.7392636272501178</v>
      </c>
      <c r="L232" s="105">
        <v>3.73493921024376</v>
      </c>
      <c r="M232" s="105">
        <v>3.9369141132028798</v>
      </c>
      <c r="N232" s="105">
        <v>3.7270107652743563</v>
      </c>
      <c r="O232" s="105">
        <v>4.1818541601141117</v>
      </c>
      <c r="P232" s="105">
        <v>3.8923950410101882</v>
      </c>
      <c r="Q232" s="105">
        <v>3.5947319498564423</v>
      </c>
      <c r="R232" s="105">
        <v>4.3724751478933674</v>
      </c>
      <c r="S232" s="105">
        <v>4.4107806244233689</v>
      </c>
      <c r="T232" s="105">
        <v>4.5945024622707953</v>
      </c>
      <c r="U232" s="105">
        <v>4.4647279791990853</v>
      </c>
      <c r="V232" s="105">
        <v>4.7829253876680546</v>
      </c>
      <c r="W232" s="105">
        <v>4.2591442399899622</v>
      </c>
      <c r="DA232" s="132" t="s">
        <v>2906</v>
      </c>
    </row>
    <row r="233" spans="1:105" ht="12" customHeight="1" x14ac:dyDescent="0.25">
      <c r="A233" s="106" t="s">
        <v>122</v>
      </c>
      <c r="B233" s="102">
        <v>29.406938989217885</v>
      </c>
      <c r="C233" s="102">
        <v>28.507771890288424</v>
      </c>
      <c r="D233" s="102">
        <v>27.458479652411622</v>
      </c>
      <c r="E233" s="102">
        <v>25.854634785663354</v>
      </c>
      <c r="F233" s="102">
        <v>26.19064824325935</v>
      </c>
      <c r="G233" s="102">
        <v>24.514877667332307</v>
      </c>
      <c r="H233" s="102">
        <v>24.402425003419662</v>
      </c>
      <c r="I233" s="102">
        <v>24.217275438760915</v>
      </c>
      <c r="J233" s="102">
        <v>25.238211807283392</v>
      </c>
      <c r="K233" s="102">
        <v>25.094855696219696</v>
      </c>
      <c r="L233" s="102">
        <v>25.603426824318635</v>
      </c>
      <c r="M233" s="102">
        <v>26.244262342478685</v>
      </c>
      <c r="N233" s="102">
        <v>26.207408425721997</v>
      </c>
      <c r="O233" s="102">
        <v>25.747767721814622</v>
      </c>
      <c r="P233" s="102">
        <v>25.508953474146999</v>
      </c>
      <c r="Q233" s="102">
        <v>25.568232787231416</v>
      </c>
      <c r="R233" s="102">
        <v>26.176876803246319</v>
      </c>
      <c r="S233" s="102">
        <v>26.532631903004471</v>
      </c>
      <c r="T233" s="102">
        <v>26.777662509926582</v>
      </c>
      <c r="U233" s="102">
        <v>25.583488441399108</v>
      </c>
      <c r="V233" s="102">
        <v>26.219869814338413</v>
      </c>
      <c r="W233" s="102">
        <v>25.593980583111613</v>
      </c>
      <c r="DA233" s="131" t="s">
        <v>2907</v>
      </c>
    </row>
    <row r="234" spans="1:105" ht="12" customHeight="1" x14ac:dyDescent="0.25">
      <c r="A234" s="107" t="s">
        <v>121</v>
      </c>
      <c r="B234" s="105">
        <v>27.078400205133423</v>
      </c>
      <c r="C234" s="105">
        <v>26.259546131262919</v>
      </c>
      <c r="D234" s="105">
        <v>25.111940408001733</v>
      </c>
      <c r="E234" s="105">
        <v>23.632577421518093</v>
      </c>
      <c r="F234" s="105">
        <v>24.01059007892939</v>
      </c>
      <c r="G234" s="105">
        <v>22.509346607073077</v>
      </c>
      <c r="H234" s="105">
        <v>22.558921425309308</v>
      </c>
      <c r="I234" s="105">
        <v>22.349090241849446</v>
      </c>
      <c r="J234" s="105">
        <v>23.160088956448995</v>
      </c>
      <c r="K234" s="105">
        <v>22.99343692007027</v>
      </c>
      <c r="L234" s="105">
        <v>23.441706236712434</v>
      </c>
      <c r="M234" s="105">
        <v>24.165217337975992</v>
      </c>
      <c r="N234" s="105">
        <v>24.329037422212103</v>
      </c>
      <c r="O234" s="105">
        <v>24.029435761791419</v>
      </c>
      <c r="P234" s="105">
        <v>23.819292506369759</v>
      </c>
      <c r="Q234" s="105">
        <v>23.637153539165617</v>
      </c>
      <c r="R234" s="105">
        <v>23.904913135603699</v>
      </c>
      <c r="S234" s="105">
        <v>24.12203049313451</v>
      </c>
      <c r="T234" s="105">
        <v>24.453414907495624</v>
      </c>
      <c r="U234" s="105">
        <v>24.025510847595367</v>
      </c>
      <c r="V234" s="105">
        <v>25.149410289642706</v>
      </c>
      <c r="W234" s="105">
        <v>24.55456807640974</v>
      </c>
      <c r="DA234" s="132" t="s">
        <v>2908</v>
      </c>
    </row>
    <row r="235" spans="1:105" ht="12" customHeight="1" x14ac:dyDescent="0.25">
      <c r="A235" s="108" t="s">
        <v>53</v>
      </c>
      <c r="B235" s="99">
        <v>22.944422270489092</v>
      </c>
      <c r="C235" s="99">
        <v>22.248400725793726</v>
      </c>
      <c r="D235" s="99">
        <v>21.156180170098615</v>
      </c>
      <c r="E235" s="99">
        <v>19.887586187004548</v>
      </c>
      <c r="F235" s="99">
        <v>20.204062380149363</v>
      </c>
      <c r="G235" s="99">
        <v>18.896285827844608</v>
      </c>
      <c r="H235" s="99">
        <v>19.03677085765289</v>
      </c>
      <c r="I235" s="99">
        <v>18.811394674891222</v>
      </c>
      <c r="J235" s="99">
        <v>19.378151666474153</v>
      </c>
      <c r="K235" s="99">
        <v>19.217328462436246</v>
      </c>
      <c r="L235" s="99">
        <v>19.622162734625451</v>
      </c>
      <c r="M235" s="99">
        <v>20.284212472924921</v>
      </c>
      <c r="N235" s="99">
        <v>20.370737826514624</v>
      </c>
      <c r="O235" s="99">
        <v>20.087627816491761</v>
      </c>
      <c r="P235" s="99">
        <v>19.877321419142035</v>
      </c>
      <c r="Q235" s="99">
        <v>19.641422809201966</v>
      </c>
      <c r="R235" s="99">
        <v>19.744214896921068</v>
      </c>
      <c r="S235" s="99">
        <v>19.833907356867197</v>
      </c>
      <c r="T235" s="99">
        <v>19.978008928226117</v>
      </c>
      <c r="U235" s="99">
        <v>19.532878085967283</v>
      </c>
      <c r="V235" s="99">
        <v>20.582767579996702</v>
      </c>
      <c r="W235" s="99">
        <v>20.101935328230812</v>
      </c>
      <c r="DA235" s="63" t="s">
        <v>2909</v>
      </c>
    </row>
    <row r="236" spans="1:105" ht="12" customHeight="1" x14ac:dyDescent="0.25">
      <c r="A236" s="108" t="s">
        <v>52</v>
      </c>
      <c r="B236" s="99">
        <v>4.1339779346443262</v>
      </c>
      <c r="C236" s="99">
        <v>4.0111454054691906</v>
      </c>
      <c r="D236" s="99">
        <v>3.9557602379031191</v>
      </c>
      <c r="E236" s="99">
        <v>3.7449912345135425</v>
      </c>
      <c r="F236" s="99">
        <v>3.8065276987800285</v>
      </c>
      <c r="G236" s="99">
        <v>3.6130607792284701</v>
      </c>
      <c r="H236" s="99">
        <v>3.5221505676564155</v>
      </c>
      <c r="I236" s="99">
        <v>3.5376955669582268</v>
      </c>
      <c r="J236" s="99">
        <v>3.7819372899748451</v>
      </c>
      <c r="K236" s="99">
        <v>3.7761084576340274</v>
      </c>
      <c r="L236" s="99">
        <v>3.8195435020869883</v>
      </c>
      <c r="M236" s="99">
        <v>3.8810048650510716</v>
      </c>
      <c r="N236" s="99">
        <v>3.9582995956974751</v>
      </c>
      <c r="O236" s="99">
        <v>3.9418079452996539</v>
      </c>
      <c r="P236" s="99">
        <v>3.941971087227722</v>
      </c>
      <c r="Q236" s="99">
        <v>3.9957307299636513</v>
      </c>
      <c r="R236" s="99">
        <v>4.1606982386826328</v>
      </c>
      <c r="S236" s="99">
        <v>4.2881231362673109</v>
      </c>
      <c r="T236" s="99">
        <v>4.4754059792695076</v>
      </c>
      <c r="U236" s="99">
        <v>4.4926327616280837</v>
      </c>
      <c r="V236" s="99">
        <v>4.5666427096460067</v>
      </c>
      <c r="W236" s="99">
        <v>4.4526327481789263</v>
      </c>
      <c r="DA236" s="63" t="s">
        <v>2910</v>
      </c>
    </row>
    <row r="237" spans="1:105" ht="12" customHeight="1" x14ac:dyDescent="0.25">
      <c r="A237" s="121" t="s">
        <v>54</v>
      </c>
      <c r="B237" s="123">
        <v>4.6089337382434357</v>
      </c>
      <c r="C237" s="123">
        <v>4.4822152654498035</v>
      </c>
      <c r="D237" s="123">
        <v>4.422099485725087</v>
      </c>
      <c r="E237" s="123">
        <v>4.3769217747282694</v>
      </c>
      <c r="F237" s="123">
        <v>4.3169730829863351</v>
      </c>
      <c r="G237" s="123">
        <v>4.1627263839566604</v>
      </c>
      <c r="H237" s="123">
        <v>4.0321349259967434</v>
      </c>
      <c r="I237" s="123">
        <v>4.0480205451034275</v>
      </c>
      <c r="J237" s="123">
        <v>3.8810373002540559</v>
      </c>
      <c r="K237" s="123">
        <v>3.833254383011051</v>
      </c>
      <c r="L237" s="123">
        <v>3.7335658931294962</v>
      </c>
      <c r="M237" s="123">
        <v>3.7724240732978216</v>
      </c>
      <c r="N237" s="123">
        <v>3.788120643082737</v>
      </c>
      <c r="O237" s="123">
        <v>3.6055093348179774</v>
      </c>
      <c r="P237" s="123">
        <v>3.6841822541202167</v>
      </c>
      <c r="Q237" s="123">
        <v>3.7151130282972846</v>
      </c>
      <c r="R237" s="123">
        <v>3.707883074945542</v>
      </c>
      <c r="S237" s="123">
        <v>3.6414091337759147</v>
      </c>
      <c r="T237" s="123">
        <v>3.5909453734451167</v>
      </c>
      <c r="U237" s="123">
        <v>3.4864076854679933</v>
      </c>
      <c r="V237" s="123">
        <v>3.5952644818634591</v>
      </c>
      <c r="W237" s="123">
        <v>3.541053128544466</v>
      </c>
      <c r="DA237" s="130" t="s">
        <v>2911</v>
      </c>
    </row>
    <row r="238" spans="1:105" ht="12" customHeight="1" x14ac:dyDescent="0.25">
      <c r="A238" s="97" t="s">
        <v>50</v>
      </c>
      <c r="B238" s="99">
        <v>5.7718877089075082</v>
      </c>
      <c r="C238" s="99">
        <v>5.6399193847471416</v>
      </c>
      <c r="D238" s="99">
        <v>5.5651315054272237</v>
      </c>
      <c r="E238" s="99">
        <v>5.5269829406954729</v>
      </c>
      <c r="F238" s="99">
        <v>5.3432247283229701</v>
      </c>
      <c r="G238" s="99">
        <v>5.3319315278139872</v>
      </c>
      <c r="H238" s="99">
        <v>5.1337055278215766</v>
      </c>
      <c r="I238" s="99">
        <v>5.1308089974483257</v>
      </c>
      <c r="J238" s="99">
        <v>4.9824839671111576</v>
      </c>
      <c r="K238" s="99">
        <v>4.7687402848227913</v>
      </c>
      <c r="L238" s="99">
        <v>4.8100336678531761</v>
      </c>
      <c r="M238" s="99">
        <v>4.8148889501512766</v>
      </c>
      <c r="N238" s="99">
        <v>4.7911847159484617</v>
      </c>
      <c r="O238" s="99">
        <v>4.821591083865556</v>
      </c>
      <c r="P238" s="99">
        <v>4.594742323497961</v>
      </c>
      <c r="Q238" s="99">
        <v>4.3061388026895795</v>
      </c>
      <c r="R238" s="99">
        <v>5.0350677876357555</v>
      </c>
      <c r="S238" s="99">
        <v>4.9087202878533009</v>
      </c>
      <c r="T238" s="99">
        <v>5.1141935897891786</v>
      </c>
      <c r="U238" s="99">
        <v>4.8472315263455732</v>
      </c>
      <c r="V238" s="99">
        <v>5.3343208892118934</v>
      </c>
      <c r="W238" s="99">
        <v>4.629684009928253</v>
      </c>
      <c r="DA238" s="63" t="s">
        <v>2912</v>
      </c>
    </row>
    <row r="239" spans="1:105" ht="12" customHeight="1" x14ac:dyDescent="0.25">
      <c r="A239" s="109" t="s">
        <v>120</v>
      </c>
      <c r="B239" s="110">
        <v>4.5914690956276232</v>
      </c>
      <c r="C239" s="110">
        <v>4.4651055135680178</v>
      </c>
      <c r="D239" s="110">
        <v>4.4054048541408521</v>
      </c>
      <c r="E239" s="110">
        <v>4.3601944169009164</v>
      </c>
      <c r="F239" s="110">
        <v>4.3018401874496659</v>
      </c>
      <c r="G239" s="110">
        <v>4.145512063255878</v>
      </c>
      <c r="H239" s="110">
        <v>4.0157378893730247</v>
      </c>
      <c r="I239" s="110">
        <v>4.0321005403187629</v>
      </c>
      <c r="J239" s="110">
        <v>3.8650376419784505</v>
      </c>
      <c r="K239" s="110">
        <v>3.8199928590386136</v>
      </c>
      <c r="L239" s="110">
        <v>3.7179800322070333</v>
      </c>
      <c r="M239" s="110">
        <v>3.7565167438156228</v>
      </c>
      <c r="N239" s="110">
        <v>3.7723457976953445</v>
      </c>
      <c r="O239" s="110">
        <v>3.5859846181707398</v>
      </c>
      <c r="P239" s="110">
        <v>3.6693600820337795</v>
      </c>
      <c r="Q239" s="110">
        <v>3.7052577611439177</v>
      </c>
      <c r="R239" s="110">
        <v>3.6836659901197497</v>
      </c>
      <c r="S239" s="110">
        <v>3.6169720228235378</v>
      </c>
      <c r="T239" s="110">
        <v>3.5619893491524874</v>
      </c>
      <c r="U239" s="110">
        <v>3.4611444627685857</v>
      </c>
      <c r="V239" s="110">
        <v>3.5642763614934934</v>
      </c>
      <c r="W239" s="110">
        <v>3.5220195888704455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106.95042752290524</v>
      </c>
      <c r="C241" s="118">
        <f t="shared" si="98"/>
        <v>120.87529532043662</v>
      </c>
      <c r="D241" s="118">
        <f t="shared" si="98"/>
        <v>103.4923520480244</v>
      </c>
      <c r="E241" s="118">
        <f t="shared" si="98"/>
        <v>114.37992337585128</v>
      </c>
      <c r="F241" s="118">
        <f t="shared" si="98"/>
        <v>121.95994541660241</v>
      </c>
      <c r="G241" s="118">
        <f t="shared" si="98"/>
        <v>116.73173757232595</v>
      </c>
      <c r="H241" s="118">
        <f t="shared" si="98"/>
        <v>129.59424711641816</v>
      </c>
      <c r="I241" s="118">
        <f t="shared" si="98"/>
        <v>117.72111238734335</v>
      </c>
      <c r="J241" s="118">
        <f t="shared" si="98"/>
        <v>128.36652083618873</v>
      </c>
      <c r="K241" s="118">
        <f t="shared" si="98"/>
        <v>102.64492559844686</v>
      </c>
      <c r="L241" s="118">
        <f t="shared" si="98"/>
        <v>121.7324930934853</v>
      </c>
      <c r="M241" s="118">
        <f t="shared" si="98"/>
        <v>111.14900505806716</v>
      </c>
      <c r="N241" s="118">
        <f t="shared" si="98"/>
        <v>103.46563662974293</v>
      </c>
      <c r="O241" s="118">
        <f t="shared" si="98"/>
        <v>99.633908232479456</v>
      </c>
      <c r="P241" s="118">
        <f t="shared" si="98"/>
        <v>91.288949338231248</v>
      </c>
      <c r="Q241" s="118">
        <f t="shared" si="98"/>
        <v>96.134615411321008</v>
      </c>
      <c r="R241" s="118">
        <f t="shared" ref="R241:V241" si="99">R242+R244+R246+R255</f>
        <v>95.354703814506379</v>
      </c>
      <c r="S241" s="118">
        <f t="shared" si="99"/>
        <v>97.465829404582237</v>
      </c>
      <c r="T241" s="118">
        <f t="shared" si="99"/>
        <v>102.73185169138097</v>
      </c>
      <c r="U241" s="118">
        <f t="shared" si="99"/>
        <v>98.797106422894956</v>
      </c>
      <c r="V241" s="118">
        <f t="shared" si="99"/>
        <v>109.64830095652039</v>
      </c>
      <c r="W241" s="118">
        <f t="shared" ref="W241" si="100">W242+W244+W246+W255</f>
        <v>104.82148188144451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84.674266012867946</v>
      </c>
      <c r="C242" s="123">
        <f t="shared" si="101"/>
        <v>99.165657706415743</v>
      </c>
      <c r="D242" s="123">
        <f t="shared" si="101"/>
        <v>82.368822149375433</v>
      </c>
      <c r="E242" s="123">
        <f t="shared" si="101"/>
        <v>94.164675436511558</v>
      </c>
      <c r="F242" s="123">
        <f t="shared" si="101"/>
        <v>101.4709286273642</v>
      </c>
      <c r="G242" s="123">
        <f t="shared" si="101"/>
        <v>97.280031045884726</v>
      </c>
      <c r="H242" s="123">
        <f t="shared" si="101"/>
        <v>110.17937199719393</v>
      </c>
      <c r="I242" s="123">
        <f t="shared" si="101"/>
        <v>98.329329012113647</v>
      </c>
      <c r="J242" s="123">
        <f t="shared" si="101"/>
        <v>108.4512449068915</v>
      </c>
      <c r="K242" s="123">
        <f t="shared" si="101"/>
        <v>82.823043877952017</v>
      </c>
      <c r="L242" s="123">
        <f t="shared" si="101"/>
        <v>101.6364552200879</v>
      </c>
      <c r="M242" s="123">
        <f t="shared" si="101"/>
        <v>90.44810627798249</v>
      </c>
      <c r="N242" s="123">
        <f t="shared" si="101"/>
        <v>82.650587488102616</v>
      </c>
      <c r="O242" s="123">
        <f t="shared" si="101"/>
        <v>78.952692155561962</v>
      </c>
      <c r="P242" s="123">
        <f t="shared" si="101"/>
        <v>70.654788815716955</v>
      </c>
      <c r="Q242" s="123">
        <f t="shared" si="101"/>
        <v>75.533503529271741</v>
      </c>
      <c r="R242" s="123">
        <f t="shared" si="101"/>
        <v>74.062379402831723</v>
      </c>
      <c r="S242" s="123">
        <f t="shared" si="101"/>
        <v>75.762490506491517</v>
      </c>
      <c r="T242" s="123">
        <f t="shared" si="101"/>
        <v>80.473387952748112</v>
      </c>
      <c r="U242" s="123">
        <f t="shared" si="101"/>
        <v>76.767332656456801</v>
      </c>
      <c r="V242" s="123">
        <f t="shared" si="101"/>
        <v>86.338274838341846</v>
      </c>
      <c r="W242" s="123">
        <f t="shared" si="101"/>
        <v>81.993748186092418</v>
      </c>
      <c r="DA242" s="130" t="s">
        <v>3066</v>
      </c>
    </row>
    <row r="243" spans="1:105" ht="12" customHeight="1" x14ac:dyDescent="0.25">
      <c r="A243" s="97" t="s">
        <v>53</v>
      </c>
      <c r="B243" s="99">
        <v>84.674266012867946</v>
      </c>
      <c r="C243" s="99">
        <v>99.165657706415743</v>
      </c>
      <c r="D243" s="99">
        <v>82.368822149375433</v>
      </c>
      <c r="E243" s="99">
        <v>94.164675436511558</v>
      </c>
      <c r="F243" s="99">
        <v>101.4709286273642</v>
      </c>
      <c r="G243" s="99">
        <v>97.280031045884726</v>
      </c>
      <c r="H243" s="99">
        <v>110.17937199719393</v>
      </c>
      <c r="I243" s="99">
        <v>98.329329012113647</v>
      </c>
      <c r="J243" s="99">
        <v>108.4512449068915</v>
      </c>
      <c r="K243" s="99">
        <v>82.823043877952017</v>
      </c>
      <c r="L243" s="99">
        <v>101.6364552200879</v>
      </c>
      <c r="M243" s="99">
        <v>90.44810627798249</v>
      </c>
      <c r="N243" s="99">
        <v>82.650587488102616</v>
      </c>
      <c r="O243" s="99">
        <v>78.952692155561962</v>
      </c>
      <c r="P243" s="99">
        <v>70.654788815716955</v>
      </c>
      <c r="Q243" s="99">
        <v>75.533503529271741</v>
      </c>
      <c r="R243" s="99">
        <v>74.062379402831723</v>
      </c>
      <c r="S243" s="99">
        <v>75.762490506491517</v>
      </c>
      <c r="T243" s="99">
        <v>80.473387952748112</v>
      </c>
      <c r="U243" s="99">
        <v>76.767332656456801</v>
      </c>
      <c r="V243" s="99">
        <v>86.338274838341846</v>
      </c>
      <c r="W243" s="99">
        <v>81.993748186092418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7.5317367336152935E-2</v>
      </c>
      <c r="C244" s="123">
        <f t="shared" si="102"/>
        <v>7.0974989845493677E-2</v>
      </c>
      <c r="D244" s="123">
        <f t="shared" si="102"/>
        <v>8.5181340888609416E-2</v>
      </c>
      <c r="E244" s="123">
        <f t="shared" si="102"/>
        <v>8.4414458421064278E-2</v>
      </c>
      <c r="F244" s="123">
        <f t="shared" si="102"/>
        <v>8.8966300741429361E-2</v>
      </c>
      <c r="G244" s="123">
        <f t="shared" si="102"/>
        <v>9.6711154516017944E-2</v>
      </c>
      <c r="H244" s="123">
        <f t="shared" si="102"/>
        <v>0.12327171838064065</v>
      </c>
      <c r="I244" s="123">
        <f t="shared" si="102"/>
        <v>0.145087961193409</v>
      </c>
      <c r="J244" s="123">
        <f t="shared" si="102"/>
        <v>0.15965609124874908</v>
      </c>
      <c r="K244" s="123">
        <f t="shared" si="102"/>
        <v>0.16417754871110402</v>
      </c>
      <c r="L244" s="123">
        <f t="shared" si="102"/>
        <v>0.178398949249684</v>
      </c>
      <c r="M244" s="123">
        <f t="shared" si="102"/>
        <v>0.17010380182570109</v>
      </c>
      <c r="N244" s="123">
        <f t="shared" si="102"/>
        <v>0.18794661835399776</v>
      </c>
      <c r="O244" s="123">
        <f t="shared" si="102"/>
        <v>0.17678207835612361</v>
      </c>
      <c r="P244" s="123">
        <f t="shared" si="102"/>
        <v>0.19164410637729806</v>
      </c>
      <c r="Q244" s="123">
        <f t="shared" si="102"/>
        <v>0.18340694307333588</v>
      </c>
      <c r="R244" s="123">
        <f t="shared" si="102"/>
        <v>0.18094465943551205</v>
      </c>
      <c r="S244" s="123">
        <f t="shared" si="102"/>
        <v>0.17184468562007663</v>
      </c>
      <c r="T244" s="123">
        <f t="shared" si="102"/>
        <v>0.17088581891856064</v>
      </c>
      <c r="U244" s="123">
        <f t="shared" si="102"/>
        <v>0.17661528644254176</v>
      </c>
      <c r="V244" s="123">
        <f t="shared" si="102"/>
        <v>0.1877776644109935</v>
      </c>
      <c r="W244" s="123">
        <f t="shared" si="102"/>
        <v>0.18541966503926652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7.5317367336152935E-2</v>
      </c>
      <c r="C245" s="99">
        <f>RES_hhdet_tess!C165</f>
        <v>7.0974989845493677E-2</v>
      </c>
      <c r="D245" s="99">
        <f>RES_hhdet_tess!D165</f>
        <v>8.5181340888609416E-2</v>
      </c>
      <c r="E245" s="99">
        <f>RES_hhdet_tess!E165</f>
        <v>8.4414458421064278E-2</v>
      </c>
      <c r="F245" s="99">
        <f>RES_hhdet_tess!F165</f>
        <v>8.8966300741429361E-2</v>
      </c>
      <c r="G245" s="99">
        <f>RES_hhdet_tess!G165</f>
        <v>9.6711154516017944E-2</v>
      </c>
      <c r="H245" s="99">
        <f>RES_hhdet_tess!H165</f>
        <v>0.12327171838064065</v>
      </c>
      <c r="I245" s="99">
        <f>RES_hhdet_tess!I165</f>
        <v>0.145087961193409</v>
      </c>
      <c r="J245" s="99">
        <f>RES_hhdet_tess!J165</f>
        <v>0.15965609124874908</v>
      </c>
      <c r="K245" s="99">
        <f>RES_hhdet_tess!K165</f>
        <v>0.16417754871110402</v>
      </c>
      <c r="L245" s="99">
        <f>RES_hhdet_tess!L165</f>
        <v>0.178398949249684</v>
      </c>
      <c r="M245" s="99">
        <f>RES_hhdet_tess!M165</f>
        <v>0.17010380182570109</v>
      </c>
      <c r="N245" s="99">
        <f>RES_hhdet_tess!N165</f>
        <v>0.18794661835399776</v>
      </c>
      <c r="O245" s="99">
        <f>RES_hhdet_tess!O165</f>
        <v>0.17678207835612361</v>
      </c>
      <c r="P245" s="99">
        <f>RES_hhdet_tess!P165</f>
        <v>0.19164410637729806</v>
      </c>
      <c r="Q245" s="99">
        <f>RES_hhdet_tess!Q165</f>
        <v>0.18340694307333588</v>
      </c>
      <c r="R245" s="99">
        <f>RES_hhdet_tess!R165</f>
        <v>0.18094465943551205</v>
      </c>
      <c r="S245" s="99">
        <f>RES_hhdet_tess!S165</f>
        <v>0.17184468562007663</v>
      </c>
      <c r="T245" s="99">
        <f>RES_hhdet_tess!T165</f>
        <v>0.17088581891856064</v>
      </c>
      <c r="U245" s="99">
        <f>RES_hhdet_tess!U165</f>
        <v>0.17661528644254176</v>
      </c>
      <c r="V245" s="99">
        <f>RES_hhdet_tess!V165</f>
        <v>0.1877776644109935</v>
      </c>
      <c r="W245" s="99">
        <f>RES_hhdet_tess!W165</f>
        <v>0.18541966503926652</v>
      </c>
      <c r="DA245" s="63" t="s">
        <v>3069</v>
      </c>
    </row>
    <row r="246" spans="1:105" ht="12" customHeight="1" x14ac:dyDescent="0.25">
      <c r="A246" s="121" t="s">
        <v>55</v>
      </c>
      <c r="B246" s="123">
        <v>18.810442238012829</v>
      </c>
      <c r="C246" s="123">
        <v>18.331086272944489</v>
      </c>
      <c r="D246" s="123">
        <v>17.763914999080232</v>
      </c>
      <c r="E246" s="123">
        <v>16.875526457014129</v>
      </c>
      <c r="F246" s="123">
        <v>17.174353236414337</v>
      </c>
      <c r="G246" s="123">
        <v>16.231204683830335</v>
      </c>
      <c r="H246" s="123">
        <v>16.252031175149892</v>
      </c>
      <c r="I246" s="123">
        <v>16.188415495551666</v>
      </c>
      <c r="J246" s="123">
        <v>16.81962875681322</v>
      </c>
      <c r="K246" s="123">
        <v>16.751215052690831</v>
      </c>
      <c r="L246" s="123">
        <v>17.080459705683655</v>
      </c>
      <c r="M246" s="123">
        <v>17.654847305567365</v>
      </c>
      <c r="N246" s="123">
        <v>17.728347946672706</v>
      </c>
      <c r="O246" s="123">
        <v>17.735305840125854</v>
      </c>
      <c r="P246" s="123">
        <v>17.601864253422598</v>
      </c>
      <c r="Q246" s="123">
        <v>17.539662628768443</v>
      </c>
      <c r="R246" s="123">
        <v>18.221348191998612</v>
      </c>
      <c r="S246" s="123">
        <v>18.657994243543236</v>
      </c>
      <c r="T246" s="123">
        <v>19.21007058845964</v>
      </c>
      <c r="U246" s="123">
        <v>19.008104138756043</v>
      </c>
      <c r="V246" s="123">
        <v>20.139462432817687</v>
      </c>
      <c r="W246" s="123">
        <v>19.662728219069336</v>
      </c>
      <c r="DA246" s="130" t="s">
        <v>3070</v>
      </c>
    </row>
    <row r="247" spans="1:105" ht="12" customHeight="1" x14ac:dyDescent="0.25">
      <c r="A247" s="97" t="s">
        <v>124</v>
      </c>
      <c r="B247" s="99">
        <v>18.799949575206785</v>
      </c>
      <c r="C247" s="99">
        <v>18.224185367544457</v>
      </c>
      <c r="D247" s="99">
        <v>17.736491997776575</v>
      </c>
      <c r="E247" s="99">
        <v>17.190635861351652</v>
      </c>
      <c r="F247" s="99">
        <v>16.874354378179337</v>
      </c>
      <c r="G247" s="99">
        <v>16.532023484365098</v>
      </c>
      <c r="H247" s="99">
        <v>16.333968408327031</v>
      </c>
      <c r="I247" s="99">
        <v>16.484519184624659</v>
      </c>
      <c r="J247" s="99">
        <v>16.444418125153291</v>
      </c>
      <c r="K247" s="99">
        <v>16.590345014532094</v>
      </c>
      <c r="L247" s="99">
        <v>16.710444618189669</v>
      </c>
      <c r="M247" s="99">
        <v>17.872547653402002</v>
      </c>
      <c r="N247" s="99">
        <v>16.742738888920552</v>
      </c>
      <c r="O247" s="99">
        <v>18.724597000659038</v>
      </c>
      <c r="P247" s="99">
        <v>17.357371730312071</v>
      </c>
      <c r="Q247" s="99">
        <v>15.847333930359278</v>
      </c>
      <c r="R247" s="99">
        <v>19.076961258896752</v>
      </c>
      <c r="S247" s="99">
        <v>19.144749732676356</v>
      </c>
      <c r="T247" s="99">
        <v>19.664048764162278</v>
      </c>
      <c r="U247" s="99">
        <v>18.898403480381027</v>
      </c>
      <c r="V247" s="99">
        <v>21.012185746050218</v>
      </c>
      <c r="W247" s="99">
        <v>18.846167781067525</v>
      </c>
      <c r="DA247" s="63" t="s">
        <v>3071</v>
      </c>
    </row>
    <row r="248" spans="1:105" ht="12" customHeight="1" x14ac:dyDescent="0.25">
      <c r="A248" s="97" t="s">
        <v>123</v>
      </c>
      <c r="B248" s="99">
        <v>18.799949575206785</v>
      </c>
      <c r="C248" s="99">
        <v>18.225373947571825</v>
      </c>
      <c r="D248" s="99">
        <v>17.740217164698393</v>
      </c>
      <c r="E248" s="99">
        <v>17.200316793708765</v>
      </c>
      <c r="F248" s="99">
        <v>16.850979732062861</v>
      </c>
      <c r="G248" s="99">
        <v>16.520876062996983</v>
      </c>
      <c r="H248" s="99">
        <v>16.317468688195067</v>
      </c>
      <c r="I248" s="99">
        <v>16.44621408595755</v>
      </c>
      <c r="J248" s="99">
        <v>16.403026819642925</v>
      </c>
      <c r="K248" s="99">
        <v>16.563040713902119</v>
      </c>
      <c r="L248" s="99">
        <v>16.695591797107529</v>
      </c>
      <c r="M248" s="99">
        <v>17.865382166401428</v>
      </c>
      <c r="N248" s="99">
        <v>16.746768913946426</v>
      </c>
      <c r="O248" s="99">
        <v>18.738606696151468</v>
      </c>
      <c r="P248" s="99">
        <v>17.378285025705679</v>
      </c>
      <c r="Q248" s="99">
        <v>15.870456403665582</v>
      </c>
      <c r="R248" s="99">
        <v>19.051940242039603</v>
      </c>
      <c r="S248" s="99">
        <v>19.122604768038851</v>
      </c>
      <c r="T248" s="99">
        <v>19.643210187998758</v>
      </c>
      <c r="U248" s="99">
        <v>18.898983556756288</v>
      </c>
      <c r="V248" s="99">
        <v>21.026243270513596</v>
      </c>
      <c r="W248" s="99">
        <v>18.883483413519173</v>
      </c>
      <c r="DA248" s="63" t="s">
        <v>3072</v>
      </c>
    </row>
    <row r="249" spans="1:105" ht="12" customHeight="1" x14ac:dyDescent="0.25">
      <c r="A249" s="100" t="s">
        <v>50</v>
      </c>
      <c r="B249" s="102">
        <v>14.668507239422295</v>
      </c>
      <c r="C249" s="102">
        <v>14.239044349420544</v>
      </c>
      <c r="D249" s="102">
        <v>13.789783283202027</v>
      </c>
      <c r="E249" s="102">
        <v>13.377983539300118</v>
      </c>
      <c r="F249" s="102">
        <v>13.120497019856105</v>
      </c>
      <c r="G249" s="102">
        <v>12.833731955679298</v>
      </c>
      <c r="H249" s="102">
        <v>12.778776657732079</v>
      </c>
      <c r="I249" s="102">
        <v>12.841975804728875</v>
      </c>
      <c r="J249" s="102">
        <v>12.711539213274165</v>
      </c>
      <c r="K249" s="102">
        <v>12.823777086652003</v>
      </c>
      <c r="L249" s="102">
        <v>12.960652586863768</v>
      </c>
      <c r="M249" s="102">
        <v>13.928468053198548</v>
      </c>
      <c r="N249" s="102">
        <v>13.01975814867207</v>
      </c>
      <c r="O249" s="102">
        <v>14.556752536037353</v>
      </c>
      <c r="P249" s="102">
        <v>13.485889984695493</v>
      </c>
      <c r="Q249" s="102">
        <v>12.275724453809138</v>
      </c>
      <c r="R249" s="102">
        <v>14.679465094146238</v>
      </c>
      <c r="S249" s="102">
        <v>14.711824143615482</v>
      </c>
      <c r="T249" s="102">
        <v>15.048707725727965</v>
      </c>
      <c r="U249" s="102">
        <v>14.434255577557204</v>
      </c>
      <c r="V249" s="102">
        <v>16.243317882845542</v>
      </c>
      <c r="W249" s="102">
        <v>14.624339173529213</v>
      </c>
      <c r="DA249" s="131" t="s">
        <v>3073</v>
      </c>
    </row>
    <row r="250" spans="1:105" ht="12" customHeight="1" x14ac:dyDescent="0.25">
      <c r="A250" s="103" t="s">
        <v>52</v>
      </c>
      <c r="B250" s="105">
        <v>4.1314423357844907</v>
      </c>
      <c r="C250" s="105">
        <v>3.9863295981512832</v>
      </c>
      <c r="D250" s="105">
        <v>3.9504338814963651</v>
      </c>
      <c r="E250" s="105">
        <v>3.8223332544086492</v>
      </c>
      <c r="F250" s="105">
        <v>3.7304827122067548</v>
      </c>
      <c r="G250" s="105">
        <v>3.6871441073176876</v>
      </c>
      <c r="H250" s="105">
        <v>3.5386920304629874</v>
      </c>
      <c r="I250" s="105">
        <v>3.604238281228676</v>
      </c>
      <c r="J250" s="105">
        <v>3.6914876063687614</v>
      </c>
      <c r="K250" s="105">
        <v>3.7392636272501178</v>
      </c>
      <c r="L250" s="105">
        <v>3.73493921024376</v>
      </c>
      <c r="M250" s="105">
        <v>3.9369141132028798</v>
      </c>
      <c r="N250" s="105">
        <v>3.7270107652743563</v>
      </c>
      <c r="O250" s="105">
        <v>4.1818541601141117</v>
      </c>
      <c r="P250" s="105">
        <v>3.8923950410101882</v>
      </c>
      <c r="Q250" s="105">
        <v>3.5947319498564423</v>
      </c>
      <c r="R250" s="105">
        <v>4.3724751478933674</v>
      </c>
      <c r="S250" s="105">
        <v>4.4107806244233689</v>
      </c>
      <c r="T250" s="105">
        <v>4.5945024622707953</v>
      </c>
      <c r="U250" s="105">
        <v>4.4647279791990853</v>
      </c>
      <c r="V250" s="105">
        <v>4.7829253876680546</v>
      </c>
      <c r="W250" s="105">
        <v>4.2591442399899622</v>
      </c>
      <c r="DA250" s="132" t="s">
        <v>3074</v>
      </c>
    </row>
    <row r="251" spans="1:105" ht="12" customHeight="1" x14ac:dyDescent="0.25">
      <c r="A251" s="106" t="s">
        <v>122</v>
      </c>
      <c r="B251" s="102">
        <v>18.811191088225392</v>
      </c>
      <c r="C251" s="102">
        <v>18.338911119342292</v>
      </c>
      <c r="D251" s="102">
        <v>17.766045944815698</v>
      </c>
      <c r="E251" s="102">
        <v>16.850818268189194</v>
      </c>
      <c r="F251" s="102">
        <v>17.198137686630449</v>
      </c>
      <c r="G251" s="102">
        <v>16.207793331275969</v>
      </c>
      <c r="H251" s="102">
        <v>16.246118391580858</v>
      </c>
      <c r="I251" s="102">
        <v>16.167882912756546</v>
      </c>
      <c r="J251" s="102">
        <v>16.85732852908956</v>
      </c>
      <c r="K251" s="102">
        <v>16.779406579707693</v>
      </c>
      <c r="L251" s="102">
        <v>17.133889250314159</v>
      </c>
      <c r="M251" s="102">
        <v>17.660340381671446</v>
      </c>
      <c r="N251" s="102">
        <v>17.807919018510106</v>
      </c>
      <c r="O251" s="102">
        <v>17.660847024427053</v>
      </c>
      <c r="P251" s="102">
        <v>17.619472075670974</v>
      </c>
      <c r="Q251" s="102">
        <v>17.696073167887864</v>
      </c>
      <c r="R251" s="102">
        <v>18.178770562302454</v>
      </c>
      <c r="S251" s="102">
        <v>18.661904217911477</v>
      </c>
      <c r="T251" s="102">
        <v>19.211389268785307</v>
      </c>
      <c r="U251" s="102">
        <v>19.018282482382418</v>
      </c>
      <c r="V251" s="102">
        <v>19.995339284656197</v>
      </c>
      <c r="W251" s="102">
        <v>19.712141853645445</v>
      </c>
      <c r="DA251" s="131" t="s">
        <v>3075</v>
      </c>
    </row>
    <row r="252" spans="1:105" ht="12" customHeight="1" x14ac:dyDescent="0.25">
      <c r="A252" s="107" t="s">
        <v>121</v>
      </c>
      <c r="B252" s="105">
        <v>18.811191088225396</v>
      </c>
      <c r="C252" s="105">
        <v>18.338736703520595</v>
      </c>
      <c r="D252" s="105">
        <v>17.763040951788142</v>
      </c>
      <c r="E252" s="105">
        <v>16.844581007410923</v>
      </c>
      <c r="F252" s="105">
        <v>17.191072369011632</v>
      </c>
      <c r="G252" s="105">
        <v>16.196798532125115</v>
      </c>
      <c r="H252" s="105">
        <v>16.237293692820998</v>
      </c>
      <c r="I252" s="105">
        <v>16.144387480051876</v>
      </c>
      <c r="J252" s="105">
        <v>16.811145678362578</v>
      </c>
      <c r="K252" s="105">
        <v>16.72905099355663</v>
      </c>
      <c r="L252" s="105">
        <v>17.079092606852278</v>
      </c>
      <c r="M252" s="105">
        <v>17.620236766090276</v>
      </c>
      <c r="N252" s="105">
        <v>17.793191240498384</v>
      </c>
      <c r="O252" s="105">
        <v>17.662793550520494</v>
      </c>
      <c r="P252" s="105">
        <v>17.621108900437591</v>
      </c>
      <c r="Q252" s="105">
        <v>17.671683833935433</v>
      </c>
      <c r="R252" s="105">
        <v>18.12170996915134</v>
      </c>
      <c r="S252" s="105">
        <v>18.582917583440906</v>
      </c>
      <c r="T252" s="105">
        <v>19.137689823336075</v>
      </c>
      <c r="U252" s="105">
        <v>19.021467347784288</v>
      </c>
      <c r="V252" s="105">
        <v>20.062129314464514</v>
      </c>
      <c r="W252" s="105">
        <v>19.765946832680417</v>
      </c>
      <c r="DA252" s="132" t="s">
        <v>3076</v>
      </c>
    </row>
    <row r="253" spans="1:105" ht="12" customHeight="1" x14ac:dyDescent="0.25">
      <c r="A253" s="108" t="s">
        <v>53</v>
      </c>
      <c r="B253" s="99">
        <v>14.677213153581068</v>
      </c>
      <c r="C253" s="99">
        <v>14.327591298051404</v>
      </c>
      <c r="D253" s="99">
        <v>13.807280713885023</v>
      </c>
      <c r="E253" s="99">
        <v>13.09958977289738</v>
      </c>
      <c r="F253" s="99">
        <v>13.384544670231602</v>
      </c>
      <c r="G253" s="99">
        <v>12.583737752896642</v>
      </c>
      <c r="H253" s="99">
        <v>12.715143125164582</v>
      </c>
      <c r="I253" s="99">
        <v>12.60669191309365</v>
      </c>
      <c r="J253" s="99">
        <v>13.029208388387731</v>
      </c>
      <c r="K253" s="99">
        <v>12.952942535922606</v>
      </c>
      <c r="L253" s="99">
        <v>13.259549104765291</v>
      </c>
      <c r="M253" s="99">
        <v>13.739231901039203</v>
      </c>
      <c r="N253" s="99">
        <v>13.834891644800908</v>
      </c>
      <c r="O253" s="99">
        <v>13.720985605220839</v>
      </c>
      <c r="P253" s="99">
        <v>13.679137813209868</v>
      </c>
      <c r="Q253" s="99">
        <v>13.675953103971777</v>
      </c>
      <c r="R253" s="99">
        <v>13.961011730468707</v>
      </c>
      <c r="S253" s="99">
        <v>14.294794447173595</v>
      </c>
      <c r="T253" s="99">
        <v>14.662283844066563</v>
      </c>
      <c r="U253" s="99">
        <v>14.528834586156204</v>
      </c>
      <c r="V253" s="99">
        <v>15.49548660481851</v>
      </c>
      <c r="W253" s="99">
        <v>15.31331408450149</v>
      </c>
      <c r="DA253" s="63" t="s">
        <v>3077</v>
      </c>
    </row>
    <row r="254" spans="1:105" ht="12" customHeight="1" x14ac:dyDescent="0.25">
      <c r="A254" s="108" t="s">
        <v>52</v>
      </c>
      <c r="B254" s="99">
        <v>4.1339779346443262</v>
      </c>
      <c r="C254" s="99">
        <v>4.0111454054691906</v>
      </c>
      <c r="D254" s="99">
        <v>3.9557602379031191</v>
      </c>
      <c r="E254" s="99">
        <v>3.7449912345135425</v>
      </c>
      <c r="F254" s="99">
        <v>3.8065276987800285</v>
      </c>
      <c r="G254" s="99">
        <v>3.6130607792284701</v>
      </c>
      <c r="H254" s="99">
        <v>3.5221505676564155</v>
      </c>
      <c r="I254" s="99">
        <v>3.5376955669582268</v>
      </c>
      <c r="J254" s="99">
        <v>3.7819372899748451</v>
      </c>
      <c r="K254" s="99">
        <v>3.7761084576340274</v>
      </c>
      <c r="L254" s="99">
        <v>3.8195435020869883</v>
      </c>
      <c r="M254" s="99">
        <v>3.8810048650510716</v>
      </c>
      <c r="N254" s="99">
        <v>3.9582995956974751</v>
      </c>
      <c r="O254" s="99">
        <v>3.9418079452996539</v>
      </c>
      <c r="P254" s="99">
        <v>3.941971087227722</v>
      </c>
      <c r="Q254" s="99">
        <v>3.9957307299636513</v>
      </c>
      <c r="R254" s="99">
        <v>4.1606982386826328</v>
      </c>
      <c r="S254" s="99">
        <v>4.2881231362673109</v>
      </c>
      <c r="T254" s="99">
        <v>4.4754059792695076</v>
      </c>
      <c r="U254" s="99">
        <v>4.4926327616280837</v>
      </c>
      <c r="V254" s="99">
        <v>4.5666427096460067</v>
      </c>
      <c r="W254" s="99">
        <v>4.4526327481789263</v>
      </c>
      <c r="DA254" s="63" t="s">
        <v>3078</v>
      </c>
    </row>
    <row r="255" spans="1:105" ht="12" customHeight="1" x14ac:dyDescent="0.25">
      <c r="A255" s="121" t="s">
        <v>54</v>
      </c>
      <c r="B255" s="123">
        <v>3.3904019046883169</v>
      </c>
      <c r="C255" s="123">
        <v>3.3075763512308969</v>
      </c>
      <c r="D255" s="123">
        <v>3.2744335586801263</v>
      </c>
      <c r="E255" s="123">
        <v>3.2553070239045221</v>
      </c>
      <c r="F255" s="123">
        <v>3.2256972520824445</v>
      </c>
      <c r="G255" s="123">
        <v>3.1237906880948874</v>
      </c>
      <c r="H255" s="123">
        <v>3.0395722256937026</v>
      </c>
      <c r="I255" s="123">
        <v>3.0582799184846352</v>
      </c>
      <c r="J255" s="123">
        <v>2.9359910812352661</v>
      </c>
      <c r="K255" s="123">
        <v>2.9064891190928952</v>
      </c>
      <c r="L255" s="123">
        <v>2.8371792184640663</v>
      </c>
      <c r="M255" s="123">
        <v>2.8759476726916091</v>
      </c>
      <c r="N255" s="123">
        <v>2.8987545766136122</v>
      </c>
      <c r="O255" s="123">
        <v>2.7691281584355005</v>
      </c>
      <c r="P255" s="123">
        <v>2.8406521627143992</v>
      </c>
      <c r="Q255" s="123">
        <v>2.8780423102074857</v>
      </c>
      <c r="R255" s="123">
        <v>2.8900315602405291</v>
      </c>
      <c r="S255" s="123">
        <v>2.8734999689274123</v>
      </c>
      <c r="T255" s="123">
        <v>2.8775073312546517</v>
      </c>
      <c r="U255" s="123">
        <v>2.8450543412395737</v>
      </c>
      <c r="V255" s="123">
        <v>2.9827860209498747</v>
      </c>
      <c r="W255" s="123">
        <v>2.9795858112434908</v>
      </c>
      <c r="DA255" s="130" t="s">
        <v>3079</v>
      </c>
    </row>
    <row r="256" spans="1:105" ht="12" customHeight="1" x14ac:dyDescent="0.25">
      <c r="A256" s="97" t="s">
        <v>50</v>
      </c>
      <c r="B256" s="99">
        <v>3.3778288022877994</v>
      </c>
      <c r="C256" s="99">
        <v>3.306264267389722</v>
      </c>
      <c r="D256" s="99">
        <v>3.2689779783581683</v>
      </c>
      <c r="E256" s="99">
        <v>3.2555618472306742</v>
      </c>
      <c r="F256" s="99">
        <v>3.1569785532313577</v>
      </c>
      <c r="G256" s="99">
        <v>3.1590944779610268</v>
      </c>
      <c r="H256" s="99">
        <v>3.0505705356811537</v>
      </c>
      <c r="I256" s="99">
        <v>3.0527430670342643</v>
      </c>
      <c r="J256" s="99">
        <v>2.9666166295650176</v>
      </c>
      <c r="K256" s="99">
        <v>2.8424768809447971</v>
      </c>
      <c r="L256" s="99">
        <v>2.8713035683560033</v>
      </c>
      <c r="M256" s="99">
        <v>2.8792637509004941</v>
      </c>
      <c r="N256" s="99">
        <v>2.8688231843594587</v>
      </c>
      <c r="O256" s="99">
        <v>2.8895169585102702</v>
      </c>
      <c r="P256" s="99">
        <v>2.7547953091910435</v>
      </c>
      <c r="Q256" s="99">
        <v>2.5823794469877797</v>
      </c>
      <c r="R256" s="99">
        <v>3.0225684063866405</v>
      </c>
      <c r="S256" s="99">
        <v>2.9541102994660018</v>
      </c>
      <c r="T256" s="99">
        <v>3.0878744707192012</v>
      </c>
      <c r="U256" s="99">
        <v>2.9402790292134475</v>
      </c>
      <c r="V256" s="99">
        <v>3.251479407260454</v>
      </c>
      <c r="W256" s="99">
        <v>2.8357295586022149</v>
      </c>
      <c r="DA256" s="63" t="s">
        <v>3080</v>
      </c>
    </row>
    <row r="257" spans="1:105" ht="12" customHeight="1" x14ac:dyDescent="0.25">
      <c r="A257" s="109" t="s">
        <v>120</v>
      </c>
      <c r="B257" s="110">
        <v>3.3905907210521082</v>
      </c>
      <c r="C257" s="110">
        <v>3.3075957425663831</v>
      </c>
      <c r="D257" s="110">
        <v>3.2745132405280386</v>
      </c>
      <c r="E257" s="110">
        <v>3.2553033175616899</v>
      </c>
      <c r="F257" s="110">
        <v>3.2267105638718623</v>
      </c>
      <c r="G257" s="110">
        <v>3.1232709069735831</v>
      </c>
      <c r="H257" s="110">
        <v>3.0394085142698817</v>
      </c>
      <c r="I257" s="110">
        <v>3.0583613256158166</v>
      </c>
      <c r="J257" s="110">
        <v>2.9355462132970147</v>
      </c>
      <c r="K257" s="110">
        <v>2.9073965617695694</v>
      </c>
      <c r="L257" s="110">
        <v>2.836685142018887</v>
      </c>
      <c r="M257" s="110">
        <v>2.8758970715156571</v>
      </c>
      <c r="N257" s="110">
        <v>2.8992252973759358</v>
      </c>
      <c r="O257" s="110">
        <v>2.7671952643592572</v>
      </c>
      <c r="P257" s="110">
        <v>2.8420497476739421</v>
      </c>
      <c r="Q257" s="110">
        <v>2.8829724446121241</v>
      </c>
      <c r="R257" s="110">
        <v>2.8876131658640922</v>
      </c>
      <c r="S257" s="110">
        <v>2.8719455885489693</v>
      </c>
      <c r="T257" s="110">
        <v>2.8735083795832517</v>
      </c>
      <c r="U257" s="110">
        <v>2.8432865279293562</v>
      </c>
      <c r="V257" s="110">
        <v>2.9779981929286428</v>
      </c>
      <c r="W257" s="110">
        <v>2.9821009830421477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0.51762114779038426</v>
      </c>
      <c r="C259" s="118">
        <f t="shared" si="103"/>
        <v>0.51002254118504997</v>
      </c>
      <c r="D259" s="118">
        <f t="shared" si="103"/>
        <v>0.51146671314555059</v>
      </c>
      <c r="E259" s="118">
        <f t="shared" si="103"/>
        <v>0.50715395976800914</v>
      </c>
      <c r="F259" s="118">
        <f t="shared" si="103"/>
        <v>0.49359849119931082</v>
      </c>
      <c r="G259" s="118">
        <f t="shared" si="103"/>
        <v>0.48359186114300651</v>
      </c>
      <c r="H259" s="118">
        <f t="shared" si="103"/>
        <v>0.46551801031753742</v>
      </c>
      <c r="I259" s="118">
        <f t="shared" si="103"/>
        <v>0.4642270434697639</v>
      </c>
      <c r="J259" s="118">
        <f t="shared" si="103"/>
        <v>0.4515336718350848</v>
      </c>
      <c r="K259" s="118">
        <f t="shared" si="103"/>
        <v>0.43878301763734401</v>
      </c>
      <c r="L259" s="118">
        <f t="shared" si="103"/>
        <v>0.44791695265632619</v>
      </c>
      <c r="M259" s="118">
        <f t="shared" si="103"/>
        <v>0.47010379815497427</v>
      </c>
      <c r="N259" s="118">
        <f t="shared" si="103"/>
        <v>0.42792156143804727</v>
      </c>
      <c r="O259" s="118">
        <f t="shared" si="103"/>
        <v>0.47786548865914974</v>
      </c>
      <c r="P259" s="118">
        <f t="shared" si="103"/>
        <v>0.44797602951678805</v>
      </c>
      <c r="Q259" s="118">
        <f t="shared" si="103"/>
        <v>0.42653496792595813</v>
      </c>
      <c r="R259" s="118">
        <f t="shared" ref="R259:V259" si="104">R260+R262+R264+R273</f>
        <v>0.56831754512976662</v>
      </c>
      <c r="S259" s="118">
        <f t="shared" si="104"/>
        <v>0.60356864237000107</v>
      </c>
      <c r="T259" s="118">
        <f t="shared" si="104"/>
        <v>0.63055858638430207</v>
      </c>
      <c r="U259" s="118">
        <f t="shared" si="104"/>
        <v>0.5832357524636621</v>
      </c>
      <c r="V259" s="118">
        <f t="shared" si="104"/>
        <v>0.62475562023856834</v>
      </c>
      <c r="W259" s="118">
        <f t="shared" ref="W259" si="105">W260+W262+W264+W273</f>
        <v>0.52876703814941828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0.49822241381604082</v>
      </c>
      <c r="C264" s="123">
        <v>0.49136392623871966</v>
      </c>
      <c r="D264" s="123">
        <v>0.49326851065237393</v>
      </c>
      <c r="E264" s="123">
        <v>0.489154677712482</v>
      </c>
      <c r="F264" s="123">
        <v>0.47596061832351005</v>
      </c>
      <c r="G264" s="123">
        <v>0.46601796522269656</v>
      </c>
      <c r="H264" s="123">
        <v>0.44841396068623651</v>
      </c>
      <c r="I264" s="123">
        <v>0.4473390351539917</v>
      </c>
      <c r="J264" s="123">
        <v>0.43532819533983785</v>
      </c>
      <c r="K264" s="123">
        <v>0.42364118803105877</v>
      </c>
      <c r="L264" s="123">
        <v>0.43232261965966778</v>
      </c>
      <c r="M264" s="123">
        <v>0.45366473797978479</v>
      </c>
      <c r="N264" s="123">
        <v>0.4110702245912109</v>
      </c>
      <c r="O264" s="123">
        <v>0.46055828903056312</v>
      </c>
      <c r="P264" s="123">
        <v>0.43125805299088354</v>
      </c>
      <c r="Q264" s="123">
        <v>0.4104914433324276</v>
      </c>
      <c r="R264" s="123">
        <v>0.54782128838301802</v>
      </c>
      <c r="S264" s="123">
        <v>0.58247400231320912</v>
      </c>
      <c r="T264" s="123">
        <v>0.6088865814822495</v>
      </c>
      <c r="U264" s="123">
        <v>0.56316683881197438</v>
      </c>
      <c r="V264" s="123">
        <v>0.60354164586300696</v>
      </c>
      <c r="W264" s="123">
        <v>0.51069552301797683</v>
      </c>
      <c r="DA264" s="130" t="s">
        <v>3238</v>
      </c>
    </row>
    <row r="265" spans="1:105" ht="12" customHeight="1" x14ac:dyDescent="0.25">
      <c r="A265" s="97" t="s">
        <v>124</v>
      </c>
      <c r="B265" s="99">
        <v>7.4794172548668119</v>
      </c>
      <c r="C265" s="99">
        <v>7.2058747785832677</v>
      </c>
      <c r="D265" s="99">
        <v>6.9657388800404245</v>
      </c>
      <c r="E265" s="99">
        <v>6.6975271442592117</v>
      </c>
      <c r="F265" s="99">
        <v>6.5246897987954107</v>
      </c>
      <c r="G265" s="99">
        <v>6.3445568208982799</v>
      </c>
      <c r="H265" s="99">
        <v>6.2205627564333561</v>
      </c>
      <c r="I265" s="99">
        <v>6.2534571700465724</v>
      </c>
      <c r="J265" s="99">
        <v>6.2215671898839515</v>
      </c>
      <c r="K265" s="99">
        <v>6.2480858141735052</v>
      </c>
      <c r="L265" s="99">
        <v>6.2476871450558944</v>
      </c>
      <c r="M265" s="99">
        <v>6.610864616037027</v>
      </c>
      <c r="N265" s="99">
        <v>6.1060082167715466</v>
      </c>
      <c r="O265" s="99">
        <v>6.6935207859767809</v>
      </c>
      <c r="P265" s="99">
        <v>6.0791295312018692</v>
      </c>
      <c r="Q265" s="99">
        <v>5.3950636352503398</v>
      </c>
      <c r="R265" s="99">
        <v>6.2328367567831116</v>
      </c>
      <c r="S265" s="99">
        <v>5.9957146896109181</v>
      </c>
      <c r="T265" s="99">
        <v>5.9320040442707507</v>
      </c>
      <c r="U265" s="99">
        <v>5.5417186875238711</v>
      </c>
      <c r="V265" s="99">
        <v>6.0227866921178954</v>
      </c>
      <c r="W265" s="99">
        <v>5.3171078103781486</v>
      </c>
      <c r="DA265" s="63" t="s">
        <v>3239</v>
      </c>
    </row>
    <row r="266" spans="1:105" ht="12" customHeight="1" x14ac:dyDescent="0.25">
      <c r="A266" s="97" t="s">
        <v>123</v>
      </c>
      <c r="B266" s="99">
        <v>5.8357542774668376</v>
      </c>
      <c r="C266" s="99">
        <v>5.6648957261204984</v>
      </c>
      <c r="D266" s="99">
        <v>5.4861606206260634</v>
      </c>
      <c r="E266" s="99">
        <v>5.322329217899771</v>
      </c>
      <c r="F266" s="99">
        <v>4.9870895159032305</v>
      </c>
      <c r="G266" s="99">
        <v>4.8780903642004265</v>
      </c>
      <c r="H266" s="99">
        <v>4.8343074320880444</v>
      </c>
      <c r="I266" s="99">
        <v>4.8384584577480911</v>
      </c>
      <c r="J266" s="99">
        <v>4.7565391068940768</v>
      </c>
      <c r="K266" s="99">
        <v>4.7734407330587896</v>
      </c>
      <c r="L266" s="99">
        <v>4.7987360264175116</v>
      </c>
      <c r="M266" s="99">
        <v>5.1136318738260735</v>
      </c>
      <c r="N266" s="99">
        <v>4.7689408097416095</v>
      </c>
      <c r="O266" s="99">
        <v>5.2193265620549729</v>
      </c>
      <c r="P266" s="99">
        <v>4.7707292175754148</v>
      </c>
      <c r="Q266" s="99">
        <v>4.2434228430181964</v>
      </c>
      <c r="R266" s="99">
        <v>4.7167120491292271</v>
      </c>
      <c r="S266" s="99">
        <v>4.5317498543622339</v>
      </c>
      <c r="T266" s="99">
        <v>4.4924046287797355</v>
      </c>
      <c r="U266" s="99">
        <v>4.2283932343071555</v>
      </c>
      <c r="V266" s="99">
        <v>4.6958106897452714</v>
      </c>
      <c r="W266" s="99">
        <v>4.177396325009445</v>
      </c>
      <c r="DA266" s="63" t="s">
        <v>3240</v>
      </c>
    </row>
    <row r="267" spans="1:105" ht="12" customHeight="1" x14ac:dyDescent="0.25">
      <c r="A267" s="100" t="s">
        <v>50</v>
      </c>
      <c r="B267" s="102">
        <v>5.8357542774668376</v>
      </c>
      <c r="C267" s="102">
        <v>5.6648957261204984</v>
      </c>
      <c r="D267" s="102">
        <v>5.4861606206260634</v>
      </c>
      <c r="E267" s="102">
        <v>5.322329217899771</v>
      </c>
      <c r="F267" s="102">
        <v>4.9870895159032305</v>
      </c>
      <c r="G267" s="102">
        <v>4.8780903642004265</v>
      </c>
      <c r="H267" s="102">
        <v>4.8343074320880444</v>
      </c>
      <c r="I267" s="102">
        <v>4.8384584577480911</v>
      </c>
      <c r="J267" s="102">
        <v>4.7565391068940768</v>
      </c>
      <c r="K267" s="102">
        <v>4.7734407330587896</v>
      </c>
      <c r="L267" s="102">
        <v>4.7987360264175116</v>
      </c>
      <c r="M267" s="102">
        <v>5.1136318738260735</v>
      </c>
      <c r="N267" s="102">
        <v>4.7689408097416095</v>
      </c>
      <c r="O267" s="102">
        <v>5.2193265620549729</v>
      </c>
      <c r="P267" s="102">
        <v>4.7707292175754148</v>
      </c>
      <c r="Q267" s="102">
        <v>4.2434228430181964</v>
      </c>
      <c r="R267" s="102">
        <v>4.7167120491292271</v>
      </c>
      <c r="S267" s="102">
        <v>4.5317498543622339</v>
      </c>
      <c r="T267" s="102">
        <v>4.4924046287797355</v>
      </c>
      <c r="U267" s="102">
        <v>4.2283932343071555</v>
      </c>
      <c r="V267" s="102">
        <v>4.6958106897452714</v>
      </c>
      <c r="W267" s="102">
        <v>4.177396325009445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1.9398733974343392E-2</v>
      </c>
      <c r="C273" s="123">
        <v>1.8658614946330355E-2</v>
      </c>
      <c r="D273" s="123">
        <v>1.8198202493176684E-2</v>
      </c>
      <c r="E273" s="123">
        <v>1.7999282055527095E-2</v>
      </c>
      <c r="F273" s="123">
        <v>1.7637872875800771E-2</v>
      </c>
      <c r="G273" s="123">
        <v>1.7573895920309938E-2</v>
      </c>
      <c r="H273" s="123">
        <v>1.7104049631300928E-2</v>
      </c>
      <c r="I273" s="123">
        <v>1.688800831577222E-2</v>
      </c>
      <c r="J273" s="123">
        <v>1.6205476495246944E-2</v>
      </c>
      <c r="K273" s="123">
        <v>1.5141829606285261E-2</v>
      </c>
      <c r="L273" s="123">
        <v>1.5594332996658394E-2</v>
      </c>
      <c r="M273" s="123">
        <v>1.6439060175189507E-2</v>
      </c>
      <c r="N273" s="123">
        <v>1.6851336846836398E-2</v>
      </c>
      <c r="O273" s="123">
        <v>1.7307199628586602E-2</v>
      </c>
      <c r="P273" s="123">
        <v>1.6717976525904527E-2</v>
      </c>
      <c r="Q273" s="123">
        <v>1.6043524593530537E-2</v>
      </c>
      <c r="R273" s="123">
        <v>2.0496256746748636E-2</v>
      </c>
      <c r="S273" s="123">
        <v>2.1094640056791965E-2</v>
      </c>
      <c r="T273" s="123">
        <v>2.167200490205257E-2</v>
      </c>
      <c r="U273" s="123">
        <v>2.0068913651687774E-2</v>
      </c>
      <c r="V273" s="123">
        <v>2.1213974375561408E-2</v>
      </c>
      <c r="W273" s="123">
        <v>1.8071515131441396E-2</v>
      </c>
      <c r="DA273" s="130" t="s">
        <v>3247</v>
      </c>
    </row>
    <row r="274" spans="1:105" ht="12" customHeight="1" x14ac:dyDescent="0.25">
      <c r="A274" s="97" t="s">
        <v>50</v>
      </c>
      <c r="B274" s="99">
        <v>1.31114201195543</v>
      </c>
      <c r="C274" s="99">
        <v>1.281164087439161</v>
      </c>
      <c r="D274" s="99">
        <v>1.2641752727728484</v>
      </c>
      <c r="E274" s="99">
        <v>1.2555094448083837</v>
      </c>
      <c r="F274" s="99">
        <v>1.2137669292858462</v>
      </c>
      <c r="G274" s="99">
        <v>1.2112015658582258</v>
      </c>
      <c r="H274" s="99">
        <v>1.1661725476999498</v>
      </c>
      <c r="I274" s="99">
        <v>1.1655145718603621</v>
      </c>
      <c r="J274" s="99">
        <v>1.1318210579689707</v>
      </c>
      <c r="K274" s="99">
        <v>1.0832670431003453</v>
      </c>
      <c r="L274" s="99">
        <v>1.0926472479895275</v>
      </c>
      <c r="M274" s="99">
        <v>1.0937501739163642</v>
      </c>
      <c r="N274" s="99">
        <v>1.0883655200748528</v>
      </c>
      <c r="O274" s="99">
        <v>1.0952726306108997</v>
      </c>
      <c r="P274" s="99">
        <v>1.043741666205797</v>
      </c>
      <c r="Q274" s="99">
        <v>0.97818249041896499</v>
      </c>
      <c r="R274" s="99">
        <v>1.1437659986393385</v>
      </c>
      <c r="S274" s="99">
        <v>1.1150649005887563</v>
      </c>
      <c r="T274" s="99">
        <v>1.1617402158565102</v>
      </c>
      <c r="U274" s="99">
        <v>1.1010971135246608</v>
      </c>
      <c r="V274" s="99">
        <v>1.2117443331933739</v>
      </c>
      <c r="W274" s="99">
        <v>1.0516790196953023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5.8290890461061435</v>
      </c>
      <c r="D279" s="117">
        <f t="shared" si="108"/>
        <v>5.1977723372518039</v>
      </c>
      <c r="E279" s="117">
        <f t="shared" si="108"/>
        <v>9.6163174951437771</v>
      </c>
      <c r="F279" s="117">
        <f t="shared" si="108"/>
        <v>11.248824465432891</v>
      </c>
      <c r="G279" s="117">
        <f t="shared" si="108"/>
        <v>12.154127861839413</v>
      </c>
      <c r="H279" s="117">
        <f t="shared" si="108"/>
        <v>13.95396120499807</v>
      </c>
      <c r="I279" s="117">
        <f t="shared" si="108"/>
        <v>6.8863349424989</v>
      </c>
      <c r="J279" s="117">
        <f t="shared" si="108"/>
        <v>7.1535018394583103</v>
      </c>
      <c r="K279" s="117">
        <f t="shared" si="108"/>
        <v>5.9601522622285383</v>
      </c>
      <c r="L279" s="117">
        <f t="shared" si="108"/>
        <v>5.9407388967228671</v>
      </c>
      <c r="M279" s="117">
        <f t="shared" si="108"/>
        <v>5.4093067494358644</v>
      </c>
      <c r="N279" s="117">
        <f t="shared" si="108"/>
        <v>4.9998462499766267</v>
      </c>
      <c r="O279" s="117">
        <f t="shared" si="108"/>
        <v>2.8652529962120932</v>
      </c>
      <c r="P279" s="117">
        <f t="shared" si="108"/>
        <v>1.9636712236826268</v>
      </c>
      <c r="Q279" s="117">
        <f t="shared" si="108"/>
        <v>2.7360764056158278</v>
      </c>
      <c r="R279" s="117">
        <f t="shared" ref="R279:V279" si="109">R280+R282+R284+R293</f>
        <v>3.7134274915262035</v>
      </c>
      <c r="S279" s="117">
        <f t="shared" si="109"/>
        <v>6.5643838796031231</v>
      </c>
      <c r="T279" s="117">
        <f t="shared" si="109"/>
        <v>7.7248550358658692</v>
      </c>
      <c r="U279" s="117">
        <f t="shared" si="109"/>
        <v>6.1394878114405476</v>
      </c>
      <c r="V279" s="117">
        <f t="shared" si="109"/>
        <v>7.6884537557658268</v>
      </c>
      <c r="W279" s="117">
        <f t="shared" ref="W279" si="110">W280+W282+W284+W293</f>
        <v>4.2944925381000481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4.7589276678716912</v>
      </c>
      <c r="D280" s="122">
        <f t="shared" si="111"/>
        <v>4.1100610984982069</v>
      </c>
      <c r="E280" s="122">
        <f t="shared" si="111"/>
        <v>7.8586505610609407</v>
      </c>
      <c r="F280" s="122">
        <f t="shared" si="111"/>
        <v>9.2715177882974125</v>
      </c>
      <c r="G280" s="122">
        <f t="shared" si="111"/>
        <v>10.015498994648626</v>
      </c>
      <c r="H280" s="122">
        <f t="shared" si="111"/>
        <v>11.717445899374447</v>
      </c>
      <c r="I280" s="122">
        <f t="shared" si="111"/>
        <v>5.679607093603642</v>
      </c>
      <c r="J280" s="122">
        <f t="shared" si="111"/>
        <v>5.994015064497483</v>
      </c>
      <c r="K280" s="122">
        <f t="shared" si="111"/>
        <v>4.7375989651745698</v>
      </c>
      <c r="L280" s="122">
        <f t="shared" si="111"/>
        <v>4.8830001338879416</v>
      </c>
      <c r="M280" s="122">
        <f t="shared" si="111"/>
        <v>4.2862643147559272</v>
      </c>
      <c r="N280" s="122">
        <f t="shared" si="111"/>
        <v>3.8545932837721555</v>
      </c>
      <c r="O280" s="122">
        <f t="shared" si="111"/>
        <v>2.1837480168822268</v>
      </c>
      <c r="P280" s="122">
        <f t="shared" si="111"/>
        <v>1.4500443861142158</v>
      </c>
      <c r="Q280" s="122">
        <f t="shared" si="111"/>
        <v>2.0454588655147754</v>
      </c>
      <c r="R280" s="122">
        <f t="shared" si="111"/>
        <v>2.7026442522749199</v>
      </c>
      <c r="S280" s="122">
        <f t="shared" si="111"/>
        <v>4.7199887037136481</v>
      </c>
      <c r="T280" s="122">
        <f t="shared" si="111"/>
        <v>5.5303041678243687</v>
      </c>
      <c r="U280" s="122">
        <f t="shared" si="111"/>
        <v>4.2606117031866058</v>
      </c>
      <c r="V280" s="122">
        <f t="shared" si="111"/>
        <v>5.3321573861394302</v>
      </c>
      <c r="W280" s="122">
        <f t="shared" si="111"/>
        <v>2.8052668154260356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4.7589276678716912</v>
      </c>
      <c r="D281" s="98">
        <v>4.1100610984982069</v>
      </c>
      <c r="E281" s="98">
        <v>7.8586505610609407</v>
      </c>
      <c r="F281" s="98">
        <v>9.2715177882974125</v>
      </c>
      <c r="G281" s="98">
        <v>10.015498994648626</v>
      </c>
      <c r="H281" s="98">
        <v>11.717445899374447</v>
      </c>
      <c r="I281" s="98">
        <v>5.679607093603642</v>
      </c>
      <c r="J281" s="98">
        <v>5.994015064497483</v>
      </c>
      <c r="K281" s="98">
        <v>4.7375989651745698</v>
      </c>
      <c r="L281" s="98">
        <v>4.8830001338879416</v>
      </c>
      <c r="M281" s="98">
        <v>4.2862643147559272</v>
      </c>
      <c r="N281" s="98">
        <v>3.8545932837721555</v>
      </c>
      <c r="O281" s="98">
        <v>2.1837480168822268</v>
      </c>
      <c r="P281" s="98">
        <v>1.4500443861142158</v>
      </c>
      <c r="Q281" s="98">
        <v>2.0454588655147754</v>
      </c>
      <c r="R281" s="98">
        <v>2.7026442522749199</v>
      </c>
      <c r="S281" s="98">
        <v>4.7199887037136481</v>
      </c>
      <c r="T281" s="98">
        <v>5.5303041678243687</v>
      </c>
      <c r="U281" s="98">
        <v>4.2606117031866058</v>
      </c>
      <c r="V281" s="98">
        <v>5.3321573861394302</v>
      </c>
      <c r="W281" s="98">
        <v>2.8052668154260356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</v>
      </c>
      <c r="D282" s="122">
        <f t="shared" si="112"/>
        <v>1.3481319520933419E-3</v>
      </c>
      <c r="E282" s="122">
        <f t="shared" si="112"/>
        <v>1.545722525294974E-3</v>
      </c>
      <c r="F282" s="122">
        <f t="shared" si="112"/>
        <v>2.7667411565573735E-3</v>
      </c>
      <c r="G282" s="122">
        <f t="shared" si="112"/>
        <v>3.3723429699447425E-3</v>
      </c>
      <c r="H282" s="122">
        <f t="shared" si="112"/>
        <v>4.3613690645903846E-3</v>
      </c>
      <c r="I282" s="122">
        <f t="shared" si="112"/>
        <v>2.676872895004363E-3</v>
      </c>
      <c r="J282" s="122">
        <f t="shared" si="112"/>
        <v>2.7491280990983584E-3</v>
      </c>
      <c r="K282" s="122">
        <f t="shared" si="112"/>
        <v>2.6311237313535814E-3</v>
      </c>
      <c r="L282" s="122">
        <f t="shared" si="112"/>
        <v>2.3937568603432345E-3</v>
      </c>
      <c r="M282" s="122">
        <f t="shared" si="112"/>
        <v>1.8704908007739123E-3</v>
      </c>
      <c r="N282" s="122">
        <f t="shared" si="112"/>
        <v>2.0479772833496401E-3</v>
      </c>
      <c r="O282" s="122">
        <f t="shared" si="112"/>
        <v>7.3841248161249926E-4</v>
      </c>
      <c r="P282" s="122">
        <f t="shared" si="112"/>
        <v>7.5679327710150685E-4</v>
      </c>
      <c r="Q282" s="122">
        <f t="shared" si="112"/>
        <v>3.2034354678235128E-4</v>
      </c>
      <c r="R282" s="122">
        <f t="shared" si="112"/>
        <v>5.9097826504339091E-4</v>
      </c>
      <c r="S282" s="122">
        <f t="shared" si="112"/>
        <v>9.6245241680283241E-4</v>
      </c>
      <c r="T282" s="122">
        <f t="shared" si="112"/>
        <v>1.1078264364601769E-3</v>
      </c>
      <c r="U282" s="122">
        <f t="shared" si="112"/>
        <v>6.4079084444758968E-4</v>
      </c>
      <c r="V282" s="122">
        <f t="shared" si="112"/>
        <v>2.8364865717990517E-3</v>
      </c>
      <c r="W282" s="122">
        <f t="shared" si="112"/>
        <v>1.2557802530655381E-3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1.3481319520933419E-3</v>
      </c>
      <c r="E283" s="98">
        <v>1.545722525294974E-3</v>
      </c>
      <c r="F283" s="98">
        <v>2.7667411565573735E-3</v>
      </c>
      <c r="G283" s="98">
        <v>3.3723429699447425E-3</v>
      </c>
      <c r="H283" s="98">
        <v>4.3613690645903846E-3</v>
      </c>
      <c r="I283" s="98">
        <v>2.676872895004363E-3</v>
      </c>
      <c r="J283" s="98">
        <v>2.7491280990983584E-3</v>
      </c>
      <c r="K283" s="98">
        <v>2.6311237313535814E-3</v>
      </c>
      <c r="L283" s="98">
        <v>2.3937568603432345E-3</v>
      </c>
      <c r="M283" s="98">
        <v>1.8704908007739123E-3</v>
      </c>
      <c r="N283" s="98">
        <v>2.0479772833496401E-3</v>
      </c>
      <c r="O283" s="98">
        <v>7.3841248161249926E-4</v>
      </c>
      <c r="P283" s="98">
        <v>7.5679327710150685E-4</v>
      </c>
      <c r="Q283" s="98">
        <v>3.2034354678235128E-4</v>
      </c>
      <c r="R283" s="98">
        <v>5.9097826504339091E-4</v>
      </c>
      <c r="S283" s="98">
        <v>9.6245241680283241E-4</v>
      </c>
      <c r="T283" s="98">
        <v>1.1078264364601769E-3</v>
      </c>
      <c r="U283" s="98">
        <v>6.4079084444758968E-4</v>
      </c>
      <c r="V283" s="98">
        <v>2.8364865717990517E-3</v>
      </c>
      <c r="W283" s="98">
        <v>1.2557802530655381E-3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0.92383604058923519</v>
      </c>
      <c r="D284" s="122">
        <v>0.93465626501062793</v>
      </c>
      <c r="E284" s="122">
        <v>1.500514743325831</v>
      </c>
      <c r="F284" s="122">
        <v>1.6926169713955013</v>
      </c>
      <c r="G284" s="122">
        <v>1.8225299236954002</v>
      </c>
      <c r="H284" s="122">
        <v>1.912326360397371</v>
      </c>
      <c r="I284" s="122">
        <v>1.0258969845866539</v>
      </c>
      <c r="J284" s="122">
        <v>0.99051284439238052</v>
      </c>
      <c r="K284" s="122">
        <v>1.0460383903421102</v>
      </c>
      <c r="L284" s="122">
        <v>0.9092135224222897</v>
      </c>
      <c r="M284" s="122">
        <v>0.97187320262103771</v>
      </c>
      <c r="N284" s="122">
        <v>0.99019632229481003</v>
      </c>
      <c r="O284" s="122">
        <v>0.59072164975482622</v>
      </c>
      <c r="P284" s="122">
        <v>0.44132962027155109</v>
      </c>
      <c r="Q284" s="122">
        <v>0.59017826166884868</v>
      </c>
      <c r="R284" s="122">
        <v>0.86834127618251611</v>
      </c>
      <c r="S284" s="122">
        <v>1.5922391513703902</v>
      </c>
      <c r="T284" s="122">
        <v>1.9033282050193905</v>
      </c>
      <c r="U284" s="122">
        <v>1.6327459858091129</v>
      </c>
      <c r="V284" s="122">
        <v>2.0479366857602614</v>
      </c>
      <c r="W284" s="122">
        <v>1.2881622094049265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7.8007363121072537E-2</v>
      </c>
      <c r="D285" s="98">
        <v>8.5994095983278784E-2</v>
      </c>
      <c r="E285" s="98">
        <v>0.13341315299321013</v>
      </c>
      <c r="F285" s="98">
        <v>0.12719543242197973</v>
      </c>
      <c r="G285" s="98">
        <v>0.14841685361400944</v>
      </c>
      <c r="H285" s="98">
        <v>0.13744387557730312</v>
      </c>
      <c r="I285" s="98">
        <v>7.9284589353629253E-2</v>
      </c>
      <c r="J285" s="98">
        <v>6.9437085843881766E-2</v>
      </c>
      <c r="K285" s="98">
        <v>7.2559299410614828E-2</v>
      </c>
      <c r="L285" s="98">
        <v>8.5403122854304514E-2</v>
      </c>
      <c r="M285" s="98">
        <v>7.4113807884671479E-2</v>
      </c>
      <c r="N285" s="98">
        <v>6.1674567871069799E-2</v>
      </c>
      <c r="O285" s="98">
        <v>5.0985927900869893E-2</v>
      </c>
      <c r="P285" s="98">
        <v>3.8266877153357276E-2</v>
      </c>
      <c r="Q285" s="98">
        <v>6.1427949448571245E-2</v>
      </c>
      <c r="R285" s="98">
        <v>0.13407901838999137</v>
      </c>
      <c r="S285" s="98">
        <v>0.19421783206116178</v>
      </c>
      <c r="T285" s="98">
        <v>0.2051653263784734</v>
      </c>
      <c r="U285" s="98">
        <v>0.11920288697112211</v>
      </c>
      <c r="V285" s="98">
        <v>0.16274346050623514</v>
      </c>
      <c r="W285" s="98">
        <v>8.3081383576553425E-2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2.3233511213235154E-4</v>
      </c>
      <c r="G286" s="98">
        <v>0</v>
      </c>
      <c r="H286" s="98">
        <v>2.2403602013059768E-4</v>
      </c>
      <c r="I286" s="98">
        <v>4.5035937131191617E-4</v>
      </c>
      <c r="J286" s="98">
        <v>8.9318825839380565E-4</v>
      </c>
      <c r="K286" s="98">
        <v>6.7213665303268125E-4</v>
      </c>
      <c r="L286" s="98">
        <v>6.7230891750349965E-4</v>
      </c>
      <c r="M286" s="98">
        <v>4.7158394082269273E-4</v>
      </c>
      <c r="N286" s="98">
        <v>2.1477138561294616E-4</v>
      </c>
      <c r="O286" s="98">
        <v>4.6213527434610195E-4</v>
      </c>
      <c r="P286" s="98">
        <v>2.0482856612056346E-4</v>
      </c>
      <c r="Q286" s="98">
        <v>3.5990442603520882E-4</v>
      </c>
      <c r="R286" s="98">
        <v>2.1146949828186211E-3</v>
      </c>
      <c r="S286" s="98">
        <v>1.6628763030640417E-3</v>
      </c>
      <c r="T286" s="98">
        <v>1.8865392270653591E-3</v>
      </c>
      <c r="U286" s="98">
        <v>5.9358139097305399E-4</v>
      </c>
      <c r="V286" s="98">
        <v>1.5242380191131104E-3</v>
      </c>
      <c r="W286" s="98">
        <v>3.8437782551885177E-4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1.9859025050036037E-4</v>
      </c>
      <c r="G287" s="101">
        <v>0</v>
      </c>
      <c r="H287" s="101">
        <v>1.9196400159574351E-4</v>
      </c>
      <c r="I287" s="101">
        <v>3.8483582817070268E-4</v>
      </c>
      <c r="J287" s="101">
        <v>7.5866466839793589E-4</v>
      </c>
      <c r="K287" s="101">
        <v>5.6988376864700052E-4</v>
      </c>
      <c r="L287" s="101">
        <v>5.7025765344350255E-4</v>
      </c>
      <c r="M287" s="101">
        <v>4.0002463377479834E-4</v>
      </c>
      <c r="N287" s="101">
        <v>1.8096014132564493E-4</v>
      </c>
      <c r="O287" s="101">
        <v>3.8643606215330484E-4</v>
      </c>
      <c r="P287" s="101">
        <v>1.696908683242954E-4</v>
      </c>
      <c r="Q287" s="101">
        <v>2.9511576928670789E-4</v>
      </c>
      <c r="R287" s="101">
        <v>1.7195500833219865E-3</v>
      </c>
      <c r="S287" s="101">
        <v>1.3436393096286218E-3</v>
      </c>
      <c r="T287" s="101">
        <v>1.5119520584678558E-3</v>
      </c>
      <c r="U287" s="101">
        <v>4.7263389687969565E-4</v>
      </c>
      <c r="V287" s="101">
        <v>1.2223349508702725E-3</v>
      </c>
      <c r="W287" s="101">
        <v>3.0852344795618538E-4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3.374486163199116E-5</v>
      </c>
      <c r="G288" s="104">
        <v>0</v>
      </c>
      <c r="H288" s="104">
        <v>3.207201853485416E-5</v>
      </c>
      <c r="I288" s="104">
        <v>6.5523543141213499E-5</v>
      </c>
      <c r="J288" s="104">
        <v>1.3452358999586973E-4</v>
      </c>
      <c r="K288" s="104">
        <v>1.0225288438568069E-4</v>
      </c>
      <c r="L288" s="104">
        <v>1.0205126405999708E-4</v>
      </c>
      <c r="M288" s="104">
        <v>7.1559307047894391E-5</v>
      </c>
      <c r="N288" s="104">
        <v>3.3811244287301236E-5</v>
      </c>
      <c r="O288" s="104">
        <v>7.5699212192797114E-5</v>
      </c>
      <c r="P288" s="104">
        <v>3.5137697796268053E-5</v>
      </c>
      <c r="Q288" s="104">
        <v>6.4788656748500964E-5</v>
      </c>
      <c r="R288" s="104">
        <v>3.9514489949663467E-4</v>
      </c>
      <c r="S288" s="104">
        <v>3.192369934354199E-4</v>
      </c>
      <c r="T288" s="104">
        <v>3.7458716859750326E-4</v>
      </c>
      <c r="U288" s="104">
        <v>1.209474940933584E-4</v>
      </c>
      <c r="V288" s="104">
        <v>3.0190306824283783E-4</v>
      </c>
      <c r="W288" s="104">
        <v>7.5854377562666389E-5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0.83706280598366956</v>
      </c>
      <c r="D289" s="101">
        <v>0.82078228401679265</v>
      </c>
      <c r="E289" s="101">
        <v>1.3195238771813533</v>
      </c>
      <c r="F289" s="101">
        <v>1.5093434925756897</v>
      </c>
      <c r="G289" s="101">
        <v>1.538068297933554</v>
      </c>
      <c r="H289" s="101">
        <v>1.6544753579337566</v>
      </c>
      <c r="I289" s="101">
        <v>0.54250906165203283</v>
      </c>
      <c r="J289" s="101">
        <v>0</v>
      </c>
      <c r="K289" s="101">
        <v>0.11311231514731304</v>
      </c>
      <c r="L289" s="101">
        <v>0</v>
      </c>
      <c r="M289" s="101">
        <v>0.47512208731644229</v>
      </c>
      <c r="N289" s="101">
        <v>0.62399752167698375</v>
      </c>
      <c r="O289" s="101">
        <v>0.20522216772193971</v>
      </c>
      <c r="P289" s="101">
        <v>8.4384501956884211E-2</v>
      </c>
      <c r="Q289" s="101">
        <v>2.3970969071082371E-3</v>
      </c>
      <c r="R289" s="101">
        <v>6.6912232507832653E-2</v>
      </c>
      <c r="S289" s="101">
        <v>0.30911337027649788</v>
      </c>
      <c r="T289" s="101">
        <v>0.48941243933479872</v>
      </c>
      <c r="U289" s="101">
        <v>0.75494077652071145</v>
      </c>
      <c r="V289" s="101">
        <v>0.83336836852293517</v>
      </c>
      <c r="W289" s="101">
        <v>0.33738136616246894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8.7658714844931554E-3</v>
      </c>
      <c r="D290" s="104">
        <v>2.7879885010556511E-2</v>
      </c>
      <c r="E290" s="104">
        <v>4.757771315126752E-2</v>
      </c>
      <c r="F290" s="104">
        <v>5.5845711285699699E-2</v>
      </c>
      <c r="G290" s="104">
        <v>0.13604477214783686</v>
      </c>
      <c r="H290" s="104">
        <v>0.12018309086618065</v>
      </c>
      <c r="I290" s="104">
        <v>0.40365297420967983</v>
      </c>
      <c r="J290" s="104">
        <v>0.92018257029010497</v>
      </c>
      <c r="K290" s="104">
        <v>0.85969463913114963</v>
      </c>
      <c r="L290" s="104">
        <v>0.82313809065048171</v>
      </c>
      <c r="M290" s="104">
        <v>0.4221657234791012</v>
      </c>
      <c r="N290" s="104">
        <v>0.30430946136114362</v>
      </c>
      <c r="O290" s="104">
        <v>0.33405141885767053</v>
      </c>
      <c r="P290" s="104">
        <v>0.31847341259518908</v>
      </c>
      <c r="Q290" s="104">
        <v>0.52599331088713397</v>
      </c>
      <c r="R290" s="104">
        <v>0.66523533030187343</v>
      </c>
      <c r="S290" s="104">
        <v>1.0872450727296665</v>
      </c>
      <c r="T290" s="104">
        <v>1.2068639000790529</v>
      </c>
      <c r="U290" s="104">
        <v>0.75800874092630632</v>
      </c>
      <c r="V290" s="104">
        <v>1.0503006187119781</v>
      </c>
      <c r="W290" s="104">
        <v>0.86731508184038519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7.3939883050832796E-3</v>
      </c>
      <c r="D291" s="98">
        <v>2.342325358880163E-2</v>
      </c>
      <c r="E291" s="98">
        <v>3.9971881917610058E-2</v>
      </c>
      <c r="F291" s="98">
        <v>4.6940565105271843E-2</v>
      </c>
      <c r="G291" s="98">
        <v>0.11413315585599472</v>
      </c>
      <c r="H291" s="98">
        <v>0.10136205777396703</v>
      </c>
      <c r="I291" s="98">
        <v>0.33960224975469655</v>
      </c>
      <c r="J291" s="98">
        <v>0.76960071129022101</v>
      </c>
      <c r="K291" s="98">
        <v>0.71810704108187351</v>
      </c>
      <c r="L291" s="98">
        <v>0.68849591917140052</v>
      </c>
      <c r="M291" s="98">
        <v>0.35384656238056339</v>
      </c>
      <c r="N291" s="98">
        <v>0.25407867827585456</v>
      </c>
      <c r="O291" s="98">
        <v>0.27796840065733419</v>
      </c>
      <c r="P291" s="98">
        <v>0.26393636571634554</v>
      </c>
      <c r="Q291" s="98">
        <v>0.43337359859326419</v>
      </c>
      <c r="R291" s="98">
        <v>0.54479056780628354</v>
      </c>
      <c r="S291" s="98">
        <v>0.88710412490671398</v>
      </c>
      <c r="T291" s="98">
        <v>0.97912275400383897</v>
      </c>
      <c r="U291" s="98">
        <v>0.61202584859330389</v>
      </c>
      <c r="V291" s="98">
        <v>0.85406034104725126</v>
      </c>
      <c r="W291" s="98">
        <v>0.70593721149362865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1.3718831794098749E-3</v>
      </c>
      <c r="D292" s="98">
        <v>4.456631421754881E-3</v>
      </c>
      <c r="E292" s="98">
        <v>7.6058312336574653E-3</v>
      </c>
      <c r="F292" s="98">
        <v>8.9051461804278541E-3</v>
      </c>
      <c r="G292" s="98">
        <v>2.1911616291842153E-2</v>
      </c>
      <c r="H292" s="98">
        <v>1.8821033092213609E-2</v>
      </c>
      <c r="I292" s="98">
        <v>6.4050724454983304E-2</v>
      </c>
      <c r="J292" s="98">
        <v>0.15058185899988402</v>
      </c>
      <c r="K292" s="98">
        <v>0.14158759804927615</v>
      </c>
      <c r="L292" s="98">
        <v>0.13464217147908122</v>
      </c>
      <c r="M292" s="98">
        <v>6.831916109853782E-2</v>
      </c>
      <c r="N292" s="98">
        <v>5.0230783085289075E-2</v>
      </c>
      <c r="O292" s="98">
        <v>5.6083018200336343E-2</v>
      </c>
      <c r="P292" s="98">
        <v>5.4537046878843552E-2</v>
      </c>
      <c r="Q292" s="98">
        <v>9.2619712293869769E-2</v>
      </c>
      <c r="R292" s="98">
        <v>0.12044476249558989</v>
      </c>
      <c r="S292" s="98">
        <v>0.20014094782295261</v>
      </c>
      <c r="T292" s="98">
        <v>0.22774114607521387</v>
      </c>
      <c r="U292" s="98">
        <v>0.14598289233300243</v>
      </c>
      <c r="V292" s="98">
        <v>0.19624027766472679</v>
      </c>
      <c r="W292" s="98">
        <v>0.16137787034675652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0.14632533764521682</v>
      </c>
      <c r="D293" s="122">
        <v>0.15170684179087571</v>
      </c>
      <c r="E293" s="122">
        <v>0.25560646823170957</v>
      </c>
      <c r="F293" s="122">
        <v>0.28192296458341948</v>
      </c>
      <c r="G293" s="122">
        <v>0.31272660052544277</v>
      </c>
      <c r="H293" s="122">
        <v>0.31982757616166196</v>
      </c>
      <c r="I293" s="122">
        <v>0.17815399141360011</v>
      </c>
      <c r="J293" s="122">
        <v>0.1662248024693484</v>
      </c>
      <c r="K293" s="122">
        <v>0.17388378298050525</v>
      </c>
      <c r="L293" s="122">
        <v>0.14613148355229272</v>
      </c>
      <c r="M293" s="122">
        <v>0.14929874125812556</v>
      </c>
      <c r="N293" s="122">
        <v>0.15300866662631252</v>
      </c>
      <c r="O293" s="122">
        <v>9.0044917093427781E-2</v>
      </c>
      <c r="P293" s="122">
        <v>7.1540424019758367E-2</v>
      </c>
      <c r="Q293" s="122">
        <v>0.10011893488542108</v>
      </c>
      <c r="R293" s="122">
        <v>0.14185098480372407</v>
      </c>
      <c r="S293" s="122">
        <v>0.25119357210228171</v>
      </c>
      <c r="T293" s="122">
        <v>0.29011483658565029</v>
      </c>
      <c r="U293" s="122">
        <v>0.24548933160038214</v>
      </c>
      <c r="V293" s="122">
        <v>0.30552319729433525</v>
      </c>
      <c r="W293" s="122">
        <v>0.19980773301602001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2.46775023704442E-3</v>
      </c>
      <c r="D294" s="98">
        <v>2.6437898098262591E-3</v>
      </c>
      <c r="E294" s="98">
        <v>4.6787327651290301E-3</v>
      </c>
      <c r="F294" s="98">
        <v>5.4137122713478697E-3</v>
      </c>
      <c r="G294" s="98">
        <v>5.8681332880577584E-3</v>
      </c>
      <c r="H294" s="98">
        <v>6.2406959973799582E-3</v>
      </c>
      <c r="I294" s="98">
        <v>2.9201813680953988E-3</v>
      </c>
      <c r="J294" s="98">
        <v>2.6190453894645587E-3</v>
      </c>
      <c r="K294" s="98">
        <v>2.6072729499401872E-3</v>
      </c>
      <c r="L294" s="98">
        <v>3.0435576841462103E-3</v>
      </c>
      <c r="M294" s="98">
        <v>3.5086173612774957E-3</v>
      </c>
      <c r="N294" s="98">
        <v>3.373816066219875E-3</v>
      </c>
      <c r="O294" s="98">
        <v>2.0003153203386266E-3</v>
      </c>
      <c r="P294" s="98">
        <v>1.4354134935653327E-3</v>
      </c>
      <c r="Q294" s="98">
        <v>2.1284959235547797E-3</v>
      </c>
      <c r="R294" s="98">
        <v>4.8878990459467111E-3</v>
      </c>
      <c r="S294" s="98">
        <v>7.4380519738299631E-3</v>
      </c>
      <c r="T294" s="98">
        <v>6.9811186209641678E-3</v>
      </c>
      <c r="U294" s="98">
        <v>5.6999225254158606E-3</v>
      </c>
      <c r="V294" s="98">
        <v>6.6017613697559648E-3</v>
      </c>
      <c r="W294" s="98">
        <v>4.1443114280521323E-3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0.14385758740817239</v>
      </c>
      <c r="D295" s="33">
        <v>0.14906305198104944</v>
      </c>
      <c r="E295" s="33">
        <v>0.25092773546658054</v>
      </c>
      <c r="F295" s="33">
        <v>0.27650925231207163</v>
      </c>
      <c r="G295" s="33">
        <v>0.30685846723738502</v>
      </c>
      <c r="H295" s="33">
        <v>0.31358688016428199</v>
      </c>
      <c r="I295" s="33">
        <v>0.1752338100455047</v>
      </c>
      <c r="J295" s="33">
        <v>0.16360575707988384</v>
      </c>
      <c r="K295" s="33">
        <v>0.17127651003056507</v>
      </c>
      <c r="L295" s="33">
        <v>0.1430879258681465</v>
      </c>
      <c r="M295" s="33">
        <v>0.14579012389684806</v>
      </c>
      <c r="N295" s="33">
        <v>0.14963485056009265</v>
      </c>
      <c r="O295" s="33">
        <v>8.8044601773089148E-2</v>
      </c>
      <c r="P295" s="33">
        <v>7.0105010526193029E-2</v>
      </c>
      <c r="Q295" s="33">
        <v>9.7990438961866294E-2</v>
      </c>
      <c r="R295" s="33">
        <v>0.13696308575777735</v>
      </c>
      <c r="S295" s="33">
        <v>0.24375552012845175</v>
      </c>
      <c r="T295" s="33">
        <v>0.28313371796468612</v>
      </c>
      <c r="U295" s="33">
        <v>0.23978940907496626</v>
      </c>
      <c r="V295" s="33">
        <v>0.29892143592457926</v>
      </c>
      <c r="W295" s="33">
        <v>0.19566342158796787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4.1372813890007922</v>
      </c>
      <c r="D297" s="117">
        <f t="shared" si="113"/>
        <v>3.7035153314821456</v>
      </c>
      <c r="E297" s="117">
        <f t="shared" si="113"/>
        <v>6.8963425084872139</v>
      </c>
      <c r="F297" s="117">
        <f t="shared" si="113"/>
        <v>8.1134223606379976</v>
      </c>
      <c r="G297" s="117">
        <f t="shared" si="113"/>
        <v>8.814169225319084</v>
      </c>
      <c r="H297" s="117">
        <f t="shared" si="113"/>
        <v>10.182547483651899</v>
      </c>
      <c r="I297" s="117">
        <f t="shared" si="113"/>
        <v>5.0643852238107412</v>
      </c>
      <c r="J297" s="117">
        <f t="shared" si="113"/>
        <v>5.3218798343749691</v>
      </c>
      <c r="K297" s="117">
        <f t="shared" si="113"/>
        <v>4.4481977583191892</v>
      </c>
      <c r="L297" s="117">
        <f t="shared" si="113"/>
        <v>4.465338184126427</v>
      </c>
      <c r="M297" s="117">
        <f t="shared" si="113"/>
        <v>4.0690317863851257</v>
      </c>
      <c r="N297" s="117">
        <f t="shared" si="113"/>
        <v>3.7917604483515746</v>
      </c>
      <c r="O297" s="117">
        <f t="shared" si="113"/>
        <v>2.2082100034918257</v>
      </c>
      <c r="P297" s="117">
        <f t="shared" si="113"/>
        <v>1.5418801843685941</v>
      </c>
      <c r="Q297" s="117">
        <f t="shared" si="113"/>
        <v>2.1888556833062105</v>
      </c>
      <c r="R297" s="117">
        <f t="shared" ref="R297:V297" si="114">R298+R300+R302+R311</f>
        <v>3.0159380320514351</v>
      </c>
      <c r="S297" s="117">
        <f t="shared" si="114"/>
        <v>5.4223027226478555</v>
      </c>
      <c r="T297" s="117">
        <f t="shared" si="114"/>
        <v>6.4940065469258679</v>
      </c>
      <c r="U297" s="117">
        <f t="shared" si="114"/>
        <v>5.2212859493565977</v>
      </c>
      <c r="V297" s="117">
        <f t="shared" si="114"/>
        <v>6.6304984601678569</v>
      </c>
      <c r="W297" s="117">
        <f t="shared" ref="W297" si="115">W298+W300+W302+W311</f>
        <v>3.72260142121422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3.4204004830777133</v>
      </c>
      <c r="D298" s="122">
        <f t="shared" si="116"/>
        <v>2.9691894469674001</v>
      </c>
      <c r="E298" s="122">
        <f t="shared" si="116"/>
        <v>5.7069574994959185</v>
      </c>
      <c r="F298" s="122">
        <f t="shared" si="116"/>
        <v>6.7681558857434903</v>
      </c>
      <c r="G298" s="122">
        <f t="shared" si="116"/>
        <v>7.3501253824080734</v>
      </c>
      <c r="H298" s="122">
        <f t="shared" si="116"/>
        <v>8.6455267901695194</v>
      </c>
      <c r="I298" s="122">
        <f t="shared" si="116"/>
        <v>4.2136350223908323</v>
      </c>
      <c r="J298" s="122">
        <f t="shared" si="116"/>
        <v>4.4722192415780722</v>
      </c>
      <c r="K298" s="122">
        <f t="shared" si="116"/>
        <v>3.5559187106233994</v>
      </c>
      <c r="L298" s="122">
        <f t="shared" si="116"/>
        <v>3.6880552823969439</v>
      </c>
      <c r="M298" s="122">
        <f t="shared" si="116"/>
        <v>3.2641959994272454</v>
      </c>
      <c r="N298" s="122">
        <f t="shared" si="116"/>
        <v>2.9670742954691018</v>
      </c>
      <c r="O298" s="122">
        <f t="shared" si="116"/>
        <v>1.7041941508820546</v>
      </c>
      <c r="P298" s="122">
        <f t="shared" si="116"/>
        <v>1.1500877615035627</v>
      </c>
      <c r="Q298" s="122">
        <f t="shared" si="116"/>
        <v>1.6500347359069329</v>
      </c>
      <c r="R298" s="122">
        <f t="shared" si="116"/>
        <v>2.2195092332543958</v>
      </c>
      <c r="S298" s="122">
        <f t="shared" si="116"/>
        <v>3.9562229236675099</v>
      </c>
      <c r="T298" s="122">
        <f t="shared" si="116"/>
        <v>4.730257119379357</v>
      </c>
      <c r="U298" s="122">
        <f t="shared" si="116"/>
        <v>3.7088457615661286</v>
      </c>
      <c r="V298" s="122">
        <f t="shared" si="116"/>
        <v>4.7001753052600623</v>
      </c>
      <c r="W298" s="122">
        <f t="shared" si="116"/>
        <v>2.4882539369323338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3.4204004830777133</v>
      </c>
      <c r="D299" s="98">
        <v>2.9691894469674001</v>
      </c>
      <c r="E299" s="98">
        <v>5.7069574994959185</v>
      </c>
      <c r="F299" s="98">
        <v>6.7681558857434903</v>
      </c>
      <c r="G299" s="98">
        <v>7.3501253824080734</v>
      </c>
      <c r="H299" s="98">
        <v>8.6455267901695194</v>
      </c>
      <c r="I299" s="98">
        <v>4.2136350223908323</v>
      </c>
      <c r="J299" s="98">
        <v>4.4722192415780722</v>
      </c>
      <c r="K299" s="98">
        <v>3.5559187106233994</v>
      </c>
      <c r="L299" s="98">
        <v>3.6880552823969439</v>
      </c>
      <c r="M299" s="98">
        <v>3.2641959994272454</v>
      </c>
      <c r="N299" s="98">
        <v>2.9670742954691018</v>
      </c>
      <c r="O299" s="98">
        <v>1.7041941508820546</v>
      </c>
      <c r="P299" s="98">
        <v>1.1500877615035627</v>
      </c>
      <c r="Q299" s="98">
        <v>1.6500347359069329</v>
      </c>
      <c r="R299" s="98">
        <v>2.2195092332543958</v>
      </c>
      <c r="S299" s="98">
        <v>3.9562229236675099</v>
      </c>
      <c r="T299" s="98">
        <v>4.730257119379357</v>
      </c>
      <c r="U299" s="98">
        <v>3.7088457615661286</v>
      </c>
      <c r="V299" s="98">
        <v>4.7001753052600623</v>
      </c>
      <c r="W299" s="98">
        <v>2.4882539369323338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</v>
      </c>
      <c r="D300" s="122">
        <f t="shared" si="117"/>
        <v>4.2190708780885985E-3</v>
      </c>
      <c r="E300" s="122">
        <f t="shared" si="117"/>
        <v>5.0216781236639713E-3</v>
      </c>
      <c r="F300" s="122">
        <f t="shared" si="117"/>
        <v>9.3185929088606626E-3</v>
      </c>
      <c r="G300" s="122">
        <f t="shared" si="117"/>
        <v>1.1764509042050897E-2</v>
      </c>
      <c r="H300" s="122">
        <f t="shared" si="117"/>
        <v>1.5744465890075086E-2</v>
      </c>
      <c r="I300" s="122">
        <f t="shared" si="117"/>
        <v>9.9919187562888291E-3</v>
      </c>
      <c r="J300" s="122">
        <f t="shared" si="117"/>
        <v>1.0605124381495138E-2</v>
      </c>
      <c r="K300" s="122">
        <f t="shared" si="117"/>
        <v>1.0486794660875895E-2</v>
      </c>
      <c r="L300" s="122">
        <f t="shared" si="117"/>
        <v>9.8551212974749402E-3</v>
      </c>
      <c r="M300" s="122">
        <f t="shared" si="117"/>
        <v>7.9942567630929013E-3</v>
      </c>
      <c r="N300" s="122">
        <f t="shared" si="117"/>
        <v>9.1412753338382061E-3</v>
      </c>
      <c r="O300" s="122">
        <f t="shared" si="117"/>
        <v>3.4632104276860797E-3</v>
      </c>
      <c r="P300" s="122">
        <f t="shared" si="117"/>
        <v>3.7353227223910369E-3</v>
      </c>
      <c r="Q300" s="122">
        <f t="shared" si="117"/>
        <v>1.6487538031696915E-3</v>
      </c>
      <c r="R300" s="122">
        <f t="shared" si="117"/>
        <v>3.1199333716932487E-3</v>
      </c>
      <c r="S300" s="122">
        <f t="shared" si="117"/>
        <v>5.1825024119945638E-3</v>
      </c>
      <c r="T300" s="122">
        <f t="shared" si="117"/>
        <v>6.0628710775003456E-3</v>
      </c>
      <c r="U300" s="122">
        <f t="shared" si="117"/>
        <v>3.5582773275241193E-3</v>
      </c>
      <c r="V300" s="122">
        <f t="shared" si="117"/>
        <v>1.5982759189810802E-2</v>
      </c>
      <c r="W300" s="122">
        <f t="shared" si="117"/>
        <v>7.1764620821164636E-3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4.2190708780885985E-3</v>
      </c>
      <c r="E301" s="98">
        <v>5.0216781236639713E-3</v>
      </c>
      <c r="F301" s="98">
        <v>9.3185929088606626E-3</v>
      </c>
      <c r="G301" s="98">
        <v>1.1764509042050897E-2</v>
      </c>
      <c r="H301" s="98">
        <v>1.5744465890075086E-2</v>
      </c>
      <c r="I301" s="98">
        <v>9.9919187562888291E-3</v>
      </c>
      <c r="J301" s="98">
        <v>1.0605124381495138E-2</v>
      </c>
      <c r="K301" s="98">
        <v>1.0486794660875895E-2</v>
      </c>
      <c r="L301" s="98">
        <v>9.8551212974749402E-3</v>
      </c>
      <c r="M301" s="98">
        <v>7.9942567630929013E-3</v>
      </c>
      <c r="N301" s="98">
        <v>9.1412753338382061E-3</v>
      </c>
      <c r="O301" s="98">
        <v>3.4632104276860797E-3</v>
      </c>
      <c r="P301" s="98">
        <v>3.7353227223910369E-3</v>
      </c>
      <c r="Q301" s="98">
        <v>1.6487538031696915E-3</v>
      </c>
      <c r="R301" s="98">
        <v>3.1199333716932487E-3</v>
      </c>
      <c r="S301" s="98">
        <v>5.1825024119945638E-3</v>
      </c>
      <c r="T301" s="98">
        <v>6.0628710775003456E-3</v>
      </c>
      <c r="U301" s="98">
        <v>3.5582773275241193E-3</v>
      </c>
      <c r="V301" s="98">
        <v>1.5982759189810802E-2</v>
      </c>
      <c r="W301" s="98">
        <v>7.1764620821164636E-3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0.60711831662114579</v>
      </c>
      <c r="D302" s="122">
        <v>0.61608292946989385</v>
      </c>
      <c r="E302" s="122">
        <v>0.99186821650582047</v>
      </c>
      <c r="F302" s="122">
        <v>1.1232145288650373</v>
      </c>
      <c r="G302" s="122">
        <v>1.2157523060109765</v>
      </c>
      <c r="H302" s="122">
        <v>1.2788633333691619</v>
      </c>
      <c r="I302" s="122">
        <v>0.70531531716369011</v>
      </c>
      <c r="J302" s="122">
        <v>0.71234857585877742</v>
      </c>
      <c r="K302" s="122">
        <v>0.74886992100777983</v>
      </c>
      <c r="L302" s="122">
        <v>0.6555440023431508</v>
      </c>
      <c r="M302" s="122">
        <v>0.68215921008871139</v>
      </c>
      <c r="N302" s="122">
        <v>0.69737611041103786</v>
      </c>
      <c r="O302" s="122">
        <v>0.43053579723570062</v>
      </c>
      <c r="P302" s="122">
        <v>0.33190431708855894</v>
      </c>
      <c r="Q302" s="122">
        <v>0.45771573014966005</v>
      </c>
      <c r="R302" s="122">
        <v>0.67939004503547251</v>
      </c>
      <c r="S302" s="122">
        <v>1.2551041231517468</v>
      </c>
      <c r="T302" s="122">
        <v>1.5149010236964855</v>
      </c>
      <c r="U302" s="122">
        <v>1.2995486877471096</v>
      </c>
      <c r="V302" s="122">
        <v>1.6497050120366432</v>
      </c>
      <c r="W302" s="122">
        <v>1.0521033893394021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4.6091179538658753E-2</v>
      </c>
      <c r="D303" s="98">
        <v>5.0983964151222548E-2</v>
      </c>
      <c r="E303" s="98">
        <v>7.9411874389069423E-2</v>
      </c>
      <c r="F303" s="98">
        <v>7.6016260155158819E-2</v>
      </c>
      <c r="G303" s="98">
        <v>8.9100942491196794E-2</v>
      </c>
      <c r="H303" s="98">
        <v>8.2923648918622708E-2</v>
      </c>
      <c r="I303" s="98">
        <v>4.8098220498123297E-2</v>
      </c>
      <c r="J303" s="98">
        <v>4.2397163545618358E-2</v>
      </c>
      <c r="K303" s="98">
        <v>4.4649051337488234E-2</v>
      </c>
      <c r="L303" s="98">
        <v>5.3035216858059328E-2</v>
      </c>
      <c r="M303" s="98">
        <v>4.6905733256926103E-2</v>
      </c>
      <c r="N303" s="98">
        <v>4.0255628523184428E-2</v>
      </c>
      <c r="O303" s="98">
        <v>3.4766394629394799E-2</v>
      </c>
      <c r="P303" s="98">
        <v>2.7453679251803077E-2</v>
      </c>
      <c r="Q303" s="98">
        <v>4.6052498555803775E-2</v>
      </c>
      <c r="R303" s="98">
        <v>0.10343922394143813</v>
      </c>
      <c r="S303" s="98">
        <v>0.15391136141546746</v>
      </c>
      <c r="T303" s="98">
        <v>0.16648670583967293</v>
      </c>
      <c r="U303" s="98">
        <v>9.8618449364943572E-2</v>
      </c>
      <c r="V303" s="98">
        <v>0.13650921861894946</v>
      </c>
      <c r="W303" s="98">
        <v>7.0137469980906267E-2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1.5242906167646465E-4</v>
      </c>
      <c r="G304" s="98">
        <v>0</v>
      </c>
      <c r="H304" s="98">
        <v>1.4788915048400631E-4</v>
      </c>
      <c r="I304" s="98">
        <v>2.9898528734440845E-4</v>
      </c>
      <c r="J304" s="98">
        <v>5.9775198778128373E-4</v>
      </c>
      <c r="K304" s="98">
        <v>4.5292839874985097E-4</v>
      </c>
      <c r="L304" s="98">
        <v>4.5618044932338876E-4</v>
      </c>
      <c r="M304" s="98">
        <v>3.2473006299175376E-4</v>
      </c>
      <c r="N304" s="98">
        <v>1.5192580071089306E-4</v>
      </c>
      <c r="O304" s="98">
        <v>3.3920306882500944E-4</v>
      </c>
      <c r="P304" s="98">
        <v>1.5687845684136403E-4</v>
      </c>
      <c r="Q304" s="98">
        <v>2.8603678013327307E-4</v>
      </c>
      <c r="R304" s="98">
        <v>1.7217426646286846E-3</v>
      </c>
      <c r="S304" s="98">
        <v>1.3840277657428542E-3</v>
      </c>
      <c r="T304" s="98">
        <v>1.6014997373298635E-3</v>
      </c>
      <c r="U304" s="98">
        <v>5.1196505425427953E-4</v>
      </c>
      <c r="V304" s="98">
        <v>1.3271976546728717E-3</v>
      </c>
      <c r="W304" s="98">
        <v>3.3631048864191728E-4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1.186842000444735E-4</v>
      </c>
      <c r="G305" s="101">
        <v>0</v>
      </c>
      <c r="H305" s="101">
        <v>1.1581713194915214E-4</v>
      </c>
      <c r="I305" s="101">
        <v>2.3346174420319494E-4</v>
      </c>
      <c r="J305" s="101">
        <v>4.6322839778541403E-4</v>
      </c>
      <c r="K305" s="101">
        <v>3.5067551436417029E-4</v>
      </c>
      <c r="L305" s="101">
        <v>3.5412918526339166E-4</v>
      </c>
      <c r="M305" s="101">
        <v>2.5317075594385937E-4</v>
      </c>
      <c r="N305" s="101">
        <v>1.1811455642359183E-4</v>
      </c>
      <c r="O305" s="101">
        <v>2.6350385663221232E-4</v>
      </c>
      <c r="P305" s="101">
        <v>1.2174075904509598E-4</v>
      </c>
      <c r="Q305" s="101">
        <v>2.2124812338477211E-4</v>
      </c>
      <c r="R305" s="101">
        <v>1.3265977651320498E-3</v>
      </c>
      <c r="S305" s="101">
        <v>1.0647907723074343E-3</v>
      </c>
      <c r="T305" s="101">
        <v>1.2269125687323602E-3</v>
      </c>
      <c r="U305" s="101">
        <v>3.9101756016092119E-4</v>
      </c>
      <c r="V305" s="101">
        <v>1.0252945864300338E-3</v>
      </c>
      <c r="W305" s="101">
        <v>2.6045611107925089E-4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3.374486163199116E-5</v>
      </c>
      <c r="G306" s="104">
        <v>0</v>
      </c>
      <c r="H306" s="104">
        <v>3.207201853485416E-5</v>
      </c>
      <c r="I306" s="104">
        <v>6.5523543141213499E-5</v>
      </c>
      <c r="J306" s="104">
        <v>1.3452358999586973E-4</v>
      </c>
      <c r="K306" s="104">
        <v>1.0225288438568069E-4</v>
      </c>
      <c r="L306" s="104">
        <v>1.0205126405999708E-4</v>
      </c>
      <c r="M306" s="104">
        <v>7.1559307047894391E-5</v>
      </c>
      <c r="N306" s="104">
        <v>3.3811244287301236E-5</v>
      </c>
      <c r="O306" s="104">
        <v>7.5699212192797114E-5</v>
      </c>
      <c r="P306" s="104">
        <v>3.5137697796268053E-5</v>
      </c>
      <c r="Q306" s="104">
        <v>6.4788656748500964E-5</v>
      </c>
      <c r="R306" s="104">
        <v>3.9514489949663467E-4</v>
      </c>
      <c r="S306" s="104">
        <v>3.192369934354199E-4</v>
      </c>
      <c r="T306" s="104">
        <v>3.7458716859750326E-4</v>
      </c>
      <c r="U306" s="104">
        <v>1.209474940933584E-4</v>
      </c>
      <c r="V306" s="104">
        <v>3.0190306824283783E-4</v>
      </c>
      <c r="W306" s="104">
        <v>7.5854377562666389E-5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0.55475496246102296</v>
      </c>
      <c r="D307" s="101">
        <v>0.54508680035145862</v>
      </c>
      <c r="E307" s="101">
        <v>0.8782461044095643</v>
      </c>
      <c r="F307" s="101">
        <v>1.0068283436627066</v>
      </c>
      <c r="G307" s="101">
        <v>1.0284249410271078</v>
      </c>
      <c r="H307" s="101">
        <v>1.109025873159504</v>
      </c>
      <c r="I307" s="101">
        <v>0.36462057067480141</v>
      </c>
      <c r="J307" s="101">
        <v>0</v>
      </c>
      <c r="K307" s="101">
        <v>7.6501491063266827E-2</v>
      </c>
      <c r="L307" s="101">
        <v>0</v>
      </c>
      <c r="M307" s="101">
        <v>0.32475139938712305</v>
      </c>
      <c r="N307" s="101">
        <v>0.43117313358601878</v>
      </c>
      <c r="O307" s="101">
        <v>0.14412856690877035</v>
      </c>
      <c r="P307" s="101">
        <v>6.0506268072813937E-2</v>
      </c>
      <c r="Q307" s="101">
        <v>1.753428083521268E-3</v>
      </c>
      <c r="R307" s="101">
        <v>4.9638029514625669E-2</v>
      </c>
      <c r="S307" s="101">
        <v>0.23248225563084721</v>
      </c>
      <c r="T307" s="101">
        <v>0.37294822711093389</v>
      </c>
      <c r="U307" s="101">
        <v>0.58233774745803579</v>
      </c>
      <c r="V307" s="101">
        <v>0.64974776049378635</v>
      </c>
      <c r="W307" s="101">
        <v>0.26524750739297398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6.2721746214641546E-3</v>
      </c>
      <c r="D308" s="104">
        <v>2.0012164967212694E-2</v>
      </c>
      <c r="E308" s="104">
        <v>3.4210237707186814E-2</v>
      </c>
      <c r="F308" s="104">
        <v>4.0217495985495351E-2</v>
      </c>
      <c r="G308" s="104">
        <v>9.8226422492671786E-2</v>
      </c>
      <c r="H308" s="104">
        <v>8.6765922140551316E-2</v>
      </c>
      <c r="I308" s="104">
        <v>0.29229754070342101</v>
      </c>
      <c r="J308" s="104">
        <v>0.6693536603253778</v>
      </c>
      <c r="K308" s="104">
        <v>0.62726645020827487</v>
      </c>
      <c r="L308" s="104">
        <v>0.60205260503576807</v>
      </c>
      <c r="M308" s="104">
        <v>0.31017734738167047</v>
      </c>
      <c r="N308" s="104">
        <v>0.22579542250112375</v>
      </c>
      <c r="O308" s="104">
        <v>0.25130163262871047</v>
      </c>
      <c r="P308" s="104">
        <v>0.24378749130710059</v>
      </c>
      <c r="Q308" s="104">
        <v>0.40962376673020173</v>
      </c>
      <c r="R308" s="104">
        <v>0.52459104891478003</v>
      </c>
      <c r="S308" s="104">
        <v>0.86732647833968923</v>
      </c>
      <c r="T308" s="104">
        <v>0.97386459100854883</v>
      </c>
      <c r="U308" s="104">
        <v>0.61808052586987583</v>
      </c>
      <c r="V308" s="104">
        <v>0.86212083526923444</v>
      </c>
      <c r="W308" s="104">
        <v>0.71638210147687997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4.9002914420542797E-3</v>
      </c>
      <c r="D309" s="98">
        <v>1.5555533545457814E-2</v>
      </c>
      <c r="E309" s="98">
        <v>2.6604406473529345E-2</v>
      </c>
      <c r="F309" s="98">
        <v>3.1312349805067495E-2</v>
      </c>
      <c r="G309" s="98">
        <v>7.631480620082963E-2</v>
      </c>
      <c r="H309" s="98">
        <v>6.7944889048337703E-2</v>
      </c>
      <c r="I309" s="98">
        <v>0.22824681624843771</v>
      </c>
      <c r="J309" s="98">
        <v>0.51877180132549372</v>
      </c>
      <c r="K309" s="98">
        <v>0.48567885215899875</v>
      </c>
      <c r="L309" s="98">
        <v>0.46741043355668682</v>
      </c>
      <c r="M309" s="98">
        <v>0.24185818628313263</v>
      </c>
      <c r="N309" s="98">
        <v>0.17556463941583467</v>
      </c>
      <c r="O309" s="98">
        <v>0.19521861442837413</v>
      </c>
      <c r="P309" s="98">
        <v>0.18925044442825703</v>
      </c>
      <c r="Q309" s="98">
        <v>0.31700405443633195</v>
      </c>
      <c r="R309" s="98">
        <v>0.40414628641919009</v>
      </c>
      <c r="S309" s="98">
        <v>0.66718553051673668</v>
      </c>
      <c r="T309" s="98">
        <v>0.74612344493333493</v>
      </c>
      <c r="U309" s="98">
        <v>0.4720976335368734</v>
      </c>
      <c r="V309" s="98">
        <v>0.66588055760450771</v>
      </c>
      <c r="W309" s="98">
        <v>0.55500423113012343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1.3718831794098749E-3</v>
      </c>
      <c r="D310" s="98">
        <v>4.456631421754881E-3</v>
      </c>
      <c r="E310" s="98">
        <v>7.6058312336574653E-3</v>
      </c>
      <c r="F310" s="98">
        <v>8.9051461804278541E-3</v>
      </c>
      <c r="G310" s="98">
        <v>2.1911616291842153E-2</v>
      </c>
      <c r="H310" s="98">
        <v>1.8821033092213609E-2</v>
      </c>
      <c r="I310" s="98">
        <v>6.4050724454983304E-2</v>
      </c>
      <c r="J310" s="98">
        <v>0.15058185899988402</v>
      </c>
      <c r="K310" s="98">
        <v>0.14158759804927615</v>
      </c>
      <c r="L310" s="98">
        <v>0.13464217147908122</v>
      </c>
      <c r="M310" s="98">
        <v>6.831916109853782E-2</v>
      </c>
      <c r="N310" s="98">
        <v>5.0230783085289075E-2</v>
      </c>
      <c r="O310" s="98">
        <v>5.6083018200336343E-2</v>
      </c>
      <c r="P310" s="98">
        <v>5.4537046878843552E-2</v>
      </c>
      <c r="Q310" s="98">
        <v>9.2619712293869769E-2</v>
      </c>
      <c r="R310" s="98">
        <v>0.12044476249558989</v>
      </c>
      <c r="S310" s="98">
        <v>0.20014094782295261</v>
      </c>
      <c r="T310" s="98">
        <v>0.22774114607521387</v>
      </c>
      <c r="U310" s="98">
        <v>0.14598289233300243</v>
      </c>
      <c r="V310" s="98">
        <v>0.19624027766472679</v>
      </c>
      <c r="W310" s="98">
        <v>0.16137787034675652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0.10976258930193365</v>
      </c>
      <c r="D311" s="122">
        <v>0.11402388416676305</v>
      </c>
      <c r="E311" s="122">
        <v>0.19249511436181055</v>
      </c>
      <c r="F311" s="122">
        <v>0.21273335312060837</v>
      </c>
      <c r="G311" s="122">
        <v>0.23652702785798352</v>
      </c>
      <c r="H311" s="122">
        <v>0.24241289422314408</v>
      </c>
      <c r="I311" s="122">
        <v>0.1354429654999294</v>
      </c>
      <c r="J311" s="122">
        <v>0.1267068925566246</v>
      </c>
      <c r="K311" s="122">
        <v>0.13292233202713319</v>
      </c>
      <c r="L311" s="122">
        <v>0.11188377808885726</v>
      </c>
      <c r="M311" s="122">
        <v>0.11468232010607636</v>
      </c>
      <c r="N311" s="122">
        <v>0.11816876713759679</v>
      </c>
      <c r="O311" s="122">
        <v>7.0016844946384466E-2</v>
      </c>
      <c r="P311" s="122">
        <v>5.615278305408123E-2</v>
      </c>
      <c r="Q311" s="122">
        <v>7.9456463446447925E-2</v>
      </c>
      <c r="R311" s="122">
        <v>0.11391882038987379</v>
      </c>
      <c r="S311" s="122">
        <v>0.20579317341660464</v>
      </c>
      <c r="T311" s="122">
        <v>0.24278553277252488</v>
      </c>
      <c r="U311" s="122">
        <v>0.20933322271583552</v>
      </c>
      <c r="V311" s="122">
        <v>0.26463538368134071</v>
      </c>
      <c r="W311" s="122">
        <v>0.17506763286036778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1.4609322355968232E-3</v>
      </c>
      <c r="D312" s="98">
        <v>1.5674696571140868E-3</v>
      </c>
      <c r="E312" s="98">
        <v>2.7780099851915214E-3</v>
      </c>
      <c r="F312" s="98">
        <v>3.2190811206580551E-3</v>
      </c>
      <c r="G312" s="98">
        <v>3.4942878658848447E-3</v>
      </c>
      <c r="H312" s="98">
        <v>3.7213915871875574E-3</v>
      </c>
      <c r="I312" s="98">
        <v>1.7437562286075131E-3</v>
      </c>
      <c r="J312" s="98">
        <v>1.5660494186347097E-3</v>
      </c>
      <c r="K312" s="98">
        <v>1.5610339187676237E-3</v>
      </c>
      <c r="L312" s="98">
        <v>1.8245096566704398E-3</v>
      </c>
      <c r="M312" s="98">
        <v>2.1047004797930318E-3</v>
      </c>
      <c r="N312" s="98">
        <v>2.0238377577659157E-3</v>
      </c>
      <c r="O312" s="98">
        <v>1.1999212740944672E-3</v>
      </c>
      <c r="P312" s="98">
        <v>8.6105583981615846E-4</v>
      </c>
      <c r="Q312" s="98">
        <v>1.2768124677785141E-3</v>
      </c>
      <c r="R312" s="98">
        <v>2.944435673328665E-3</v>
      </c>
      <c r="S312" s="98">
        <v>4.5113633451012375E-3</v>
      </c>
      <c r="T312" s="98">
        <v>4.2678751504604774E-3</v>
      </c>
      <c r="U312" s="98">
        <v>3.5130801567285156E-3</v>
      </c>
      <c r="V312" s="98">
        <v>4.0996058289367501E-3</v>
      </c>
      <c r="W312" s="98">
        <v>2.5913997564564373E-3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0.10830165706633683</v>
      </c>
      <c r="D313" s="33">
        <v>0.11245641450964897</v>
      </c>
      <c r="E313" s="33">
        <v>0.18971710437661904</v>
      </c>
      <c r="F313" s="33">
        <v>0.20951427199995032</v>
      </c>
      <c r="G313" s="33">
        <v>0.23303273999209867</v>
      </c>
      <c r="H313" s="33">
        <v>0.23869150263595651</v>
      </c>
      <c r="I313" s="33">
        <v>0.13369920927132189</v>
      </c>
      <c r="J313" s="33">
        <v>0.1251408431379899</v>
      </c>
      <c r="K313" s="33">
        <v>0.13136129810836555</v>
      </c>
      <c r="L313" s="33">
        <v>0.11005926843218682</v>
      </c>
      <c r="M313" s="33">
        <v>0.11257761962628333</v>
      </c>
      <c r="N313" s="33">
        <v>0.11614492937983087</v>
      </c>
      <c r="O313" s="33">
        <v>6.8816923672290004E-2</v>
      </c>
      <c r="P313" s="33">
        <v>5.529172721426507E-2</v>
      </c>
      <c r="Q313" s="33">
        <v>7.8179650978669413E-2</v>
      </c>
      <c r="R313" s="33">
        <v>0.11097438471654512</v>
      </c>
      <c r="S313" s="33">
        <v>0.20128181007150339</v>
      </c>
      <c r="T313" s="33">
        <v>0.23851765762206439</v>
      </c>
      <c r="U313" s="33">
        <v>0.20582014255910699</v>
      </c>
      <c r="V313" s="33">
        <v>0.26053577785240395</v>
      </c>
      <c r="W313" s="33">
        <v>0.17247623310391133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0.7097646572691344</v>
      </c>
      <c r="D315" s="154">
        <f t="shared" si="118"/>
        <v>0.71251972791103224</v>
      </c>
      <c r="E315" s="154">
        <f t="shared" si="118"/>
        <v>0.71715004334765931</v>
      </c>
      <c r="F315" s="154">
        <f t="shared" si="118"/>
        <v>0.72126846548011869</v>
      </c>
      <c r="G315" s="154">
        <f t="shared" si="118"/>
        <v>0.72519964620358557</v>
      </c>
      <c r="H315" s="154">
        <f t="shared" si="118"/>
        <v>0.7297245086223032</v>
      </c>
      <c r="I315" s="154">
        <f t="shared" si="118"/>
        <v>0.73542534107017843</v>
      </c>
      <c r="J315" s="154">
        <f t="shared" si="118"/>
        <v>0.74395449303162009</v>
      </c>
      <c r="K315" s="154">
        <f t="shared" si="118"/>
        <v>0.74632283918464526</v>
      </c>
      <c r="L315" s="154">
        <f t="shared" si="118"/>
        <v>0.75164693512951286</v>
      </c>
      <c r="M315" s="154">
        <f t="shared" si="118"/>
        <v>0.75222796096921007</v>
      </c>
      <c r="N315" s="154">
        <f t="shared" si="118"/>
        <v>0.75837540971770889</v>
      </c>
      <c r="O315" s="154">
        <f t="shared" si="118"/>
        <v>0.77068587186231441</v>
      </c>
      <c r="P315" s="154">
        <f t="shared" si="118"/>
        <v>0.78520282100838912</v>
      </c>
      <c r="Q315" s="154">
        <f t="shared" si="118"/>
        <v>0.7999980113177978</v>
      </c>
      <c r="R315" s="154">
        <f t="shared" ref="R315:V315" si="119">IF(R297=0,"",R297/R279)</f>
        <v>0.81217097652602799</v>
      </c>
      <c r="S315" s="154">
        <f t="shared" si="119"/>
        <v>0.82601853000950387</v>
      </c>
      <c r="T315" s="154">
        <f t="shared" si="119"/>
        <v>0.84066387223769601</v>
      </c>
      <c r="U315" s="154">
        <f t="shared" si="119"/>
        <v>0.85044324701273311</v>
      </c>
      <c r="V315" s="154">
        <f t="shared" si="119"/>
        <v>0.86239687078763083</v>
      </c>
      <c r="W315" s="154">
        <f t="shared" ref="W315" si="120">IF(W297=0,"",W297/W279)</f>
        <v>0.86683150295125633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0.71873344622768764</v>
      </c>
      <c r="D316" s="155">
        <f t="shared" si="121"/>
        <v>0.72241978301790333</v>
      </c>
      <c r="E316" s="155">
        <f t="shared" si="121"/>
        <v>0.72620069503707041</v>
      </c>
      <c r="F316" s="155">
        <f t="shared" si="121"/>
        <v>0.72999438067047806</v>
      </c>
      <c r="G316" s="155">
        <f t="shared" si="121"/>
        <v>0.73387510560735059</v>
      </c>
      <c r="H316" s="155">
        <f t="shared" si="121"/>
        <v>0.73783372796550095</v>
      </c>
      <c r="I316" s="155">
        <f t="shared" si="121"/>
        <v>0.74188847097120791</v>
      </c>
      <c r="J316" s="155">
        <f t="shared" si="121"/>
        <v>0.74611411440505071</v>
      </c>
      <c r="K316" s="155">
        <f t="shared" si="121"/>
        <v>0.75057402214971392</v>
      </c>
      <c r="L316" s="155">
        <f t="shared" si="121"/>
        <v>0.75528469819238797</v>
      </c>
      <c r="M316" s="155">
        <f t="shared" si="121"/>
        <v>0.76154799604632373</v>
      </c>
      <c r="N316" s="155">
        <f t="shared" si="121"/>
        <v>0.7697502893393422</v>
      </c>
      <c r="O316" s="155">
        <f t="shared" si="121"/>
        <v>0.78039871711717035</v>
      </c>
      <c r="P316" s="155">
        <f t="shared" si="121"/>
        <v>0.79313969456171785</v>
      </c>
      <c r="Q316" s="155">
        <f t="shared" si="121"/>
        <v>0.80668194492959067</v>
      </c>
      <c r="R316" s="155">
        <f t="shared" ref="R316:V316" si="122">IF(R298=0,"",R298/R280)</f>
        <v>0.82123617689829109</v>
      </c>
      <c r="S316" s="155">
        <f t="shared" si="122"/>
        <v>0.83818482882274414</v>
      </c>
      <c r="T316" s="155">
        <f t="shared" si="122"/>
        <v>0.85533398811954464</v>
      </c>
      <c r="U316" s="155">
        <f t="shared" si="122"/>
        <v>0.87049607425905551</v>
      </c>
      <c r="V316" s="155">
        <f t="shared" si="122"/>
        <v>0.88147722673712503</v>
      </c>
      <c r="W316" s="155">
        <f t="shared" ref="W316" si="123">IF(W298=0,"",W298/W280)</f>
        <v>0.88699368033355608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0.71873344622768764</v>
      </c>
      <c r="D317" s="156">
        <f t="shared" si="124"/>
        <v>0.72241978301790333</v>
      </c>
      <c r="E317" s="156">
        <f t="shared" si="124"/>
        <v>0.72620069503707041</v>
      </c>
      <c r="F317" s="156">
        <f t="shared" si="124"/>
        <v>0.72999438067047806</v>
      </c>
      <c r="G317" s="156">
        <f t="shared" si="124"/>
        <v>0.73387510560735059</v>
      </c>
      <c r="H317" s="156">
        <f t="shared" si="124"/>
        <v>0.73783372796550095</v>
      </c>
      <c r="I317" s="156">
        <f t="shared" si="124"/>
        <v>0.74188847097120791</v>
      </c>
      <c r="J317" s="156">
        <f t="shared" si="124"/>
        <v>0.74611411440505071</v>
      </c>
      <c r="K317" s="156">
        <f t="shared" si="124"/>
        <v>0.75057402214971392</v>
      </c>
      <c r="L317" s="156">
        <f t="shared" si="124"/>
        <v>0.75528469819238797</v>
      </c>
      <c r="M317" s="156">
        <f t="shared" si="124"/>
        <v>0.76154799604632373</v>
      </c>
      <c r="N317" s="156">
        <f t="shared" si="124"/>
        <v>0.7697502893393422</v>
      </c>
      <c r="O317" s="156">
        <f t="shared" si="124"/>
        <v>0.78039871711717035</v>
      </c>
      <c r="P317" s="156">
        <f t="shared" si="124"/>
        <v>0.79313969456171785</v>
      </c>
      <c r="Q317" s="156">
        <f t="shared" si="124"/>
        <v>0.80668194492959067</v>
      </c>
      <c r="R317" s="156">
        <f t="shared" ref="R317:V317" si="125">IF(R299=0,"",R299/R281)</f>
        <v>0.82123617689829109</v>
      </c>
      <c r="S317" s="156">
        <f t="shared" si="125"/>
        <v>0.83818482882274414</v>
      </c>
      <c r="T317" s="156">
        <f t="shared" si="125"/>
        <v>0.85533398811954464</v>
      </c>
      <c r="U317" s="156">
        <f t="shared" si="125"/>
        <v>0.87049607425905551</v>
      </c>
      <c r="V317" s="156">
        <f t="shared" si="125"/>
        <v>0.88147722673712503</v>
      </c>
      <c r="W317" s="156">
        <f t="shared" ref="W317" si="126">IF(W299=0,"",W299/W281)</f>
        <v>0.88699368033355608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>
        <f t="shared" si="127"/>
        <v>3.1295681936307069</v>
      </c>
      <c r="E318" s="155">
        <f t="shared" si="127"/>
        <v>3.2487578083949269</v>
      </c>
      <c r="F318" s="155">
        <f t="shared" si="127"/>
        <v>3.3680754293819404</v>
      </c>
      <c r="G318" s="155">
        <f t="shared" si="127"/>
        <v>3.4885268630443198</v>
      </c>
      <c r="H318" s="155">
        <f t="shared" si="127"/>
        <v>3.6099824749763041</v>
      </c>
      <c r="I318" s="155">
        <f t="shared" si="127"/>
        <v>3.7326833018242889</v>
      </c>
      <c r="J318" s="155">
        <f t="shared" si="127"/>
        <v>3.8576319470065217</v>
      </c>
      <c r="K318" s="155">
        <f t="shared" si="127"/>
        <v>3.9856714208878974</v>
      </c>
      <c r="L318" s="155">
        <f t="shared" si="127"/>
        <v>4.11701015284478</v>
      </c>
      <c r="M318" s="155">
        <f t="shared" si="127"/>
        <v>4.2738818922740984</v>
      </c>
      <c r="N318" s="155">
        <f t="shared" si="127"/>
        <v>4.4635628569506771</v>
      </c>
      <c r="O318" s="155">
        <f t="shared" si="127"/>
        <v>4.6900756879452201</v>
      </c>
      <c r="P318" s="155">
        <f t="shared" si="127"/>
        <v>4.935723975637309</v>
      </c>
      <c r="Q318" s="155">
        <f t="shared" si="127"/>
        <v>5.1468300820490462</v>
      </c>
      <c r="R318" s="155">
        <f t="shared" ref="R318:V318" si="128">IF(R300=0,"",R300/R282)</f>
        <v>5.2792692324550661</v>
      </c>
      <c r="S318" s="155">
        <f t="shared" si="128"/>
        <v>5.3846842934950505</v>
      </c>
      <c r="T318" s="155">
        <f t="shared" si="128"/>
        <v>5.4727625898448107</v>
      </c>
      <c r="U318" s="155">
        <f t="shared" si="128"/>
        <v>5.5529465789911905</v>
      </c>
      <c r="V318" s="155">
        <f t="shared" si="128"/>
        <v>5.6347029274577807</v>
      </c>
      <c r="W318" s="155">
        <f t="shared" ref="W318" si="129">IF(W300=0,"",W300/W282)</f>
        <v>5.7147435346253452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>
        <f t="shared" si="130"/>
        <v>3.1295681936307069</v>
      </c>
      <c r="E319" s="156">
        <f t="shared" si="130"/>
        <v>3.2487578083949269</v>
      </c>
      <c r="F319" s="156">
        <f t="shared" si="130"/>
        <v>3.3680754293819404</v>
      </c>
      <c r="G319" s="156">
        <f t="shared" si="130"/>
        <v>3.4885268630443198</v>
      </c>
      <c r="H319" s="156">
        <f t="shared" si="130"/>
        <v>3.6099824749763041</v>
      </c>
      <c r="I319" s="156">
        <f t="shared" si="130"/>
        <v>3.7326833018242889</v>
      </c>
      <c r="J319" s="156">
        <f t="shared" si="130"/>
        <v>3.8576319470065217</v>
      </c>
      <c r="K319" s="156">
        <f t="shared" si="130"/>
        <v>3.9856714208878974</v>
      </c>
      <c r="L319" s="156">
        <f t="shared" si="130"/>
        <v>4.11701015284478</v>
      </c>
      <c r="M319" s="156">
        <f t="shared" si="130"/>
        <v>4.2738818922740984</v>
      </c>
      <c r="N319" s="156">
        <f t="shared" si="130"/>
        <v>4.4635628569506771</v>
      </c>
      <c r="O319" s="156">
        <f t="shared" si="130"/>
        <v>4.6900756879452201</v>
      </c>
      <c r="P319" s="156">
        <f t="shared" si="130"/>
        <v>4.935723975637309</v>
      </c>
      <c r="Q319" s="156">
        <f t="shared" si="130"/>
        <v>5.1468300820490462</v>
      </c>
      <c r="R319" s="156">
        <f t="shared" ref="R319:V319" si="131">IF(R301=0,"",R301/R283)</f>
        <v>5.2792692324550661</v>
      </c>
      <c r="S319" s="156">
        <f t="shared" si="131"/>
        <v>5.3846842934950505</v>
      </c>
      <c r="T319" s="156">
        <f t="shared" si="131"/>
        <v>5.4727625898448107</v>
      </c>
      <c r="U319" s="156">
        <f t="shared" si="131"/>
        <v>5.5529465789911905</v>
      </c>
      <c r="V319" s="156">
        <f t="shared" si="131"/>
        <v>5.6347029274577807</v>
      </c>
      <c r="W319" s="156">
        <f t="shared" ref="W319" si="132">IF(W301=0,"",W301/W283)</f>
        <v>5.7147435346253452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0.65717106710181761</v>
      </c>
      <c r="D320" s="155">
        <f t="shared" si="133"/>
        <v>0.65915454968130816</v>
      </c>
      <c r="E320" s="155">
        <f t="shared" si="133"/>
        <v>0.66101864104806074</v>
      </c>
      <c r="F320" s="155">
        <f t="shared" si="133"/>
        <v>0.66359640004022158</v>
      </c>
      <c r="G320" s="155">
        <f t="shared" si="133"/>
        <v>0.6670685019787721</v>
      </c>
      <c r="H320" s="155">
        <f t="shared" si="133"/>
        <v>0.66874742714074242</v>
      </c>
      <c r="I320" s="155">
        <f t="shared" si="133"/>
        <v>0.68751085904387377</v>
      </c>
      <c r="J320" s="155">
        <f t="shared" si="133"/>
        <v>0.71917146747931371</v>
      </c>
      <c r="K320" s="155">
        <f t="shared" si="133"/>
        <v>0.71591055158392369</v>
      </c>
      <c r="L320" s="155">
        <f t="shared" si="133"/>
        <v>0.72100115778819163</v>
      </c>
      <c r="M320" s="155">
        <f t="shared" si="133"/>
        <v>0.70190144995149695</v>
      </c>
      <c r="N320" s="155">
        <f t="shared" si="133"/>
        <v>0.70428065092672487</v>
      </c>
      <c r="O320" s="155">
        <f t="shared" si="133"/>
        <v>0.72883023233428246</v>
      </c>
      <c r="P320" s="155">
        <f t="shared" si="133"/>
        <v>0.75205538410120187</v>
      </c>
      <c r="Q320" s="155">
        <f t="shared" si="133"/>
        <v>0.77555504815676546</v>
      </c>
      <c r="R320" s="155">
        <f t="shared" ref="R320:V320" si="134">IF(R302=0,"",R302/R284)</f>
        <v>0.7823998048581442</v>
      </c>
      <c r="S320" s="155">
        <f t="shared" si="134"/>
        <v>0.78826357339066688</v>
      </c>
      <c r="T320" s="155">
        <f t="shared" si="134"/>
        <v>0.79592212194483414</v>
      </c>
      <c r="U320" s="155">
        <f t="shared" si="134"/>
        <v>0.79592826994648147</v>
      </c>
      <c r="V320" s="155">
        <f t="shared" si="134"/>
        <v>0.80554492895575946</v>
      </c>
      <c r="W320" s="155">
        <f t="shared" ref="W320" si="135">IF(W302=0,"",W302/W284)</f>
        <v>0.81674759720317125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0.5908567819056032</v>
      </c>
      <c r="D321" s="156">
        <f t="shared" si="136"/>
        <v>0.59287749430072711</v>
      </c>
      <c r="E321" s="156">
        <f t="shared" si="136"/>
        <v>0.59523272336657074</v>
      </c>
      <c r="F321" s="156">
        <f t="shared" si="136"/>
        <v>0.59763356834205783</v>
      </c>
      <c r="G321" s="156">
        <f t="shared" si="136"/>
        <v>0.60034248349532682</v>
      </c>
      <c r="H321" s="156">
        <f t="shared" si="136"/>
        <v>0.60332734776518748</v>
      </c>
      <c r="I321" s="156">
        <f t="shared" si="136"/>
        <v>0.60665282989097802</v>
      </c>
      <c r="J321" s="156">
        <f t="shared" si="136"/>
        <v>0.61058385487175582</v>
      </c>
      <c r="K321" s="156">
        <f t="shared" si="136"/>
        <v>0.61534567864028256</v>
      </c>
      <c r="L321" s="156">
        <f t="shared" si="136"/>
        <v>0.62099856639359685</v>
      </c>
      <c r="M321" s="156">
        <f t="shared" si="136"/>
        <v>0.63288791381379472</v>
      </c>
      <c r="N321" s="156">
        <f t="shared" si="136"/>
        <v>0.65271034581609888</v>
      </c>
      <c r="O321" s="156">
        <f t="shared" si="136"/>
        <v>0.68188215966158061</v>
      </c>
      <c r="P321" s="156">
        <f t="shared" si="136"/>
        <v>0.71742669624648159</v>
      </c>
      <c r="Q321" s="156">
        <f t="shared" si="136"/>
        <v>0.74969942785343802</v>
      </c>
      <c r="R321" s="156">
        <f t="shared" ref="R321:V321" si="137">IF(R303=0,"",R303/R285)</f>
        <v>0.77147957363893993</v>
      </c>
      <c r="S321" s="156">
        <f t="shared" si="137"/>
        <v>0.79246771412317452</v>
      </c>
      <c r="T321" s="156">
        <f t="shared" si="137"/>
        <v>0.81147584135416184</v>
      </c>
      <c r="U321" s="156">
        <f t="shared" si="137"/>
        <v>0.82731594737998848</v>
      </c>
      <c r="V321" s="156">
        <f t="shared" si="137"/>
        <v>0.83880002424871269</v>
      </c>
      <c r="W321" s="156">
        <f t="shared" ref="W321" si="138">IF(W303=0,"",W303/W285)</f>
        <v>0.84420199762657677</v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>
        <f t="shared" si="139"/>
        <v>0.65607415201896913</v>
      </c>
      <c r="G322" s="156" t="str">
        <f t="shared" si="139"/>
        <v/>
      </c>
      <c r="H322" s="156">
        <f t="shared" si="139"/>
        <v>0.66011327284691568</v>
      </c>
      <c r="I322" s="156">
        <f t="shared" si="139"/>
        <v>0.66388157189546537</v>
      </c>
      <c r="J322" s="156">
        <f t="shared" si="139"/>
        <v>0.66923404127166164</v>
      </c>
      <c r="K322" s="156">
        <f t="shared" si="139"/>
        <v>0.67386356138478321</v>
      </c>
      <c r="L322" s="156">
        <f t="shared" si="139"/>
        <v>0.67852803591737898</v>
      </c>
      <c r="M322" s="156">
        <f t="shared" si="139"/>
        <v>0.68859440468912525</v>
      </c>
      <c r="N322" s="156">
        <f t="shared" si="139"/>
        <v>0.70738380849620575</v>
      </c>
      <c r="O322" s="156">
        <f t="shared" si="139"/>
        <v>0.73399086296748206</v>
      </c>
      <c r="P322" s="156">
        <f t="shared" si="139"/>
        <v>0.7659012598322068</v>
      </c>
      <c r="Q322" s="156">
        <f t="shared" si="139"/>
        <v>0.79475760630209802</v>
      </c>
      <c r="R322" s="156">
        <f t="shared" ref="R322:V322" si="140">IF(R304=0,"",R304/R286)</f>
        <v>0.81418014352775325</v>
      </c>
      <c r="S322" s="156">
        <f t="shared" si="140"/>
        <v>0.83230951285590105</v>
      </c>
      <c r="T322" s="156">
        <f t="shared" si="140"/>
        <v>0.84890879254130647</v>
      </c>
      <c r="U322" s="156">
        <f t="shared" si="140"/>
        <v>0.86250186080634816</v>
      </c>
      <c r="V322" s="156">
        <f t="shared" si="140"/>
        <v>0.87072861195596729</v>
      </c>
      <c r="W322" s="156">
        <f t="shared" ref="W322" si="141">IF(W304=0,"",W304/W286)</f>
        <v>0.87494768510110887</v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>
        <f t="shared" si="142"/>
        <v>0.59763356834205783</v>
      </c>
      <c r="G323" s="157" t="str">
        <f t="shared" si="142"/>
        <v/>
      </c>
      <c r="H323" s="157">
        <f t="shared" si="142"/>
        <v>0.60332734776518748</v>
      </c>
      <c r="I323" s="157">
        <f t="shared" si="142"/>
        <v>0.60665282989097802</v>
      </c>
      <c r="J323" s="157">
        <f t="shared" si="142"/>
        <v>0.61058385487175582</v>
      </c>
      <c r="K323" s="157">
        <f t="shared" si="142"/>
        <v>0.61534567864028256</v>
      </c>
      <c r="L323" s="157">
        <f t="shared" si="142"/>
        <v>0.62099856639359685</v>
      </c>
      <c r="M323" s="157">
        <f t="shared" si="142"/>
        <v>0.63288791381379472</v>
      </c>
      <c r="N323" s="157">
        <f t="shared" si="142"/>
        <v>0.65271034581609888</v>
      </c>
      <c r="O323" s="157">
        <f t="shared" si="142"/>
        <v>0.68188215966158072</v>
      </c>
      <c r="P323" s="157">
        <f t="shared" si="142"/>
        <v>0.71742669624648159</v>
      </c>
      <c r="Q323" s="157">
        <f t="shared" si="142"/>
        <v>0.74969942785343802</v>
      </c>
      <c r="R323" s="157">
        <f t="shared" ref="R323:V323" si="143">IF(R305=0,"",R305/R287)</f>
        <v>0.77147957363893993</v>
      </c>
      <c r="S323" s="157">
        <f t="shared" si="143"/>
        <v>0.79246771412317463</v>
      </c>
      <c r="T323" s="157">
        <f t="shared" si="143"/>
        <v>0.81147584135416184</v>
      </c>
      <c r="U323" s="157">
        <f t="shared" si="143"/>
        <v>0.82731594737998848</v>
      </c>
      <c r="V323" s="157">
        <f t="shared" si="143"/>
        <v>0.83880002424871281</v>
      </c>
      <c r="W323" s="157">
        <f t="shared" ref="W323" si="144">IF(W305=0,"",W305/W287)</f>
        <v>0.84420199762657677</v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>
        <f t="shared" si="145"/>
        <v>1</v>
      </c>
      <c r="G324" s="158" t="str">
        <f t="shared" si="145"/>
        <v/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>
        <f t="shared" si="145"/>
        <v>1</v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" si="147">IF(W306=0,"",W306/W288)</f>
        <v>1</v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0.6627399503303768</v>
      </c>
      <c r="D325" s="157">
        <f t="shared" si="148"/>
        <v>0.6641064396320554</v>
      </c>
      <c r="E325" s="157">
        <f t="shared" si="148"/>
        <v>0.66557803128624971</v>
      </c>
      <c r="F325" s="157">
        <f t="shared" si="148"/>
        <v>0.66706375892246861</v>
      </c>
      <c r="G325" s="157">
        <f t="shared" si="148"/>
        <v>0.66864712211338795</v>
      </c>
      <c r="H325" s="157">
        <f t="shared" si="148"/>
        <v>0.67031876167956084</v>
      </c>
      <c r="I325" s="157">
        <f t="shared" si="148"/>
        <v>0.67210042457994978</v>
      </c>
      <c r="J325" s="157" t="str">
        <f t="shared" si="148"/>
        <v/>
      </c>
      <c r="K325" s="157">
        <f t="shared" si="148"/>
        <v>0.67633211258769022</v>
      </c>
      <c r="L325" s="157" t="str">
        <f t="shared" si="148"/>
        <v/>
      </c>
      <c r="M325" s="157">
        <f t="shared" si="148"/>
        <v>0.68351147643201671</v>
      </c>
      <c r="N325" s="157">
        <f t="shared" si="148"/>
        <v>0.69098533024177344</v>
      </c>
      <c r="O325" s="157">
        <f t="shared" si="148"/>
        <v>0.70230506045552299</v>
      </c>
      <c r="P325" s="157">
        <f t="shared" si="148"/>
        <v>0.71703057634598921</v>
      </c>
      <c r="Q325" s="157">
        <f t="shared" si="148"/>
        <v>0.73147984894633833</v>
      </c>
      <c r="R325" s="157">
        <f t="shared" ref="R325:V325" si="149">IF(R307=0,"",R307/R289)</f>
        <v>0.74183789202990813</v>
      </c>
      <c r="S325" s="157">
        <f t="shared" si="149"/>
        <v>0.75209382053870677</v>
      </c>
      <c r="T325" s="157">
        <f t="shared" si="149"/>
        <v>0.76203258670302487</v>
      </c>
      <c r="U325" s="157">
        <f t="shared" si="149"/>
        <v>0.77136878225315941</v>
      </c>
      <c r="V325" s="157">
        <f t="shared" si="149"/>
        <v>0.77966453375882439</v>
      </c>
      <c r="W325" s="157">
        <f t="shared" ref="W325" si="150">IF(W307=0,"",W307/W289)</f>
        <v>0.78619489395641884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0.71552208272270978</v>
      </c>
      <c r="D326" s="158">
        <f t="shared" si="151"/>
        <v>0.7177994084134578</v>
      </c>
      <c r="E326" s="158">
        <f t="shared" si="151"/>
        <v>0.71903913495000371</v>
      </c>
      <c r="F326" s="158">
        <f t="shared" si="151"/>
        <v>0.72015370669643108</v>
      </c>
      <c r="G326" s="158">
        <f t="shared" si="151"/>
        <v>0.7220154140574494</v>
      </c>
      <c r="H326" s="158">
        <f t="shared" si="151"/>
        <v>0.721947834052312</v>
      </c>
      <c r="I326" s="158">
        <f t="shared" si="151"/>
        <v>0.72413077415251592</v>
      </c>
      <c r="J326" s="158">
        <f t="shared" si="151"/>
        <v>0.72741397407076658</v>
      </c>
      <c r="K326" s="158">
        <f t="shared" si="151"/>
        <v>0.7296386666342618</v>
      </c>
      <c r="L326" s="158">
        <f t="shared" si="151"/>
        <v>0.73141142643514201</v>
      </c>
      <c r="M326" s="158">
        <f t="shared" si="151"/>
        <v>0.73472887572556667</v>
      </c>
      <c r="N326" s="158">
        <f t="shared" si="151"/>
        <v>0.74199277765195015</v>
      </c>
      <c r="O326" s="158">
        <f t="shared" si="151"/>
        <v>0.75228428452142782</v>
      </c>
      <c r="P326" s="158">
        <f t="shared" si="151"/>
        <v>0.76548773513153012</v>
      </c>
      <c r="Q326" s="158">
        <f t="shared" si="151"/>
        <v>0.77876231170950683</v>
      </c>
      <c r="R326" s="158">
        <f t="shared" ref="R326:V326" si="152">IF(R308=0,"",R308/R290)</f>
        <v>0.78857965748260661</v>
      </c>
      <c r="S326" s="158">
        <f t="shared" si="152"/>
        <v>0.7977285895278019</v>
      </c>
      <c r="T326" s="158">
        <f t="shared" si="152"/>
        <v>0.80693820649102033</v>
      </c>
      <c r="U326" s="158">
        <f t="shared" si="152"/>
        <v>0.81540026189482384</v>
      </c>
      <c r="V326" s="158">
        <f t="shared" si="152"/>
        <v>0.82083245492750889</v>
      </c>
      <c r="W326" s="158">
        <f t="shared" ref="W326" si="153">IF(W308=0,"",W308/W290)</f>
        <v>0.82597676032194045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0.6627399503303768</v>
      </c>
      <c r="D327" s="156">
        <f t="shared" si="154"/>
        <v>0.6641064396320554</v>
      </c>
      <c r="E327" s="156">
        <f t="shared" si="154"/>
        <v>0.66557803128624971</v>
      </c>
      <c r="F327" s="156">
        <f t="shared" si="154"/>
        <v>0.6670637589224685</v>
      </c>
      <c r="G327" s="156">
        <f t="shared" si="154"/>
        <v>0.66864712211338784</v>
      </c>
      <c r="H327" s="156">
        <f t="shared" si="154"/>
        <v>0.67031876167956106</v>
      </c>
      <c r="I327" s="156">
        <f t="shared" si="154"/>
        <v>0.67210042457994978</v>
      </c>
      <c r="J327" s="156">
        <f t="shared" si="154"/>
        <v>0.67407916042045057</v>
      </c>
      <c r="K327" s="156">
        <f t="shared" si="154"/>
        <v>0.67633211258769022</v>
      </c>
      <c r="L327" s="156">
        <f t="shared" si="154"/>
        <v>0.67888628028356601</v>
      </c>
      <c r="M327" s="156">
        <f t="shared" si="154"/>
        <v>0.68351147643201682</v>
      </c>
      <c r="N327" s="156">
        <f t="shared" si="154"/>
        <v>0.69098533024177344</v>
      </c>
      <c r="O327" s="156">
        <f t="shared" si="154"/>
        <v>0.70230506045552299</v>
      </c>
      <c r="P327" s="156">
        <f t="shared" si="154"/>
        <v>0.71703057634598921</v>
      </c>
      <c r="Q327" s="156">
        <f t="shared" si="154"/>
        <v>0.73147984894633833</v>
      </c>
      <c r="R327" s="156">
        <f t="shared" ref="R327:V327" si="155">IF(R309=0,"",R309/R291)</f>
        <v>0.74183789202990813</v>
      </c>
      <c r="S327" s="156">
        <f t="shared" si="155"/>
        <v>0.75209382053870677</v>
      </c>
      <c r="T327" s="156">
        <f t="shared" si="155"/>
        <v>0.76203258670302487</v>
      </c>
      <c r="U327" s="156">
        <f t="shared" si="155"/>
        <v>0.77136878225315952</v>
      </c>
      <c r="V327" s="156">
        <f t="shared" si="155"/>
        <v>0.77966453375882439</v>
      </c>
      <c r="W327" s="156">
        <f t="shared" ref="W327" si="156">IF(W309=0,"",W309/W291)</f>
        <v>0.78619489395641884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0.75012701879469501</v>
      </c>
      <c r="D329" s="155">
        <f t="shared" si="160"/>
        <v>0.7516067358645715</v>
      </c>
      <c r="E329" s="155">
        <f t="shared" si="160"/>
        <v>0.75309171827104149</v>
      </c>
      <c r="F329" s="155">
        <f t="shared" si="160"/>
        <v>0.75457972512083782</v>
      </c>
      <c r="G329" s="155">
        <f t="shared" si="160"/>
        <v>0.75633805202554294</v>
      </c>
      <c r="H329" s="155">
        <f t="shared" si="160"/>
        <v>0.75794869577041291</v>
      </c>
      <c r="I329" s="155">
        <f t="shared" si="160"/>
        <v>0.76025782204052161</v>
      </c>
      <c r="J329" s="155">
        <f t="shared" si="160"/>
        <v>0.76226225373309831</v>
      </c>
      <c r="K329" s="155">
        <f t="shared" si="160"/>
        <v>0.76443202320963766</v>
      </c>
      <c r="L329" s="155">
        <f t="shared" si="160"/>
        <v>0.76563773506631083</v>
      </c>
      <c r="M329" s="155">
        <f t="shared" si="160"/>
        <v>0.76813989950390682</v>
      </c>
      <c r="N329" s="155">
        <f t="shared" si="160"/>
        <v>0.77230113655062471</v>
      </c>
      <c r="O329" s="155">
        <f t="shared" si="160"/>
        <v>0.77757687170434264</v>
      </c>
      <c r="P329" s="155">
        <f t="shared" si="160"/>
        <v>0.78490984395860852</v>
      </c>
      <c r="Q329" s="155">
        <f t="shared" si="160"/>
        <v>0.79362074254365711</v>
      </c>
      <c r="R329" s="155">
        <f t="shared" ref="R329:V329" si="161">IF(R311=0,"",R311/R293)</f>
        <v>0.80308797677718369</v>
      </c>
      <c r="S329" s="155">
        <f t="shared" si="161"/>
        <v>0.81926130391907159</v>
      </c>
      <c r="T329" s="155">
        <f t="shared" si="161"/>
        <v>0.83686010557011814</v>
      </c>
      <c r="U329" s="155">
        <f t="shared" si="161"/>
        <v>0.8527182071463576</v>
      </c>
      <c r="V329" s="155">
        <f t="shared" si="161"/>
        <v>0.86617116482450274</v>
      </c>
      <c r="W329" s="155">
        <f t="shared" ref="W329" si="162">IF(W311=0,"",W311/W293)</f>
        <v>0.87618046718107434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0.59200976406208572</v>
      </c>
      <c r="D330" s="156">
        <f t="shared" si="163"/>
        <v>0.59288739645194999</v>
      </c>
      <c r="E330" s="156">
        <f t="shared" si="163"/>
        <v>0.59375265155049084</v>
      </c>
      <c r="F330" s="156">
        <f t="shared" si="163"/>
        <v>0.59461621883657845</v>
      </c>
      <c r="G330" s="156">
        <f t="shared" si="163"/>
        <v>0.59546838736537766</v>
      </c>
      <c r="H330" s="156">
        <f t="shared" si="163"/>
        <v>0.59631034563290941</v>
      </c>
      <c r="I330" s="156">
        <f t="shared" si="163"/>
        <v>0.59713970086208246</v>
      </c>
      <c r="J330" s="156">
        <f t="shared" si="163"/>
        <v>0.59794665068972896</v>
      </c>
      <c r="K330" s="156">
        <f t="shared" si="163"/>
        <v>0.59872286052882762</v>
      </c>
      <c r="L330" s="156">
        <f t="shared" si="163"/>
        <v>0.59946610053564919</v>
      </c>
      <c r="M330" s="156">
        <f t="shared" si="163"/>
        <v>0.59986606206232351</v>
      </c>
      <c r="N330" s="156">
        <f t="shared" si="163"/>
        <v>0.59986606206232351</v>
      </c>
      <c r="O330" s="156">
        <f t="shared" si="163"/>
        <v>0.59986606206232351</v>
      </c>
      <c r="P330" s="156">
        <f t="shared" si="163"/>
        <v>0.59986606206232351</v>
      </c>
      <c r="Q330" s="156">
        <f t="shared" si="163"/>
        <v>0.59986606206232351</v>
      </c>
      <c r="R330" s="156">
        <f t="shared" ref="R330:V330" si="164">IF(R312=0,"",R312/R294)</f>
        <v>0.60239289839063626</v>
      </c>
      <c r="S330" s="156">
        <f t="shared" si="164"/>
        <v>0.60652484830356324</v>
      </c>
      <c r="T330" s="156">
        <f t="shared" si="164"/>
        <v>0.61134545653530781</v>
      </c>
      <c r="U330" s="156">
        <f t="shared" si="164"/>
        <v>0.61633822934675853</v>
      </c>
      <c r="V330" s="156">
        <f t="shared" si="164"/>
        <v>0.62098667299879895</v>
      </c>
      <c r="W330" s="156">
        <f t="shared" ref="W330" si="165">IF(W312=0,"",W312/W294)</f>
        <v>0.62529078749142675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0.75283938106822679</v>
      </c>
      <c r="D331" s="159">
        <f t="shared" si="166"/>
        <v>0.75442179007542176</v>
      </c>
      <c r="E331" s="159">
        <f t="shared" si="166"/>
        <v>0.75606271273223302</v>
      </c>
      <c r="F331" s="159">
        <f t="shared" si="166"/>
        <v>0.757711614523083</v>
      </c>
      <c r="G331" s="159">
        <f t="shared" si="166"/>
        <v>0.75941440394351267</v>
      </c>
      <c r="H331" s="159">
        <f t="shared" si="166"/>
        <v>0.76116546237811589</v>
      </c>
      <c r="I331" s="159">
        <f t="shared" si="166"/>
        <v>0.76297610168153562</v>
      </c>
      <c r="J331" s="159">
        <f t="shared" si="166"/>
        <v>0.76489266252951804</v>
      </c>
      <c r="K331" s="159">
        <f t="shared" si="166"/>
        <v>0.76695454668549434</v>
      </c>
      <c r="L331" s="159">
        <f t="shared" si="166"/>
        <v>0.76917229573657298</v>
      </c>
      <c r="M331" s="159">
        <f t="shared" si="166"/>
        <v>0.77218961488733073</v>
      </c>
      <c r="N331" s="159">
        <f t="shared" si="166"/>
        <v>0.77618902912719256</v>
      </c>
      <c r="O331" s="159">
        <f t="shared" si="166"/>
        <v>0.78161434416668474</v>
      </c>
      <c r="P331" s="159">
        <f t="shared" si="166"/>
        <v>0.78869865077057033</v>
      </c>
      <c r="Q331" s="159">
        <f t="shared" si="166"/>
        <v>0.79782937812018173</v>
      </c>
      <c r="R331" s="159">
        <f t="shared" ref="R331:V331" si="167">IF(R313=0,"",R313/R295)</f>
        <v>0.81025032476857384</v>
      </c>
      <c r="S331" s="159">
        <f t="shared" si="167"/>
        <v>0.82575282793773852</v>
      </c>
      <c r="T331" s="159">
        <f t="shared" si="167"/>
        <v>0.84242053308470144</v>
      </c>
      <c r="U331" s="159">
        <f t="shared" si="167"/>
        <v>0.85833708566653444</v>
      </c>
      <c r="V331" s="159">
        <f t="shared" si="167"/>
        <v>0.87158613114028938</v>
      </c>
      <c r="W331" s="159">
        <f t="shared" ref="W331" si="168">IF(W313=0,"",W313/W295)</f>
        <v>0.88149451596075734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0.21260485210749916</v>
      </c>
      <c r="D333" s="117">
        <f t="shared" si="169"/>
        <v>0.23416984225053913</v>
      </c>
      <c r="E333" s="117">
        <f t="shared" si="169"/>
        <v>0.36482092070189215</v>
      </c>
      <c r="F333" s="117">
        <f t="shared" si="169"/>
        <v>0.35086087696223883</v>
      </c>
      <c r="G333" s="117">
        <f t="shared" si="169"/>
        <v>0.4076010017749539</v>
      </c>
      <c r="H333" s="117">
        <f t="shared" si="169"/>
        <v>0.38010321814413228</v>
      </c>
      <c r="I333" s="117">
        <f t="shared" si="169"/>
        <v>0.21819106992765733</v>
      </c>
      <c r="J333" s="117">
        <f t="shared" si="169"/>
        <v>0.19236728310077786</v>
      </c>
      <c r="K333" s="117">
        <f t="shared" si="169"/>
        <v>0.20008593194321983</v>
      </c>
      <c r="L333" s="117">
        <f t="shared" si="169"/>
        <v>0.23517124971457018</v>
      </c>
      <c r="M333" s="117">
        <f t="shared" si="169"/>
        <v>0.2061252320817058</v>
      </c>
      <c r="N333" s="117">
        <f t="shared" si="169"/>
        <v>0.17232749942444675</v>
      </c>
      <c r="O333" s="117">
        <f t="shared" si="169"/>
        <v>0.14100372291647856</v>
      </c>
      <c r="P333" s="117">
        <f t="shared" si="169"/>
        <v>0.10533662370327056</v>
      </c>
      <c r="Q333" s="117">
        <f t="shared" si="169"/>
        <v>0.16868757491391298</v>
      </c>
      <c r="R333" s="117">
        <f t="shared" ref="R333:V333" si="170">R334+R336+R338+R347</f>
        <v>0.37167547049428162</v>
      </c>
      <c r="S333" s="117">
        <f t="shared" si="170"/>
        <v>0.53629851313807098</v>
      </c>
      <c r="T333" s="117">
        <f t="shared" si="170"/>
        <v>0.56445788036208633</v>
      </c>
      <c r="U333" s="117">
        <f t="shared" si="170"/>
        <v>0.33122572293812302</v>
      </c>
      <c r="V333" s="117">
        <f t="shared" si="170"/>
        <v>0.45061744780822588</v>
      </c>
      <c r="W333" s="117">
        <f t="shared" ref="W333" si="171">W334+W336+W338+W347</f>
        <v>0.23125409573064412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0.20608537481455844</v>
      </c>
      <c r="D338" s="122">
        <v>0.22718529115062158</v>
      </c>
      <c r="E338" s="122">
        <v>0.35246031322869448</v>
      </c>
      <c r="F338" s="122">
        <v>0.33655854859296319</v>
      </c>
      <c r="G338" s="122">
        <v>0.3920981517907261</v>
      </c>
      <c r="H338" s="122">
        <v>0.36361610561697727</v>
      </c>
      <c r="I338" s="122">
        <v>0.21047632804058203</v>
      </c>
      <c r="J338" s="122">
        <v>0.18544810356247682</v>
      </c>
      <c r="K338" s="122">
        <v>0.19319785366914299</v>
      </c>
      <c r="L338" s="122">
        <v>0.22713056354070868</v>
      </c>
      <c r="M338" s="122">
        <v>0.19685591832657373</v>
      </c>
      <c r="N338" s="122">
        <v>0.1634143132745296</v>
      </c>
      <c r="O338" s="122">
        <v>0.1357191482808833</v>
      </c>
      <c r="P338" s="122">
        <v>0.10154444670869432</v>
      </c>
      <c r="Q338" s="122">
        <v>0.16306436368555458</v>
      </c>
      <c r="R338" s="122">
        <v>0.35876227273144717</v>
      </c>
      <c r="S338" s="122">
        <v>0.51664814081952726</v>
      </c>
      <c r="T338" s="122">
        <v>0.54601466692602485</v>
      </c>
      <c r="U338" s="122">
        <v>0.31616726405596463</v>
      </c>
      <c r="V338" s="122">
        <v>0.43317644721689957</v>
      </c>
      <c r="W338" s="122">
        <v>0.22030536038276688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0.20608537481455844</v>
      </c>
      <c r="D339" s="98">
        <v>0.22718529115062158</v>
      </c>
      <c r="E339" s="98">
        <v>0.35246031322869448</v>
      </c>
      <c r="F339" s="98">
        <v>0.33603389880900159</v>
      </c>
      <c r="G339" s="98">
        <v>0.3920981517907261</v>
      </c>
      <c r="H339" s="98">
        <v>0.36310896152651034</v>
      </c>
      <c r="I339" s="98">
        <v>0.20945964150334404</v>
      </c>
      <c r="J339" s="98">
        <v>0.18344380952804462</v>
      </c>
      <c r="K339" s="98">
        <v>0.19169229438136054</v>
      </c>
      <c r="L339" s="98">
        <v>0.22562401649759978</v>
      </c>
      <c r="M339" s="98">
        <v>0.19579910492732339</v>
      </c>
      <c r="N339" s="98">
        <v>0.16293623996119749</v>
      </c>
      <c r="O339" s="98">
        <v>0.13469823413221349</v>
      </c>
      <c r="P339" s="98">
        <v>0.10109614535864173</v>
      </c>
      <c r="Q339" s="98">
        <v>0.16228470595205649</v>
      </c>
      <c r="R339" s="98">
        <v>0.35421944357718127</v>
      </c>
      <c r="S339" s="98">
        <v>0.51309841936168721</v>
      </c>
      <c r="T339" s="98">
        <v>0.54202028493175869</v>
      </c>
      <c r="U339" s="98">
        <v>0.31491862636470797</v>
      </c>
      <c r="V339" s="98">
        <v>0.42994719620237598</v>
      </c>
      <c r="W339" s="98">
        <v>0.2194902812944961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5.2464978396158757E-4</v>
      </c>
      <c r="G340" s="98">
        <v>0</v>
      </c>
      <c r="H340" s="98">
        <v>5.0714409046694834E-4</v>
      </c>
      <c r="I340" s="98">
        <v>1.0166865372379971E-3</v>
      </c>
      <c r="J340" s="98">
        <v>2.00429403443219E-3</v>
      </c>
      <c r="K340" s="98">
        <v>1.5055592877824663E-3</v>
      </c>
      <c r="L340" s="98">
        <v>1.506547043108909E-3</v>
      </c>
      <c r="M340" s="98">
        <v>1.0568133992503337E-3</v>
      </c>
      <c r="N340" s="98">
        <v>4.7807331333209467E-4</v>
      </c>
      <c r="O340" s="98">
        <v>1.0209141486698012E-3</v>
      </c>
      <c r="P340" s="98">
        <v>4.4830135005260102E-4</v>
      </c>
      <c r="Q340" s="98">
        <v>7.7965773349809051E-4</v>
      </c>
      <c r="R340" s="98">
        <v>4.5428291542659238E-3</v>
      </c>
      <c r="S340" s="98">
        <v>3.5497214578400151E-3</v>
      </c>
      <c r="T340" s="98">
        <v>3.9943819942661217E-3</v>
      </c>
      <c r="U340" s="98">
        <v>1.2486376912566792E-3</v>
      </c>
      <c r="V340" s="98">
        <v>3.2292510145236087E-3</v>
      </c>
      <c r="W340" s="98">
        <v>8.1507908827076593E-4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5.2464978396158757E-4</v>
      </c>
      <c r="G341" s="101">
        <v>0</v>
      </c>
      <c r="H341" s="101">
        <v>5.0714409046694834E-4</v>
      </c>
      <c r="I341" s="101">
        <v>1.0166865372379971E-3</v>
      </c>
      <c r="J341" s="101">
        <v>2.00429403443219E-3</v>
      </c>
      <c r="K341" s="101">
        <v>1.5055592877824663E-3</v>
      </c>
      <c r="L341" s="101">
        <v>1.506547043108909E-3</v>
      </c>
      <c r="M341" s="101">
        <v>1.0568133992503337E-3</v>
      </c>
      <c r="N341" s="101">
        <v>4.7807331333209467E-4</v>
      </c>
      <c r="O341" s="101">
        <v>1.0209141486698012E-3</v>
      </c>
      <c r="P341" s="101">
        <v>4.4830135005260102E-4</v>
      </c>
      <c r="Q341" s="101">
        <v>7.7965773349809051E-4</v>
      </c>
      <c r="R341" s="101">
        <v>4.5428291542659238E-3</v>
      </c>
      <c r="S341" s="101">
        <v>3.5497214578400151E-3</v>
      </c>
      <c r="T341" s="101">
        <v>3.9943819942661217E-3</v>
      </c>
      <c r="U341" s="101">
        <v>1.2486376912566792E-3</v>
      </c>
      <c r="V341" s="101">
        <v>3.2292510145236087E-3</v>
      </c>
      <c r="W341" s="101">
        <v>8.1507908827076593E-4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6.5194772929407325E-3</v>
      </c>
      <c r="D347" s="122">
        <v>6.9845510999175494E-3</v>
      </c>
      <c r="E347" s="122">
        <v>1.2360607473197645E-2</v>
      </c>
      <c r="F347" s="122">
        <v>1.4302328369275617E-2</v>
      </c>
      <c r="G347" s="122">
        <v>1.5502849984227783E-2</v>
      </c>
      <c r="H347" s="122">
        <v>1.6487112527154995E-2</v>
      </c>
      <c r="I347" s="122">
        <v>7.7147418870752871E-3</v>
      </c>
      <c r="J347" s="122">
        <v>6.9191795383010462E-3</v>
      </c>
      <c r="K347" s="122">
        <v>6.8880782740768434E-3</v>
      </c>
      <c r="L347" s="122">
        <v>8.0406861738614964E-3</v>
      </c>
      <c r="M347" s="122">
        <v>9.2693137551320675E-3</v>
      </c>
      <c r="N347" s="122">
        <v>8.9131861499171551E-3</v>
      </c>
      <c r="O347" s="122">
        <v>5.284574635595265E-3</v>
      </c>
      <c r="P347" s="122">
        <v>3.7921769945762408E-3</v>
      </c>
      <c r="Q347" s="122">
        <v>5.6232112283584055E-3</v>
      </c>
      <c r="R347" s="122">
        <v>1.2913197762834476E-2</v>
      </c>
      <c r="S347" s="122">
        <v>1.9650372318543746E-2</v>
      </c>
      <c r="T347" s="122">
        <v>1.8443213436061506E-2</v>
      </c>
      <c r="U347" s="122">
        <v>1.5058458882158423E-2</v>
      </c>
      <c r="V347" s="122">
        <v>1.7441000591326292E-2</v>
      </c>
      <c r="W347" s="122">
        <v>1.0948735347877232E-2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6.5194772929407325E-3</v>
      </c>
      <c r="D348" s="98">
        <v>6.9845510999175494E-3</v>
      </c>
      <c r="E348" s="98">
        <v>1.2360607473197645E-2</v>
      </c>
      <c r="F348" s="98">
        <v>1.4302328369275617E-2</v>
      </c>
      <c r="G348" s="98">
        <v>1.5502849984227783E-2</v>
      </c>
      <c r="H348" s="98">
        <v>1.6487112527154995E-2</v>
      </c>
      <c r="I348" s="98">
        <v>7.7147418870752871E-3</v>
      </c>
      <c r="J348" s="98">
        <v>6.9191795383010462E-3</v>
      </c>
      <c r="K348" s="98">
        <v>6.8880782740768434E-3</v>
      </c>
      <c r="L348" s="98">
        <v>8.0406861738614964E-3</v>
      </c>
      <c r="M348" s="98">
        <v>9.2693137551320675E-3</v>
      </c>
      <c r="N348" s="98">
        <v>8.9131861499171551E-3</v>
      </c>
      <c r="O348" s="98">
        <v>5.284574635595265E-3</v>
      </c>
      <c r="P348" s="98">
        <v>3.7921769945762408E-3</v>
      </c>
      <c r="Q348" s="98">
        <v>5.6232112283584055E-3</v>
      </c>
      <c r="R348" s="98">
        <v>1.2913197762834476E-2</v>
      </c>
      <c r="S348" s="98">
        <v>1.9650372318543746E-2</v>
      </c>
      <c r="T348" s="98">
        <v>1.8443213436061506E-2</v>
      </c>
      <c r="U348" s="98">
        <v>1.5058458882158423E-2</v>
      </c>
      <c r="V348" s="98">
        <v>1.7441000591326292E-2</v>
      </c>
      <c r="W348" s="98">
        <v>1.0948735347877232E-2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18421.822175601752</v>
      </c>
      <c r="D351" s="117">
        <f t="shared" si="174"/>
        <v>15705.401995905033</v>
      </c>
      <c r="E351" s="117">
        <f t="shared" si="174"/>
        <v>17168.832125962868</v>
      </c>
      <c r="F351" s="117">
        <f t="shared" si="174"/>
        <v>18059.611890251865</v>
      </c>
      <c r="G351" s="117">
        <f t="shared" si="174"/>
        <v>17065.375713291367</v>
      </c>
      <c r="H351" s="117">
        <f t="shared" si="174"/>
        <v>18664.125223016395</v>
      </c>
      <c r="I351" s="117">
        <f t="shared" si="174"/>
        <v>16660.718822813025</v>
      </c>
      <c r="J351" s="117">
        <f t="shared" si="174"/>
        <v>17853.052874012908</v>
      </c>
      <c r="K351" s="117">
        <f t="shared" si="174"/>
        <v>14108.807410893121</v>
      </c>
      <c r="L351" s="117">
        <f t="shared" si="174"/>
        <v>16372.225916797854</v>
      </c>
      <c r="M351" s="117">
        <f t="shared" si="174"/>
        <v>14785.014687647263</v>
      </c>
      <c r="N351" s="117">
        <f t="shared" si="174"/>
        <v>13416.754011820069</v>
      </c>
      <c r="O351" s="117">
        <f t="shared" si="174"/>
        <v>12438.556306810991</v>
      </c>
      <c r="P351" s="117">
        <f t="shared" si="174"/>
        <v>10942.739018413489</v>
      </c>
      <c r="Q351" s="117">
        <f t="shared" si="174"/>
        <v>10957.496073454569</v>
      </c>
      <c r="R351" s="117">
        <f t="shared" ref="R351:V351" si="175">R352+R354+R356+R365</f>
        <v>10467.077490656749</v>
      </c>
      <c r="S351" s="117">
        <f t="shared" si="175"/>
        <v>10239.241486022576</v>
      </c>
      <c r="T351" s="117">
        <f t="shared" si="175"/>
        <v>10289.779414399276</v>
      </c>
      <c r="U351" s="117">
        <f t="shared" si="175"/>
        <v>9426.038712482321</v>
      </c>
      <c r="V351" s="117">
        <f t="shared" si="175"/>
        <v>9847.6560770436736</v>
      </c>
      <c r="W351" s="117">
        <f t="shared" ref="W351" si="176">W352+W354+W356+W365</f>
        <v>8353.3949185655711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15039.763254714067</v>
      </c>
      <c r="D352" s="122">
        <f t="shared" si="177"/>
        <v>12418.812828146049</v>
      </c>
      <c r="E352" s="122">
        <f t="shared" si="177"/>
        <v>14030.719377515925</v>
      </c>
      <c r="F352" s="122">
        <f t="shared" si="177"/>
        <v>14885.112075910947</v>
      </c>
      <c r="G352" s="122">
        <f t="shared" si="177"/>
        <v>14062.56830952113</v>
      </c>
      <c r="H352" s="122">
        <f t="shared" si="177"/>
        <v>15672.6734686285</v>
      </c>
      <c r="I352" s="122">
        <f t="shared" si="177"/>
        <v>13741.175472979063</v>
      </c>
      <c r="J352" s="122">
        <f t="shared" si="177"/>
        <v>14959.3122747008</v>
      </c>
      <c r="K352" s="122">
        <f t="shared" si="177"/>
        <v>11214.7925839569</v>
      </c>
      <c r="L352" s="122">
        <f t="shared" si="177"/>
        <v>13457.178094103498</v>
      </c>
      <c r="M352" s="122">
        <f t="shared" si="177"/>
        <v>11715.453344444521</v>
      </c>
      <c r="N352" s="122">
        <f t="shared" si="177"/>
        <v>10343.544044824681</v>
      </c>
      <c r="O352" s="122">
        <f t="shared" si="177"/>
        <v>9480.0259187533775</v>
      </c>
      <c r="P352" s="122">
        <f t="shared" si="177"/>
        <v>8080.5060903250269</v>
      </c>
      <c r="Q352" s="122">
        <f t="shared" si="177"/>
        <v>8191.6964896476711</v>
      </c>
      <c r="R352" s="122">
        <f t="shared" si="177"/>
        <v>7617.9720441001746</v>
      </c>
      <c r="S352" s="122">
        <f t="shared" si="177"/>
        <v>7362.3214356477638</v>
      </c>
      <c r="T352" s="122">
        <f t="shared" si="177"/>
        <v>7366.5602418734861</v>
      </c>
      <c r="U352" s="122">
        <f t="shared" si="177"/>
        <v>6541.3747997439241</v>
      </c>
      <c r="V352" s="122">
        <f t="shared" si="177"/>
        <v>6829.6244934803499</v>
      </c>
      <c r="W352" s="122">
        <f t="shared" si="177"/>
        <v>5456.6404186995806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15039.763254714067</v>
      </c>
      <c r="D353" s="98">
        <v>12418.812828146049</v>
      </c>
      <c r="E353" s="98">
        <v>14030.719377515925</v>
      </c>
      <c r="F353" s="98">
        <v>14885.112075910947</v>
      </c>
      <c r="G353" s="98">
        <v>14062.56830952113</v>
      </c>
      <c r="H353" s="98">
        <v>15672.6734686285</v>
      </c>
      <c r="I353" s="98">
        <v>13741.175472979063</v>
      </c>
      <c r="J353" s="98">
        <v>14959.3122747008</v>
      </c>
      <c r="K353" s="98">
        <v>11214.7925839569</v>
      </c>
      <c r="L353" s="98">
        <v>13457.178094103498</v>
      </c>
      <c r="M353" s="98">
        <v>11715.453344444521</v>
      </c>
      <c r="N353" s="98">
        <v>10343.544044824681</v>
      </c>
      <c r="O353" s="98">
        <v>9480.0259187533775</v>
      </c>
      <c r="P353" s="98">
        <v>8080.5060903250269</v>
      </c>
      <c r="Q353" s="98">
        <v>8191.6964896476711</v>
      </c>
      <c r="R353" s="98">
        <v>7617.9720441001746</v>
      </c>
      <c r="S353" s="98">
        <v>7362.3214356477638</v>
      </c>
      <c r="T353" s="98">
        <v>7366.5602418734861</v>
      </c>
      <c r="U353" s="98">
        <v>6541.3747997439241</v>
      </c>
      <c r="V353" s="98">
        <v>6829.6244934803499</v>
      </c>
      <c r="W353" s="98">
        <v>5456.6404186995806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0</v>
      </c>
      <c r="D354" s="122">
        <f t="shared" si="178"/>
        <v>4.073467031136806</v>
      </c>
      <c r="E354" s="122">
        <f t="shared" si="178"/>
        <v>2.7597103115106765</v>
      </c>
      <c r="F354" s="122">
        <f t="shared" si="178"/>
        <v>4.4419104984486824</v>
      </c>
      <c r="G354" s="122">
        <f t="shared" si="178"/>
        <v>4.7350414995119348</v>
      </c>
      <c r="H354" s="122">
        <f t="shared" si="178"/>
        <v>5.8335505717292895</v>
      </c>
      <c r="I354" s="122">
        <f t="shared" si="178"/>
        <v>6.4763952088414278</v>
      </c>
      <c r="J354" s="122">
        <f t="shared" si="178"/>
        <v>6.861021414702555</v>
      </c>
      <c r="K354" s="122">
        <f t="shared" si="178"/>
        <v>6.228367391744789</v>
      </c>
      <c r="L354" s="122">
        <f t="shared" si="178"/>
        <v>6.5970123899980617</v>
      </c>
      <c r="M354" s="122">
        <f t="shared" si="178"/>
        <v>5.1125283226793412</v>
      </c>
      <c r="N354" s="122">
        <f t="shared" si="178"/>
        <v>5.4956104765473732</v>
      </c>
      <c r="O354" s="122">
        <f t="shared" si="178"/>
        <v>3.205575648060234</v>
      </c>
      <c r="P354" s="122">
        <f t="shared" si="178"/>
        <v>4.2173003414904295</v>
      </c>
      <c r="Q354" s="122">
        <f t="shared" si="178"/>
        <v>1.2829185430711934</v>
      </c>
      <c r="R354" s="122">
        <f t="shared" si="178"/>
        <v>1.6657967092716035</v>
      </c>
      <c r="S354" s="122">
        <f t="shared" si="178"/>
        <v>1.5012502155870362</v>
      </c>
      <c r="T354" s="122">
        <f t="shared" si="178"/>
        <v>1.4756638937157092</v>
      </c>
      <c r="U354" s="122">
        <f t="shared" si="178"/>
        <v>0.98381485424758663</v>
      </c>
      <c r="V354" s="122">
        <f t="shared" si="178"/>
        <v>3.6330769636589175</v>
      </c>
      <c r="W354" s="122">
        <f t="shared" si="178"/>
        <v>2.4426700691005534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0</v>
      </c>
      <c r="D355" s="98">
        <f>RES_hhdet_in_fech!D165</f>
        <v>4.073467031136806</v>
      </c>
      <c r="E355" s="98">
        <f>RES_hhdet_in_fech!E165</f>
        <v>2.7597103115106765</v>
      </c>
      <c r="F355" s="98">
        <f>RES_hhdet_in_fech!F165</f>
        <v>4.4419104984486824</v>
      </c>
      <c r="G355" s="98">
        <f>RES_hhdet_in_fech!G165</f>
        <v>4.7350414995119348</v>
      </c>
      <c r="H355" s="98">
        <f>RES_hhdet_in_fech!H165</f>
        <v>5.8335505717292895</v>
      </c>
      <c r="I355" s="98">
        <f>RES_hhdet_in_fech!I165</f>
        <v>6.4763952088414278</v>
      </c>
      <c r="J355" s="98">
        <f>RES_hhdet_in_fech!J165</f>
        <v>6.861021414702555</v>
      </c>
      <c r="K355" s="98">
        <f>RES_hhdet_in_fech!K165</f>
        <v>6.228367391744789</v>
      </c>
      <c r="L355" s="98">
        <f>RES_hhdet_in_fech!L165</f>
        <v>6.5970123899980617</v>
      </c>
      <c r="M355" s="98">
        <f>RES_hhdet_in_fech!M165</f>
        <v>5.1125283226793412</v>
      </c>
      <c r="N355" s="98">
        <f>RES_hhdet_in_fech!N165</f>
        <v>5.4956104765473732</v>
      </c>
      <c r="O355" s="98">
        <f>RES_hhdet_in_fech!O165</f>
        <v>3.205575648060234</v>
      </c>
      <c r="P355" s="98">
        <f>RES_hhdet_in_fech!P165</f>
        <v>4.2173003414904295</v>
      </c>
      <c r="Q355" s="98">
        <f>RES_hhdet_in_fech!Q165</f>
        <v>1.2829185430711934</v>
      </c>
      <c r="R355" s="98">
        <f>RES_hhdet_in_fech!R165</f>
        <v>1.6657967092716035</v>
      </c>
      <c r="S355" s="98">
        <f>RES_hhdet_in_fech!S165</f>
        <v>1.5012502155870362</v>
      </c>
      <c r="T355" s="98">
        <f>RES_hhdet_in_fech!T165</f>
        <v>1.4756638937157092</v>
      </c>
      <c r="U355" s="98">
        <f>RES_hhdet_in_fech!U165</f>
        <v>0.98381485424758663</v>
      </c>
      <c r="V355" s="98">
        <f>RES_hhdet_in_fech!V165</f>
        <v>3.6330769636589175</v>
      </c>
      <c r="W355" s="98">
        <f>RES_hhdet_in_fech!W165</f>
        <v>2.4426700691005534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2919.6231391447841</v>
      </c>
      <c r="D356" s="122">
        <v>2824.1237625548461</v>
      </c>
      <c r="E356" s="122">
        <v>2678.9970010560965</v>
      </c>
      <c r="F356" s="122">
        <v>2717.4400023922808</v>
      </c>
      <c r="G356" s="122">
        <v>2558.9789946369074</v>
      </c>
      <c r="H356" s="122">
        <v>2557.8327281680763</v>
      </c>
      <c r="I356" s="122">
        <v>2482.0432558233379</v>
      </c>
      <c r="J356" s="122">
        <v>2472.0309828934305</v>
      </c>
      <c r="K356" s="122">
        <v>2476.1706655157218</v>
      </c>
      <c r="L356" s="122">
        <v>2505.7235226946041</v>
      </c>
      <c r="M356" s="122">
        <v>2656.3772847197811</v>
      </c>
      <c r="N356" s="122">
        <v>2657.125802558523</v>
      </c>
      <c r="O356" s="122">
        <v>2564.4243324556287</v>
      </c>
      <c r="P356" s="122">
        <v>2459.3500161754382</v>
      </c>
      <c r="Q356" s="122">
        <v>2363.5582586806854</v>
      </c>
      <c r="R356" s="122">
        <v>2447.6027731465488</v>
      </c>
      <c r="S356" s="122">
        <v>2483.6026462496834</v>
      </c>
      <c r="T356" s="122">
        <v>2535.3003120347626</v>
      </c>
      <c r="U356" s="122">
        <v>2506.7770052752453</v>
      </c>
      <c r="V356" s="122">
        <v>2623.0730898008633</v>
      </c>
      <c r="W356" s="122">
        <v>2505.6575506571826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3228.5609718792653</v>
      </c>
      <c r="D357" s="98">
        <v>3135.1452548135808</v>
      </c>
      <c r="E357" s="98">
        <v>3030.458924435613</v>
      </c>
      <c r="F357" s="98">
        <v>2964.4947476305097</v>
      </c>
      <c r="G357" s="98">
        <v>2896.1208180049161</v>
      </c>
      <c r="H357" s="98">
        <v>2849.3266897754638</v>
      </c>
      <c r="I357" s="98">
        <v>2863.6017831761123</v>
      </c>
      <c r="J357" s="98">
        <v>2843.4975646631865</v>
      </c>
      <c r="K357" s="98">
        <v>2850.8940950859815</v>
      </c>
      <c r="L357" s="98">
        <v>2845.9550681821247</v>
      </c>
      <c r="M357" s="98">
        <v>2982.5037567430077</v>
      </c>
      <c r="N357" s="98">
        <v>2706.6989597756292</v>
      </c>
      <c r="O357" s="98">
        <v>2892.5187389615458</v>
      </c>
      <c r="P357" s="98">
        <v>2543.1073216774007</v>
      </c>
      <c r="Q357" s="98">
        <v>2218.6554412636137</v>
      </c>
      <c r="R357" s="98">
        <v>2594.5740164319459</v>
      </c>
      <c r="S357" s="98">
        <v>2537.9251537879904</v>
      </c>
      <c r="T357" s="98">
        <v>2549.2230189974848</v>
      </c>
      <c r="U357" s="98">
        <v>2398.4940752147922</v>
      </c>
      <c r="V357" s="98">
        <v>2628.7589523437705</v>
      </c>
      <c r="W357" s="98">
        <v>2317.1138872789361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2702.0573540992486</v>
      </c>
      <c r="G358" s="98">
        <v>0</v>
      </c>
      <c r="H358" s="98">
        <v>2605.5389141188512</v>
      </c>
      <c r="I358" s="98">
        <v>2618.8397441787929</v>
      </c>
      <c r="J358" s="98">
        <v>2596.9448612799902</v>
      </c>
      <c r="K358" s="98">
        <v>2605.6497582566944</v>
      </c>
      <c r="L358" s="98">
        <v>2606.3175701885671</v>
      </c>
      <c r="M358" s="98">
        <v>2742.2606158839585</v>
      </c>
      <c r="N358" s="98">
        <v>2497.7912146785638</v>
      </c>
      <c r="O358" s="98">
        <v>2687.3166203225828</v>
      </c>
      <c r="P358" s="98">
        <v>2382.1562239821528</v>
      </c>
      <c r="Q358" s="98">
        <v>2092.8442373947391</v>
      </c>
      <c r="R358" s="98">
        <v>2459.3902650180562</v>
      </c>
      <c r="S358" s="98">
        <v>2417.4064255793505</v>
      </c>
      <c r="T358" s="98">
        <v>2437.8279123077918</v>
      </c>
      <c r="U358" s="98">
        <v>2301.1171923388729</v>
      </c>
      <c r="V358" s="98">
        <v>2532.4125946122103</v>
      </c>
      <c r="W358" s="98">
        <v>2235.1570553921229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2309.6046133191912</v>
      </c>
      <c r="G359" s="101">
        <v>0</v>
      </c>
      <c r="H359" s="101">
        <v>2232.541338558497</v>
      </c>
      <c r="I359" s="101">
        <v>2237.820340812636</v>
      </c>
      <c r="J359" s="101">
        <v>2205.8175233669986</v>
      </c>
      <c r="K359" s="101">
        <v>2209.249409788205</v>
      </c>
      <c r="L359" s="101">
        <v>2210.6988365159782</v>
      </c>
      <c r="M359" s="101">
        <v>2326.1432454004525</v>
      </c>
      <c r="N359" s="101">
        <v>2104.5664436172506</v>
      </c>
      <c r="O359" s="101">
        <v>2247.1257014214675</v>
      </c>
      <c r="P359" s="101">
        <v>1973.5047986115555</v>
      </c>
      <c r="Q359" s="101">
        <v>1716.0981984022064</v>
      </c>
      <c r="R359" s="101">
        <v>1999.8367469034704</v>
      </c>
      <c r="S359" s="101">
        <v>1953.3156463726089</v>
      </c>
      <c r="T359" s="101">
        <v>1953.7780488867959</v>
      </c>
      <c r="U359" s="101">
        <v>1832.2440735702867</v>
      </c>
      <c r="V359" s="101">
        <v>2030.82221123161</v>
      </c>
      <c r="W359" s="101">
        <v>1794.0638498652179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392.45274078005718</v>
      </c>
      <c r="G360" s="104">
        <v>0</v>
      </c>
      <c r="H360" s="104">
        <v>372.99757556035388</v>
      </c>
      <c r="I360" s="104">
        <v>381.0194033661565</v>
      </c>
      <c r="J360" s="104">
        <v>391.12733791299127</v>
      </c>
      <c r="K360" s="104">
        <v>396.4003484684888</v>
      </c>
      <c r="L360" s="104">
        <v>395.61873367258869</v>
      </c>
      <c r="M360" s="104">
        <v>416.11737048350591</v>
      </c>
      <c r="N360" s="104">
        <v>393.22477106131339</v>
      </c>
      <c r="O360" s="104">
        <v>440.1909189011152</v>
      </c>
      <c r="P360" s="104">
        <v>408.65142537059745</v>
      </c>
      <c r="Q360" s="104">
        <v>376.7460389925331</v>
      </c>
      <c r="R360" s="104">
        <v>459.55351811458615</v>
      </c>
      <c r="S360" s="104">
        <v>464.09077920674167</v>
      </c>
      <c r="T360" s="104">
        <v>484.04986342099591</v>
      </c>
      <c r="U360" s="104">
        <v>468.87311876858604</v>
      </c>
      <c r="V360" s="104">
        <v>501.59038338060054</v>
      </c>
      <c r="W360" s="104">
        <v>441.09320552690508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2896.4714173133225</v>
      </c>
      <c r="D361" s="101">
        <v>2803.4355251439938</v>
      </c>
      <c r="E361" s="101">
        <v>2656.4069052482496</v>
      </c>
      <c r="F361" s="101">
        <v>2706.8103035705894</v>
      </c>
      <c r="G361" s="101">
        <v>2549.1997014346921</v>
      </c>
      <c r="H361" s="101">
        <v>2550.9145449780708</v>
      </c>
      <c r="I361" s="101">
        <v>2534.905740061527</v>
      </c>
      <c r="J361" s="101">
        <v>0</v>
      </c>
      <c r="K361" s="101">
        <v>2620.5104086917345</v>
      </c>
      <c r="L361" s="101">
        <v>0</v>
      </c>
      <c r="M361" s="101">
        <v>2724.6892877170731</v>
      </c>
      <c r="N361" s="101">
        <v>2718.0116768177231</v>
      </c>
      <c r="O361" s="101">
        <v>2648.9831416272573</v>
      </c>
      <c r="P361" s="101">
        <v>2582.6098888383249</v>
      </c>
      <c r="Q361" s="101">
        <v>2534.3851845153449</v>
      </c>
      <c r="R361" s="101">
        <v>2559.8331054805712</v>
      </c>
      <c r="S361" s="101">
        <v>2591.9167240920478</v>
      </c>
      <c r="T361" s="101">
        <v>2638.788442032318</v>
      </c>
      <c r="U361" s="101">
        <v>2587.6690925245725</v>
      </c>
      <c r="V361" s="101">
        <v>2700.4943231880011</v>
      </c>
      <c r="W361" s="101">
        <v>2612.3470628958148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2682.8180359119838</v>
      </c>
      <c r="D362" s="104">
        <v>2593.9445013821778</v>
      </c>
      <c r="E362" s="104">
        <v>2459.2391286632942</v>
      </c>
      <c r="F362" s="104">
        <v>2507.6664951841217</v>
      </c>
      <c r="G362" s="104">
        <v>2361.4935822079742</v>
      </c>
      <c r="H362" s="104">
        <v>2369.0327911418317</v>
      </c>
      <c r="I362" s="104">
        <v>2354.3049599090155</v>
      </c>
      <c r="J362" s="104">
        <v>2447.7866634203842</v>
      </c>
      <c r="K362" s="104">
        <v>2431.4807035737522</v>
      </c>
      <c r="L362" s="104">
        <v>2474.9472580830147</v>
      </c>
      <c r="M362" s="104">
        <v>2536.0471921807575</v>
      </c>
      <c r="N362" s="104">
        <v>2531.5586807082263</v>
      </c>
      <c r="O362" s="104">
        <v>2472.958625916428</v>
      </c>
      <c r="P362" s="104">
        <v>2419.2330427707702</v>
      </c>
      <c r="Q362" s="104">
        <v>2381.1997686326849</v>
      </c>
      <c r="R362" s="104">
        <v>2409.4322302743035</v>
      </c>
      <c r="S362" s="104">
        <v>2445.3026872647497</v>
      </c>
      <c r="T362" s="104">
        <v>2493.485016507263</v>
      </c>
      <c r="U362" s="104">
        <v>2448.1093187928195</v>
      </c>
      <c r="V362" s="104">
        <v>2564.0210318262607</v>
      </c>
      <c r="W362" s="104">
        <v>2485.6762941852339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2262.9495786346984</v>
      </c>
      <c r="D363" s="98">
        <v>2179.2995139021036</v>
      </c>
      <c r="E363" s="98">
        <v>2066.1021631191334</v>
      </c>
      <c r="F363" s="98">
        <v>2107.7944871595041</v>
      </c>
      <c r="G363" s="98">
        <v>1981.1471680674904</v>
      </c>
      <c r="H363" s="98">
        <v>1998.0351388326044</v>
      </c>
      <c r="I363" s="98">
        <v>1980.7292701339625</v>
      </c>
      <c r="J363" s="98">
        <v>2047.2223861631448</v>
      </c>
      <c r="K363" s="98">
        <v>2031.0274532544231</v>
      </c>
      <c r="L363" s="98">
        <v>2070.1157031963257</v>
      </c>
      <c r="M363" s="98">
        <v>2125.6381820691904</v>
      </c>
      <c r="N363" s="98">
        <v>2113.6874308642264</v>
      </c>
      <c r="O363" s="98">
        <v>2057.780076158368</v>
      </c>
      <c r="P363" s="98">
        <v>2004.9509688315472</v>
      </c>
      <c r="Q363" s="98">
        <v>1961.9053918410521</v>
      </c>
      <c r="R363" s="98">
        <v>1973.1903779467696</v>
      </c>
      <c r="S363" s="98">
        <v>1995.1694010181943</v>
      </c>
      <c r="T363" s="98">
        <v>2022.9521458633235</v>
      </c>
      <c r="U363" s="98">
        <v>1976.6344401944248</v>
      </c>
      <c r="V363" s="98">
        <v>2084.95419109562</v>
      </c>
      <c r="W363" s="98">
        <v>2023.1763848375804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419.86845727728542</v>
      </c>
      <c r="D364" s="98">
        <v>414.64498748007412</v>
      </c>
      <c r="E364" s="98">
        <v>393.1369655441614</v>
      </c>
      <c r="F364" s="98">
        <v>399.87200802461757</v>
      </c>
      <c r="G364" s="98">
        <v>380.34641414048394</v>
      </c>
      <c r="H364" s="98">
        <v>370.99765230922759</v>
      </c>
      <c r="I364" s="98">
        <v>373.57568977505304</v>
      </c>
      <c r="J364" s="98">
        <v>400.5642772572395</v>
      </c>
      <c r="K364" s="98">
        <v>400.45325031932913</v>
      </c>
      <c r="L364" s="98">
        <v>404.83155488668933</v>
      </c>
      <c r="M364" s="98">
        <v>410.40901011156762</v>
      </c>
      <c r="N364" s="98">
        <v>417.87124984399992</v>
      </c>
      <c r="O364" s="98">
        <v>415.1785497580596</v>
      </c>
      <c r="P364" s="98">
        <v>414.2820739392231</v>
      </c>
      <c r="Q364" s="98">
        <v>419.29437679163311</v>
      </c>
      <c r="R364" s="98">
        <v>436.24185232753359</v>
      </c>
      <c r="S364" s="98">
        <v>450.13328624655549</v>
      </c>
      <c r="T364" s="98">
        <v>470.53287064393976</v>
      </c>
      <c r="U364" s="98">
        <v>471.47487859839447</v>
      </c>
      <c r="V364" s="98">
        <v>479.06684073064076</v>
      </c>
      <c r="W364" s="98">
        <v>462.49990934765361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462.43578174289991</v>
      </c>
      <c r="D365" s="122">
        <v>458.39193817300196</v>
      </c>
      <c r="E365" s="122">
        <v>456.3560370793341</v>
      </c>
      <c r="F365" s="122">
        <v>452.61790145018898</v>
      </c>
      <c r="G365" s="122">
        <v>439.09336763381623</v>
      </c>
      <c r="H365" s="122">
        <v>427.78547564808838</v>
      </c>
      <c r="I365" s="122">
        <v>431.0236988017827</v>
      </c>
      <c r="J365" s="122">
        <v>414.84859500397465</v>
      </c>
      <c r="K365" s="122">
        <v>411.61579402875554</v>
      </c>
      <c r="L365" s="122">
        <v>402.72728760975457</v>
      </c>
      <c r="M365" s="122">
        <v>408.07153016028212</v>
      </c>
      <c r="N365" s="122">
        <v>410.5885539603172</v>
      </c>
      <c r="O365" s="122">
        <v>390.90047995392501</v>
      </c>
      <c r="P365" s="122">
        <v>398.66561157153319</v>
      </c>
      <c r="Q365" s="122">
        <v>400.95840658314296</v>
      </c>
      <c r="R365" s="122">
        <v>399.83687670075398</v>
      </c>
      <c r="S365" s="122">
        <v>391.81615390954084</v>
      </c>
      <c r="T365" s="122">
        <v>386.44319659730991</v>
      </c>
      <c r="U365" s="122">
        <v>376.90309260890353</v>
      </c>
      <c r="V365" s="122">
        <v>391.32541679880165</v>
      </c>
      <c r="W365" s="122">
        <v>388.6542791397078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585.71296442503285</v>
      </c>
      <c r="D366" s="98">
        <v>580.13727336376212</v>
      </c>
      <c r="E366" s="98">
        <v>578.86874530266618</v>
      </c>
      <c r="F366" s="98">
        <v>562.15601531942616</v>
      </c>
      <c r="G366" s="98">
        <v>564.01975322406395</v>
      </c>
      <c r="H366" s="98">
        <v>545.70898082352562</v>
      </c>
      <c r="I366" s="98">
        <v>547.76950501531439</v>
      </c>
      <c r="J366" s="98">
        <v>534.37715578022483</v>
      </c>
      <c r="K366" s="98">
        <v>513.94210860685382</v>
      </c>
      <c r="L366" s="98">
        <v>520.53788039147673</v>
      </c>
      <c r="M366" s="98">
        <v>523.1438450212471</v>
      </c>
      <c r="N366" s="98">
        <v>523.16641133516191</v>
      </c>
      <c r="O366" s="98">
        <v>528.71970853495975</v>
      </c>
      <c r="P366" s="98">
        <v>505.87451303529747</v>
      </c>
      <c r="Q366" s="98">
        <v>476.04629982580934</v>
      </c>
      <c r="R366" s="98">
        <v>557.31633239568873</v>
      </c>
      <c r="S366" s="98">
        <v>544.05373871473262</v>
      </c>
      <c r="T366" s="98">
        <v>567.76510183086202</v>
      </c>
      <c r="U366" s="98">
        <v>538.94389406980861</v>
      </c>
      <c r="V366" s="98">
        <v>595.18205217257264</v>
      </c>
      <c r="W366" s="98">
        <v>518.26174094888495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460.77216787580414</v>
      </c>
      <c r="D367" s="33">
        <v>456.69212184921105</v>
      </c>
      <c r="E367" s="33">
        <v>454.56223730160929</v>
      </c>
      <c r="F367" s="33">
        <v>450.8977291628425</v>
      </c>
      <c r="G367" s="33">
        <v>437.24135922210098</v>
      </c>
      <c r="H367" s="33">
        <v>425.95368095195045</v>
      </c>
      <c r="I367" s="33">
        <v>429.49825307254366</v>
      </c>
      <c r="J367" s="33">
        <v>413.36844554400375</v>
      </c>
      <c r="K367" s="33">
        <v>410.37202547496327</v>
      </c>
      <c r="L367" s="33">
        <v>400.79782703433136</v>
      </c>
      <c r="M367" s="33">
        <v>405.92270551121453</v>
      </c>
      <c r="N367" s="33">
        <v>408.60608406054882</v>
      </c>
      <c r="O367" s="33">
        <v>388.59913420152822</v>
      </c>
      <c r="P367" s="33">
        <v>396.9431706035175</v>
      </c>
      <c r="Q367" s="33">
        <v>399.58934261097647</v>
      </c>
      <c r="R367" s="33">
        <v>395.84510123333763</v>
      </c>
      <c r="S367" s="33">
        <v>388.49893094338688</v>
      </c>
      <c r="T367" s="33">
        <v>383.42397996382152</v>
      </c>
      <c r="U367" s="33">
        <v>374.22850611136039</v>
      </c>
      <c r="V367" s="33">
        <v>388.38747623761111</v>
      </c>
      <c r="W367" s="33">
        <v>386.60645481958318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13075.158302738917</v>
      </c>
      <c r="D369" s="117">
        <f t="shared" si="179"/>
        <v>11190.408756855639</v>
      </c>
      <c r="E369" s="117">
        <f t="shared" si="179"/>
        <v>12312.628703362956</v>
      </c>
      <c r="F369" s="117">
        <f t="shared" si="179"/>
        <v>13025.828555248467</v>
      </c>
      <c r="G369" s="117">
        <f t="shared" si="179"/>
        <v>12375.80442961016</v>
      </c>
      <c r="H369" s="117">
        <f t="shared" si="179"/>
        <v>13619.669607230777</v>
      </c>
      <c r="I369" s="117">
        <f t="shared" si="179"/>
        <v>12252.714822741611</v>
      </c>
      <c r="J369" s="117">
        <f t="shared" si="179"/>
        <v>13281.858899952982</v>
      </c>
      <c r="K369" s="117">
        <f t="shared" si="179"/>
        <v>10529.725204407116</v>
      </c>
      <c r="L369" s="117">
        <f t="shared" si="179"/>
        <v>12306.133431609085</v>
      </c>
      <c r="M369" s="117">
        <f t="shared" si="179"/>
        <v>11121.701451388724</v>
      </c>
      <c r="N369" s="117">
        <f t="shared" si="179"/>
        <v>10174.936320795758</v>
      </c>
      <c r="O369" s="117">
        <f t="shared" si="179"/>
        <v>9586.2196120231165</v>
      </c>
      <c r="P369" s="117">
        <f t="shared" si="179"/>
        <v>8592.2695468168404</v>
      </c>
      <c r="Q369" s="117">
        <f t="shared" si="179"/>
        <v>8765.9750677862357</v>
      </c>
      <c r="R369" s="117">
        <f t="shared" ref="R369:V369" si="180">R370+R372+R374+R383</f>
        <v>8501.0565469602989</v>
      </c>
      <c r="S369" s="117">
        <f t="shared" si="180"/>
        <v>8457.8032006966951</v>
      </c>
      <c r="T369" s="117">
        <f t="shared" si="180"/>
        <v>8650.2458069806253</v>
      </c>
      <c r="U369" s="117">
        <f t="shared" si="180"/>
        <v>8016.3109691111858</v>
      </c>
      <c r="V369" s="117">
        <f t="shared" si="180"/>
        <v>8492.587785435262</v>
      </c>
      <c r="W369" s="117">
        <f t="shared" ref="W369" si="181">W370+W372+W374+W383</f>
        <v>7240.9858720055836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10809.580874509185</v>
      </c>
      <c r="D370" s="122">
        <f t="shared" si="182"/>
        <v>8971.5960686492235</v>
      </c>
      <c r="E370" s="122">
        <f t="shared" si="182"/>
        <v>10189.118163822157</v>
      </c>
      <c r="F370" s="122">
        <f t="shared" si="182"/>
        <v>10866.048171065266</v>
      </c>
      <c r="G370" s="122">
        <f t="shared" si="182"/>
        <v>10320.1688032604</v>
      </c>
      <c r="H370" s="122">
        <f t="shared" si="182"/>
        <v>11563.827092544165</v>
      </c>
      <c r="I370" s="122">
        <f t="shared" si="182"/>
        <v>10194.419660995503</v>
      </c>
      <c r="J370" s="122">
        <f t="shared" si="182"/>
        <v>11161.354029946991</v>
      </c>
      <c r="K370" s="122">
        <f t="shared" si="182"/>
        <v>8417.5319773153133</v>
      </c>
      <c r="L370" s="122">
        <f t="shared" si="182"/>
        <v>10164.000695326175</v>
      </c>
      <c r="M370" s="122">
        <f t="shared" si="182"/>
        <v>8921.8800172359261</v>
      </c>
      <c r="N370" s="122">
        <f t="shared" si="182"/>
        <v>7961.9460212980284</v>
      </c>
      <c r="O370" s="122">
        <f t="shared" si="182"/>
        <v>7398.2000652326587</v>
      </c>
      <c r="P370" s="122">
        <f t="shared" si="182"/>
        <v>6408.970132384492</v>
      </c>
      <c r="Q370" s="122">
        <f t="shared" si="182"/>
        <v>6608.0936565418833</v>
      </c>
      <c r="R370" s="122">
        <f t="shared" si="182"/>
        <v>6256.154237214887</v>
      </c>
      <c r="S370" s="122">
        <f t="shared" si="182"/>
        <v>6170.98613227644</v>
      </c>
      <c r="T370" s="122">
        <f t="shared" si="182"/>
        <v>6300.8693504045268</v>
      </c>
      <c r="U370" s="122">
        <f t="shared" si="182"/>
        <v>5694.2410834342018</v>
      </c>
      <c r="V370" s="122">
        <f t="shared" si="182"/>
        <v>6020.1584581690004</v>
      </c>
      <c r="W370" s="122">
        <f t="shared" si="182"/>
        <v>4840.0055672391773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10809.580874509185</v>
      </c>
      <c r="D371" s="98">
        <v>8971.5960686492235</v>
      </c>
      <c r="E371" s="98">
        <v>10189.118163822157</v>
      </c>
      <c r="F371" s="98">
        <v>10866.048171065266</v>
      </c>
      <c r="G371" s="98">
        <v>10320.1688032604</v>
      </c>
      <c r="H371" s="98">
        <v>11563.827092544165</v>
      </c>
      <c r="I371" s="98">
        <v>10194.419660995503</v>
      </c>
      <c r="J371" s="98">
        <v>11161.354029946991</v>
      </c>
      <c r="K371" s="98">
        <v>8417.5319773153133</v>
      </c>
      <c r="L371" s="98">
        <v>10164.000695326175</v>
      </c>
      <c r="M371" s="98">
        <v>8921.8800172359261</v>
      </c>
      <c r="N371" s="98">
        <v>7961.9460212980284</v>
      </c>
      <c r="O371" s="98">
        <v>7398.2000652326587</v>
      </c>
      <c r="P371" s="98">
        <v>6408.970132384492</v>
      </c>
      <c r="Q371" s="98">
        <v>6608.0936565418833</v>
      </c>
      <c r="R371" s="98">
        <v>6256.154237214887</v>
      </c>
      <c r="S371" s="98">
        <v>6170.98613227644</v>
      </c>
      <c r="T371" s="98">
        <v>6300.8693504045268</v>
      </c>
      <c r="U371" s="98">
        <v>5694.2410834342018</v>
      </c>
      <c r="V371" s="98">
        <v>6020.1584581690004</v>
      </c>
      <c r="W371" s="98">
        <v>4840.0055672391773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0</v>
      </c>
      <c r="D372" s="122">
        <f t="shared" si="183"/>
        <v>12.748192858449052</v>
      </c>
      <c r="E372" s="122">
        <f t="shared" si="183"/>
        <v>8.9656304234283066</v>
      </c>
      <c r="F372" s="122">
        <f t="shared" si="183"/>
        <v>14.960689609338694</v>
      </c>
      <c r="G372" s="122">
        <f t="shared" si="183"/>
        <v>16.518319468677042</v>
      </c>
      <c r="H372" s="122">
        <f t="shared" si="183"/>
        <v>21.059015330830736</v>
      </c>
      <c r="I372" s="122">
        <f t="shared" si="183"/>
        <v>24.174332252057226</v>
      </c>
      <c r="J372" s="122">
        <f t="shared" si="183"/>
        <v>26.467295398452457</v>
      </c>
      <c r="K372" s="122">
        <f t="shared" si="183"/>
        <v>24.824225912067298</v>
      </c>
      <c r="L372" s="122">
        <f t="shared" si="183"/>
        <v>27.159966988064824</v>
      </c>
      <c r="M372" s="122">
        <f t="shared" si="183"/>
        <v>21.850342222037707</v>
      </c>
      <c r="N372" s="122">
        <f t="shared" si="183"/>
        <v>24.530002799385862</v>
      </c>
      <c r="O372" s="122">
        <f t="shared" si="183"/>
        <v>15.034392412836546</v>
      </c>
      <c r="P372" s="122">
        <f t="shared" si="183"/>
        <v>20.81543040795772</v>
      </c>
      <c r="Q372" s="122">
        <f t="shared" si="183"/>
        <v>6.6029637502973522</v>
      </c>
      <c r="R372" s="122">
        <f t="shared" si="183"/>
        <v>8.7941893147824732</v>
      </c>
      <c r="S372" s="122">
        <f t="shared" si="183"/>
        <v>8.0837584564775717</v>
      </c>
      <c r="T372" s="122">
        <f t="shared" si="183"/>
        <v>8.0759581527120634</v>
      </c>
      <c r="U372" s="122">
        <f t="shared" si="183"/>
        <v>5.4630713292548521</v>
      </c>
      <c r="V372" s="122">
        <f t="shared" si="183"/>
        <v>20.471309402808327</v>
      </c>
      <c r="W372" s="122">
        <f t="shared" si="183"/>
        <v>13.959232984615232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0</v>
      </c>
      <c r="D373" s="98">
        <f>RES_hhdet_in_tesh!D165</f>
        <v>12.748192858449052</v>
      </c>
      <c r="E373" s="98">
        <f>RES_hhdet_in_tesh!E165</f>
        <v>8.9656304234283066</v>
      </c>
      <c r="F373" s="98">
        <f>RES_hhdet_in_tesh!F165</f>
        <v>14.960689609338694</v>
      </c>
      <c r="G373" s="98">
        <f>RES_hhdet_in_tesh!G165</f>
        <v>16.518319468677042</v>
      </c>
      <c r="H373" s="98">
        <f>RES_hhdet_in_tesh!H165</f>
        <v>21.059015330830736</v>
      </c>
      <c r="I373" s="98">
        <f>RES_hhdet_in_tesh!I165</f>
        <v>24.174332252057226</v>
      </c>
      <c r="J373" s="98">
        <f>RES_hhdet_in_tesh!J165</f>
        <v>26.467295398452457</v>
      </c>
      <c r="K373" s="98">
        <f>RES_hhdet_in_tesh!K165</f>
        <v>24.824225912067298</v>
      </c>
      <c r="L373" s="98">
        <f>RES_hhdet_in_tesh!L165</f>
        <v>27.159966988064824</v>
      </c>
      <c r="M373" s="98">
        <f>RES_hhdet_in_tesh!M165</f>
        <v>21.850342222037707</v>
      </c>
      <c r="N373" s="98">
        <f>RES_hhdet_in_tesh!N165</f>
        <v>24.530002799385862</v>
      </c>
      <c r="O373" s="98">
        <f>RES_hhdet_in_tesh!O165</f>
        <v>15.034392412836546</v>
      </c>
      <c r="P373" s="98">
        <f>RES_hhdet_in_tesh!P165</f>
        <v>20.81543040795772</v>
      </c>
      <c r="Q373" s="98">
        <f>RES_hhdet_in_tesh!Q165</f>
        <v>6.6029637502973522</v>
      </c>
      <c r="R373" s="98">
        <f>RES_hhdet_in_tesh!R165</f>
        <v>8.7941893147824732</v>
      </c>
      <c r="S373" s="98">
        <f>RES_hhdet_in_tesh!S165</f>
        <v>8.0837584564775717</v>
      </c>
      <c r="T373" s="98">
        <f>RES_hhdet_in_tesh!T165</f>
        <v>8.0759581527120634</v>
      </c>
      <c r="U373" s="98">
        <f>RES_hhdet_in_tesh!U165</f>
        <v>5.4630713292548521</v>
      </c>
      <c r="V373" s="98">
        <f>RES_hhdet_in_tesh!V165</f>
        <v>20.471309402808327</v>
      </c>
      <c r="W373" s="98">
        <f>RES_hhdet_in_tesh!W165</f>
        <v>13.959232984615232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1918.6918538869361</v>
      </c>
      <c r="D374" s="122">
        <v>1861.5340269511214</v>
      </c>
      <c r="E374" s="122">
        <v>1770.8669570099312</v>
      </c>
      <c r="F374" s="122">
        <v>1803.2834029128082</v>
      </c>
      <c r="G374" s="122">
        <v>1707.0142845475862</v>
      </c>
      <c r="H374" s="122">
        <v>1710.5440560187869</v>
      </c>
      <c r="I374" s="122">
        <v>1706.4316909951565</v>
      </c>
      <c r="J374" s="122">
        <v>1777.8141496217988</v>
      </c>
      <c r="K374" s="122">
        <v>1772.7167069652919</v>
      </c>
      <c r="L374" s="122">
        <v>1806.6295609599156</v>
      </c>
      <c r="M374" s="122">
        <v>1864.5150677630349</v>
      </c>
      <c r="N374" s="122">
        <v>1871.3622898201131</v>
      </c>
      <c r="O374" s="122">
        <v>1869.0299820273231</v>
      </c>
      <c r="P374" s="122">
        <v>1849.567421054116</v>
      </c>
      <c r="Q374" s="122">
        <v>1833.0695391324195</v>
      </c>
      <c r="R374" s="122">
        <v>1915.0039320801129</v>
      </c>
      <c r="S374" s="122">
        <v>1957.7334968152918</v>
      </c>
      <c r="T374" s="122">
        <v>2017.9016041221084</v>
      </c>
      <c r="U374" s="122">
        <v>1995.2146849503479</v>
      </c>
      <c r="V374" s="122">
        <v>2113.0032257694011</v>
      </c>
      <c r="W374" s="122">
        <v>2046.4897839132377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1907.6171460306095</v>
      </c>
      <c r="D375" s="98">
        <v>1858.7570629426903</v>
      </c>
      <c r="E375" s="98">
        <v>1803.8283186423387</v>
      </c>
      <c r="F375" s="98">
        <v>1771.6815743577095</v>
      </c>
      <c r="G375" s="98">
        <v>1738.6643643835885</v>
      </c>
      <c r="H375" s="98">
        <v>1719.0767146587916</v>
      </c>
      <c r="I375" s="98">
        <v>1737.2121254446397</v>
      </c>
      <c r="J375" s="98">
        <v>1736.1937043504981</v>
      </c>
      <c r="K375" s="98">
        <v>1754.2853616722573</v>
      </c>
      <c r="L375" s="98">
        <v>1767.3340173616905</v>
      </c>
      <c r="M375" s="98">
        <v>1887.5905805468876</v>
      </c>
      <c r="N375" s="98">
        <v>1766.690414055226</v>
      </c>
      <c r="O375" s="98">
        <v>1972.3569245846902</v>
      </c>
      <c r="P375" s="98">
        <v>1824.4930839912561</v>
      </c>
      <c r="Q375" s="98">
        <v>1663.3247149192482</v>
      </c>
      <c r="R375" s="98">
        <v>2001.6608559715899</v>
      </c>
      <c r="S375" s="98">
        <v>2011.2237452380746</v>
      </c>
      <c r="T375" s="98">
        <v>2068.6328941403804</v>
      </c>
      <c r="U375" s="98">
        <v>1984.3123981216154</v>
      </c>
      <c r="V375" s="98">
        <v>2205.0030729699752</v>
      </c>
      <c r="W375" s="98">
        <v>1956.1121723691604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1772.7499872972837</v>
      </c>
      <c r="G376" s="98">
        <v>0</v>
      </c>
      <c r="H376" s="98">
        <v>1719.9508201289934</v>
      </c>
      <c r="I376" s="98">
        <v>1738.5994459077351</v>
      </c>
      <c r="J376" s="98">
        <v>1737.9639044740825</v>
      </c>
      <c r="K376" s="98">
        <v>1755.8524258202553</v>
      </c>
      <c r="L376" s="98">
        <v>1768.4595418770039</v>
      </c>
      <c r="M376" s="98">
        <v>1888.305316297048</v>
      </c>
      <c r="N376" s="98">
        <v>1766.8970622676864</v>
      </c>
      <c r="O376" s="98">
        <v>1972.4658452174299</v>
      </c>
      <c r="P376" s="98">
        <v>1824.4964530650636</v>
      </c>
      <c r="Q376" s="98">
        <v>1663.3038764749829</v>
      </c>
      <c r="R376" s="98">
        <v>2002.3867189631601</v>
      </c>
      <c r="S376" s="98">
        <v>2012.0303644486746</v>
      </c>
      <c r="T376" s="98">
        <v>2069.4935494607016</v>
      </c>
      <c r="U376" s="98">
        <v>1984.7178603257569</v>
      </c>
      <c r="V376" s="98">
        <v>2205.0441034064997</v>
      </c>
      <c r="W376" s="98">
        <v>1955.645491452749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1380.2972465172268</v>
      </c>
      <c r="G377" s="101">
        <v>0</v>
      </c>
      <c r="H377" s="101">
        <v>1346.9532445686393</v>
      </c>
      <c r="I377" s="101">
        <v>1357.5800425415785</v>
      </c>
      <c r="J377" s="101">
        <v>1346.8365665610913</v>
      </c>
      <c r="K377" s="101">
        <v>1359.4520773517668</v>
      </c>
      <c r="L377" s="101">
        <v>1372.840808204415</v>
      </c>
      <c r="M377" s="101">
        <v>1472.1879458135422</v>
      </c>
      <c r="N377" s="101">
        <v>1373.6722912063731</v>
      </c>
      <c r="O377" s="101">
        <v>1532.2749263163146</v>
      </c>
      <c r="P377" s="101">
        <v>1415.8450276944664</v>
      </c>
      <c r="Q377" s="101">
        <v>1286.5578374824497</v>
      </c>
      <c r="R377" s="101">
        <v>1542.8332008485738</v>
      </c>
      <c r="S377" s="101">
        <v>1547.9395852419327</v>
      </c>
      <c r="T377" s="101">
        <v>1585.4436860397054</v>
      </c>
      <c r="U377" s="101">
        <v>1515.8447415571711</v>
      </c>
      <c r="V377" s="101">
        <v>1703.453720025899</v>
      </c>
      <c r="W377" s="101">
        <v>1514.552285925844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392.45274078005718</v>
      </c>
      <c r="G378" s="104">
        <v>0</v>
      </c>
      <c r="H378" s="104">
        <v>372.99757556035388</v>
      </c>
      <c r="I378" s="104">
        <v>381.0194033661565</v>
      </c>
      <c r="J378" s="104">
        <v>391.12733791299127</v>
      </c>
      <c r="K378" s="104">
        <v>396.4003484684888</v>
      </c>
      <c r="L378" s="104">
        <v>395.61873367258869</v>
      </c>
      <c r="M378" s="104">
        <v>416.11737048350591</v>
      </c>
      <c r="N378" s="104">
        <v>393.22477106131339</v>
      </c>
      <c r="O378" s="104">
        <v>440.1909189011152</v>
      </c>
      <c r="P378" s="104">
        <v>408.65142537059745</v>
      </c>
      <c r="Q378" s="104">
        <v>376.7460389925331</v>
      </c>
      <c r="R378" s="104">
        <v>459.55351811458615</v>
      </c>
      <c r="S378" s="104">
        <v>464.09077920674167</v>
      </c>
      <c r="T378" s="104">
        <v>484.04986342099591</v>
      </c>
      <c r="U378" s="104">
        <v>468.87311876858604</v>
      </c>
      <c r="V378" s="104">
        <v>501.59038338060054</v>
      </c>
      <c r="W378" s="104">
        <v>441.09320552690508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1919.6073232435872</v>
      </c>
      <c r="D379" s="101">
        <v>1861.7795853413988</v>
      </c>
      <c r="E379" s="101">
        <v>1768.0460782903297</v>
      </c>
      <c r="F379" s="101">
        <v>1805.6150557898654</v>
      </c>
      <c r="G379" s="101">
        <v>1704.5150440566144</v>
      </c>
      <c r="H379" s="101">
        <v>1709.925878940081</v>
      </c>
      <c r="I379" s="101">
        <v>1703.7112241655041</v>
      </c>
      <c r="J379" s="101">
        <v>0</v>
      </c>
      <c r="K379" s="101">
        <v>1772.3353407685124</v>
      </c>
      <c r="L379" s="101">
        <v>0</v>
      </c>
      <c r="M379" s="101">
        <v>1862.3563978659965</v>
      </c>
      <c r="N379" s="101">
        <v>1878.1061961068908</v>
      </c>
      <c r="O379" s="101">
        <v>1860.3942654261923</v>
      </c>
      <c r="P379" s="101">
        <v>1851.8102570705948</v>
      </c>
      <c r="Q379" s="101">
        <v>1853.8516919411225</v>
      </c>
      <c r="R379" s="101">
        <v>1898.9811949180807</v>
      </c>
      <c r="S379" s="101">
        <v>1949.3645515405572</v>
      </c>
      <c r="T379" s="101">
        <v>2010.8427822439317</v>
      </c>
      <c r="U379" s="101">
        <v>1996.0471567748177</v>
      </c>
      <c r="V379" s="101">
        <v>2105.4796474067248</v>
      </c>
      <c r="W379" s="101">
        <v>2053.8139220907369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1919.6155486217926</v>
      </c>
      <c r="D380" s="104">
        <v>1861.9318285494692</v>
      </c>
      <c r="E380" s="104">
        <v>1768.2891757092564</v>
      </c>
      <c r="F380" s="104">
        <v>1805.9053216652931</v>
      </c>
      <c r="G380" s="104">
        <v>1705.0347665518998</v>
      </c>
      <c r="H380" s="104">
        <v>1710.318092363749</v>
      </c>
      <c r="I380" s="104">
        <v>1704.8246732100233</v>
      </c>
      <c r="J380" s="104">
        <v>1780.5542245160441</v>
      </c>
      <c r="K380" s="104">
        <v>1774.1023385024894</v>
      </c>
      <c r="L380" s="104">
        <v>1810.2047043862417</v>
      </c>
      <c r="M380" s="104">
        <v>1863.3071022979479</v>
      </c>
      <c r="N380" s="104">
        <v>1878.3982572876032</v>
      </c>
      <c r="O380" s="104">
        <v>1860.3679105486333</v>
      </c>
      <c r="P380" s="104">
        <v>1851.8932226659567</v>
      </c>
      <c r="Q380" s="104">
        <v>1854.3886364625325</v>
      </c>
      <c r="R380" s="104">
        <v>1900.0292428772632</v>
      </c>
      <c r="S380" s="104">
        <v>1950.6878636802526</v>
      </c>
      <c r="T380" s="104">
        <v>2012.0883271326031</v>
      </c>
      <c r="U380" s="104">
        <v>1996.1889796908235</v>
      </c>
      <c r="V380" s="104">
        <v>2104.6316780397137</v>
      </c>
      <c r="W380" s="104">
        <v>2053.1108526801663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1499.7470913445072</v>
      </c>
      <c r="D381" s="98">
        <v>1447.286841069395</v>
      </c>
      <c r="E381" s="98">
        <v>1375.1522101650946</v>
      </c>
      <c r="F381" s="98">
        <v>1406.0333136406755</v>
      </c>
      <c r="G381" s="98">
        <v>1324.6883524114157</v>
      </c>
      <c r="H381" s="98">
        <v>1339.3204400545212</v>
      </c>
      <c r="I381" s="98">
        <v>1331.2489834349703</v>
      </c>
      <c r="J381" s="98">
        <v>1379.989947258804</v>
      </c>
      <c r="K381" s="98">
        <v>1373.6490881831603</v>
      </c>
      <c r="L381" s="98">
        <v>1405.373149499552</v>
      </c>
      <c r="M381" s="98">
        <v>1452.8980921863804</v>
      </c>
      <c r="N381" s="98">
        <v>1460.527007443603</v>
      </c>
      <c r="O381" s="98">
        <v>1445.1893607905736</v>
      </c>
      <c r="P381" s="98">
        <v>1437.6111487267337</v>
      </c>
      <c r="Q381" s="98">
        <v>1435.0942596708994</v>
      </c>
      <c r="R381" s="98">
        <v>1463.7873905497295</v>
      </c>
      <c r="S381" s="98">
        <v>1500.554577433697</v>
      </c>
      <c r="T381" s="98">
        <v>1541.5554564886634</v>
      </c>
      <c r="U381" s="98">
        <v>1524.7141010924292</v>
      </c>
      <c r="V381" s="98">
        <v>1625.564837309073</v>
      </c>
      <c r="W381" s="98">
        <v>1590.6109433325125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419.86845727728542</v>
      </c>
      <c r="D382" s="98">
        <v>414.64498748007412</v>
      </c>
      <c r="E382" s="98">
        <v>393.1369655441614</v>
      </c>
      <c r="F382" s="98">
        <v>399.87200802461757</v>
      </c>
      <c r="G382" s="98">
        <v>380.34641414048394</v>
      </c>
      <c r="H382" s="98">
        <v>370.99765230922759</v>
      </c>
      <c r="I382" s="98">
        <v>373.57568977505304</v>
      </c>
      <c r="J382" s="98">
        <v>400.5642772572395</v>
      </c>
      <c r="K382" s="98">
        <v>400.45325031932913</v>
      </c>
      <c r="L382" s="98">
        <v>404.83155488668933</v>
      </c>
      <c r="M382" s="98">
        <v>410.40901011156762</v>
      </c>
      <c r="N382" s="98">
        <v>417.87124984399992</v>
      </c>
      <c r="O382" s="98">
        <v>415.1785497580596</v>
      </c>
      <c r="P382" s="98">
        <v>414.2820739392231</v>
      </c>
      <c r="Q382" s="98">
        <v>419.29437679163311</v>
      </c>
      <c r="R382" s="98">
        <v>436.24185232753359</v>
      </c>
      <c r="S382" s="98">
        <v>450.13328624655549</v>
      </c>
      <c r="T382" s="98">
        <v>470.53287064393976</v>
      </c>
      <c r="U382" s="98">
        <v>471.47487859839447</v>
      </c>
      <c r="V382" s="98">
        <v>479.06684073064076</v>
      </c>
      <c r="W382" s="98">
        <v>462.49990934765361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346.88557434279579</v>
      </c>
      <c r="D383" s="122">
        <v>344.53046839684447</v>
      </c>
      <c r="E383" s="122">
        <v>343.6779521074389</v>
      </c>
      <c r="F383" s="122">
        <v>341.53629166105401</v>
      </c>
      <c r="G383" s="122">
        <v>332.10302233349614</v>
      </c>
      <c r="H383" s="122">
        <v>324.23944333699433</v>
      </c>
      <c r="I383" s="122">
        <v>327.68913849889304</v>
      </c>
      <c r="J383" s="122">
        <v>316.22342498573909</v>
      </c>
      <c r="K383" s="122">
        <v>314.65229421444315</v>
      </c>
      <c r="L383" s="122">
        <v>308.34320833493126</v>
      </c>
      <c r="M383" s="122">
        <v>313.45602416772459</v>
      </c>
      <c r="N383" s="122">
        <v>317.09800687823042</v>
      </c>
      <c r="O383" s="122">
        <v>303.95517235029911</v>
      </c>
      <c r="P383" s="122">
        <v>312.91656297027538</v>
      </c>
      <c r="Q383" s="122">
        <v>318.20890836163545</v>
      </c>
      <c r="R383" s="122">
        <v>321.10418835051678</v>
      </c>
      <c r="S383" s="122">
        <v>320.99981314848606</v>
      </c>
      <c r="T383" s="122">
        <v>323.39889430127869</v>
      </c>
      <c r="U383" s="122">
        <v>321.39212939738184</v>
      </c>
      <c r="V383" s="122">
        <v>338.95479209405204</v>
      </c>
      <c r="W383" s="122">
        <v>340.53128786855285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346.74779387736845</v>
      </c>
      <c r="D384" s="98">
        <v>343.9560775893741</v>
      </c>
      <c r="E384" s="98">
        <v>343.70485242316374</v>
      </c>
      <c r="F384" s="98">
        <v>334.26708422547478</v>
      </c>
      <c r="G384" s="98">
        <v>335.85593289455159</v>
      </c>
      <c r="H384" s="98">
        <v>325.41191096985932</v>
      </c>
      <c r="I384" s="98">
        <v>327.09491836621572</v>
      </c>
      <c r="J384" s="98">
        <v>319.52903050388903</v>
      </c>
      <c r="K384" s="98">
        <v>307.70888941131295</v>
      </c>
      <c r="L384" s="98">
        <v>312.04481333937076</v>
      </c>
      <c r="M384" s="98">
        <v>313.81623820503791</v>
      </c>
      <c r="N384" s="98">
        <v>313.82977497090133</v>
      </c>
      <c r="O384" s="98">
        <v>317.16100949360577</v>
      </c>
      <c r="P384" s="98">
        <v>303.45695203217946</v>
      </c>
      <c r="Q384" s="98">
        <v>285.56401923584843</v>
      </c>
      <c r="R384" s="98">
        <v>335.7234007922782</v>
      </c>
      <c r="S384" s="98">
        <v>329.98211134293956</v>
      </c>
      <c r="T384" s="98">
        <v>347.10061538360389</v>
      </c>
      <c r="U384" s="98">
        <v>332.1717253882328</v>
      </c>
      <c r="V384" s="98">
        <v>369.60012240724342</v>
      </c>
      <c r="W384" s="98">
        <v>324.06429212460608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346.88743367708548</v>
      </c>
      <c r="D385" s="33">
        <v>344.53848807882446</v>
      </c>
      <c r="E385" s="33">
        <v>343.67755823988779</v>
      </c>
      <c r="F385" s="33">
        <v>341.65044634876921</v>
      </c>
      <c r="G385" s="33">
        <v>332.04738619310314</v>
      </c>
      <c r="H385" s="33">
        <v>324.22123051345181</v>
      </c>
      <c r="I385" s="33">
        <v>327.69690280831901</v>
      </c>
      <c r="J385" s="33">
        <v>316.18249091784111</v>
      </c>
      <c r="K385" s="33">
        <v>314.7366907705586</v>
      </c>
      <c r="L385" s="33">
        <v>308.28258474622658</v>
      </c>
      <c r="M385" s="33">
        <v>313.44929764272808</v>
      </c>
      <c r="N385" s="33">
        <v>317.15555968242148</v>
      </c>
      <c r="O385" s="33">
        <v>303.73465742266899</v>
      </c>
      <c r="P385" s="33">
        <v>313.06854308758653</v>
      </c>
      <c r="Q385" s="33">
        <v>318.80411671876766</v>
      </c>
      <c r="R385" s="33">
        <v>320.73362183236083</v>
      </c>
      <c r="S385" s="33">
        <v>320.80409087728992</v>
      </c>
      <c r="T385" s="33">
        <v>323.00423359858041</v>
      </c>
      <c r="U385" s="33">
        <v>321.21420530896597</v>
      </c>
      <c r="V385" s="33">
        <v>338.51313779728054</v>
      </c>
      <c r="W385" s="33">
        <v>340.79146975849284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57.773057637907378</v>
      </c>
      <c r="D387" s="117">
        <f t="shared" si="184"/>
        <v>60.839138023003152</v>
      </c>
      <c r="E387" s="117">
        <f t="shared" si="184"/>
        <v>56.005667900198361</v>
      </c>
      <c r="F387" s="117">
        <f t="shared" si="184"/>
        <v>48.434687598321204</v>
      </c>
      <c r="G387" s="117">
        <f t="shared" si="184"/>
        <v>49.209344654708907</v>
      </c>
      <c r="H387" s="117">
        <f t="shared" si="184"/>
        <v>43.715148722729417</v>
      </c>
      <c r="I387" s="117">
        <f t="shared" si="184"/>
        <v>45.390278745092019</v>
      </c>
      <c r="J387" s="117">
        <f t="shared" si="184"/>
        <v>41.280532854244179</v>
      </c>
      <c r="K387" s="117">
        <f t="shared" si="184"/>
        <v>40.72581557973129</v>
      </c>
      <c r="L387" s="117">
        <f t="shared" si="184"/>
        <v>55.727784292552172</v>
      </c>
      <c r="M387" s="117">
        <f t="shared" si="184"/>
        <v>48.443062768908533</v>
      </c>
      <c r="N387" s="117">
        <f t="shared" si="184"/>
        <v>39.761767287597308</v>
      </c>
      <c r="O387" s="117">
        <f t="shared" si="184"/>
        <v>52.632968613840447</v>
      </c>
      <c r="P387" s="117">
        <f t="shared" si="184"/>
        <v>50.472747342247509</v>
      </c>
      <c r="Q387" s="117">
        <f t="shared" si="184"/>
        <v>58.088007890465903</v>
      </c>
      <c r="R387" s="117">
        <f t="shared" ref="R387:V387" si="185">R388+R390+R392+R401</f>
        <v>90.081306469772585</v>
      </c>
      <c r="S387" s="117">
        <f t="shared" si="185"/>
        <v>71.928448650492356</v>
      </c>
      <c r="T387" s="117">
        <f t="shared" si="185"/>
        <v>64.649854582761009</v>
      </c>
      <c r="U387" s="117">
        <f t="shared" si="185"/>
        <v>43.726168044636708</v>
      </c>
      <c r="V387" s="117">
        <f t="shared" si="185"/>
        <v>49.627472225575538</v>
      </c>
      <c r="W387" s="117">
        <f t="shared" ref="W387" si="186">W388+W390+W392+W401</f>
        <v>38.677721313036308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56.001460547434355</v>
      </c>
      <c r="D392" s="122">
        <v>59.024497570959099</v>
      </c>
      <c r="E392" s="122">
        <v>54.108123001027707</v>
      </c>
      <c r="F392" s="122">
        <v>46.460318690359358</v>
      </c>
      <c r="G392" s="122">
        <v>47.337697910265135</v>
      </c>
      <c r="H392" s="122">
        <v>41.818988570095144</v>
      </c>
      <c r="I392" s="122">
        <v>43.785381327352205</v>
      </c>
      <c r="J392" s="122">
        <v>39.795730378213911</v>
      </c>
      <c r="K392" s="122">
        <v>39.323804939780786</v>
      </c>
      <c r="L392" s="122">
        <v>53.822408421968881</v>
      </c>
      <c r="M392" s="122">
        <v>46.264610652543766</v>
      </c>
      <c r="N392" s="122">
        <v>37.705194571880384</v>
      </c>
      <c r="O392" s="122">
        <v>50.660376364644755</v>
      </c>
      <c r="P392" s="122">
        <v>48.655700387491287</v>
      </c>
      <c r="Q392" s="122">
        <v>56.151640387587662</v>
      </c>
      <c r="R392" s="122">
        <v>86.951593003259134</v>
      </c>
      <c r="S392" s="122">
        <v>69.292937341674801</v>
      </c>
      <c r="T392" s="122">
        <v>62.537471873327782</v>
      </c>
      <c r="U392" s="122">
        <v>41.7382526806554</v>
      </c>
      <c r="V392" s="122">
        <v>47.706657182477926</v>
      </c>
      <c r="W392" s="122">
        <v>36.846522893923208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733.39991037209404</v>
      </c>
      <c r="D393" s="98">
        <v>712.17959608345325</v>
      </c>
      <c r="E393" s="98">
        <v>688.39904927479392</v>
      </c>
      <c r="F393" s="98">
        <v>673.41462687174669</v>
      </c>
      <c r="G393" s="98">
        <v>657.88280501799682</v>
      </c>
      <c r="H393" s="98">
        <v>647.25305084939464</v>
      </c>
      <c r="I393" s="98">
        <v>650.49578106628576</v>
      </c>
      <c r="J393" s="98">
        <v>645.92890678888955</v>
      </c>
      <c r="K393" s="98">
        <v>647.60910263973165</v>
      </c>
      <c r="L393" s="98">
        <v>646.48715328825153</v>
      </c>
      <c r="M393" s="98">
        <v>677.50555338174183</v>
      </c>
      <c r="N393" s="98">
        <v>614.85373570263198</v>
      </c>
      <c r="O393" s="98">
        <v>657.06455674250481</v>
      </c>
      <c r="P393" s="98">
        <v>577.69225919223834</v>
      </c>
      <c r="Q393" s="98">
        <v>503.9897700374425</v>
      </c>
      <c r="R393" s="98">
        <v>589.38343357268093</v>
      </c>
      <c r="S393" s="98">
        <v>576.51507793448002</v>
      </c>
      <c r="T393" s="98">
        <v>579.08150099546867</v>
      </c>
      <c r="U393" s="98">
        <v>544.8419141257923</v>
      </c>
      <c r="V393" s="98">
        <v>597.14888361441103</v>
      </c>
      <c r="W393" s="98">
        <v>526.3555906342832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524.64978396158756</v>
      </c>
      <c r="G394" s="98">
        <v>0</v>
      </c>
      <c r="H394" s="98">
        <v>507.14409046694834</v>
      </c>
      <c r="I394" s="98">
        <v>508.34326861899854</v>
      </c>
      <c r="J394" s="98">
        <v>501.07350860804746</v>
      </c>
      <c r="K394" s="98">
        <v>501.85309592748877</v>
      </c>
      <c r="L394" s="98">
        <v>502.18234770296971</v>
      </c>
      <c r="M394" s="98">
        <v>528.40669962516688</v>
      </c>
      <c r="N394" s="98">
        <v>478.0733133320947</v>
      </c>
      <c r="O394" s="98">
        <v>510.4570743349006</v>
      </c>
      <c r="P394" s="98">
        <v>448.30135005260104</v>
      </c>
      <c r="Q394" s="98">
        <v>389.82886674904523</v>
      </c>
      <c r="R394" s="98">
        <v>454.28291542659235</v>
      </c>
      <c r="S394" s="98">
        <v>443.71518223000186</v>
      </c>
      <c r="T394" s="98">
        <v>443.82022158512461</v>
      </c>
      <c r="U394" s="98">
        <v>416.21256375222646</v>
      </c>
      <c r="V394" s="98">
        <v>461.32157350337269</v>
      </c>
      <c r="W394" s="98">
        <v>407.53954413538298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524.64978396158756</v>
      </c>
      <c r="G395" s="101">
        <v>0</v>
      </c>
      <c r="H395" s="101">
        <v>507.14409046694834</v>
      </c>
      <c r="I395" s="101">
        <v>508.34326861899854</v>
      </c>
      <c r="J395" s="101">
        <v>501.07350860804746</v>
      </c>
      <c r="K395" s="101">
        <v>501.85309592748877</v>
      </c>
      <c r="L395" s="101">
        <v>502.18234770296971</v>
      </c>
      <c r="M395" s="101">
        <v>528.40669962516688</v>
      </c>
      <c r="N395" s="101">
        <v>478.0733133320947</v>
      </c>
      <c r="O395" s="101">
        <v>510.4570743349006</v>
      </c>
      <c r="P395" s="101">
        <v>448.30135005260104</v>
      </c>
      <c r="Q395" s="101">
        <v>389.82886674904523</v>
      </c>
      <c r="R395" s="101">
        <v>454.28291542659235</v>
      </c>
      <c r="S395" s="101">
        <v>443.71518223000186</v>
      </c>
      <c r="T395" s="101">
        <v>443.82022158512461</v>
      </c>
      <c r="U395" s="101">
        <v>416.21256375222646</v>
      </c>
      <c r="V395" s="101">
        <v>461.32157350337269</v>
      </c>
      <c r="W395" s="101">
        <v>407.53954413538298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1.7715970904730252</v>
      </c>
      <c r="D401" s="122">
        <v>1.8146404520440502</v>
      </c>
      <c r="E401" s="122">
        <v>1.8975448991706549</v>
      </c>
      <c r="F401" s="122">
        <v>1.9743689079618465</v>
      </c>
      <c r="G401" s="122">
        <v>1.8716467444437743</v>
      </c>
      <c r="H401" s="122">
        <v>1.8961601526342717</v>
      </c>
      <c r="I401" s="122">
        <v>1.6048974177398143</v>
      </c>
      <c r="J401" s="122">
        <v>1.4848024760302674</v>
      </c>
      <c r="K401" s="122">
        <v>1.4020106399505075</v>
      </c>
      <c r="L401" s="122">
        <v>1.9053758705832928</v>
      </c>
      <c r="M401" s="122">
        <v>2.1784521163647632</v>
      </c>
      <c r="N401" s="122">
        <v>2.0565727157169258</v>
      </c>
      <c r="O401" s="122">
        <v>1.9725922491956944</v>
      </c>
      <c r="P401" s="122">
        <v>1.8170469547562247</v>
      </c>
      <c r="Q401" s="122">
        <v>1.9363675028782388</v>
      </c>
      <c r="R401" s="122">
        <v>3.1297134665134454</v>
      </c>
      <c r="S401" s="122">
        <v>2.6355113088175623</v>
      </c>
      <c r="T401" s="122">
        <v>2.112382709433227</v>
      </c>
      <c r="U401" s="122">
        <v>1.9879153639813099</v>
      </c>
      <c r="V401" s="122">
        <v>1.920815043097609</v>
      </c>
      <c r="W401" s="122">
        <v>1.831198419113101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133.05055699879046</v>
      </c>
      <c r="D402" s="98">
        <v>131.78398301731227</v>
      </c>
      <c r="E402" s="98">
        <v>131.49582418295367</v>
      </c>
      <c r="F402" s="98">
        <v>127.69936043996086</v>
      </c>
      <c r="G402" s="98">
        <v>128.12272714237838</v>
      </c>
      <c r="H402" s="98">
        <v>123.96325208387213</v>
      </c>
      <c r="I402" s="98">
        <v>124.43132075927882</v>
      </c>
      <c r="J402" s="98">
        <v>121.38911470703589</v>
      </c>
      <c r="K402" s="98">
        <v>116.74708939113295</v>
      </c>
      <c r="L402" s="98">
        <v>118.24538490972789</v>
      </c>
      <c r="M402" s="98">
        <v>118.8373558350265</v>
      </c>
      <c r="N402" s="98">
        <v>118.84248199889541</v>
      </c>
      <c r="O402" s="98">
        <v>120.10396899080148</v>
      </c>
      <c r="P402" s="98">
        <v>114.91445438109821</v>
      </c>
      <c r="Q402" s="98">
        <v>108.13867746843087</v>
      </c>
      <c r="R402" s="98">
        <v>126.59997806700467</v>
      </c>
      <c r="S402" s="98">
        <v>123.58724728643864</v>
      </c>
      <c r="T402" s="98">
        <v>128.97352053189863</v>
      </c>
      <c r="U402" s="98">
        <v>122.42649497689774</v>
      </c>
      <c r="V402" s="98">
        <v>135.20155497152163</v>
      </c>
      <c r="W402" s="98">
        <v>117.72833707394872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165.86723685079858</v>
      </c>
      <c r="D405" s="118">
        <f t="shared" si="189"/>
        <v>139.91311934011014</v>
      </c>
      <c r="E405" s="118">
        <f t="shared" si="189"/>
        <v>152.09485318417933</v>
      </c>
      <c r="F405" s="118">
        <f t="shared" si="189"/>
        <v>159.5981567897154</v>
      </c>
      <c r="G405" s="118">
        <f t="shared" si="189"/>
        <v>150.30112689755154</v>
      </c>
      <c r="H405" s="118">
        <f t="shared" si="189"/>
        <v>163.78346168375987</v>
      </c>
      <c r="I405" s="118">
        <f t="shared" si="189"/>
        <v>145.7456864471107</v>
      </c>
      <c r="J405" s="118">
        <f t="shared" si="189"/>
        <v>154.58438661879541</v>
      </c>
      <c r="K405" s="118">
        <f t="shared" si="189"/>
        <v>121.39169888720429</v>
      </c>
      <c r="L405" s="118">
        <f t="shared" si="189"/>
        <v>139.97435743843164</v>
      </c>
      <c r="M405" s="118">
        <f t="shared" si="189"/>
        <v>124.66319389323455</v>
      </c>
      <c r="N405" s="118">
        <f t="shared" si="189"/>
        <v>112.65796473883529</v>
      </c>
      <c r="O405" s="118">
        <f t="shared" si="189"/>
        <v>103.89789148519264</v>
      </c>
      <c r="P405" s="118">
        <f t="shared" si="189"/>
        <v>90.971832943617514</v>
      </c>
      <c r="Q405" s="118">
        <f t="shared" si="189"/>
        <v>90.722461287915337</v>
      </c>
      <c r="R405" s="118">
        <f t="shared" ref="R405:V405" si="190">R406+R408+R410+R419</f>
        <v>85.916629208476891</v>
      </c>
      <c r="S405" s="118">
        <f t="shared" si="190"/>
        <v>83.557639105336293</v>
      </c>
      <c r="T405" s="118">
        <f t="shared" si="190"/>
        <v>83.391444406722712</v>
      </c>
      <c r="U405" s="118">
        <f t="shared" si="190"/>
        <v>75.931370756575788</v>
      </c>
      <c r="V405" s="118">
        <f t="shared" si="190"/>
        <v>78.89069470008306</v>
      </c>
      <c r="W405" s="118">
        <f t="shared" ref="W405" si="191">W406+W408+W410+W419</f>
        <v>66.113244439603733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135.41570156146125</v>
      </c>
      <c r="D406" s="123">
        <f t="shared" si="192"/>
        <v>110.63421628685037</v>
      </c>
      <c r="E406" s="123">
        <f t="shared" si="192"/>
        <v>124.29501250493618</v>
      </c>
      <c r="F406" s="123">
        <f t="shared" si="192"/>
        <v>131.54415860985537</v>
      </c>
      <c r="G406" s="123">
        <f t="shared" si="192"/>
        <v>123.85428246672764</v>
      </c>
      <c r="H406" s="123">
        <f t="shared" si="192"/>
        <v>137.53254887969206</v>
      </c>
      <c r="I406" s="123">
        <f t="shared" si="192"/>
        <v>120.205921076903</v>
      </c>
      <c r="J406" s="123">
        <f t="shared" si="192"/>
        <v>129.52832933070539</v>
      </c>
      <c r="K406" s="123">
        <f t="shared" si="192"/>
        <v>96.491693790011752</v>
      </c>
      <c r="L406" s="123">
        <f t="shared" si="192"/>
        <v>115.05215394835507</v>
      </c>
      <c r="M406" s="123">
        <f t="shared" si="192"/>
        <v>98.781493470267037</v>
      </c>
      <c r="N406" s="123">
        <f t="shared" si="192"/>
        <v>86.852797573082327</v>
      </c>
      <c r="O406" s="123">
        <f t="shared" si="192"/>
        <v>79.185612854774774</v>
      </c>
      <c r="P406" s="123">
        <f t="shared" si="192"/>
        <v>67.176823728681867</v>
      </c>
      <c r="Q406" s="123">
        <f t="shared" si="192"/>
        <v>67.823055804218342</v>
      </c>
      <c r="R406" s="123">
        <f t="shared" si="192"/>
        <v>62.530393991802832</v>
      </c>
      <c r="S406" s="123">
        <f t="shared" si="192"/>
        <v>60.080446226129858</v>
      </c>
      <c r="T406" s="123">
        <f t="shared" si="192"/>
        <v>59.700803500152624</v>
      </c>
      <c r="U406" s="123">
        <f t="shared" si="192"/>
        <v>52.693986342251534</v>
      </c>
      <c r="V406" s="123">
        <f t="shared" si="192"/>
        <v>54.712899863285728</v>
      </c>
      <c r="W406" s="123">
        <f t="shared" si="192"/>
        <v>43.186776794033747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135.41570156146125</v>
      </c>
      <c r="D407" s="99">
        <v>110.63421628685037</v>
      </c>
      <c r="E407" s="99">
        <v>124.29501250493618</v>
      </c>
      <c r="F407" s="99">
        <v>131.54415860985537</v>
      </c>
      <c r="G407" s="99">
        <v>123.85428246672764</v>
      </c>
      <c r="H407" s="99">
        <v>137.53254887969206</v>
      </c>
      <c r="I407" s="99">
        <v>120.205921076903</v>
      </c>
      <c r="J407" s="99">
        <v>129.52832933070539</v>
      </c>
      <c r="K407" s="99">
        <v>96.491693790011752</v>
      </c>
      <c r="L407" s="99">
        <v>115.05215394835507</v>
      </c>
      <c r="M407" s="99">
        <v>98.781493470267037</v>
      </c>
      <c r="N407" s="99">
        <v>86.852797573082327</v>
      </c>
      <c r="O407" s="99">
        <v>79.185612854774774</v>
      </c>
      <c r="P407" s="99">
        <v>67.176823728681867</v>
      </c>
      <c r="Q407" s="99">
        <v>67.823055804218342</v>
      </c>
      <c r="R407" s="99">
        <v>62.530393991802832</v>
      </c>
      <c r="S407" s="99">
        <v>60.080446226129858</v>
      </c>
      <c r="T407" s="99">
        <v>59.700803500152624</v>
      </c>
      <c r="U407" s="99">
        <v>52.693986342251534</v>
      </c>
      <c r="V407" s="99">
        <v>54.712899863285728</v>
      </c>
      <c r="W407" s="99">
        <v>43.186776794033747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</v>
      </c>
      <c r="D408" s="123">
        <f t="shared" si="193"/>
        <v>3.6288881940369937E-2</v>
      </c>
      <c r="E408" s="123">
        <f t="shared" si="193"/>
        <v>2.4447657917590727E-2</v>
      </c>
      <c r="F408" s="123">
        <f t="shared" si="193"/>
        <v>3.9254483013555441E-2</v>
      </c>
      <c r="G408" s="123">
        <f t="shared" si="193"/>
        <v>4.1703275992278487E-2</v>
      </c>
      <c r="H408" s="123">
        <f t="shared" si="193"/>
        <v>5.119120747040759E-2</v>
      </c>
      <c r="I408" s="123">
        <f t="shared" si="193"/>
        <v>5.6654618294314507E-2</v>
      </c>
      <c r="J408" s="123">
        <f t="shared" si="193"/>
        <v>5.9407586727872448E-2</v>
      </c>
      <c r="K408" s="123">
        <f t="shared" si="193"/>
        <v>5.3588661107799765E-2</v>
      </c>
      <c r="L408" s="123">
        <f t="shared" si="193"/>
        <v>5.6401162248557325E-2</v>
      </c>
      <c r="M408" s="123">
        <f t="shared" si="193"/>
        <v>4.3107438378625539E-2</v>
      </c>
      <c r="N408" s="123">
        <f t="shared" si="193"/>
        <v>4.6145609492415494E-2</v>
      </c>
      <c r="O408" s="123">
        <f t="shared" si="193"/>
        <v>2.6775820490306294E-2</v>
      </c>
      <c r="P408" s="123">
        <f t="shared" si="193"/>
        <v>3.5060284403525141E-2</v>
      </c>
      <c r="Q408" s="123">
        <f t="shared" si="193"/>
        <v>1.0621909155074964E-2</v>
      </c>
      <c r="R408" s="123">
        <f t="shared" si="193"/>
        <v>1.367331409698099E-2</v>
      </c>
      <c r="S408" s="123">
        <f t="shared" si="193"/>
        <v>1.2250997682989241E-2</v>
      </c>
      <c r="T408" s="123">
        <f t="shared" si="193"/>
        <v>1.1959220756821806E-2</v>
      </c>
      <c r="U408" s="123">
        <f t="shared" si="193"/>
        <v>7.9251117815563703E-3</v>
      </c>
      <c r="V408" s="123">
        <f t="shared" si="193"/>
        <v>2.9104993444080986E-2</v>
      </c>
      <c r="W408" s="123">
        <f t="shared" si="193"/>
        <v>1.9332600091111204E-2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0</v>
      </c>
      <c r="D409" s="99">
        <f>RES_hhdet_in_fecs!D165</f>
        <v>3.6288881940369937E-2</v>
      </c>
      <c r="E409" s="99">
        <f>RES_hhdet_in_fecs!E165</f>
        <v>2.4447657917590727E-2</v>
      </c>
      <c r="F409" s="99">
        <f>RES_hhdet_in_fecs!F165</f>
        <v>3.9254483013555441E-2</v>
      </c>
      <c r="G409" s="99">
        <f>RES_hhdet_in_fecs!G165</f>
        <v>4.1703275992278487E-2</v>
      </c>
      <c r="H409" s="99">
        <f>RES_hhdet_in_fecs!H165</f>
        <v>5.119120747040759E-2</v>
      </c>
      <c r="I409" s="99">
        <f>RES_hhdet_in_fecs!I165</f>
        <v>5.6654618294314507E-2</v>
      </c>
      <c r="J409" s="99">
        <f>RES_hhdet_in_fecs!J165</f>
        <v>5.9407586727872448E-2</v>
      </c>
      <c r="K409" s="99">
        <f>RES_hhdet_in_fecs!K165</f>
        <v>5.3588661107799765E-2</v>
      </c>
      <c r="L409" s="99">
        <f>RES_hhdet_in_fecs!L165</f>
        <v>5.6401162248557325E-2</v>
      </c>
      <c r="M409" s="99">
        <f>RES_hhdet_in_fecs!M165</f>
        <v>4.3107438378625539E-2</v>
      </c>
      <c r="N409" s="99">
        <f>RES_hhdet_in_fecs!N165</f>
        <v>4.6145609492415494E-2</v>
      </c>
      <c r="O409" s="99">
        <f>RES_hhdet_in_fecs!O165</f>
        <v>2.6775820490306294E-2</v>
      </c>
      <c r="P409" s="99">
        <f>RES_hhdet_in_fecs!P165</f>
        <v>3.5060284403525141E-2</v>
      </c>
      <c r="Q409" s="99">
        <f>RES_hhdet_in_fecs!Q165</f>
        <v>1.0621909155074964E-2</v>
      </c>
      <c r="R409" s="99">
        <f>RES_hhdet_in_fecs!R165</f>
        <v>1.367331409698099E-2</v>
      </c>
      <c r="S409" s="99">
        <f>RES_hhdet_in_fecs!S165</f>
        <v>1.2250997682989241E-2</v>
      </c>
      <c r="T409" s="99">
        <f>RES_hhdet_in_fecs!T165</f>
        <v>1.1959220756821806E-2</v>
      </c>
      <c r="U409" s="99">
        <f>RES_hhdet_in_fecs!U165</f>
        <v>7.9251117815563703E-3</v>
      </c>
      <c r="V409" s="99">
        <f>RES_hhdet_in_fecs!V165</f>
        <v>2.9104993444080986E-2</v>
      </c>
      <c r="W409" s="99">
        <f>RES_hhdet_in_fecs!W165</f>
        <v>1.9332600091111204E-2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26.287835053417091</v>
      </c>
      <c r="D410" s="123">
        <v>25.158984477099171</v>
      </c>
      <c r="E410" s="123">
        <v>23.732636708603867</v>
      </c>
      <c r="F410" s="123">
        <v>24.014824803768214</v>
      </c>
      <c r="G410" s="123">
        <v>22.537882145866352</v>
      </c>
      <c r="H410" s="123">
        <v>22.445771962072048</v>
      </c>
      <c r="I410" s="123">
        <v>21.712574466839001</v>
      </c>
      <c r="J410" s="123">
        <v>21.404596507384017</v>
      </c>
      <c r="K410" s="123">
        <v>21.304888150187377</v>
      </c>
      <c r="L410" s="123">
        <v>21.422685088145865</v>
      </c>
      <c r="M410" s="123">
        <v>22.397845622384175</v>
      </c>
      <c r="N410" s="123">
        <v>22.311386547563249</v>
      </c>
      <c r="O410" s="123">
        <v>21.420354134632866</v>
      </c>
      <c r="P410" s="123">
        <v>20.445665243858869</v>
      </c>
      <c r="Q410" s="123">
        <v>19.569053110989469</v>
      </c>
      <c r="R410" s="123">
        <v>20.090591676404731</v>
      </c>
      <c r="S410" s="123">
        <v>20.267514334892571</v>
      </c>
      <c r="T410" s="123">
        <v>20.546830647266759</v>
      </c>
      <c r="U410" s="123">
        <v>20.193319802469507</v>
      </c>
      <c r="V410" s="123">
        <v>21.013737348716074</v>
      </c>
      <c r="W410" s="123">
        <v>19.831116778683729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29.069463503951667</v>
      </c>
      <c r="D411" s="99">
        <v>27.929750050312876</v>
      </c>
      <c r="E411" s="99">
        <v>26.846159471483055</v>
      </c>
      <c r="F411" s="99">
        <v>26.19812100114979</v>
      </c>
      <c r="G411" s="99">
        <v>25.507215890862103</v>
      </c>
      <c r="H411" s="99">
        <v>25.003721478671739</v>
      </c>
      <c r="I411" s="99">
        <v>25.050396206716933</v>
      </c>
      <c r="J411" s="99">
        <v>24.621017480171464</v>
      </c>
      <c r="K411" s="99">
        <v>24.528995787609151</v>
      </c>
      <c r="L411" s="99">
        <v>24.331494934889946</v>
      </c>
      <c r="M411" s="99">
        <v>25.147654700999141</v>
      </c>
      <c r="N411" s="99">
        <v>22.727643042452943</v>
      </c>
      <c r="O411" s="99">
        <v>24.160890592660934</v>
      </c>
      <c r="P411" s="99">
        <v>21.141976797219556</v>
      </c>
      <c r="Q411" s="99">
        <v>18.369331919623747</v>
      </c>
      <c r="R411" s="99">
        <v>21.296971759568521</v>
      </c>
      <c r="S411" s="99">
        <v>20.710814796785083</v>
      </c>
      <c r="T411" s="99">
        <v>20.659664421142246</v>
      </c>
      <c r="U411" s="99">
        <v>19.321047625384061</v>
      </c>
      <c r="V411" s="99">
        <v>21.059287441293414</v>
      </c>
      <c r="W411" s="99">
        <v>18.338881175556647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23.878883769761963</v>
      </c>
      <c r="G412" s="99">
        <v>0</v>
      </c>
      <c r="H412" s="99">
        <v>22.864408473849817</v>
      </c>
      <c r="I412" s="99">
        <v>22.909251411630851</v>
      </c>
      <c r="J412" s="99">
        <v>22.486189409551947</v>
      </c>
      <c r="K412" s="99">
        <v>22.418921858384799</v>
      </c>
      <c r="L412" s="99">
        <v>22.28271397069701</v>
      </c>
      <c r="M412" s="99">
        <v>23.121990345355734</v>
      </c>
      <c r="N412" s="99">
        <v>20.973483924675239</v>
      </c>
      <c r="O412" s="99">
        <v>22.446859886122397</v>
      </c>
      <c r="P412" s="99">
        <v>19.803919081780517</v>
      </c>
      <c r="Q412" s="99">
        <v>17.327679520565979</v>
      </c>
      <c r="R412" s="99">
        <v>20.187346627280583</v>
      </c>
      <c r="S412" s="99">
        <v>19.727318078709004</v>
      </c>
      <c r="T412" s="99">
        <v>19.756885219316487</v>
      </c>
      <c r="U412" s="99">
        <v>18.536629014098313</v>
      </c>
      <c r="V412" s="99">
        <v>20.28744579351449</v>
      </c>
      <c r="W412" s="99">
        <v>17.690230882729498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20.410662279942581</v>
      </c>
      <c r="G413" s="102">
        <v>0</v>
      </c>
      <c r="H413" s="102">
        <v>19.591239579248313</v>
      </c>
      <c r="I413" s="102">
        <v>19.576145854550631</v>
      </c>
      <c r="J413" s="102">
        <v>19.099531673880783</v>
      </c>
      <c r="K413" s="102">
        <v>19.008306748356613</v>
      </c>
      <c r="L413" s="102">
        <v>18.900371318094681</v>
      </c>
      <c r="M413" s="102">
        <v>19.613402661484923</v>
      </c>
      <c r="N413" s="102">
        <v>17.671649341315202</v>
      </c>
      <c r="O413" s="102">
        <v>18.769993600626531</v>
      </c>
      <c r="P413" s="102">
        <v>16.406618905067084</v>
      </c>
      <c r="Q413" s="102">
        <v>14.208415072853542</v>
      </c>
      <c r="R413" s="102">
        <v>16.41520590772004</v>
      </c>
      <c r="S413" s="102">
        <v>15.940091271527347</v>
      </c>
      <c r="T413" s="102">
        <v>15.834000612182248</v>
      </c>
      <c r="U413" s="102">
        <v>14.759625788781218</v>
      </c>
      <c r="V413" s="102">
        <v>16.26914808996025</v>
      </c>
      <c r="W413" s="102">
        <v>14.199182847536605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3.4682214898193795</v>
      </c>
      <c r="G414" s="105">
        <v>0</v>
      </c>
      <c r="H414" s="105">
        <v>3.2731688946015001</v>
      </c>
      <c r="I414" s="105">
        <v>3.3331055570802159</v>
      </c>
      <c r="J414" s="105">
        <v>3.3866577356711614</v>
      </c>
      <c r="K414" s="105">
        <v>3.4106151100281794</v>
      </c>
      <c r="L414" s="105">
        <v>3.3823426526023277</v>
      </c>
      <c r="M414" s="105">
        <v>3.5085876838708097</v>
      </c>
      <c r="N414" s="105">
        <v>3.3018345833600371</v>
      </c>
      <c r="O414" s="105">
        <v>3.6768662854958665</v>
      </c>
      <c r="P414" s="105">
        <v>3.3973001767134372</v>
      </c>
      <c r="Q414" s="105">
        <v>3.119264447712442</v>
      </c>
      <c r="R414" s="105">
        <v>3.7721407195605479</v>
      </c>
      <c r="S414" s="105">
        <v>3.7872268071816562</v>
      </c>
      <c r="T414" s="105">
        <v>3.9228846071342409</v>
      </c>
      <c r="U414" s="105">
        <v>3.7770032253170931</v>
      </c>
      <c r="V414" s="105">
        <v>4.018297703554242</v>
      </c>
      <c r="W414" s="105">
        <v>3.4910480351928945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26.07938053182211</v>
      </c>
      <c r="D415" s="102">
        <v>24.974681278075305</v>
      </c>
      <c r="E415" s="102">
        <v>23.53251609002578</v>
      </c>
      <c r="F415" s="102">
        <v>23.920886996605951</v>
      </c>
      <c r="G415" s="102">
        <v>22.45175226433027</v>
      </c>
      <c r="H415" s="102">
        <v>22.385062768478331</v>
      </c>
      <c r="I415" s="102">
        <v>22.175008239026845</v>
      </c>
      <c r="J415" s="102">
        <v>0</v>
      </c>
      <c r="K415" s="102">
        <v>22.54678238906903</v>
      </c>
      <c r="L415" s="102">
        <v>0</v>
      </c>
      <c r="M415" s="102">
        <v>22.973833719440425</v>
      </c>
      <c r="N415" s="102">
        <v>22.822633803743329</v>
      </c>
      <c r="O415" s="102">
        <v>22.126664558666587</v>
      </c>
      <c r="P415" s="102">
        <v>21.470379122684925</v>
      </c>
      <c r="Q415" s="102">
        <v>20.983412656462022</v>
      </c>
      <c r="R415" s="102">
        <v>21.011808879362626</v>
      </c>
      <c r="S415" s="102">
        <v>21.151414635391809</v>
      </c>
      <c r="T415" s="102">
        <v>21.385529349337105</v>
      </c>
      <c r="U415" s="102">
        <v>20.844945289649836</v>
      </c>
      <c r="V415" s="102">
        <v>21.633967669379565</v>
      </c>
      <c r="W415" s="102">
        <v>20.675514759449374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24.155678539746386</v>
      </c>
      <c r="D416" s="105">
        <v>23.108409875667959</v>
      </c>
      <c r="E416" s="105">
        <v>21.785850748299278</v>
      </c>
      <c r="F416" s="105">
        <v>22.160993985188568</v>
      </c>
      <c r="G416" s="105">
        <v>20.798554484256279</v>
      </c>
      <c r="H416" s="105">
        <v>20.788994219619852</v>
      </c>
      <c r="I416" s="105">
        <v>20.595137348932361</v>
      </c>
      <c r="J416" s="105">
        <v>21.194672004209195</v>
      </c>
      <c r="K416" s="105">
        <v>20.920377238290481</v>
      </c>
      <c r="L416" s="105">
        <v>21.159563391361647</v>
      </c>
      <c r="M416" s="105">
        <v>21.383255243254141</v>
      </c>
      <c r="N416" s="105">
        <v>21.257022997832433</v>
      </c>
      <c r="O416" s="105">
        <v>20.656351157259785</v>
      </c>
      <c r="P416" s="105">
        <v>20.112155087340295</v>
      </c>
      <c r="Q416" s="105">
        <v>19.715115787439608</v>
      </c>
      <c r="R416" s="105">
        <v>19.777277441216508</v>
      </c>
      <c r="S416" s="105">
        <v>19.954966363933895</v>
      </c>
      <c r="T416" s="105">
        <v>20.207947008279078</v>
      </c>
      <c r="U416" s="105">
        <v>19.720722777398038</v>
      </c>
      <c r="V416" s="105">
        <v>20.540664584939726</v>
      </c>
      <c r="W416" s="105">
        <v>19.672974405885771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20.375247907774117</v>
      </c>
      <c r="D417" s="99">
        <v>19.414504197086508</v>
      </c>
      <c r="E417" s="99">
        <v>18.303138085200214</v>
      </c>
      <c r="F417" s="99">
        <v>18.627206226051889</v>
      </c>
      <c r="G417" s="99">
        <v>17.448701799077281</v>
      </c>
      <c r="H417" s="99">
        <v>17.533375269055771</v>
      </c>
      <c r="I417" s="99">
        <v>17.327148378872721</v>
      </c>
      <c r="J417" s="99">
        <v>17.726302558480153</v>
      </c>
      <c r="K417" s="99">
        <v>17.474891098644537</v>
      </c>
      <c r="L417" s="99">
        <v>17.698455717057797</v>
      </c>
      <c r="M417" s="99">
        <v>17.922798890389316</v>
      </c>
      <c r="N417" s="99">
        <v>17.74823655896471</v>
      </c>
      <c r="O417" s="99">
        <v>17.188410437634431</v>
      </c>
      <c r="P417" s="99">
        <v>16.668044836833882</v>
      </c>
      <c r="Q417" s="99">
        <v>16.243572871821037</v>
      </c>
      <c r="R417" s="99">
        <v>16.196485237748053</v>
      </c>
      <c r="S417" s="99">
        <v>16.281640099206928</v>
      </c>
      <c r="T417" s="99">
        <v>16.394608146132974</v>
      </c>
      <c r="U417" s="99">
        <v>15.922761098982811</v>
      </c>
      <c r="V417" s="99">
        <v>16.702805547486395</v>
      </c>
      <c r="W417" s="99">
        <v>16.012502243599126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3.78043063197227</v>
      </c>
      <c r="D418" s="99">
        <v>3.6939056785814532</v>
      </c>
      <c r="E418" s="99">
        <v>3.4827126630990697</v>
      </c>
      <c r="F418" s="99">
        <v>3.5337877591366782</v>
      </c>
      <c r="G418" s="99">
        <v>3.349852685179</v>
      </c>
      <c r="H418" s="99">
        <v>3.2556189505640818</v>
      </c>
      <c r="I418" s="99">
        <v>3.2679889700596392</v>
      </c>
      <c r="J418" s="99">
        <v>3.4683694457290439</v>
      </c>
      <c r="K418" s="99">
        <v>3.4454861396459449</v>
      </c>
      <c r="L418" s="99">
        <v>3.4611076743038547</v>
      </c>
      <c r="M418" s="99">
        <v>3.4604563528648313</v>
      </c>
      <c r="N418" s="99">
        <v>3.5087864388677232</v>
      </c>
      <c r="O418" s="99">
        <v>3.4679407196253496</v>
      </c>
      <c r="P418" s="99">
        <v>3.4441102505064149</v>
      </c>
      <c r="Q418" s="99">
        <v>3.4715429156185706</v>
      </c>
      <c r="R418" s="99">
        <v>3.5807922034684538</v>
      </c>
      <c r="S418" s="99">
        <v>3.6733262647269687</v>
      </c>
      <c r="T418" s="99">
        <v>3.8133388621461055</v>
      </c>
      <c r="U418" s="99">
        <v>3.7979616784152261</v>
      </c>
      <c r="V418" s="99">
        <v>3.8378590374533328</v>
      </c>
      <c r="W418" s="99">
        <v>3.6604721622866454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4.1637002359202437</v>
      </c>
      <c r="D419" s="123">
        <v>4.0836296942202397</v>
      </c>
      <c r="E419" s="123">
        <v>4.042756312721683</v>
      </c>
      <c r="F419" s="123">
        <v>3.9999188930782594</v>
      </c>
      <c r="G419" s="123">
        <v>3.8672590089652887</v>
      </c>
      <c r="H419" s="123">
        <v>3.7539496345253451</v>
      </c>
      <c r="I419" s="123">
        <v>3.7705362850743973</v>
      </c>
      <c r="J419" s="123">
        <v>3.5920531939781295</v>
      </c>
      <c r="K419" s="123">
        <v>3.5415282858973529</v>
      </c>
      <c r="L419" s="123">
        <v>3.4431172396821665</v>
      </c>
      <c r="M419" s="123">
        <v>3.4407473622047062</v>
      </c>
      <c r="N419" s="123">
        <v>3.4476350086972976</v>
      </c>
      <c r="O419" s="123">
        <v>3.2651486752947152</v>
      </c>
      <c r="P419" s="123">
        <v>3.3142836866732455</v>
      </c>
      <c r="Q419" s="123">
        <v>3.3197304635524421</v>
      </c>
      <c r="R419" s="123">
        <v>3.2819702261723429</v>
      </c>
      <c r="S419" s="123">
        <v>3.197427546630883</v>
      </c>
      <c r="T419" s="123">
        <v>3.1318510385465017</v>
      </c>
      <c r="U419" s="123">
        <v>3.036139500073197</v>
      </c>
      <c r="V419" s="123">
        <v>3.1349524946371763</v>
      </c>
      <c r="W419" s="123">
        <v>3.0760182667951503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5.2736689167230475</v>
      </c>
      <c r="D420" s="99">
        <v>5.1682099944308204</v>
      </c>
      <c r="E420" s="99">
        <v>5.1280690604796426</v>
      </c>
      <c r="F420" s="99">
        <v>4.9679397552092235</v>
      </c>
      <c r="G420" s="99">
        <v>4.9675322668712454</v>
      </c>
      <c r="H420" s="99">
        <v>4.7887648032372532</v>
      </c>
      <c r="I420" s="99">
        <v>4.7918126085853698</v>
      </c>
      <c r="J420" s="99">
        <v>4.6270161989843892</v>
      </c>
      <c r="K420" s="99">
        <v>4.4219404147007708</v>
      </c>
      <c r="L420" s="99">
        <v>4.4503389887506994</v>
      </c>
      <c r="M420" s="99">
        <v>4.4110056001786706</v>
      </c>
      <c r="N420" s="99">
        <v>4.3929301430744676</v>
      </c>
      <c r="O420" s="99">
        <v>4.4163375192801357</v>
      </c>
      <c r="P420" s="99">
        <v>4.2055587374277987</v>
      </c>
      <c r="Q420" s="99">
        <v>3.9414198022693347</v>
      </c>
      <c r="R420" s="99">
        <v>4.5746045851872523</v>
      </c>
      <c r="S420" s="99">
        <v>4.4397669510472104</v>
      </c>
      <c r="T420" s="99">
        <v>4.6013378925450681</v>
      </c>
      <c r="U420" s="99">
        <v>4.3414577306388402</v>
      </c>
      <c r="V420" s="99">
        <v>4.7680712244178318</v>
      </c>
      <c r="W420" s="99">
        <v>4.101801183480017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4.1487213140366466</v>
      </c>
      <c r="D421" s="110">
        <v>4.0684867132109774</v>
      </c>
      <c r="E421" s="110">
        <v>4.0268654407140119</v>
      </c>
      <c r="F421" s="110">
        <v>3.9847172194160789</v>
      </c>
      <c r="G421" s="110">
        <v>3.8509476803440412</v>
      </c>
      <c r="H421" s="110">
        <v>3.737875070470372</v>
      </c>
      <c r="I421" s="110">
        <v>3.757191894756656</v>
      </c>
      <c r="J421" s="110">
        <v>3.5792370107747069</v>
      </c>
      <c r="K421" s="110">
        <v>3.5308269435818604</v>
      </c>
      <c r="L421" s="110">
        <v>3.426621315082778</v>
      </c>
      <c r="M421" s="110">
        <v>3.422629061375889</v>
      </c>
      <c r="N421" s="110">
        <v>3.4309885811137595</v>
      </c>
      <c r="O421" s="110">
        <v>3.2459257875773115</v>
      </c>
      <c r="P421" s="110">
        <v>3.299964272517987</v>
      </c>
      <c r="Q421" s="110">
        <v>3.3083953143191742</v>
      </c>
      <c r="R421" s="110">
        <v>3.2492046435134161</v>
      </c>
      <c r="S421" s="110">
        <v>3.1703572485217699</v>
      </c>
      <c r="T421" s="110">
        <v>3.1073824055560735</v>
      </c>
      <c r="U421" s="110">
        <v>3.01459439240283</v>
      </c>
      <c r="V421" s="110">
        <v>3.1114163181047547</v>
      </c>
      <c r="W421" s="110">
        <v>3.059810687581475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117.7267025155854</v>
      </c>
      <c r="D423" s="118">
        <f t="shared" si="194"/>
        <v>99.690857723399091</v>
      </c>
      <c r="E423" s="118">
        <f t="shared" si="194"/>
        <v>109.07483055399007</v>
      </c>
      <c r="F423" s="118">
        <f t="shared" si="194"/>
        <v>115.11311764117339</v>
      </c>
      <c r="G423" s="118">
        <f t="shared" si="194"/>
        <v>108.9983240501046</v>
      </c>
      <c r="H423" s="118">
        <f t="shared" si="194"/>
        <v>119.51680609764152</v>
      </c>
      <c r="I423" s="118">
        <f t="shared" si="194"/>
        <v>107.18507116487368</v>
      </c>
      <c r="J423" s="118">
        <f t="shared" si="194"/>
        <v>115.00374897758989</v>
      </c>
      <c r="K423" s="118">
        <f t="shared" si="194"/>
        <v>90.597397366945813</v>
      </c>
      <c r="L423" s="118">
        <f t="shared" si="194"/>
        <v>105.21129676532009</v>
      </c>
      <c r="M423" s="118">
        <f t="shared" si="194"/>
        <v>93.775140150217098</v>
      </c>
      <c r="N423" s="118">
        <f t="shared" si="194"/>
        <v>85.437030166777404</v>
      </c>
      <c r="O423" s="118">
        <f t="shared" si="194"/>
        <v>80.072637083921833</v>
      </c>
      <c r="P423" s="118">
        <f t="shared" si="194"/>
        <v>71.431339859632359</v>
      </c>
      <c r="Q423" s="118">
        <f t="shared" si="194"/>
        <v>72.577788612188172</v>
      </c>
      <c r="R423" s="118">
        <f t="shared" ref="R423:V423" si="195">R424+R426+R428+R437</f>
        <v>69.778992644073341</v>
      </c>
      <c r="S423" s="118">
        <f t="shared" si="195"/>
        <v>69.020158224854541</v>
      </c>
      <c r="T423" s="118">
        <f t="shared" si="195"/>
        <v>70.104174566450055</v>
      </c>
      <c r="U423" s="118">
        <f t="shared" si="195"/>
        <v>64.57532149635</v>
      </c>
      <c r="V423" s="118">
        <f t="shared" si="195"/>
        <v>68.03508824361397</v>
      </c>
      <c r="W423" s="118">
        <f t="shared" ref="W423" si="196">W424+W426+W428+W437</f>
        <v>57.309043042565513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97.327793856609105</v>
      </c>
      <c r="D424" s="123">
        <f t="shared" si="197"/>
        <v>79.924346524302237</v>
      </c>
      <c r="E424" s="123">
        <f t="shared" si="197"/>
        <v>90.263124470726012</v>
      </c>
      <c r="F424" s="123">
        <f t="shared" si="197"/>
        <v>96.026496595220507</v>
      </c>
      <c r="G424" s="123">
        <f t="shared" si="197"/>
        <v>90.893574625192372</v>
      </c>
      <c r="H424" s="123">
        <f t="shared" si="197"/>
        <v>101.47615325650068</v>
      </c>
      <c r="I424" s="123">
        <f t="shared" si="197"/>
        <v>89.179386989429275</v>
      </c>
      <c r="J424" s="123">
        <f t="shared" si="197"/>
        <v>96.642914728945001</v>
      </c>
      <c r="K424" s="123">
        <f t="shared" si="197"/>
        <v>72.424158712007696</v>
      </c>
      <c r="L424" s="123">
        <f t="shared" si="197"/>
        <v>86.89713137126752</v>
      </c>
      <c r="M424" s="123">
        <f t="shared" si="197"/>
        <v>75.226848398744877</v>
      </c>
      <c r="N424" s="123">
        <f t="shared" si="197"/>
        <v>66.854966061811439</v>
      </c>
      <c r="O424" s="123">
        <f t="shared" si="197"/>
        <v>61.796350686003137</v>
      </c>
      <c r="P424" s="123">
        <f t="shared" si="197"/>
        <v>53.280605453793093</v>
      </c>
      <c r="Q424" s="123">
        <f t="shared" si="197"/>
        <v>54.711634567215015</v>
      </c>
      <c r="R424" s="123">
        <f t="shared" si="197"/>
        <v>51.352221701772024</v>
      </c>
      <c r="S424" s="123">
        <f t="shared" si="197"/>
        <v>50.35851853564273</v>
      </c>
      <c r="T424" s="123">
        <f t="shared" si="197"/>
        <v>51.064126351726813</v>
      </c>
      <c r="U424" s="123">
        <f t="shared" si="197"/>
        <v>45.869908247990253</v>
      </c>
      <c r="V424" s="123">
        <f t="shared" si="197"/>
        <v>48.228175238235124</v>
      </c>
      <c r="W424" s="123">
        <f t="shared" si="197"/>
        <v>38.306398090283807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97.327793856609105</v>
      </c>
      <c r="D425" s="99">
        <v>79.924346524302237</v>
      </c>
      <c r="E425" s="99">
        <v>90.263124470726012</v>
      </c>
      <c r="F425" s="99">
        <v>96.026496595220507</v>
      </c>
      <c r="G425" s="99">
        <v>90.893574625192372</v>
      </c>
      <c r="H425" s="99">
        <v>101.47615325650068</v>
      </c>
      <c r="I425" s="99">
        <v>89.179386989429275</v>
      </c>
      <c r="J425" s="99">
        <v>96.642914728945001</v>
      </c>
      <c r="K425" s="99">
        <v>72.424158712007696</v>
      </c>
      <c r="L425" s="99">
        <v>86.89713137126752</v>
      </c>
      <c r="M425" s="99">
        <v>75.226848398744877</v>
      </c>
      <c r="N425" s="99">
        <v>66.854966061811439</v>
      </c>
      <c r="O425" s="99">
        <v>61.796350686003137</v>
      </c>
      <c r="P425" s="99">
        <v>53.280605453793093</v>
      </c>
      <c r="Q425" s="99">
        <v>54.711634567215015</v>
      </c>
      <c r="R425" s="99">
        <v>51.352221701772024</v>
      </c>
      <c r="S425" s="99">
        <v>50.35851853564273</v>
      </c>
      <c r="T425" s="99">
        <v>51.064126351726813</v>
      </c>
      <c r="U425" s="99">
        <v>45.869908247990253</v>
      </c>
      <c r="V425" s="99">
        <v>48.228175238235124</v>
      </c>
      <c r="W425" s="99">
        <v>38.306398090283807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</v>
      </c>
      <c r="D426" s="123">
        <f t="shared" si="198"/>
        <v>0.11356853070300152</v>
      </c>
      <c r="E426" s="123">
        <f t="shared" si="198"/>
        <v>7.9424519556740944E-2</v>
      </c>
      <c r="F426" s="123">
        <f t="shared" si="198"/>
        <v>0.13221205973104683</v>
      </c>
      <c r="G426" s="123">
        <f t="shared" si="198"/>
        <v>0.14548299857601477</v>
      </c>
      <c r="H426" s="123">
        <f t="shared" si="198"/>
        <v>0.18479936184104748</v>
      </c>
      <c r="I426" s="123">
        <f t="shared" si="198"/>
        <v>0.21147374767841665</v>
      </c>
      <c r="J426" s="123">
        <f t="shared" si="198"/>
        <v>0.22917260445600141</v>
      </c>
      <c r="K426" s="123">
        <f t="shared" si="198"/>
        <v>0.21358679506100428</v>
      </c>
      <c r="L426" s="123">
        <f t="shared" si="198"/>
        <v>0.23220415760955621</v>
      </c>
      <c r="M426" s="123">
        <f t="shared" si="198"/>
        <v>0.18423610030872922</v>
      </c>
      <c r="N426" s="123">
        <f t="shared" si="198"/>
        <v>0.20597382854169635</v>
      </c>
      <c r="O426" s="123">
        <f t="shared" si="198"/>
        <v>0.12558062470637102</v>
      </c>
      <c r="P426" s="123">
        <f t="shared" si="198"/>
        <v>0.1730478863231418</v>
      </c>
      <c r="Q426" s="123">
        <f t="shared" si="198"/>
        <v>5.4669161568131987E-2</v>
      </c>
      <c r="R426" s="123">
        <f t="shared" si="198"/>
        <v>7.2185106417885864E-2</v>
      </c>
      <c r="S426" s="123">
        <f t="shared" si="198"/>
        <v>6.5967754803236425E-2</v>
      </c>
      <c r="T426" s="123">
        <f t="shared" si="198"/>
        <v>6.5449975961629936E-2</v>
      </c>
      <c r="U426" s="123">
        <f t="shared" si="198"/>
        <v>4.400772235551622E-2</v>
      </c>
      <c r="V426" s="123">
        <f t="shared" si="198"/>
        <v>0.16399799176300264</v>
      </c>
      <c r="W426" s="123">
        <f t="shared" si="198"/>
        <v>0.11048085137817511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0</v>
      </c>
      <c r="D427" s="99">
        <f>RES_hhdet_in_tess!D165</f>
        <v>0.11356853070300152</v>
      </c>
      <c r="E427" s="99">
        <f>RES_hhdet_in_tess!E165</f>
        <v>7.9424519556740944E-2</v>
      </c>
      <c r="F427" s="99">
        <f>RES_hhdet_in_tess!F165</f>
        <v>0.13221205973104683</v>
      </c>
      <c r="G427" s="99">
        <f>RES_hhdet_in_tess!G165</f>
        <v>0.14548299857601477</v>
      </c>
      <c r="H427" s="99">
        <f>RES_hhdet_in_tess!H165</f>
        <v>0.18479936184104748</v>
      </c>
      <c r="I427" s="99">
        <f>RES_hhdet_in_tess!I165</f>
        <v>0.21147374767841665</v>
      </c>
      <c r="J427" s="99">
        <f>RES_hhdet_in_tess!J165</f>
        <v>0.22917260445600141</v>
      </c>
      <c r="K427" s="99">
        <f>RES_hhdet_in_tess!K165</f>
        <v>0.21358679506100428</v>
      </c>
      <c r="L427" s="99">
        <f>RES_hhdet_in_tess!L165</f>
        <v>0.23220415760955621</v>
      </c>
      <c r="M427" s="99">
        <f>RES_hhdet_in_tess!M165</f>
        <v>0.18423610030872922</v>
      </c>
      <c r="N427" s="99">
        <f>RES_hhdet_in_tess!N165</f>
        <v>0.20597382854169635</v>
      </c>
      <c r="O427" s="99">
        <f>RES_hhdet_in_tess!O165</f>
        <v>0.12558062470637102</v>
      </c>
      <c r="P427" s="99">
        <f>RES_hhdet_in_tess!P165</f>
        <v>0.1730478863231418</v>
      </c>
      <c r="Q427" s="99">
        <f>RES_hhdet_in_tess!Q165</f>
        <v>5.4669161568131987E-2</v>
      </c>
      <c r="R427" s="99">
        <f>RES_hhdet_in_tess!R165</f>
        <v>7.2185106417885864E-2</v>
      </c>
      <c r="S427" s="99">
        <f>RES_hhdet_in_tess!S165</f>
        <v>6.5967754803236425E-2</v>
      </c>
      <c r="T427" s="99">
        <f>RES_hhdet_in_tess!T165</f>
        <v>6.5449975961629936E-2</v>
      </c>
      <c r="U427" s="99">
        <f>RES_hhdet_in_tess!U165</f>
        <v>4.400772235551622E-2</v>
      </c>
      <c r="V427" s="99">
        <f>RES_hhdet_in_tess!V165</f>
        <v>0.16399799176300264</v>
      </c>
      <c r="W427" s="99">
        <f>RES_hhdet_in_tess!W165</f>
        <v>0.11048085137817511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17.275604613850675</v>
      </c>
      <c r="D428" s="123">
        <v>16.583659083441329</v>
      </c>
      <c r="E428" s="123">
        <v>15.68771526560865</v>
      </c>
      <c r="F428" s="123">
        <v>15.936151287377204</v>
      </c>
      <c r="G428" s="123">
        <v>15.034311280817182</v>
      </c>
      <c r="H428" s="123">
        <v>15.010552249823496</v>
      </c>
      <c r="I428" s="123">
        <v>14.927630723750562</v>
      </c>
      <c r="J428" s="123">
        <v>15.393575081017957</v>
      </c>
      <c r="K428" s="123">
        <v>15.252394227034445</v>
      </c>
      <c r="L428" s="123">
        <v>15.445780751484996</v>
      </c>
      <c r="M428" s="123">
        <v>15.721080318141242</v>
      </c>
      <c r="N428" s="123">
        <v>15.713477840795619</v>
      </c>
      <c r="O428" s="123">
        <v>15.61180168062708</v>
      </c>
      <c r="P428" s="123">
        <v>15.376272628174874</v>
      </c>
      <c r="Q428" s="123">
        <v>15.176877927875736</v>
      </c>
      <c r="R428" s="123">
        <v>15.718875007103723</v>
      </c>
      <c r="S428" s="123">
        <v>15.976143273368985</v>
      </c>
      <c r="T428" s="123">
        <v>16.353677048013711</v>
      </c>
      <c r="U428" s="123">
        <v>16.072434094855577</v>
      </c>
      <c r="V428" s="123">
        <v>16.927509559666479</v>
      </c>
      <c r="W428" s="123">
        <v>16.197016978845433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17.175889657667263</v>
      </c>
      <c r="D429" s="99">
        <v>16.558920226275106</v>
      </c>
      <c r="E429" s="99">
        <v>15.979712614144114</v>
      </c>
      <c r="F429" s="99">
        <v>15.656876537774153</v>
      </c>
      <c r="G429" s="99">
        <v>15.313065334971618</v>
      </c>
      <c r="H429" s="99">
        <v>15.085428963986471</v>
      </c>
      <c r="I429" s="99">
        <v>15.19689374869505</v>
      </c>
      <c r="J429" s="99">
        <v>15.033195763907976</v>
      </c>
      <c r="K429" s="99">
        <v>15.093811559290984</v>
      </c>
      <c r="L429" s="99">
        <v>15.109823472779718</v>
      </c>
      <c r="M429" s="99">
        <v>15.915646721025013</v>
      </c>
      <c r="N429" s="99">
        <v>14.834567749824314</v>
      </c>
      <c r="O429" s="99">
        <v>16.474880256670801</v>
      </c>
      <c r="P429" s="99">
        <v>15.167818565748997</v>
      </c>
      <c r="Q429" s="99">
        <v>13.771477630191818</v>
      </c>
      <c r="R429" s="99">
        <v>16.430178692872467</v>
      </c>
      <c r="S429" s="99">
        <v>16.412652059636692</v>
      </c>
      <c r="T429" s="99">
        <v>16.764818568241047</v>
      </c>
      <c r="U429" s="99">
        <v>15.984610820568493</v>
      </c>
      <c r="V429" s="99">
        <v>17.664530816417525</v>
      </c>
      <c r="W429" s="99">
        <v>15.481720122641347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15.666318420406103</v>
      </c>
      <c r="G430" s="99">
        <v>0</v>
      </c>
      <c r="H430" s="99">
        <v>15.093099509381753</v>
      </c>
      <c r="I430" s="99">
        <v>15.209029838101896</v>
      </c>
      <c r="J430" s="99">
        <v>15.048523411354488</v>
      </c>
      <c r="K430" s="99">
        <v>15.107294525898343</v>
      </c>
      <c r="L430" s="99">
        <v>15.119446145445782</v>
      </c>
      <c r="M430" s="99">
        <v>15.921673177087929</v>
      </c>
      <c r="N430" s="99">
        <v>14.836302936070718</v>
      </c>
      <c r="O430" s="99">
        <v>16.475790058725135</v>
      </c>
      <c r="P430" s="99">
        <v>15.167846574350781</v>
      </c>
      <c r="Q430" s="99">
        <v>13.771305098534906</v>
      </c>
      <c r="R430" s="99">
        <v>16.43613677444381</v>
      </c>
      <c r="S430" s="99">
        <v>16.419234500043704</v>
      </c>
      <c r="T430" s="99">
        <v>16.771793575907147</v>
      </c>
      <c r="U430" s="99">
        <v>15.987877017736736</v>
      </c>
      <c r="V430" s="99">
        <v>17.664859515918803</v>
      </c>
      <c r="W430" s="99">
        <v>15.47802655974832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12.198096930586726</v>
      </c>
      <c r="G431" s="102">
        <v>0</v>
      </c>
      <c r="H431" s="102">
        <v>11.819930614780251</v>
      </c>
      <c r="I431" s="102">
        <v>11.875924281021678</v>
      </c>
      <c r="J431" s="102">
        <v>11.661865675683327</v>
      </c>
      <c r="K431" s="102">
        <v>11.696679415870165</v>
      </c>
      <c r="L431" s="102">
        <v>11.737103492843453</v>
      </c>
      <c r="M431" s="102">
        <v>12.413085493217119</v>
      </c>
      <c r="N431" s="102">
        <v>11.534468352710682</v>
      </c>
      <c r="O431" s="102">
        <v>12.798923773229268</v>
      </c>
      <c r="P431" s="102">
        <v>11.770546397637345</v>
      </c>
      <c r="Q431" s="102">
        <v>10.652040650822464</v>
      </c>
      <c r="R431" s="102">
        <v>12.663996054883262</v>
      </c>
      <c r="S431" s="102">
        <v>12.632007692862045</v>
      </c>
      <c r="T431" s="102">
        <v>12.848908968772903</v>
      </c>
      <c r="U431" s="102">
        <v>12.210873792419644</v>
      </c>
      <c r="V431" s="102">
        <v>13.646561812364556</v>
      </c>
      <c r="W431" s="102">
        <v>11.986978524555427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3.4682214898193795</v>
      </c>
      <c r="G432" s="105">
        <v>0</v>
      </c>
      <c r="H432" s="105">
        <v>3.2731688946015001</v>
      </c>
      <c r="I432" s="105">
        <v>3.3331055570802159</v>
      </c>
      <c r="J432" s="105">
        <v>3.3866577356711614</v>
      </c>
      <c r="K432" s="105">
        <v>3.4106151100281794</v>
      </c>
      <c r="L432" s="105">
        <v>3.3823426526023277</v>
      </c>
      <c r="M432" s="105">
        <v>3.5085876838708097</v>
      </c>
      <c r="N432" s="105">
        <v>3.3018345833600371</v>
      </c>
      <c r="O432" s="105">
        <v>3.6768662854958665</v>
      </c>
      <c r="P432" s="105">
        <v>3.3973001767134372</v>
      </c>
      <c r="Q432" s="105">
        <v>3.119264447712442</v>
      </c>
      <c r="R432" s="105">
        <v>3.7721407195605479</v>
      </c>
      <c r="S432" s="105">
        <v>3.7872268071816562</v>
      </c>
      <c r="T432" s="105">
        <v>3.9228846071342409</v>
      </c>
      <c r="U432" s="105">
        <v>3.7770032253170931</v>
      </c>
      <c r="V432" s="105">
        <v>4.018297703554242</v>
      </c>
      <c r="W432" s="105">
        <v>3.4910480351928945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17.28384735830678</v>
      </c>
      <c r="D433" s="102">
        <v>16.585846664527939</v>
      </c>
      <c r="E433" s="102">
        <v>15.662725730411358</v>
      </c>
      <c r="F433" s="102">
        <v>15.956756796715563</v>
      </c>
      <c r="G433" s="102">
        <v>15.012299537947174</v>
      </c>
      <c r="H433" s="102">
        <v>15.005127555085638</v>
      </c>
      <c r="I433" s="102">
        <v>14.903832452513827</v>
      </c>
      <c r="J433" s="102">
        <v>0</v>
      </c>
      <c r="K433" s="102">
        <v>15.249112965253987</v>
      </c>
      <c r="L433" s="102">
        <v>0</v>
      </c>
      <c r="M433" s="102">
        <v>15.702879004878374</v>
      </c>
      <c r="N433" s="102">
        <v>15.770105155866647</v>
      </c>
      <c r="O433" s="102">
        <v>15.539668490553417</v>
      </c>
      <c r="P433" s="102">
        <v>15.394918316705661</v>
      </c>
      <c r="Q433" s="102">
        <v>15.348943520327524</v>
      </c>
      <c r="R433" s="102">
        <v>15.587356006801679</v>
      </c>
      <c r="S433" s="102">
        <v>15.90784824293014</v>
      </c>
      <c r="T433" s="102">
        <v>16.296470248088806</v>
      </c>
      <c r="U433" s="102">
        <v>16.079140064210925</v>
      </c>
      <c r="V433" s="102">
        <v>16.867237316300297</v>
      </c>
      <c r="W433" s="102">
        <v>16.25498413379967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17.283921418339602</v>
      </c>
      <c r="D434" s="105">
        <v>16.587202938130169</v>
      </c>
      <c r="E434" s="105">
        <v>15.664879276207008</v>
      </c>
      <c r="F434" s="105">
        <v>15.95932196251086</v>
      </c>
      <c r="G434" s="105">
        <v>15.016876927746718</v>
      </c>
      <c r="H434" s="105">
        <v>15.008569348980588</v>
      </c>
      <c r="I434" s="105">
        <v>14.913572752259785</v>
      </c>
      <c r="J434" s="105">
        <v>15.417300591708234</v>
      </c>
      <c r="K434" s="105">
        <v>15.264316153632027</v>
      </c>
      <c r="L434" s="105">
        <v>15.476346442820637</v>
      </c>
      <c r="M434" s="105">
        <v>15.710895084228943</v>
      </c>
      <c r="N434" s="105">
        <v>15.77255753877307</v>
      </c>
      <c r="O434" s="105">
        <v>15.539448351162543</v>
      </c>
      <c r="P434" s="105">
        <v>15.3956080464222</v>
      </c>
      <c r="Q434" s="105">
        <v>15.353389146247062</v>
      </c>
      <c r="R434" s="105">
        <v>15.595958670532998</v>
      </c>
      <c r="S434" s="105">
        <v>15.918647171575717</v>
      </c>
      <c r="T434" s="105">
        <v>16.306564515726301</v>
      </c>
      <c r="U434" s="105">
        <v>16.080282517445575</v>
      </c>
      <c r="V434" s="105">
        <v>16.860444137098614</v>
      </c>
      <c r="W434" s="105">
        <v>16.249419665669983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13.503490786367331</v>
      </c>
      <c r="D435" s="99">
        <v>12.893297259548715</v>
      </c>
      <c r="E435" s="99">
        <v>12.182166613107936</v>
      </c>
      <c r="F435" s="99">
        <v>12.425534203374182</v>
      </c>
      <c r="G435" s="99">
        <v>11.667024242567717</v>
      </c>
      <c r="H435" s="99">
        <v>11.752950398416505</v>
      </c>
      <c r="I435" s="99">
        <v>11.645583782200147</v>
      </c>
      <c r="J435" s="99">
        <v>11.948931145979184</v>
      </c>
      <c r="K435" s="99">
        <v>11.818830013986084</v>
      </c>
      <c r="L435" s="99">
        <v>12.015238768516779</v>
      </c>
      <c r="M435" s="99">
        <v>12.250438731364111</v>
      </c>
      <c r="N435" s="99">
        <v>12.263771099905345</v>
      </c>
      <c r="O435" s="99">
        <v>12.071507631537193</v>
      </c>
      <c r="P435" s="99">
        <v>11.951497795915786</v>
      </c>
      <c r="Q435" s="99">
        <v>11.881846230628492</v>
      </c>
      <c r="R435" s="99">
        <v>12.015166467064542</v>
      </c>
      <c r="S435" s="99">
        <v>12.245320906848747</v>
      </c>
      <c r="T435" s="99">
        <v>12.493225653580195</v>
      </c>
      <c r="U435" s="99">
        <v>12.282320839030351</v>
      </c>
      <c r="V435" s="99">
        <v>13.022585099645283</v>
      </c>
      <c r="W435" s="99">
        <v>12.588947503383336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3.78043063197227</v>
      </c>
      <c r="D436" s="99">
        <v>3.6939056785814532</v>
      </c>
      <c r="E436" s="99">
        <v>3.4827126630990697</v>
      </c>
      <c r="F436" s="99">
        <v>3.5337877591366782</v>
      </c>
      <c r="G436" s="99">
        <v>3.349852685179</v>
      </c>
      <c r="H436" s="99">
        <v>3.2556189505640818</v>
      </c>
      <c r="I436" s="99">
        <v>3.2679889700596392</v>
      </c>
      <c r="J436" s="99">
        <v>3.4683694457290439</v>
      </c>
      <c r="K436" s="99">
        <v>3.4454861396459449</v>
      </c>
      <c r="L436" s="99">
        <v>3.4611076743038547</v>
      </c>
      <c r="M436" s="99">
        <v>3.4604563528648313</v>
      </c>
      <c r="N436" s="99">
        <v>3.5087864388677232</v>
      </c>
      <c r="O436" s="99">
        <v>3.4679407196253496</v>
      </c>
      <c r="P436" s="99">
        <v>3.4441102505064149</v>
      </c>
      <c r="Q436" s="99">
        <v>3.4715429156185706</v>
      </c>
      <c r="R436" s="99">
        <v>3.5807922034684538</v>
      </c>
      <c r="S436" s="99">
        <v>3.6733262647269687</v>
      </c>
      <c r="T436" s="99">
        <v>3.8133388621461055</v>
      </c>
      <c r="U436" s="99">
        <v>3.7979616784152261</v>
      </c>
      <c r="V436" s="99">
        <v>3.8378590374533328</v>
      </c>
      <c r="W436" s="99">
        <v>3.6604721622866454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3.1233040451256207</v>
      </c>
      <c r="D437" s="123">
        <v>3.0692835849525126</v>
      </c>
      <c r="E437" s="123">
        <v>3.044566298098673</v>
      </c>
      <c r="F437" s="123">
        <v>3.0182576988446383</v>
      </c>
      <c r="G437" s="123">
        <v>2.9249551455190379</v>
      </c>
      <c r="H437" s="123">
        <v>2.8453012294763038</v>
      </c>
      <c r="I437" s="123">
        <v>2.8665797040154204</v>
      </c>
      <c r="J437" s="123">
        <v>2.7380865631709432</v>
      </c>
      <c r="K437" s="123">
        <v>2.7072576328426741</v>
      </c>
      <c r="L437" s="123">
        <v>2.6361804849580222</v>
      </c>
      <c r="M437" s="123">
        <v>2.6429753330222554</v>
      </c>
      <c r="N437" s="123">
        <v>2.6626124356286454</v>
      </c>
      <c r="O437" s="123">
        <v>2.5389040925852431</v>
      </c>
      <c r="P437" s="123">
        <v>2.601413891341259</v>
      </c>
      <c r="Q437" s="123">
        <v>2.6346069555292875</v>
      </c>
      <c r="R437" s="123">
        <v>2.6357108287797031</v>
      </c>
      <c r="S437" s="123">
        <v>2.6195286610395749</v>
      </c>
      <c r="T437" s="123">
        <v>2.6209211907479095</v>
      </c>
      <c r="U437" s="123">
        <v>2.5889714311486554</v>
      </c>
      <c r="V437" s="123">
        <v>2.7154054539493635</v>
      </c>
      <c r="W437" s="123">
        <v>2.6951471220580934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3.1220634911307656</v>
      </c>
      <c r="D438" s="99">
        <v>3.0641665679150361</v>
      </c>
      <c r="E438" s="99">
        <v>3.044804601993822</v>
      </c>
      <c r="F438" s="99">
        <v>2.9540175526504249</v>
      </c>
      <c r="G438" s="99">
        <v>2.9580084281392991</v>
      </c>
      <c r="H438" s="99">
        <v>2.8555899949731178</v>
      </c>
      <c r="I438" s="99">
        <v>2.8613815476778219</v>
      </c>
      <c r="J438" s="99">
        <v>2.7667088388698367</v>
      </c>
      <c r="K438" s="99">
        <v>2.6475168141776759</v>
      </c>
      <c r="L438" s="99">
        <v>2.6678273596481463</v>
      </c>
      <c r="M438" s="99">
        <v>2.6460125591140344</v>
      </c>
      <c r="N438" s="99">
        <v>2.6351697058409602</v>
      </c>
      <c r="O438" s="99">
        <v>2.6492109964286659</v>
      </c>
      <c r="P438" s="99">
        <v>2.5227719585926112</v>
      </c>
      <c r="Q438" s="99">
        <v>2.3643239757217676</v>
      </c>
      <c r="R438" s="99">
        <v>2.7557093150620435</v>
      </c>
      <c r="S438" s="99">
        <v>2.6928289764870823</v>
      </c>
      <c r="T438" s="99">
        <v>2.8130070145911761</v>
      </c>
      <c r="U438" s="99">
        <v>2.6758063704857387</v>
      </c>
      <c r="V438" s="99">
        <v>2.9609086862725391</v>
      </c>
      <c r="W438" s="99">
        <v>2.5648184921514861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3.1233207862839096</v>
      </c>
      <c r="D439" s="110">
        <v>3.0693550290786948</v>
      </c>
      <c r="E439" s="110">
        <v>3.0445628089139154</v>
      </c>
      <c r="F439" s="110">
        <v>3.0192665177416873</v>
      </c>
      <c r="G439" s="110">
        <v>2.924465137286123</v>
      </c>
      <c r="H439" s="110">
        <v>2.845141406326213</v>
      </c>
      <c r="I439" s="110">
        <v>2.8666476251308963</v>
      </c>
      <c r="J439" s="110">
        <v>2.7377321269956587</v>
      </c>
      <c r="K439" s="110">
        <v>2.7079837779397553</v>
      </c>
      <c r="L439" s="110">
        <v>2.6356621835420957</v>
      </c>
      <c r="M439" s="110">
        <v>2.6429186168060337</v>
      </c>
      <c r="N439" s="110">
        <v>2.6630956957211733</v>
      </c>
      <c r="O439" s="110">
        <v>2.53706215567097</v>
      </c>
      <c r="P439" s="110">
        <v>2.6026773693260226</v>
      </c>
      <c r="Q439" s="110">
        <v>2.6395349761989904</v>
      </c>
      <c r="R439" s="110">
        <v>2.6326691176463037</v>
      </c>
      <c r="S439" s="110">
        <v>2.6179314635397595</v>
      </c>
      <c r="T439" s="110">
        <v>2.6177227425865692</v>
      </c>
      <c r="U439" s="110">
        <v>2.5875381652417224</v>
      </c>
      <c r="V439" s="110">
        <v>2.7118673110636871</v>
      </c>
      <c r="W439" s="110">
        <v>2.6972063409811842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0.52017967297030454</v>
      </c>
      <c r="D441" s="118">
        <f t="shared" si="199"/>
        <v>0.5419914486099312</v>
      </c>
      <c r="E441" s="118">
        <f t="shared" si="199"/>
        <v>0.49614171623714076</v>
      </c>
      <c r="F441" s="118">
        <f t="shared" si="199"/>
        <v>0.42803172694703712</v>
      </c>
      <c r="G441" s="118">
        <f t="shared" si="199"/>
        <v>0.4334050465547154</v>
      </c>
      <c r="H441" s="118">
        <f t="shared" si="199"/>
        <v>0.38361392780410669</v>
      </c>
      <c r="I441" s="118">
        <f t="shared" si="199"/>
        <v>0.39706794191081451</v>
      </c>
      <c r="J441" s="118">
        <f t="shared" si="199"/>
        <v>0.35743611446191892</v>
      </c>
      <c r="K441" s="118">
        <f t="shared" si="199"/>
        <v>0.35040353148300579</v>
      </c>
      <c r="L441" s="118">
        <f t="shared" si="199"/>
        <v>0.47644473252804714</v>
      </c>
      <c r="M441" s="118">
        <f t="shared" si="199"/>
        <v>0.40845863560677814</v>
      </c>
      <c r="N441" s="118">
        <f t="shared" si="199"/>
        <v>0.33387209552277108</v>
      </c>
      <c r="O441" s="118">
        <f t="shared" si="199"/>
        <v>0.43963739253163808</v>
      </c>
      <c r="P441" s="118">
        <f t="shared" si="199"/>
        <v>0.41960228894228524</v>
      </c>
      <c r="Q441" s="118">
        <f t="shared" si="199"/>
        <v>0.48093898567772658</v>
      </c>
      <c r="R441" s="118">
        <f t="shared" ref="R441:V441" si="200">R442+R444+R446+R455</f>
        <v>0.73941195271432081</v>
      </c>
      <c r="S441" s="118">
        <f t="shared" si="200"/>
        <v>0.58697427557978232</v>
      </c>
      <c r="T441" s="118">
        <f t="shared" si="200"/>
        <v>0.52394172287081697</v>
      </c>
      <c r="U441" s="118">
        <f t="shared" si="200"/>
        <v>0.35223575659252571</v>
      </c>
      <c r="V441" s="118">
        <f t="shared" si="200"/>
        <v>0.39757133367111674</v>
      </c>
      <c r="W441" s="118">
        <f t="shared" ref="W441" si="201">W442+W444+W446+W455</f>
        <v>0.30611621603719685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0.50422848684937582</v>
      </c>
      <c r="D446" s="123">
        <v>0.52582554555361782</v>
      </c>
      <c r="E446" s="123">
        <v>0.47933178934564791</v>
      </c>
      <c r="F446" s="123">
        <v>0.41058364221251853</v>
      </c>
      <c r="G446" s="123">
        <v>0.41692075581478555</v>
      </c>
      <c r="H446" s="123">
        <v>0.36697453699449784</v>
      </c>
      <c r="I446" s="123">
        <v>0.38302851910359426</v>
      </c>
      <c r="J446" s="123">
        <v>0.34457964214724213</v>
      </c>
      <c r="K446" s="123">
        <v>0.3383406796426634</v>
      </c>
      <c r="L446" s="123">
        <v>0.46015472013028569</v>
      </c>
      <c r="M446" s="123">
        <v>0.39009052408935069</v>
      </c>
      <c r="N446" s="123">
        <v>0.31660344050487543</v>
      </c>
      <c r="O446" s="123">
        <v>0.42316054663439817</v>
      </c>
      <c r="P446" s="123">
        <v>0.40449637334467847</v>
      </c>
      <c r="Q446" s="123">
        <v>0.4649068534605289</v>
      </c>
      <c r="R446" s="123">
        <v>0.71372241027315364</v>
      </c>
      <c r="S446" s="123">
        <v>0.56546710602031591</v>
      </c>
      <c r="T446" s="123">
        <v>0.50682234273785542</v>
      </c>
      <c r="U446" s="123">
        <v>0.33622212211261732</v>
      </c>
      <c r="V446" s="123">
        <v>0.38218346553733928</v>
      </c>
      <c r="W446" s="123">
        <v>0.29162313030612863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6.6034193295576618</v>
      </c>
      <c r="D447" s="99">
        <v>6.3445220214290758</v>
      </c>
      <c r="E447" s="99">
        <v>6.0983735855420909</v>
      </c>
      <c r="F447" s="99">
        <v>5.9511651666211876</v>
      </c>
      <c r="G447" s="99">
        <v>5.7942191617682361</v>
      </c>
      <c r="H447" s="99">
        <v>5.6798453710950749</v>
      </c>
      <c r="I447" s="99">
        <v>5.6904480023178188</v>
      </c>
      <c r="J447" s="99">
        <v>5.5929103307957506</v>
      </c>
      <c r="K447" s="99">
        <v>5.5720066831132957</v>
      </c>
      <c r="L447" s="99">
        <v>5.527142389409601</v>
      </c>
      <c r="M447" s="99">
        <v>5.7125412418789665</v>
      </c>
      <c r="N447" s="99">
        <v>5.1628113935236106</v>
      </c>
      <c r="O447" s="99">
        <v>5.4883879070288586</v>
      </c>
      <c r="P447" s="99">
        <v>4.8026114492563936</v>
      </c>
      <c r="Q447" s="99">
        <v>4.17277743886173</v>
      </c>
      <c r="R447" s="99">
        <v>4.837820104903586</v>
      </c>
      <c r="S447" s="99">
        <v>4.7046686892377005</v>
      </c>
      <c r="T447" s="99">
        <v>4.6930493699066727</v>
      </c>
      <c r="U447" s="99">
        <v>4.3889691785822444</v>
      </c>
      <c r="V447" s="99">
        <v>4.7838277351642127</v>
      </c>
      <c r="W447" s="99">
        <v>4.1658602478394489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4.6364860435117574</v>
      </c>
      <c r="G448" s="99">
        <v>0</v>
      </c>
      <c r="H448" s="99">
        <v>4.4503459828220482</v>
      </c>
      <c r="I448" s="99">
        <v>4.4469172923197231</v>
      </c>
      <c r="J448" s="99">
        <v>4.3386496150387588</v>
      </c>
      <c r="K448" s="99">
        <v>4.3179269609566902</v>
      </c>
      <c r="L448" s="99">
        <v>4.2934083486183878</v>
      </c>
      <c r="M448" s="99">
        <v>4.4553805485829159</v>
      </c>
      <c r="N448" s="99">
        <v>4.0142918643731615</v>
      </c>
      <c r="O448" s="99">
        <v>4.263791746318323</v>
      </c>
      <c r="P448" s="99">
        <v>3.7269275504750392</v>
      </c>
      <c r="Q448" s="99">
        <v>3.2275835679494107</v>
      </c>
      <c r="R448" s="99">
        <v>3.7288781739976842</v>
      </c>
      <c r="S448" s="99">
        <v>3.6209511332401525</v>
      </c>
      <c r="T448" s="99">
        <v>3.59685157906332</v>
      </c>
      <c r="U448" s="99">
        <v>3.3527965941795426</v>
      </c>
      <c r="V448" s="99">
        <v>3.6956996801153719</v>
      </c>
      <c r="W448" s="99">
        <v>3.2254863756464158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4.6364860435117574</v>
      </c>
      <c r="G449" s="102">
        <v>0</v>
      </c>
      <c r="H449" s="102">
        <v>4.4503459828220482</v>
      </c>
      <c r="I449" s="102">
        <v>4.4469172923197231</v>
      </c>
      <c r="J449" s="102">
        <v>4.3386496150387588</v>
      </c>
      <c r="K449" s="102">
        <v>4.3179269609566902</v>
      </c>
      <c r="L449" s="102">
        <v>4.2934083486183878</v>
      </c>
      <c r="M449" s="102">
        <v>4.4553805485829159</v>
      </c>
      <c r="N449" s="102">
        <v>4.0142918643731615</v>
      </c>
      <c r="O449" s="102">
        <v>4.263791746318323</v>
      </c>
      <c r="P449" s="102">
        <v>3.7269275504750392</v>
      </c>
      <c r="Q449" s="102">
        <v>3.2275835679494107</v>
      </c>
      <c r="R449" s="102">
        <v>3.7288781739976842</v>
      </c>
      <c r="S449" s="102">
        <v>3.6209511332401525</v>
      </c>
      <c r="T449" s="102">
        <v>3.59685157906332</v>
      </c>
      <c r="U449" s="102">
        <v>3.3527965941795426</v>
      </c>
      <c r="V449" s="102">
        <v>3.6956996801153719</v>
      </c>
      <c r="W449" s="102">
        <v>3.2254863756464158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1.5951186120928686E-2</v>
      </c>
      <c r="D455" s="123">
        <v>1.6165903056313328E-2</v>
      </c>
      <c r="E455" s="123">
        <v>1.6809926891492827E-2</v>
      </c>
      <c r="F455" s="123">
        <v>1.7448084734518587E-2</v>
      </c>
      <c r="G455" s="123">
        <v>1.6484290739929873E-2</v>
      </c>
      <c r="H455" s="123">
        <v>1.6639390809608839E-2</v>
      </c>
      <c r="I455" s="123">
        <v>1.4039422807220234E-2</v>
      </c>
      <c r="J455" s="123">
        <v>1.2856472314676773E-2</v>
      </c>
      <c r="K455" s="123">
        <v>1.2062851840342399E-2</v>
      </c>
      <c r="L455" s="123">
        <v>1.6290012397761473E-2</v>
      </c>
      <c r="M455" s="123">
        <v>1.8368111517427444E-2</v>
      </c>
      <c r="N455" s="123">
        <v>1.7268655017895644E-2</v>
      </c>
      <c r="O455" s="123">
        <v>1.6476845897239918E-2</v>
      </c>
      <c r="P455" s="123">
        <v>1.5105915597606741E-2</v>
      </c>
      <c r="Q455" s="123">
        <v>1.6032132217197698E-2</v>
      </c>
      <c r="R455" s="123">
        <v>2.568954244116721E-2</v>
      </c>
      <c r="S455" s="123">
        <v>2.1507169559466417E-2</v>
      </c>
      <c r="T455" s="123">
        <v>1.7119380132961506E-2</v>
      </c>
      <c r="U455" s="123">
        <v>1.601363447990839E-2</v>
      </c>
      <c r="V455" s="123">
        <v>1.5387868133777466E-2</v>
      </c>
      <c r="W455" s="123">
        <v>1.449308573106821E-2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1.1979666311228072</v>
      </c>
      <c r="D456" s="99">
        <v>1.1740105823349059</v>
      </c>
      <c r="E456" s="99">
        <v>1.164892167778556</v>
      </c>
      <c r="F456" s="99">
        <v>1.1285171947933272</v>
      </c>
      <c r="G456" s="99">
        <v>1.1284246297424723</v>
      </c>
      <c r="H456" s="99">
        <v>1.0878158127033748</v>
      </c>
      <c r="I456" s="99">
        <v>1.0885081521662525</v>
      </c>
      <c r="J456" s="99">
        <v>1.051072999761294</v>
      </c>
      <c r="K456" s="99">
        <v>1.0044879846034274</v>
      </c>
      <c r="L456" s="99">
        <v>1.0109390046846092</v>
      </c>
      <c r="M456" s="99">
        <v>1.0020040321365868</v>
      </c>
      <c r="N456" s="99">
        <v>0.99789801130079625</v>
      </c>
      <c r="O456" s="99">
        <v>1.0032152308796758</v>
      </c>
      <c r="P456" s="99">
        <v>0.95533472279409903</v>
      </c>
      <c r="Q456" s="99">
        <v>0.89533292228350225</v>
      </c>
      <c r="R456" s="99">
        <v>1.0391671775711364</v>
      </c>
      <c r="S456" s="99">
        <v>1.0085374605998843</v>
      </c>
      <c r="T456" s="99">
        <v>1.0452399156705379</v>
      </c>
      <c r="U456" s="99">
        <v>0.98620553809191902</v>
      </c>
      <c r="V456" s="99">
        <v>1.0831150593387551</v>
      </c>
      <c r="W456" s="99">
        <v>0.93176515683932082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2024-05-20T16:51:50Z</dcterms:created>
  <dcterms:modified xsi:type="dcterms:W3CDTF">2024-05-20T16:51:51Z</dcterms:modified>
</cp:coreProperties>
</file>